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_CONSTANTS" sheetId="1" r:id="rId4"/>
    <sheet state="visible" name="Activities" sheetId="2" r:id="rId5"/>
    <sheet state="visible" name="#Sheet2" sheetId="3" r:id="rId6"/>
    <sheet state="visible" name="Budgets" sheetId="4" r:id="rId7"/>
    <sheet state="visible" name="Commitments" sheetId="5" r:id="rId8"/>
    <sheet state="visible" name="H1_-Regions_&amp;_Countries" sheetId="6" r:id="rId9"/>
    <sheet state="visible" name="H1_-Sectors" sheetId="7" r:id="rId10"/>
    <sheet state="visible" name="#Budget_Pivot" sheetId="8" r:id="rId11"/>
    <sheet state="visible" name="#Sheet1" sheetId="9" r:id="rId12"/>
    <sheet state="visible" name="Transactions" sheetId="10" r:id="rId13"/>
    <sheet state="visible" name="H1_Documents" sheetId="11" r:id="rId14"/>
    <sheet state="visible" name="H2_Documents" sheetId="12" r:id="rId15"/>
    <sheet state="visible" name="Conditions" sheetId="13" r:id="rId16"/>
    <sheet state="visible" name="Related_Activity" sheetId="14" r:id="rId17"/>
    <sheet state="visible" name="Meta" sheetId="15" r:id="rId18"/>
    <sheet state="visible" name="#_Column_IATI_Standard_Lookup" sheetId="16" r:id="rId19"/>
  </sheets>
  <definedNames>
    <definedName localSheetId="10" name="_FilterDatabase_0_0">H1_Documents!$A$1:$G$39</definedName>
    <definedName localSheetId="11" name="_FilterDatabase_0_0">H2_Documents!$A$1:$G$265</definedName>
    <definedName localSheetId="10" name="_FilterDatabase_0">H1_Documents!$A$1:$G$39</definedName>
    <definedName localSheetId="1" name="_FilterDatabase_0_0">Activities!$A$2:$AY$99</definedName>
    <definedName localSheetId="11" name="_FilterDatabase_0">H2_Documents!$A$1:$G$265</definedName>
    <definedName localSheetId="9" name="_FilterDatabase_0_0">Transactions!$A$2:$T$582</definedName>
    <definedName localSheetId="3" name="_FilterDatabase_0">Budgets!$A$2:$Z$189</definedName>
    <definedName localSheetId="1" name="_FilterDatabase_0">Activities!$A$2:$AY$99</definedName>
    <definedName localSheetId="9" name="_FilterDatabase_0">Transactions!$A$2:$T$582</definedName>
    <definedName localSheetId="3" name="_FilterDatabase_0_0">Budgets!$A$2:$Z$189</definedName>
    <definedName hidden="1" localSheetId="3" name="_xlnm._FilterDatabase">Budgets!$A$2:$Z$234</definedName>
    <definedName hidden="1" localSheetId="9" name="_xlnm._FilterDatabase">Transactions!$A$1:$AA$1441</definedName>
  </definedNames>
  <calcPr/>
  <pivotCaches>
    <pivotCache cacheId="0" r:id="rId20"/>
    <pivotCache cacheId="1" r:id="rId21"/>
  </pivotCaches>
</workbook>
</file>

<file path=xl/sharedStrings.xml><?xml version="1.0" encoding="utf-8"?>
<sst xmlns="http://schemas.openxmlformats.org/spreadsheetml/2006/main" count="11755" uniqueCount="1834">
  <si>
    <t>Default Currency</t>
  </si>
  <si>
    <t>@default-currency</t>
  </si>
  <si>
    <t>GBP</t>
  </si>
  <si>
    <t>Reporting Organisation Name</t>
  </si>
  <si>
    <t>reporting-org/narrative</t>
  </si>
  <si>
    <t>UK - Foreign, Commonwealth and Development Office</t>
  </si>
  <si>
    <t>Reporting Organisation Reference</t>
  </si>
  <si>
    <t>reporting-org/@ref</t>
  </si>
  <si>
    <t>GB-GOV-1</t>
  </si>
  <si>
    <t>Reporting Organisation Type</t>
  </si>
  <si>
    <t>reporting-org/@type</t>
  </si>
  <si>
    <t>Funding Organisation Reference</t>
  </si>
  <si>
    <t>participating-org/0/@ref</t>
  </si>
  <si>
    <t>GB-GOV-52</t>
  </si>
  <si>
    <t>Funding Organisation Name</t>
  </si>
  <si>
    <t>participating-org/0/narrative</t>
  </si>
  <si>
    <t>Conflict, Stability and Security Fund (CSSF)</t>
  </si>
  <si>
    <t>Funding Organisation Role</t>
  </si>
  <si>
    <t>participating-org/0/@role</t>
  </si>
  <si>
    <t>Implementing Organisation Reference</t>
  </si>
  <si>
    <t>participating-org/1/@ref</t>
  </si>
  <si>
    <t>GB-GOR-D2</t>
  </si>
  <si>
    <t>Implementing Organisation Name</t>
  </si>
  <si>
    <t>participating-org/1/narrative</t>
  </si>
  <si>
    <t>Joint Funds Unit (JFU)</t>
  </si>
  <si>
    <t>Implementing Organisation Role</t>
  </si>
  <si>
    <t>participating-org/1/@role</t>
  </si>
  <si>
    <t>Default Aid Type Code</t>
  </si>
  <si>
    <t>default-aid-type/@code</t>
  </si>
  <si>
    <t>C01</t>
  </si>
  <si>
    <t>Default Finance Type</t>
  </si>
  <si>
    <t>default-finance-type/@code</t>
  </si>
  <si>
    <t>Default Flow Type</t>
  </si>
  <si>
    <t>default-flow-type/@code</t>
  </si>
  <si>
    <t>Defult Tied Status</t>
  </si>
  <si>
    <t>default-tied-status/@code</t>
  </si>
  <si>
    <t>Contact Type</t>
  </si>
  <si>
    <t>contact-info/@type</t>
  </si>
  <si>
    <t>Contact Org</t>
  </si>
  <si>
    <t>contact-info/organisation/narrative</t>
  </si>
  <si>
    <t>Foreign, Commonwealth and Development Office</t>
  </si>
  <si>
    <t>Contact Address</t>
  </si>
  <si>
    <t>contact-info/mailing-address/narrative</t>
  </si>
  <si>
    <t>Public Enquiry Point, Abercrombie House, Eaglesham Road, East Kilbride, Glasgow G75 8EA</t>
  </si>
  <si>
    <t>Contact Phone</t>
  </si>
  <si>
    <t>contact-info/telephone</t>
  </si>
  <si>
    <t>+44 (0) 1355 84 3132</t>
  </si>
  <si>
    <t>Contact Email</t>
  </si>
  <si>
    <t>contact-info/email</t>
  </si>
  <si>
    <t>transparency.unit@fcdo.gov.uk</t>
  </si>
  <si>
    <t>Capital Spend</t>
  </si>
  <si>
    <t>capital-spend/@percentage</t>
  </si>
  <si>
    <t>Other Identifer (FCO - ref)</t>
  </si>
  <si>
    <t>other-identifier/1/@ref</t>
  </si>
  <si>
    <t>GB-GOV-3</t>
  </si>
  <si>
    <t>Other Identifier (FCO - type)</t>
  </si>
  <si>
    <t>other-identifier/1/@type</t>
  </si>
  <si>
    <t>B1</t>
  </si>
  <si>
    <t>Default Language</t>
  </si>
  <si>
    <t>@xml:lang</t>
  </si>
  <si>
    <t>en</t>
  </si>
  <si>
    <t>Last Updated</t>
  </si>
  <si>
    <t>@last-updated-datetime</t>
  </si>
  <si>
    <t>Hierarchy</t>
  </si>
  <si>
    <t>Other Identifer</t>
  </si>
  <si>
    <t>Other Identifier Code</t>
  </si>
  <si>
    <t>Participating Org Type</t>
  </si>
  <si>
    <t>Combined Area</t>
  </si>
  <si>
    <t>Constants</t>
  </si>
  <si>
    <t>Capital Spend Percentage</t>
  </si>
  <si>
    <t>Other Identifer (FCO - type)</t>
  </si>
  <si>
    <t>iati-identifier</t>
  </si>
  <si>
    <t>@hierarchy</t>
  </si>
  <si>
    <t>other-identifier/0/@ref</t>
  </si>
  <si>
    <t>other-identifier/0/@type</t>
  </si>
  <si>
    <t>participating-org/2/@ref</t>
  </si>
  <si>
    <t>participating-org/2/narrative</t>
  </si>
  <si>
    <t>participating-org/2/@type</t>
  </si>
  <si>
    <t>participating-org/2/@role</t>
  </si>
  <si>
    <t>title/narrative</t>
  </si>
  <si>
    <t>description/narrative</t>
  </si>
  <si>
    <t>description/@type</t>
  </si>
  <si>
    <t>activity-date/0/@iso-date</t>
  </si>
  <si>
    <t>activity-date/0/@type</t>
  </si>
  <si>
    <t>activity-date/1/@iso-date</t>
  </si>
  <si>
    <t>activity-date/1/@type</t>
  </si>
  <si>
    <t>activity-date/2/@iso-date</t>
  </si>
  <si>
    <t>activity-date/2/@type</t>
  </si>
  <si>
    <t>activity-date/3/@iso-date</t>
  </si>
  <si>
    <t>activity-date/3/@type</t>
  </si>
  <si>
    <t>activity-scope/@code</t>
  </si>
  <si>
    <t>activity-status/@code</t>
  </si>
  <si>
    <t>crs-add/channel-code</t>
  </si>
  <si>
    <t>recipient-country/@code</t>
  </si>
  <si>
    <t>recipient-country/narrative</t>
  </si>
  <si>
    <t>recipient-region/@code</t>
  </si>
  <si>
    <t>recipient-region/narrative</t>
  </si>
  <si>
    <t>recipient-region/@vocabulary</t>
  </si>
  <si>
    <t>#combined</t>
  </si>
  <si>
    <t>policy-marker/@code</t>
  </si>
  <si>
    <t>policy-marker/@significance</t>
  </si>
  <si>
    <t>sector/0/@code</t>
  </si>
  <si>
    <t>sector/0/narrative</t>
  </si>
  <si>
    <t>sector/0/@vocabulary</t>
  </si>
  <si>
    <t># constants ➡️</t>
  </si>
  <si>
    <t>GB-GOV-3-CSSF</t>
  </si>
  <si>
    <t>1</t>
  </si>
  <si>
    <t>UK - Foreign Commonwealth &amp; Development Office</t>
  </si>
  <si>
    <t>➡️</t>
  </si>
  <si>
    <t>GB-GOV-3-CSSF-01-000001</t>
  </si>
  <si>
    <t>2</t>
  </si>
  <si>
    <t>CSSF-01-000001</t>
  </si>
  <si>
    <t>A1</t>
  </si>
  <si>
    <t>Multilateral Championing Our Values</t>
  </si>
  <si>
    <t>This programme aims to support the UN to address issues of conflict and instability in line with UK values – countering and preventing violent extremism, strengthening the role and voice of women, preventing sexual violence and abuse, protecting children and preventing mass atrocities. This programme included Covid-19 activity in FY 20/21 Q1.</t>
  </si>
  <si>
    <t>Developing countries, unspecified</t>
  </si>
  <si>
    <t>Women’s equality organisations and institutions</t>
  </si>
  <si>
    <t>GB-GOV-3-CSSF-01-000002</t>
  </si>
  <si>
    <t>CSSF-01-000002</t>
  </si>
  <si>
    <t>Multilateral Strategy Peacebuilding Programme</t>
  </si>
  <si>
    <t>This programme aims to ensure that the UN’s conflict prevention, mediation and peacebuilding capabilities are strengthened to deliver the outcomes of recent UN reviews. It will help build the UN’s capacity to respond to crises quickly to prevent them from worsening, support the UN to build sustainable peace in countries emerging from conflict and incentivise the different parts of the UN to work together to achieve global peacebuilding objectives. This programme included Covid-19 activity in  in FY 20/21 Q1 and Q2.</t>
  </si>
  <si>
    <t>Civilian peace building, conflict prevention and resolution</t>
  </si>
  <si>
    <t>GB-GOV-3-CSSF-01-000003</t>
  </si>
  <si>
    <t>CSSF-01-000003</t>
  </si>
  <si>
    <t>Multilateral Strategy Peacekeeping Programme</t>
  </si>
  <si>
    <t>This programme aims to make UN peacekeeping operations more effective and efficient, with better capabilities to deal with the challenges of modern peacekeeping. This should contribute to conflict containment, the reduction of violence and ultimately the resolution of conflicts to create the stability necessary for peace to flourish. This is an ODA and non-ODA integrated programme. The spend reported against this programme is the ODA element alone. This programme included Covid-19 activity  in FY 20/21 Q1.</t>
  </si>
  <si>
    <t>Participation in international peacekeeping operations</t>
  </si>
  <si>
    <t>GB-GOV-3-CSSF-01-000004</t>
  </si>
  <si>
    <t>CSSF-01-000004</t>
  </si>
  <si>
    <t>Multilateral Security Capacity Building</t>
  </si>
  <si>
    <t>The Security Capacity Building Programme enhances the capability of key multilateral institutions in those areas identified as the UK Government’s main security and stability concerns, in order to resolve conflict and strengthen the rules based international system. The programme also supports the progress of wider reform objectives of these organisations and complements the bilateral support provided by the UK under the National Security Council’s country and regional strategies. This is an ODA and non-ODA integrated programme. The spend reported against this programme is the ODA element alone. This programme included Covid-19 activity in FY 20/21 Q1 and Q2.</t>
  </si>
  <si>
    <t>GB-GOV-3-CSSF-01-000005</t>
  </si>
  <si>
    <t>CSSF-01-000005</t>
  </si>
  <si>
    <t>Migration Reintegration and Support for Returnees Programme</t>
  </si>
  <si>
    <t>The programme aims to increase the capacity of ODA countries to manage the return of migrants through provision of post-arrival and reintegration support.</t>
  </si>
  <si>
    <t>Facilitation of orderly, safe, regular and responsible migration and mobility</t>
  </si>
  <si>
    <t>GB-GOV-3-CSSF-01-000006</t>
  </si>
  <si>
    <t>CSSF-01-000006</t>
  </si>
  <si>
    <t>Supporting Turkey to manage illegal migration from the East</t>
  </si>
  <si>
    <t>The programme aims to support and continue to build capacity in Turkey’s frontline migration institutions and develop Turkey’s migration policy framework, working with the Directorate General of Migration Management (DGMM), the Ministry of Interior, the Ministry of Labour and others. Many of the projects aim to help Turkey cope with over 4 million refugees from Syria. This programme included Covid-19 activity in FY 20/21 Q1.</t>
  </si>
  <si>
    <t>TR</t>
  </si>
  <si>
    <t>Turkey</t>
  </si>
  <si>
    <t>GB-GOV-3-CSSF-01-000010</t>
  </si>
  <si>
    <t>CSSF-01-000010</t>
  </si>
  <si>
    <t>Commonwealth Prosperity</t>
  </si>
  <si>
    <t>The programme aims was set up to support the commitment of Commonwealth Heads of Government at their meeting in 2018 (CHOGM 2018) to realise “a more prosperous future” through (1) continuing to build support for the rules-based multilateral trading system; boost intra-Commonwealth trade; and support inclusive policy making; (2) improving the business environments in Commonwealth countries to enable them to be more globally competitive; and (3) facilitating the economic empowerment of women and young people by providing more business and educational opportunities.</t>
  </si>
  <si>
    <t>GB-GOV-3-CSSF-01-000011</t>
  </si>
  <si>
    <t>CSSF-01-000011</t>
  </si>
  <si>
    <t>Commonwealth Security</t>
  </si>
  <si>
    <t>The Security Programme aims to support the Commonwealth Heads of Government Meeting, 2018 (CHOGM) commitment of delivering “A More Secure Future” by: A more secure cyber environment that enables digital growth through a free, open and peaceful cyber space. Progress towards a Commonwealth without modern slavery, forced labour human trafficking and the worst forms of child labour and enhanced capacity within the Commonwealth to tackle online child sexual exploitation.</t>
  </si>
  <si>
    <t>Security system management and reform</t>
  </si>
  <si>
    <t>GB-GOV-3-CSSF-01-000012</t>
  </si>
  <si>
    <t>CSSF-01-000012</t>
  </si>
  <si>
    <t>Commonwealth Fairness</t>
  </si>
  <si>
    <t>The Fairness Programme aims to support the Commonwealth Heads of Government Meeting, 2018 (CHOGM) commitment of delivering “A Fairer Future” by:  Universal access to justice, as well as effective, accountable and inclusive legal institutions; democratic, participatory and inclusive decision-making; transparent government and trade; fundamental freedoms; and non-discriminatory laws and greater civil engagement among youth/disadvantaged groups.</t>
  </si>
  <si>
    <t>Human Rights</t>
  </si>
  <si>
    <t>GB-GOV-3-CSSF-01-000013</t>
  </si>
  <si>
    <t>CSSF-01-000013</t>
  </si>
  <si>
    <t>Commonwealth Sustainability</t>
  </si>
  <si>
    <t>The Sustainability Programme aims to support the Commonwealth Heads of Government Meeting 2018 (CHOGM) commitment of delivering “A More Sustainable Future” by: increased resilience and responsiveness to climate change; conservation and sustainable use of Commonwealth oceans; supporting the integration and inclusion of vulnerable populations.</t>
  </si>
  <si>
    <t>Water sector policy and administrative management</t>
  </si>
  <si>
    <t>GB-GOV-3-CSSF-01-000016</t>
  </si>
  <si>
    <t>CSSF-01-000016</t>
  </si>
  <si>
    <t>Counter Terrorism Programmes Fund</t>
  </si>
  <si>
    <t>This programme focuses on building the capacity of international partners to conduct effective and human rights compliant criminal investigations, and the disruption, prosecution and detention of terrorists and violent extremists.  This is an ODA and non-ODA integrated programme.  The spend reported against this programme is the ODA element alone.</t>
  </si>
  <si>
    <t>GB-GOV-3-CSSF-01-000018</t>
  </si>
  <si>
    <t>CSSF-01-000018</t>
  </si>
  <si>
    <t>Collaboration against trafficking and smuggling in Nigeria &amp; Niger (CATS NN)(Formerly Upstream Programme)</t>
  </si>
  <si>
    <t>The programme aims to support governments in Eritrea, Nigeria and Niger to be more effective at ensuring safe, managed and regular migration, including countering human trafficking and people smuggling in countries of origin and transit.</t>
  </si>
  <si>
    <t>Africa, regional</t>
  </si>
  <si>
    <t>GB-GOV-3-CSSF-01-000019</t>
  </si>
  <si>
    <t>CSSF-01-000019</t>
  </si>
  <si>
    <t>Multilateral UN Reform</t>
  </si>
  <si>
    <t>The UN Reform programme aims support the UN Secretary-General Guterres’ three-pillar reform agenda, which came into effect on 1st January 2019, and his Sustaining Peace vision. The UN Reform programme provides technical support and funding to each of the three reform pillars of peace and security architecture, development and management. This is an ODA and non-ODA integrated programme. The spend reported against this programme is the ODA element alone. This programme included Covid-19 activity in FY 20/21 Q1 and Q2.</t>
  </si>
  <si>
    <t>GB-GOV-3-CSSF-01-000023</t>
  </si>
  <si>
    <t>GB-GOV-3-CSSF-01-000024</t>
  </si>
  <si>
    <t>CSSF-01-000024</t>
  </si>
  <si>
    <t>Future Frontiers Programme</t>
  </si>
  <si>
    <t>This programme will support catalyric initiatives from the UN Complext Risk Analytics Fund to use data, tech and AI for global crisis prevention and response.</t>
  </si>
  <si>
    <t>GB-GOV-3-CSSF-02-000001</t>
  </si>
  <si>
    <t>CSSF-02-000001</t>
  </si>
  <si>
    <t>Afghanistan Demining programme</t>
  </si>
  <si>
    <t>This programme will fund mine clearance and community development activities in six Afghan provinces: Kabul, Balkh, Baghlan, Khost, Samangan and Logar. This will improve the security of vulnerable communities and reduce the risk of death or injury from mines and other Explosive Remnants of War (ERW).</t>
  </si>
  <si>
    <t>AF</t>
  </si>
  <si>
    <t>Afghanistan</t>
  </si>
  <si>
    <t>Removal of land mines and explosive remnants of war</t>
  </si>
  <si>
    <t>GB-GOV-3-CSSF-02-000002</t>
  </si>
  <si>
    <t>CSSF-02-000002</t>
  </si>
  <si>
    <t>Afghanistan Migration programme</t>
  </si>
  <si>
    <t xml:space="preserve">This programme aims to help to inform government policies and enable government ownership of activities designed to reduce migrant flow.
</t>
  </si>
  <si>
    <t>Material relief assistance and services</t>
  </si>
  <si>
    <t>GB-GOV-3-CSSF-02-000004</t>
  </si>
  <si>
    <t>CSSF-02-000004</t>
  </si>
  <si>
    <t>Afghanistan Security Sector and Peace-building Support</t>
  </si>
  <si>
    <t xml:space="preserve">This programme aims to strengthen the Afghan National Police (ANP) and Ministry of Interior Affairs (MoIA). The first component involves contributions to the Law and Order Trust Fund Afghanistan (LOTFA). The second component involves technical assistance to the MoIA.
</t>
  </si>
  <si>
    <t>GB-GOV-3-CSSF-02-000005</t>
  </si>
  <si>
    <t>CSSF-02-000005</t>
  </si>
  <si>
    <t>Afghan National Army Trust Fund</t>
  </si>
  <si>
    <t>This programme aims to provide training to the Afghan National Police (ANP) on Counter Improvised Explosive Devices (C-IED) as well as improving female ANP facilities. This is an ODA and non-ODA integrated programme. The spend reported against this programme is the ODA element alone.</t>
  </si>
  <si>
    <t>GB-GOV-3-CSSF-02-000006</t>
  </si>
  <si>
    <t>CSSF-02-000006</t>
  </si>
  <si>
    <t>Afghanistan Support to the Peace Process</t>
  </si>
  <si>
    <t>This programme aims to support the Afghan government’s peace objectives. Programme activities under the first component will support peace initiatives through a contribution over the next two years to the Afghan High Peace Council (HPC) through the UNDP administered Support to Peace and Social Cohesion in Afghanistan (SPSCA) programme. The second component will focus on peace-building activities at community level, including building the capacity of women, tribal elders, religious leaders and youth groups in 13 provinces.</t>
  </si>
  <si>
    <t>GB-GOV-3-CSSF-03-000003</t>
  </si>
  <si>
    <t>CSSF-03-000003</t>
  </si>
  <si>
    <t>Great Lakes Programme</t>
  </si>
  <si>
    <t>This programme has multiple strands:  Strand 1: A project to deliver sustained and effective dialogue between security forces and local communities. Strand 2: A series of projects to support regional peacebuilding efforts by securing institutional change on human rights in Burundi. Strand 3: Monitoring and responding to conflict risks and supporting the conditions needed to allow for peaceful and fair elections in Burundi by 2020. This is an ODA and non-ODA integrated programme. The spend reported against this programme is the ODA element alone.</t>
  </si>
  <si>
    <t>GB-GOV-3-CSSF-03-000007</t>
  </si>
  <si>
    <t>CSSF-03-000007</t>
  </si>
  <si>
    <t>Nigeria Security &amp; Justice Reform Programme</t>
  </si>
  <si>
    <t>This programme will deliver defence, security and justice priorities in Nigeria through three interconnected components: (1) Strengthening security and justice accountability through the media. (2) Democratic Oversight and Accountability of the Nigerian Security Sector.  (3) Strategic assistance to the Nigerian Police Force (NPF).</t>
  </si>
  <si>
    <t>NG</t>
  </si>
  <si>
    <t>Nigeria</t>
  </si>
  <si>
    <t>GB-GOV-3-CSSF-03-000008</t>
  </si>
  <si>
    <t>CSSF-03-000008</t>
  </si>
  <si>
    <t>North East Nigeria Security and Conflict and Stabilisation Programme</t>
  </si>
  <si>
    <t>This programme aims to respond to interrelated issues in the northeast of Nigeria. By supporting the Nigerian Police Force and other security and justice actors in their efforts to protect civilians and uphold the rule of law in areas recently recovered from insurgent groups and to allow displaced people and former insurgent group fighters to return to their communities. This is an ODA and non-ODA integrated programme. The spend reported against this programme is the ODA element alone.</t>
  </si>
  <si>
    <t>GB-GOV-3-CSSF-03-000010</t>
  </si>
  <si>
    <t>CSSF-03-000010</t>
  </si>
  <si>
    <t>Strengthening Security and Resilience in Sierra Leone and Neighbouring Countries</t>
  </si>
  <si>
    <t>This programme aims to work in partnership with the government of Sierra Leone to help make the security sector stronger and more resilient. This will be achieved by working to improve police accountability and governance. This is an ODA and non-ODA integrated programme. The spend reported against this programme is the ODA element alone.</t>
  </si>
  <si>
    <t>GB-GOV-3-CSSF-03-000012</t>
  </si>
  <si>
    <t>CSSF-03-000012</t>
  </si>
  <si>
    <t>Somaliland (Somalia) Programme</t>
  </si>
  <si>
    <t>This programme aims to provide Security and Justice Sector Reform by increasing civilian oversight and professionalisation of the Somaliland Army and Coastguard. Increasing the effectiveness and accountability of the Judiciary and Prosecutors through development of the Somaliland High Judicial Council, and improving court security and administration Increasing the capacity of the Somaliland Police to provide security in an effective and human rights compliant manner and improving human resource and financial management. This is an ODA and non-ODA integrated programme. The spend reported against this programme is the ODA element alone.</t>
  </si>
  <si>
    <t>SO</t>
  </si>
  <si>
    <t>Somalia</t>
  </si>
  <si>
    <t>GB-GOV-3-CSSF-03-000017</t>
  </si>
  <si>
    <t>CSSF-03-000017</t>
  </si>
  <si>
    <t>Africa Peace and Security</t>
  </si>
  <si>
    <t>This programme aims to provide support to the African Union Commission (AUC) in its oversight and delivery of Peace and Security Operations. This will be achieved through the provision of technical assistance in the form of advisors on protection of civilians, gender and international humanitarian law.  This is an ODA and non-ODA integrated programme. The spend reported against this programme is the ODA element alone. This programme included Covid-19 activity in FY 20/21 Q1.</t>
  </si>
  <si>
    <t>GB-GOV-3-CSSF-03-000018</t>
  </si>
  <si>
    <t>CSSF-03-000018</t>
  </si>
  <si>
    <t>East Africa Preventing Violent Extremism</t>
  </si>
  <si>
    <t>This programme aims to strengthen the evidence base on preventing violent extremism and reduce the drivers and enablers of violent extremism in East Africa by supporting local government in Kenya to implement preventing violent extremism county action plans. Through civil society organisations supporting the most vulnerable groups to reintegrate into local communities by working with local government, young men, women and children and religious leaders. Facilitating the sharing of best practice between non-governmental organisations (NGOs) and civil society organisations (CSOs) working to prevent violent extremism, research to identify the main drivers of violent extremism in East Africa and evaluate the effectiveness of efforts to prevent it. This programme included Covid-19 activity in FY 20/21 Q1.</t>
  </si>
  <si>
    <t>GB-GOV-3-CSSF-03-000019</t>
  </si>
  <si>
    <t>CSSF-03-000019</t>
  </si>
  <si>
    <t>East Africa Crime and Justice Programme</t>
  </si>
  <si>
    <t>This programme aims to support Kenya and Tanzania to strengthen their law enforcement and criminal justice capability, enabling them to tackle more effectively serious organised crime, from investigation to prosecution by building regional capability and supporting the development of key institutions and systems.</t>
  </si>
  <si>
    <t>GB-GOV-3-CSSF-03-000020</t>
  </si>
  <si>
    <t>CSSF-03-000020</t>
  </si>
  <si>
    <t>East Africa Migration Programme</t>
  </si>
  <si>
    <t>This programme will support countries in East Africa to tackle organised immigration crime by building the capacity of regional governments to identify, investigate and prosecute traffickers. Building the resilience of communities along migratory routes, disrupting organised immigration criminal activity in those communities and supporting East Africa’s response to organised immigration crime by providing policy and technical advice.</t>
  </si>
  <si>
    <t>Immigration</t>
  </si>
  <si>
    <t>GB-GOV-3-CSSF-03-000022</t>
  </si>
  <si>
    <t>CSSF-03-000022</t>
  </si>
  <si>
    <t>Nigeria Delta &amp; Maritime Security and Stability Programme</t>
  </si>
  <si>
    <t>This programme aims to encourage and support Nigerian decision makers to address the prominent issues of instability in the Niger Delta and the Gulf of Guinea by supporting research and pilot projects to deepen understanding in the Niger Delta on security and governance, economic diversification, oil theft and illegal refining, and environmental clean-up. Training and operational capacity building for the Nigerian Navy to develop operational capability and the institutions to deliver improved security in Nigeria’s territorial waters and the Gulf of Guinea. This will promote the importance of operating in accordance with maritime and domestic law, International Humanitarian Law and the Law of Armed Conflict.  This is an ODA and non-ODA integrated programme. The spend reported against this programme is the ODA element alone.</t>
  </si>
  <si>
    <t>GB-GOV-3-CSSF-03-000023</t>
  </si>
  <si>
    <t>CSSF-03-000023</t>
  </si>
  <si>
    <t>Sahel Defence and Security</t>
  </si>
  <si>
    <t>This programme aims to support the provision of civilian and military trainer secondees to the EU Training Mission (EUTM) Mali focusing on international humanitarian law.  This is an ODA and non-ODA integrated programme. The spend reported against this programme is the ODA element alone.</t>
  </si>
  <si>
    <t>GB-GOV-3-CSSF-03-000024</t>
  </si>
  <si>
    <t>CSSF-03-000024</t>
  </si>
  <si>
    <t>Sahel Stabilisation Programme</t>
  </si>
  <si>
    <t>This programme aims to deliver a scaled up package of support to stabilisation efforts in Central Mali through support to the Malian government’s Stabilisation plan; deliver support to a broadened peace process in Mali; acting on the recommendations of the mediation scoping study and further developing the work achieved to date in piloting the Elite Bargains and Political Deals framework.</t>
  </si>
  <si>
    <t>GB-GOV-3-CSSF-03-000025</t>
  </si>
  <si>
    <t>CSSF-03-000025</t>
  </si>
  <si>
    <t>Somalia Human Rights and Vulnerable Persons’ Programme</t>
  </si>
  <si>
    <t>This programme will strengthen the independent institutional framework required to develop human rights protections to hold perpetrators of abuses to account. Improving safety for women, girls and children by supporting protective attitudes and improving the capacity and policy framework available for responding to survivors of abuse. Providing professional support and strengthen independent oversight of human rights protection and supporting human rights defenders. This component will support effective capability to track and deal with human rights concerns in the security sector.</t>
  </si>
  <si>
    <t>GB-GOV-3-CSSF-03-000026</t>
  </si>
  <si>
    <t>CSSF-03-000026</t>
  </si>
  <si>
    <t>Somalia Counter Extremism Programme</t>
  </si>
  <si>
    <t xml:space="preserve">This programme aims to support the Federal Government of Somalia to implement its National Programme for treatment and handling of disengaged combatants, designed to incentivise defections from Al Shabaab by providing alternative paths and viable rehabilitation options. This programme included Covid-19 activity in FY 20/21 Q1.
</t>
  </si>
  <si>
    <t>Immediate post-emergency reconstruction and rehabilitation</t>
  </si>
  <si>
    <t>GB-GOV-3-CSSF-03-000027</t>
  </si>
  <si>
    <t>CSSF-03-000027</t>
  </si>
  <si>
    <t>Somalia Security Sector Reform Programme</t>
  </si>
  <si>
    <t>This programme aims to strengthen Somalia’s security institutions and governance at the national and regional level and reinforcing effective linkages between them; supporting AMISOM in delivering effective operations through capacity building. Improving the capacity of Somalia’s police force through training and capacity building. This is an ODA and non-ODA integrated programme. The spend reported against this programme is the ODA element alone. This programme included Covid-19 activity in FY 20/21 Q1.</t>
  </si>
  <si>
    <t>GB-GOV-3-CSSF-03-000028</t>
  </si>
  <si>
    <t>CSSF-03-000028</t>
  </si>
  <si>
    <t>Somalia Stabilisation Programme</t>
  </si>
  <si>
    <t>This programme aims to reduce local drivers of conflict in areas of Somalia recently recovered from al-Shabaab control and provide foundations for the local political settlements and stability that will allow the Federal Government of Somalia and Federal Member States to establish a sustained presence. The programme also aims to deliver improved community cohesion through inclusive community engagement and a set of upstream interventions with both local and international actors to enhance civil-military coordination and influence Somalia’s overall approach to early recovery stabilisation. This programme included Covid-19 activity in FY 20/21 Q1.</t>
  </si>
  <si>
    <t>GB-GOV-3-CSSF-03-000029</t>
  </si>
  <si>
    <t>CSSF-03-000029</t>
  </si>
  <si>
    <t>South Sudan Conflict Reduction</t>
  </si>
  <si>
    <t>This programme will support peace building and reconciliation in South Sudan at the sub-national. This includes support to key peace agreement architecture, including monitoring the parties’ political and ceasefire commitments and emphasises the importance of improved transparency and accountability in securing a lasting peace for the people of South Sudan. This programme included Covid-19 activity  in FY 20/21 Q1.</t>
  </si>
  <si>
    <t>SS</t>
  </si>
  <si>
    <t>South Sudan</t>
  </si>
  <si>
    <t>GB-GOV-3-CSSF-03-000030</t>
  </si>
  <si>
    <t>CSSF-03-000030</t>
  </si>
  <si>
    <t>Sudan Conflict Reduction and Stabilisation Programme</t>
  </si>
  <si>
    <t>This programme supports community based conflict resilience interventions in Darfur by strengthening the resilience of communities to manage conflict through mediation, dialogue and shared development goals.</t>
  </si>
  <si>
    <t>SD</t>
  </si>
  <si>
    <t>Sudan</t>
  </si>
  <si>
    <t>GB-GOV-3-CSSF-03-000036</t>
  </si>
  <si>
    <t>CSSF-03-000036</t>
  </si>
  <si>
    <t>East Africa Programme</t>
  </si>
  <si>
    <t>This programme aims to strengthen the evidence base on preventing violent extremism and reduce the drivers and enablers of violent extremism in East Africa by supporting local government in Kenya to implement preventing violent extremism county action plans. Through civil society organisations supporting the most vulnerable groups to reintegrate into local communities by working with local government, young men, women and children and religious leaders. Facilitating the sharing of best practice between non-governmental organisations (NGOs) and civil society organisations (CSOs) working to prevent violent extremism, research to identify the main drivers of violent extremism in East Africa and evaluate the effectiveness of efforts to prevent it.</t>
  </si>
  <si>
    <t>GB-GOV-3-CSSF-03-000037</t>
  </si>
  <si>
    <t>CSSF-03-000037</t>
  </si>
  <si>
    <t>Somalia Programme</t>
  </si>
  <si>
    <t>This programme aims to reduce local drivers of conflict in areas of Somalia recently recovered from al-Shabaab control and provide foundations for the local political settlements and stability that will allow the Federal Government of Somalia and Federal Member States to establish a sustained presence. The programme also aims to deliver improved community cohesion through inclusive community engagement and a set of upstream interventions with both local and international actors to enhance civil-military coordination and influence Somalia’s overall approach to early recovery stabilisation.</t>
  </si>
  <si>
    <t>GB-GOV-3-CSSF-03-000038</t>
  </si>
  <si>
    <t>CSSF-03-000038</t>
  </si>
  <si>
    <t>Lake Chad Basin Programme</t>
  </si>
  <si>
    <t>This programme aims to promote political engagement by national and sub-national governments in Nigeria and other LCB countries, international actors, civil society and others to encourage a resolution of the conflict.</t>
  </si>
  <si>
    <t>GB-GOV-3-CSSF-03-000039</t>
  </si>
  <si>
    <t>CSSF-03-000039</t>
  </si>
  <si>
    <t>Sahel Programme</t>
  </si>
  <si>
    <t>This programme aims to promote stabilisation efforts in the MINUSMA UK deployment Area of Operation through stabilisation expertise, civilian-military coordination and small projects. It includes other stabilisation activity in central Mali, including through the MINUSMA Trust Fund, and activity to promote women’s meaningful involvement in local stabilisation.</t>
  </si>
  <si>
    <t>GB-GOV-3-CSSF-03-000040</t>
  </si>
  <si>
    <t>CSSF-03-000040</t>
  </si>
  <si>
    <t>Africa Peace Support Operations Programme</t>
  </si>
  <si>
    <t>The programme aims to enhance the capability of African countries and institutions to make effective contributions to UN or African Union (AU) peace support operations (PSO), working with countries deploying or preparing to deploy to missions and ‘top down’ to build the capability of the AU to manage PSO.</t>
  </si>
  <si>
    <t>GB-GOV-3-CSSF-03-000041</t>
  </si>
  <si>
    <t>CSSF-03-000041</t>
  </si>
  <si>
    <t>West Africa Programme</t>
  </si>
  <si>
    <t>This programme aims to be  a flexible programme for relatively small-scale, short duration projects to address emerging threats to stability in the region. It is demand-led and projects eligibility is assessed through a set of pre-determined parameters relating to impact, risk level, purpose and theme (including strengthening regional cooperation and coordination and reducing the risks of spill-over effects of instability).</t>
  </si>
  <si>
    <t>GB-GOV-3-CSSF-04-000001</t>
  </si>
  <si>
    <t>CSSF-04-000001</t>
  </si>
  <si>
    <t>Caribbean – Serious and Organised Crime</t>
  </si>
  <si>
    <t>This programme is working with countries in the region to make an improvement in the ability of the Caribbean governments to disrupt serious organised crime. The programme is focussed on identifying and supporting those at risk of engaging in criminality and building the levels of defence and resilience in vulnerable people, communities, businesses and systems. This is an ODA and non-ODA integrated programme. The spend reported against this programme is the ODA element alone. This programme included Covid-19 activity  in FY 20/21 Q1 and Q2.</t>
  </si>
  <si>
    <t>West Indies, regional</t>
  </si>
  <si>
    <t>GB-GOV-3-CSSF-04-000002</t>
  </si>
  <si>
    <t>CSSF-04-000002</t>
  </si>
  <si>
    <t>Colombia Peace and Stability</t>
  </si>
  <si>
    <t>This programme is supporting Colombia’s efforts to achieve long-term peace by implementing the peace agreement with the Revolutionary Armed Forces of Colombia (FARC-EP) and tackling the underlying causes of conflict. We are doing this by working in three areas: (1) Enhancing civil society involvement (particularly women and victims) in peace implementation. (2) Strengthening local and national state capacity to deliver peace and stabilisation through catalytic funding and technical assistance. (3) Helping to put in place innovative, evidence-based, conflict and gender sensitive laws, policies and methodologies to tackle security challenges. This programme included Covid-19 activity  in FY 20/21 Q1 and Q2.</t>
  </si>
  <si>
    <t>CO</t>
  </si>
  <si>
    <t>Colombia</t>
  </si>
  <si>
    <t>GB-GOV-3-CSSF-04-000003</t>
  </si>
  <si>
    <t>CSSF-04-000003</t>
  </si>
  <si>
    <t>Peru/Colombia Serious Organised Crime (Formerly Combatting Illicit Economies - Colombia/Peru/Panama)</t>
  </si>
  <si>
    <t>This programme engages with Peruvian and Colombian law enforcement agencies to improve their capability and to enable more effective criminal proceedings being taken against those involved in serious organised crime. This programme included Covid-19 activity in FY 20/21 Q1 and Q2.</t>
  </si>
  <si>
    <t>South America, regional</t>
  </si>
  <si>
    <t>GB-GOV-3-CSSF-05-000001</t>
  </si>
  <si>
    <t>CSSF-05-000001</t>
  </si>
  <si>
    <t>Central Asia Programme</t>
  </si>
  <si>
    <t>This programme aims to provide technical and advisory support across the region on six key thematic themes: i) media development and countering disinformation; ii) defence, security and serious organised crime iii) good governance iv) conflict prevention through improved natural resource management and promoting youth inclusion v) gender equality and vi) penal reform.   This is an ODA and non-ODA integrated programme. The spend reported against this programme is the ODA element alone. This programme included Covid-19 related activity in FY 20/21 Q1.</t>
  </si>
  <si>
    <t>Central Asia, regional</t>
  </si>
  <si>
    <t>GB-GOV-3-CSSF-05-000002</t>
  </si>
  <si>
    <t>CSSF-05-000002</t>
  </si>
  <si>
    <t>Eastern Partnership</t>
  </si>
  <si>
    <t>This programme aims to support space for dialogue around the protracted conflicts, address challenges faced by conflict affected societies and build resilience to external pressure including through support for media plurality. This is an ODA and non-ODA integrated programme. The spend reported against this programme is the ODA element alone. This programme included Covid-19 related activity in FY 20/21 Q1.</t>
  </si>
  <si>
    <t>GB-GOV-3-CSSF-05-000003</t>
  </si>
  <si>
    <t>CSSF-05-000003</t>
  </si>
  <si>
    <t>Good Governance Fund</t>
  </si>
  <si>
    <t>This programme will support governance and economic reform in Armenia, Bosnia and Herzegovina, Georgia, North Macedonia, Moldovaand Serbia. Specific areas the fund supports include anti-corruption measures, improving the business environment, judicial reform, key sector reforms (e.g. banking and energy), strengthening the rule of law and supporting an independent media. These interventions support states to become more resilient to external and internal (political or economic) shocks and support poverty reduction. This programme included Covid-19 related activity in FY 20/21 Q1.</t>
  </si>
  <si>
    <t>Democratic participation and civil society</t>
  </si>
  <si>
    <t>GB-GOV-3-CSSF-05-000004</t>
  </si>
  <si>
    <t>CSSF-05-000004</t>
  </si>
  <si>
    <t>Ukraine Programme</t>
  </si>
  <si>
    <t>CSSF continues to support the delivery of the Ukraine HMG Strategies to ensure a united, stable, sovereign and resilient Ukraine.</t>
  </si>
  <si>
    <t>UA</t>
  </si>
  <si>
    <t>Ukraine</t>
  </si>
  <si>
    <t>GB-GOV-3-CSSF-05-000006</t>
  </si>
  <si>
    <t>CSSF-05-000006</t>
  </si>
  <si>
    <t>Counter Disinformation</t>
  </si>
  <si>
    <t>.</t>
  </si>
  <si>
    <t>GB-GOV-3-CSSF-06-000001</t>
  </si>
  <si>
    <t>CSSF-06-000001</t>
  </si>
  <si>
    <t>Algeria CSSF Programme</t>
  </si>
  <si>
    <t>This programme will support two main areas: (1) Supporting economic reforms, youth and female employment and improvement of national education outcomes. (2) Improving the effectiveness and inclusivity of key institutions. This programme included Covid-19 activity in FY 20/21 Q1 and Q2.</t>
  </si>
  <si>
    <t>DZ</t>
  </si>
  <si>
    <t>Algeria</t>
  </si>
  <si>
    <t>Employment creation</t>
  </si>
  <si>
    <t>GB-GOV-3-CSSF-06-000002</t>
  </si>
  <si>
    <t>CSSF-06-000002</t>
  </si>
  <si>
    <t>Egypt CSSF Programme</t>
  </si>
  <si>
    <t>This programme aims to support (1) Inclusive economic growth in Egypt through an improved fiscal position, an improved business environment, job creation, and international recognition of the improved quality of governance. (2) Education reform to increase public access to quality education, increase human capital and strengthen economic participation. (3) Government reforms, strengthening civil society, and directly supporting NGOs in order to tackle inequality, marginalisation and extreme poverty. This is an ODA and non-ODA integrated programme. The spend reported against this programme is the ODA element alone. This programme included Covid-19 activity in FY 20/21 Q1 and Q2.</t>
  </si>
  <si>
    <t>EG</t>
  </si>
  <si>
    <t>Egypt</t>
  </si>
  <si>
    <t>Macroeconomic policy</t>
  </si>
  <si>
    <t>GB-GOV-3-CSSF-06-000005</t>
  </si>
  <si>
    <t>CSSF-06-000005</t>
  </si>
  <si>
    <t>Lebanon CSSF: Security Programme</t>
  </si>
  <si>
    <t>This programme is addressing three key strands of overlapping security threats in Lebanon.  The programme supports (1) The establishment and deployment of Land Border Regiments of the Lebanese Armed Forces (LAF) to monitor and interdict illegal cross border activity along the northern and eastern border between Lebanon and Syria. (2) Aims to build the capability of the Internal Security Forces toward an improved service of internal security provision, including fostering more effective cooperation with other security institutions. (3) The work on countering violent extremism is addressing threats emerging from vulnerable communities by de-conflicting these communities and de-radicalising those at risk. This is an ODA and non-ODA integrated programme. The spend reported against this programme is the ODA element alone. This programme included Covid-19 activity in FY 20/21 Q1 and Q2.</t>
  </si>
  <si>
    <t>LB</t>
  </si>
  <si>
    <t>Lebanon</t>
  </si>
  <si>
    <t>Legal and judicial development</t>
  </si>
  <si>
    <t>GB-GOV-3-CSSF-06-000006</t>
  </si>
  <si>
    <t>CSSF-06-000006</t>
  </si>
  <si>
    <t>Libya CSSF Programme</t>
  </si>
  <si>
    <t>The programme will support Libya in the delivery of greater security, stability and resilience; promote more inclusive political dialogue and participation; and boost economic development. This is an ODA and non-ODA integrated programme. The spend reported against this programme is the ODA element alone. This programme included Covid-19 activity in FY 20/21 Q1 and Q2.</t>
  </si>
  <si>
    <t>LY</t>
  </si>
  <si>
    <t>Libya</t>
  </si>
  <si>
    <t>GB-GOV-3-CSSF-06-000007</t>
  </si>
  <si>
    <t>CSSF-06-000007</t>
  </si>
  <si>
    <t>Morocco CSSF Programme</t>
  </si>
  <si>
    <t>This programme will support Morocco’s economic development and political, security and justice reform. The programme will support the regionalisation process with a focus on northern Morocco. This programme included Covid-19 activity in FY 20/21 Q1 and Q2.</t>
  </si>
  <si>
    <t>MA</t>
  </si>
  <si>
    <t>Morocco</t>
  </si>
  <si>
    <t>Decentralisation and support to subnational government</t>
  </si>
  <si>
    <t>GB-GOV-3-CSSF-06-000013</t>
  </si>
  <si>
    <t>CSSF-06-000013</t>
  </si>
  <si>
    <t>Yemen CSSF Programme</t>
  </si>
  <si>
    <t>This programme focuses on supporting the peace process in Yemen and complements DFID’s contribution of humanitarian aid for Yemen. This is an ODA and non-ODA integrated programme. The spend reported against this programme is the ODA element alone in FY 20/21 Q1.</t>
  </si>
  <si>
    <t>YE</t>
  </si>
  <si>
    <t>Yemen</t>
  </si>
  <si>
    <t>GB-GOV-3-CSSF-06-000014</t>
  </si>
  <si>
    <t>CSSF-06-000014</t>
  </si>
  <si>
    <t>Iraq Governance and Resilience</t>
  </si>
  <si>
    <t>This programme seeks to support the Government of Iraq in newly liberated areas and in Basra to make governance and the delivery of services more effective, responsive and legitimate. It will build two-way communication and consultation mechanisms between citizens and local governments, empowering civil society and communities to engage, influence and hold local government to account. It seeks to achieve this through the following strands: (1) Rehabilitation of critical infrastructure in liberated areas, restoring essential services like water and electricity for citizens, and supporting the return of internally displaced people. (2) Build and use political will and capability among sub-national government institutions and leaders (men and women) in liberated areas and Basra to respond more effectively to citizens’ needs (men, women, girls and boys).</t>
  </si>
  <si>
    <t>IQ</t>
  </si>
  <si>
    <t>Iraq</t>
  </si>
  <si>
    <t>GB-GOV-3-CSSF-06-000015</t>
  </si>
  <si>
    <t>CSSF-06-000015</t>
  </si>
  <si>
    <t>Iraq Security, Justice and Reconciliation</t>
  </si>
  <si>
    <t>This programme aims to support the Government of Iraq to build stronger, more responsive and more accountable security sector institutions, and support the conditions for effective and sustainable community-level reconciliation. It seeks to achieve this through the following strands: (1) Supporting effective national, sub-national and local security institutions to be responsive to the needs of all Iraqis (men, women, boys and girls).  (2) The programme will support gender sensitive community-level reconciliation to rebuild trust within communities who have lived under Daesh. This is an ODA and non-ODA integrated programme. The spend reported against this programme is the ODA element alone.</t>
  </si>
  <si>
    <t>GB-GOV-3-CSSF-06-000016</t>
  </si>
  <si>
    <t>CSSF-06-000016</t>
  </si>
  <si>
    <t>Jordan Political Stability</t>
  </si>
  <si>
    <t>This programme contributes to strengthening Jordan’s political stability with more accountable and transparent governance, stronger rule of law, an effective legal system and improved record of human rights. It seeks to achieve this through the following strands: (1) The Municipal Services and Social Resilience Programme Project  which strengthens state capacity by making municipal governments more capable and accountable in delivering services to Jordanian and Syrian residents and so reducing the risk of tensions both within communities and directed against the state.  (2) Reducing community tensions and strengthening citizen-government dialogue by delivering conflict-management techniques and essential infrastructure. (3) Strengthening decentralised governance by building the effectiveness of Parliament, citizens and civil society. (4) An intervention to strengthen the rule of law, including supporting implementation of the recommendations made by the Royal Commission on Judicial Reform.</t>
  </si>
  <si>
    <t>JO</t>
  </si>
  <si>
    <t>Jordan</t>
  </si>
  <si>
    <t>GB-GOV-3-CSSF-06-000017</t>
  </si>
  <si>
    <t>CSSF-06-000017</t>
  </si>
  <si>
    <t>Jordan Economic Sustainability</t>
  </si>
  <si>
    <t>The programme aims to contribute to economic sustainability in Jordan by addressing the long-term and systemic economic drivers of instability in support of reforms under: the King’s Mandate to Government (2016); Vision 2025; the International Monetary Fund (IMF) Programme and the UK/Jordan Ten Year Partnership. It will be delivered through the following strands: (1) The successful expansion of the social safety net which is critical to public acceptance of ongoing subsidy reform. (2) Implementation of the World Bank’s reform matrix. (3) Supporting the UK/Jordan partnership by the provision of expertise to Government of Jordan, consultations around the Partnership, research and pilots to build momentum.</t>
  </si>
  <si>
    <t>GB-GOV-3-CSSF-06-000018</t>
  </si>
  <si>
    <t>CSSF-06-000018</t>
  </si>
  <si>
    <t>Jordan Internal Security</t>
  </si>
  <si>
    <t>This programme aims to contribute to a reduction in internal security threats in Jordan by engaging in the following areas: (1) Support to the strategic direction and implementation of Jordanian policing reform. (2) Support the Government of Jordan’s Youth Strategy by building on previously approved resilience enhancing psychosocial activities. (3) Aims to integrate a gender-based approach towards women’s participation in prevention and protection processes during conflicts, as well as in peace building and maintaining stability and sustainable security. This is an ODA and non-ODA integrated programme. The spend reported against this programme is the ODA element alone.</t>
  </si>
  <si>
    <t>Police</t>
  </si>
  <si>
    <t>GB-GOV-3-CSSF-06-000020</t>
  </si>
  <si>
    <t>CSSF-06-000020</t>
  </si>
  <si>
    <t>Lebanon CSSF: Community Stability Programme</t>
  </si>
  <si>
    <t>This programme aims to address key drivers of grievances and conflict at the community level, including lack of economic opportunities, low and unequal access to services, and weak or stressed capacities for managing conflict and preventing violence. The programme consists of the following components: (1) The ‘Lebanon Host Communities Services Programme’ which is improving local basic service and livelihood infrastructure in vulnerable refugee-hosting communities to reduce inter and intra-community tensions over strained basic services and competition over jobs following the influx of Syrian refugees. (2) Reducing inter- and intra-community grievances over solid waste management. This includes dispute mediation and responding to waste management tensions in target areas, along with capacity-building of local/sub-national government to design and deliver priority local waste management solutions. (3) Cultivating positive narratives, dialogue and interactions between conflicting communities to address tensions and highlight peace-building initiatives, particularly aimed at addressing negative attitudes towards refugees and to reduce tensions between host communities and refugees. This is an ODA and non-ODA integrated programme. The spend reported against this programme is the ODA element alone. This programme included Covid-19 activity in FY 20/21 Q1 and Q2.</t>
  </si>
  <si>
    <t>GB-GOV-3-CSSF-06-000021</t>
  </si>
  <si>
    <t>CSSF-06-000021</t>
  </si>
  <si>
    <t>The North Africa Fund for Regional Cooperation</t>
  </si>
  <si>
    <t xml:space="preserve">This programme is supporting the North Africa region through interventions working in the political, economic, counter terrorism and security areas. The programme will support these components by addressing transnational elements through regional cooperation. This programme included Covid-19 activity in FY 20/21 Q2.
</t>
  </si>
  <si>
    <t>North of Sahara, regional</t>
  </si>
  <si>
    <t>GB-GOV-3-CSSF-06-000022</t>
  </si>
  <si>
    <t>CSSF-06-000022</t>
  </si>
  <si>
    <t>Technical Assistance Facility Programme</t>
  </si>
  <si>
    <t>This programme aims to deliver technical assistance to governments, non-governmental organisations and multilateral partners, in five countries: Tunisia, Egypt, Libya, Morocco and Algeria, as well as support at a regional level. It works in a wide range of thematic areas including governance, economic growth and security and justice. This programme included Covid-19 activity in FY 20/21 Q1 and Q2.</t>
  </si>
  <si>
    <t>GB-GOV-3-CSSF-06-000023</t>
  </si>
  <si>
    <t>CSSF-06-000023</t>
  </si>
  <si>
    <t>Middle East Peace Process (MEPP) CSSF Programme</t>
  </si>
  <si>
    <t>The programme is designed to contribute towards delivery of the three overall objectives: (1) Building effective and accountable Palestinian institutions ready for statehood and resilient to political transition. (2) Supporting Palestinian Authority and civil society (Israeli and Palestinian) to work for peace, maintaining and increasing political support for a two state solution. (3) Protecting and assisting vulnerable communities to preserve the viability of a two state solution, to uphold international humanitarian law and respond to arising needs.  This is an ODA and non-ODA integrated programme. The spend reported against this programme is the ODA element alone.  This programme included Covid-19 activity in FY 20/21 Q2.</t>
  </si>
  <si>
    <t>Middle East, regional</t>
  </si>
  <si>
    <t>GB-GOV-3-CSSF-06-000024</t>
  </si>
  <si>
    <t>CSSF-06-000024</t>
  </si>
  <si>
    <t>Syria: Community Support in North-Western Syria</t>
  </si>
  <si>
    <t>This programme aims to provide targeted non-humanitarian support to four sectors: community policing and access to justice; education; governance and service delivery; and livelihoods and economic development. This support will be provided as part of a phased and responsible withdrawal of CSSF support to community policing; governance and service delivery; and livelihoods and economic development in Idlib, Aleppo, Eastern Ghouta and Rif Damascus.</t>
  </si>
  <si>
    <t>SY</t>
  </si>
  <si>
    <t>Syria</t>
  </si>
  <si>
    <t>GB-GOV-3-CSSF-06-000026</t>
  </si>
  <si>
    <t>CSSF-06-000026</t>
  </si>
  <si>
    <t>Syria: Support for the Southern De-escalation Area</t>
  </si>
  <si>
    <t>The programme aims to support civilian institutions and civil society in south-west Syria in the sectors of community policing and access to justice; education; governance and service delivery; livelihoods and economic development. This is an ODA and non-ODA integrated programme. The spend reported against this programme is the ODA element alone.</t>
  </si>
  <si>
    <t>GB-GOV-3-CSSF-06-000027</t>
  </si>
  <si>
    <t>CSSF-06-000027</t>
  </si>
  <si>
    <t>Whole of Syria Support to a Political Process</t>
  </si>
  <si>
    <t>The programme aims to support a political settlement and the UN-led process in Geneva as well as providing support to Syrian voices and civil society. The programme will also work on human rights and accountability.</t>
  </si>
  <si>
    <t>GB-GOV-3-CSSF-06-000028</t>
  </si>
  <si>
    <t>CSSF-06-000028</t>
  </si>
  <si>
    <t>Tunisia CSSF Programme</t>
  </si>
  <si>
    <t>The programme aims to support Tunisia by providing support to economic development, security sector reform and good governance. The programme will promote inclusive economic development and support to Tunisians to develop the right skills for the labour market. (2) Focusing on addressing economic and political exclusion and inequalities, particularly within marginalised regions. This is an ODA and non-ODA integrated programme. The spend reported against this programme is the ODA element alone. This programme included Covid-19 activity in FY 20/21 Q1 and Q2.</t>
  </si>
  <si>
    <t>TN</t>
  </si>
  <si>
    <t>Tunisia</t>
  </si>
  <si>
    <t>GB-GOV-3-CSSF-06-000029</t>
  </si>
  <si>
    <t>CSSF-06-000029</t>
  </si>
  <si>
    <t>Iraq CSSF Programme</t>
  </si>
  <si>
    <t>This programme aims to change the conditions in Iraq to reduce the probability and reach of a future insurgency, contribute to an effective, legitimate and responsive Iraqi state and build a more resilient Iraqi society. This is an ODA and non-ODA integrated programme. The spend reported against this programme is the ODA element alone.</t>
  </si>
  <si>
    <t>GB-GOV-3-CSSF-06-000030</t>
  </si>
  <si>
    <t>CSSF-06-000030</t>
  </si>
  <si>
    <t>Syria CSSF: Future Syria Programme</t>
  </si>
  <si>
    <t>This programme aims to contribute to international accountability efforts to prosecute perpetrators of human rights abuses and international humanitarian law violations and preserve civil society space at a local level whilst enhancing effective and meaningful participation of women in Syrian society.</t>
  </si>
  <si>
    <t>GB-GOV-3-CSSF-06-000033</t>
  </si>
  <si>
    <t>CSSF-06-000033</t>
  </si>
  <si>
    <t>UK-Jordan Partnership Facility Programme</t>
  </si>
  <si>
    <t>This programme will provide a whole of government approach in the delivery of UK commitments to Jordan. This is an ODA and non-ODA integrated programme. The spend reported against this programme is the ODA element alone.</t>
  </si>
  <si>
    <t>Public sector policy and administrative management</t>
  </si>
  <si>
    <t>GB-GOV-3-CSSF-06-000034</t>
  </si>
  <si>
    <t>CSSF-06-000034</t>
  </si>
  <si>
    <t>Lebanon CSSF: Political Reform Programme</t>
  </si>
  <si>
    <t>This programme aims to build momentum for supply and demand side reform and to support broader areas of social and economic reform. It will do so through the following interventions female political participation, strengthen democratic mechanisms for reform, accountability and dialogue and strategic communications. This programme included Covid-19 activity in FY 20/21 Q1 and Q2.</t>
  </si>
  <si>
    <t>GB-GOV-3-CSSF-06-000035</t>
  </si>
  <si>
    <t>CSSF-06-000035</t>
  </si>
  <si>
    <t>Syria CSSF: Civilian Protection and Community Resilience Programme</t>
  </si>
  <si>
    <t>The Civilian Protection and Community Resilience (CPCR) programme mitigates the impact on communities of active conflict in north west Syria and strengthens civilian protection. The programme saves lives through the provision of emergency civil protection, first response, service delivery and early warning of aerial bombardment. </t>
  </si>
  <si>
    <t>GB-GOV-3-CSSF-06-000036</t>
  </si>
  <si>
    <t>CSSF-06-000036</t>
  </si>
  <si>
    <t>Jordan CSSF: Political and Economic Resilience Programme</t>
  </si>
  <si>
    <t>This programme aims to build inclusive and accountable governance, via a strands focused on: reducing community tensions; strengthening Citizen-Government dialogue; building social resilience and provision of municipal services and strengthening rule of law.</t>
  </si>
  <si>
    <t>GB-GOV-3-CSSF-06-000037</t>
  </si>
  <si>
    <t>CSSF-06-000037</t>
  </si>
  <si>
    <t>Jordan CSSF: Security and Stability Programme</t>
  </si>
  <si>
    <t>This three-year programme, both ODA and non-ODA, delivers on HMG’s commitment to Jordanian security under the UK-Jordan Partnership. It supports both security and stability, working with a cross-section of the JAF, responding directly to HM King Abdullah II’s request for UK assistance with policing, and supporting Jordan to deliver on the UN Security Council Resolution on Women, Peace and Security</t>
  </si>
  <si>
    <t>GB-GOV-3-CSSF-07-000004</t>
  </si>
  <si>
    <t>CSSF-07-000004</t>
  </si>
  <si>
    <t>Overseas Territories Justice, Security &amp; Governance</t>
  </si>
  <si>
    <t>This programme aims to ensure that the Overseas Territories (OTs) are protected from and resilient to a range of security threats including natural and man-made disasters, economic insecurity, crime and public health threats. It also aims to ensure that OTs are governed by effective and transparent government agencies and institutions that comply with key identified international conventions. This is an ODA and non-ODA integrated programme. The spend reported against this programme is the ODA element alone.</t>
  </si>
  <si>
    <t>GB-GOV-3-CSSF-07-000008</t>
  </si>
  <si>
    <t>CSSF-07-000008</t>
  </si>
  <si>
    <t>Maritime Governance and Environment Programme</t>
  </si>
  <si>
    <t>This programme aims to provide support to achieve increases in the protection of marine biodiversity across the maritime zones of the Overseas Territories (OTs). Establish maritime strategies for compliance with international obligations and develop effective maritime legislative structures. This is an ODA and non-ODA integrated programme. The spend reported against this programme is the ODA element alone</t>
  </si>
  <si>
    <t>Environmental policy and administrative management</t>
  </si>
  <si>
    <t>GB-GOV-3-CSSF-07-000009</t>
  </si>
  <si>
    <t>CSSF-07-000009</t>
  </si>
  <si>
    <t>GB-GOV-4</t>
  </si>
  <si>
    <t>OTD Justice Programme</t>
  </si>
  <si>
    <t>This programme aims to build capability within the law enforcement, agree standards informed by international good practice and provide technical expertise across the OTs.</t>
  </si>
  <si>
    <t>GB-GOV-3-CSSF-07-000010</t>
  </si>
  <si>
    <t>CSSF-07-000010</t>
  </si>
  <si>
    <t>GB-GOV-5</t>
  </si>
  <si>
    <t>OTD Governance Programme</t>
  </si>
  <si>
    <t>This programme aims to build capability in relation to public health, maritime governance, public financial management, benificial ownership laws and child safeguarding.</t>
  </si>
  <si>
    <t>GB-GOV-3-CSSF-07-000011</t>
  </si>
  <si>
    <t>CSSF-07-000011</t>
  </si>
  <si>
    <t>GB-GOV-6</t>
  </si>
  <si>
    <t>OTD Environment, Sustainablity and Climate Change (ESCC) Programme</t>
  </si>
  <si>
    <t>This programme aims to provide support to manage: Climate change and projects led by OT s in response to COP 26; marine pollution; seabed mapping and hydrographic governance; and biosecurity and protection against invasive species.</t>
  </si>
  <si>
    <t>GB-GOV-3-CSSF-07-000012</t>
  </si>
  <si>
    <t>CSSF-07-000012</t>
  </si>
  <si>
    <t>GB-GOV-7</t>
  </si>
  <si>
    <t>OTD Covid-19 Response Programme</t>
  </si>
  <si>
    <t>The objective of this programme is to strengthen the resilience of the OTs in diagnosing and treating COVID-19 patients and limiting the spread of the virus.</t>
  </si>
  <si>
    <t>Infectious disease control</t>
  </si>
  <si>
    <t>GB-GOV-3-CSSF-07-000013</t>
  </si>
  <si>
    <t>CSSF-07-000013</t>
  </si>
  <si>
    <t>GB-GOV-8</t>
  </si>
  <si>
    <t>OTD Border Security Programme</t>
  </si>
  <si>
    <t>The Border Security Programme aims to ensure the OTs can detect and respond to threats to their borders through the implementation of modern, robust customs and immigration systems, maritime security and cyber security.</t>
  </si>
  <si>
    <t>GB-GOV-3-CSSF-08-000001</t>
  </si>
  <si>
    <t>CSSF-08-000001</t>
  </si>
  <si>
    <t>Consolidating Democracy in Pakistan</t>
  </si>
  <si>
    <t>This programme will directly support key components of the UK Government's Pakistan strategy, which aims to help Pakistan to consolidate its democracy and provide effective government, prioritising economic growth and reducing poverty. This programme included Covid-19 activity in FY 20/21 Q2.</t>
  </si>
  <si>
    <t>PK</t>
  </si>
  <si>
    <t>Pakistan</t>
  </si>
  <si>
    <t>GB-GOV-3-CSSF-08-000002</t>
  </si>
  <si>
    <t>CSSF-08-000002</t>
  </si>
  <si>
    <t>Rule of Law in Pakistan Programme</t>
  </si>
  <si>
    <t>This programme will support Pakistan to improve citizens’ trust and public confidence in rule of law, especially among the poorest and most vulnerable, including minorities, women and girls.  This is an ODA and non-ODA integrated programme.  The spend reported against this programme is the ODA element alone.</t>
  </si>
  <si>
    <t>GB-GOV-3-CSSF-09-000001</t>
  </si>
  <si>
    <t>CSSF-09-000001</t>
  </si>
  <si>
    <t>Myanmar Country Programme</t>
  </si>
  <si>
    <t>This programme aims to focus on three areas: (1) Support for Myanmar’s peace process increasing the inclusivity of negotiations, enhancing the quality of dialogue between stakeholders and helping the public to engage more in the process. (2) Helping to prevent violence against women and girls, improve safety in communities. (3) Monitoring land use changes in northern Rakhine to improve our ability to understand what is happening in villages where Rohingya lived. This programme included Covid-19 activity in Q1 and Q2.</t>
  </si>
  <si>
    <t>MM</t>
  </si>
  <si>
    <t>Myanmar</t>
  </si>
  <si>
    <t>GB-GOV-3-CSSF-09-000002</t>
  </si>
  <si>
    <t>CSSF-09-000002</t>
  </si>
  <si>
    <t>Nepal Peacebuilding Programme</t>
  </si>
  <si>
    <t>This programme will work with local and national political groups, civil society, human rights organisations and the media in order to build Nepalese capacity to resolve local conflicts and support marginalised communities.</t>
  </si>
  <si>
    <t>NP</t>
  </si>
  <si>
    <t>Nepal</t>
  </si>
  <si>
    <t>GB-GOV-3-CSSF-09-000003</t>
  </si>
  <si>
    <t>CSSF-09-000003</t>
  </si>
  <si>
    <t>Sri Lanka - Delivering increased stability and reducing the risk of a return to conflict</t>
  </si>
  <si>
    <t>This programme aims to support reconciliation, strengthen democracy and the rule of law to ensure long-term stability, through the following project activity: Supporting police reform and training based on a community policing approach. Supporting the government’s commitment to establishing credible and effective transitional justice mechanisms as part of Sri Lanka’s reconciliation process.  Clearing 600,000 sq. m of mine contaminated land in the North and East enabling the resettlement of Internally Displaced Peoples (IDP).  Sharing UK expertise to strengthen government capability to tackle bribery and corruption.  Support security sector reform and foster greater awareness of the importance of accountability and reconciliation. This is an ODA and non-ODA integrated programme. The spend reported against this programme is the ODA element alone. This programme included Covid-19 activity in FY 20/21 Q1 and Q2.</t>
  </si>
  <si>
    <t>LK</t>
  </si>
  <si>
    <t>Sri Lanka</t>
  </si>
  <si>
    <t>GB-GOV-3-CSSF-09-000005</t>
  </si>
  <si>
    <t>CSSF-09-000005</t>
  </si>
  <si>
    <t>Maldives CSSF Programme</t>
  </si>
  <si>
    <t>CSSF continues to support HMG’s strategies to increase democracy, accountability and stability in the Maldives.</t>
  </si>
  <si>
    <t>MV</t>
  </si>
  <si>
    <t>Maldives</t>
  </si>
  <si>
    <t>GB-GOV-3-CSSF-09-000007</t>
  </si>
  <si>
    <t>CSSF-09-000007</t>
  </si>
  <si>
    <t>Philippines Programme</t>
  </si>
  <si>
    <t>This programme aims to address some of the key drivers of conflict and instability in the Bangsamoro region. The interventions primarily focus on support to the governance track of the Bangsamoro Peace Process, which established the Bangsamoro Autonomous Region of Muslim Mindanao (BARMM); and provision of Covid-19 support to the new region.</t>
  </si>
  <si>
    <t>PH</t>
  </si>
  <si>
    <t>Philippines</t>
  </si>
  <si>
    <t>GB-GOV-3-CSSF-09-000008</t>
  </si>
  <si>
    <t>CSSF-09-000008</t>
  </si>
  <si>
    <t>Pacific Programme</t>
  </si>
  <si>
    <t>The Pacific CSSF programme aims to increase the ability of Pacific Island Countries to remain stable, secure and more resilient to malign external influences, through better governance, and to remain independent, and likeminded partners of the UK.</t>
  </si>
  <si>
    <t>GB-GOV-3-CSSF-10-000001</t>
  </si>
  <si>
    <t>CSSF-10-000001</t>
  </si>
  <si>
    <t>Western Balkans Programme</t>
  </si>
  <si>
    <t>This programme aims to reduce the threat from organised criminality, extremism and terrorism, strengthening governance and the rule of law capability, supporting reconciliation and the fight against corruption.</t>
  </si>
  <si>
    <t>States Ex-Yugoslavia unspecified</t>
  </si>
  <si>
    <t>GB-GOV-3-CSSF-10-000002</t>
  </si>
  <si>
    <t>CSSF-10-000002</t>
  </si>
  <si>
    <t>Western Balkans Stability CSSF Programme</t>
  </si>
  <si>
    <t>This programme provides assistance to address the priority drivers of instability in the region. The main pillars are around tackling the ongoing legacies of the wars of the 1990s, reducing the threat from extremism and terrorism, strengthening governance and the rule of law capability, and supporting reconciliation. This programme included Covid-19 activity in FY 20/21 Q1 and Q2.</t>
  </si>
  <si>
    <t>GB-GOV-3-CSSF-10-000003</t>
  </si>
  <si>
    <t>CSSF-10-000003</t>
  </si>
  <si>
    <t>Western Balkans: Media Cyber and Defence (MCD) CSSF Programme</t>
  </si>
  <si>
    <t>This programme provides assistance to address the priority drivers of instability in the region. The main pillars are around tackling the ongoing legacies of the wars of the 1990s, reducing the threat from extremism and terrorism, strengthening governance and the rule of law capability, and supporting reconciliation. This programme included Covid-19 activity in FY 20/21 Q2.</t>
  </si>
  <si>
    <t>#budget-area</t>
  </si>
  <si>
    <t>#sector</t>
  </si>
  <si>
    <t>998 Total</t>
  </si>
  <si>
    <t>GB-GOV-3-CSSF-01-000001 Total</t>
  </si>
  <si>
    <t>GB-GOV-3-CSSF-01-000002 Total</t>
  </si>
  <si>
    <t>GB-GOV-3-CSSF-01-000003 Total</t>
  </si>
  <si>
    <t>GB-GOV-3-CSSF-01-000004 Total</t>
  </si>
  <si>
    <t>GB-GOV-3-CSSF-01-000005 Total</t>
  </si>
  <si>
    <t>TR Total</t>
  </si>
  <si>
    <t>GB-GOV-3-CSSF-01-000006 Total</t>
  </si>
  <si>
    <t>GB-GOV-3-CSSF-01-000010 Total</t>
  </si>
  <si>
    <t>GB-GOV-3-CSSF-01-000011 Total</t>
  </si>
  <si>
    <t>GB-GOV-3-CSSF-01-000012 Total</t>
  </si>
  <si>
    <t>GB-GOV-3-CSSF-01-000013 Total</t>
  </si>
  <si>
    <t>GB-GOV-3-CSSF-01-000016 Total</t>
  </si>
  <si>
    <t>298 Total</t>
  </si>
  <si>
    <t>GB-GOV-3-CSSF-01-000018 Total</t>
  </si>
  <si>
    <t>GB-GOV-3-CSSF-01-000019 Total</t>
  </si>
  <si>
    <t>GB-GOV-3-CSSF-01-000023 Total</t>
  </si>
  <si>
    <t>AF Total</t>
  </si>
  <si>
    <t>GB-GOV-3-CSSF-02-000001 Total</t>
  </si>
  <si>
    <t>GB-GOV-3-CSSF-02-000002 Total</t>
  </si>
  <si>
    <t>GB-GOV-3-CSSF-02-000004 Total</t>
  </si>
  <si>
    <t>GB-GOV-3-CSSF-02-000005 Total</t>
  </si>
  <si>
    <t>GB-GOV-3-CSSF-02-000006 Total</t>
  </si>
  <si>
    <t>GB-GOV-3-CSSF-03-000003 Total</t>
  </si>
  <si>
    <t>NG Total</t>
  </si>
  <si>
    <t>GB-GOV-3-CSSF-03-000007 Total</t>
  </si>
  <si>
    <t>GB-GOV-3-CSSF-03-000008 Total</t>
  </si>
  <si>
    <t>GB-GOV-3-CSSF-03-000010 Total</t>
  </si>
  <si>
    <t>SO Total</t>
  </si>
  <si>
    <t>GB-GOV-3-CSSF-03-000012 Total</t>
  </si>
  <si>
    <t>GB-GOV-3-CSSF-03-000017 Total</t>
  </si>
  <si>
    <t>GB-GOV-3-CSSF-03-000018 Total</t>
  </si>
  <si>
    <t>GB-GOV-3-CSSF-03-000019 Total</t>
  </si>
  <si>
    <t>GB-GOV-3-CSSF-03-000020 Total</t>
  </si>
  <si>
    <t>GB-GOV-3-CSSF-03-000022 Total</t>
  </si>
  <si>
    <t>GB-GOV-3-CSSF-03-000023 Total</t>
  </si>
  <si>
    <t>GB-GOV-3-CSSF-03-000024 Total</t>
  </si>
  <si>
    <t>GB-GOV-3-CSSF-03-000025 Total</t>
  </si>
  <si>
    <t>GB-GOV-3-CSSF-03-000026 Total</t>
  </si>
  <si>
    <t>GB-GOV-3-CSSF-03-000027 Total</t>
  </si>
  <si>
    <t>GB-GOV-3-CSSF-03-000028 Total</t>
  </si>
  <si>
    <t>SS Total</t>
  </si>
  <si>
    <t>GB-GOV-3-CSSF-03-000029 Total</t>
  </si>
  <si>
    <t>SD Total</t>
  </si>
  <si>
    <t>GB-GOV-3-CSSF-03-000030 Total</t>
  </si>
  <si>
    <t>GB-GOV-3-CSSF-03-000036 Total</t>
  </si>
  <si>
    <t>GB-GOV-3-CSSF-03-000037 Total</t>
  </si>
  <si>
    <t>GB-GOV-3-CSSF-03-000038 Total</t>
  </si>
  <si>
    <t>GB-GOV-3-CSSF-03-000039 Total</t>
  </si>
  <si>
    <t>GB-GOV-3-CSSF-03-000040 Total</t>
  </si>
  <si>
    <t>380 Total</t>
  </si>
  <si>
    <t>GB-GOV-3-CSSF-03-000041 Total</t>
  </si>
  <si>
    <t xml:space="preserve"> Total</t>
  </si>
  <si>
    <t>GB-GOV-3-CSSF-04-000001 Total</t>
  </si>
  <si>
    <t>CO Total</t>
  </si>
  <si>
    <t>GB-GOV-3-CSSF-04-000002 Total</t>
  </si>
  <si>
    <t>489 Total</t>
  </si>
  <si>
    <t>GB-GOV-3-CSSF-04-000003 Total</t>
  </si>
  <si>
    <t>619 Total</t>
  </si>
  <si>
    <t>GB-GOV-3-CSSF-05-000001 Total</t>
  </si>
  <si>
    <t>GB-GOV-3-CSSF-05-000002 Total</t>
  </si>
  <si>
    <t>GB-GOV-3-CSSF-05-000003 Total</t>
  </si>
  <si>
    <t>GB-GOV-3-CSSF-05-000004 Total</t>
  </si>
  <si>
    <t>GB-GOV-3-CSSF-05-000006 Total</t>
  </si>
  <si>
    <t>DZ Total</t>
  </si>
  <si>
    <t>GB-GOV-3-CSSF-06-000001 Total</t>
  </si>
  <si>
    <t>EG Total</t>
  </si>
  <si>
    <t>GB-GOV-3-CSSF-06-000002 Total</t>
  </si>
  <si>
    <t>LB Total</t>
  </si>
  <si>
    <t>GB-GOV-3-CSSF-06-000005 Total</t>
  </si>
  <si>
    <t>LY Total</t>
  </si>
  <si>
    <t>GB-GOV-3-CSSF-06-000006 Total</t>
  </si>
  <si>
    <t>MA Total</t>
  </si>
  <si>
    <t>GB-GOV-3-CSSF-06-000007 Total</t>
  </si>
  <si>
    <t>YE Total</t>
  </si>
  <si>
    <t>GB-GOV-3-CSSF-06-000013 Total</t>
  </si>
  <si>
    <t>IQ Total</t>
  </si>
  <si>
    <t>GB-GOV-3-CSSF-06-000014 Total</t>
  </si>
  <si>
    <t>GB-GOV-3-CSSF-06-000015 Total</t>
  </si>
  <si>
    <t>JO Total</t>
  </si>
  <si>
    <t>GB-GOV-3-CSSF-06-000016 Total</t>
  </si>
  <si>
    <t>GB-GOV-3-CSSF-06-000017 Total</t>
  </si>
  <si>
    <t>GB-GOV-3-CSSF-06-000018 Total</t>
  </si>
  <si>
    <t>GB-GOV-3-CSSF-06-000020 Total</t>
  </si>
  <si>
    <t>189 Total</t>
  </si>
  <si>
    <t>GB-GOV-3-CSSF-06-000021 Total</t>
  </si>
  <si>
    <t>GB-GOV-3-CSSF-06-000022 Total</t>
  </si>
  <si>
    <t>589 Total</t>
  </si>
  <si>
    <t>GB-GOV-3-CSSF-06-000023 Total</t>
  </si>
  <si>
    <t>SY Total</t>
  </si>
  <si>
    <t>GB-GOV-3-CSSF-06-000024 Total</t>
  </si>
  <si>
    <t>GB-GOV-3-CSSF-06-000026 Total</t>
  </si>
  <si>
    <t>GB-GOV-3-CSSF-06-000027 Total</t>
  </si>
  <si>
    <t>TN Total</t>
  </si>
  <si>
    <t>GB-GOV-3-CSSF-06-000028 Total</t>
  </si>
  <si>
    <t>GB-GOV-3-CSSF-06-000029 Total</t>
  </si>
  <si>
    <t>GB-GOV-3-CSSF-06-000030 Total</t>
  </si>
  <si>
    <t>GB-GOV-3-CSSF-06-000033 Total</t>
  </si>
  <si>
    <t>GB-GOV-3-CSSF-06-000034 Total</t>
  </si>
  <si>
    <t>GB-GOV-3-CSSF-06-000035 Total</t>
  </si>
  <si>
    <t>GB-GOV-3-CSSF-06-000036 Total</t>
  </si>
  <si>
    <t>GB-GOV-3-CSSF-06-000037 Total</t>
  </si>
  <si>
    <t>GB-GOV-3-CSSF-07-000004 Total</t>
  </si>
  <si>
    <t>GB-GOV-3-CSSF-07-000008 Total</t>
  </si>
  <si>
    <t>GB-GOV-3-CSSF-07-000009 Total</t>
  </si>
  <si>
    <t>GB-GOV-3-CSSF-07-000010 Total</t>
  </si>
  <si>
    <t>GB-GOV-3-CSSF-07-000011 Total</t>
  </si>
  <si>
    <t>GB-GOV-3-CSSF-07-000012 Total</t>
  </si>
  <si>
    <t>GB-GOV-3-CSSF-07-000013 Total</t>
  </si>
  <si>
    <t>PK Total</t>
  </si>
  <si>
    <t>GB-GOV-3-CSSF-08-000001 Total</t>
  </si>
  <si>
    <t>GB-GOV-3-CSSF-08-000002 Total</t>
  </si>
  <si>
    <t>MM Total</t>
  </si>
  <si>
    <t>GB-GOV-3-CSSF-09-000001 Total</t>
  </si>
  <si>
    <t>NP Total</t>
  </si>
  <si>
    <t>GB-GOV-3-CSSF-09-000002 Total</t>
  </si>
  <si>
    <t>LK Total</t>
  </si>
  <si>
    <t>GB-GOV-3-CSSF-09-000003 Total</t>
  </si>
  <si>
    <t>GB-GOV-3-CSSF-09-000005 Total</t>
  </si>
  <si>
    <t>PH Total</t>
  </si>
  <si>
    <t>GB-GOV-3-CSSF-09-000007 Total</t>
  </si>
  <si>
    <t>GB-GOV-3-CSSF-09-000008 Total</t>
  </si>
  <si>
    <t>88 Total</t>
  </si>
  <si>
    <t>GB-GOV-3-CSSF-10-000001 Total</t>
  </si>
  <si>
    <t>GB-GOV-3-CSSF-10-000002 Total</t>
  </si>
  <si>
    <t>GB-GOV-3-CSSF-10-000003 Total</t>
  </si>
  <si>
    <t>Grand Total</t>
  </si>
  <si>
    <t>Budget area</t>
  </si>
  <si>
    <t>Sector</t>
  </si>
  <si>
    <t>budget/0/value</t>
  </si>
  <si>
    <t>budget/0/value/@value-date</t>
  </si>
  <si>
    <t>budget/0/period-start/@iso-date</t>
  </si>
  <si>
    <t>budget/0/period-end/@iso-date</t>
  </si>
  <si>
    <t>budget/0/@status</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</si>
  <si>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</si>
  <si>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</si>
  <si>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</si>
  <si>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</si>
  <si>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</si>
  <si>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</si>
  <si>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</si>
  <si>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</si>
  <si>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</si>
  <si>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</si>
  <si>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</si>
  <si>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</si>
  <si>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</si>
  <si>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</si>
  <si>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</si>
  <si>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</si>
  <si>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</si>
  <si>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</si>
  <si>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1204817</t>
  </si>
  <si>
    <t>2043407</t>
  </si>
  <si>
    <t>0</t>
  </si>
  <si>
    <t>2179000</t>
  </si>
  <si>
    <t>1880000</t>
  </si>
  <si>
    <t>27123000</t>
  </si>
  <si>
    <t>15500000</t>
  </si>
  <si>
    <t>4500000</t>
  </si>
  <si>
    <t>6889000</t>
  </si>
  <si>
    <t>6421000</t>
  </si>
  <si>
    <t>4600000</t>
  </si>
  <si>
    <t>4554000</t>
  </si>
  <si>
    <t>2500000</t>
  </si>
  <si>
    <t>2410000</t>
  </si>
  <si>
    <t>3600000</t>
  </si>
  <si>
    <t>505000</t>
  </si>
  <si>
    <t>10000</t>
  </si>
  <si>
    <t>2550000</t>
  </si>
  <si>
    <t>27000000</t>
  </si>
  <si>
    <t>8500000</t>
  </si>
  <si>
    <t>IATI Identifier</t>
  </si>
  <si>
    <t>Commitment value</t>
  </si>
  <si>
    <t>Transaction Date</t>
  </si>
  <si>
    <t>Value Date</t>
  </si>
  <si>
    <t>Transaction Type</t>
  </si>
  <si>
    <t>Budget Year Start</t>
  </si>
  <si>
    <t>Budget Year End</t>
  </si>
  <si>
    <t>Transaction Description</t>
  </si>
  <si>
    <t>Provider Org Name</t>
  </si>
  <si>
    <t>Provider Org Ref</t>
  </si>
  <si>
    <t>Provider Org Type</t>
  </si>
  <si>
    <t>Receiver Org Name</t>
  </si>
  <si>
    <t>Receiver Org Ref</t>
  </si>
  <si>
    <t>Receiver Org Type</t>
  </si>
  <si>
    <t>Activity Name</t>
  </si>
  <si>
    <t>transaction/0/value</t>
  </si>
  <si>
    <t>transaction/0/transaction-date/@iso-date</t>
  </si>
  <si>
    <t>transaction/0/value/@value-date</t>
  </si>
  <si>
    <t>transaction/0/transaction-type/@code</t>
  </si>
  <si>
    <t>#start</t>
  </si>
  <si>
    <t>#end</t>
  </si>
  <si>
    <t>transaction/0/description/narrative</t>
  </si>
  <si>
    <t>transaction/0/provider-org/narrative</t>
  </si>
  <si>
    <t>transaction/0/provider-org/@ref</t>
  </si>
  <si>
    <t>transaction/0/provider-org/@type</t>
  </si>
  <si>
    <t>transaction/0/receiver-org/narrative</t>
  </si>
  <si>
    <t>transaction/0/receiver-org/@ref</t>
  </si>
  <si>
    <t>transaction/0/receiver-org/@type</t>
  </si>
  <si>
    <t>#activity</t>
  </si>
  <si>
    <t>Region</t>
  </si>
  <si>
    <t>Region Vocab</t>
  </si>
  <si>
    <t>Region Percentage</t>
  </si>
  <si>
    <t>recipient-region/0/@code</t>
  </si>
  <si>
    <t>recipient-region/0/@vocabulary</t>
  </si>
  <si>
    <t>recipient-region/0/@percentage</t>
  </si>
  <si>
    <t>recipient-country/0/@code</t>
  </si>
  <si>
    <t>recipient-country/0/@percentage</t>
  </si>
  <si>
    <t>Sector Vocab</t>
  </si>
  <si>
    <t>Sector Percentage</t>
  </si>
  <si>
    <t>sector/0/@percentage</t>
  </si>
  <si>
    <t>SUM of Budget Value</t>
  </si>
  <si>
    <t>Sum of Transaction Value</t>
  </si>
  <si>
    <t>Activity check</t>
  </si>
  <si>
    <t>Transaction Value</t>
  </si>
  <si>
    <t>Month</t>
  </si>
  <si>
    <t>Quarter</t>
  </si>
  <si>
    <t>Year End</t>
  </si>
  <si>
    <t>Fiscal Year</t>
  </si>
  <si>
    <t>Description</t>
  </si>
  <si>
    <t>Transaction Region</t>
  </si>
  <si>
    <t>#check</t>
  </si>
  <si>
    <t>transaction/1/value</t>
  </si>
  <si>
    <t>transaction/1/transaction-date/@iso-date</t>
  </si>
  <si>
    <t>transaction/1/value/@value-date</t>
  </si>
  <si>
    <t>transaction/1/transaction-type/@code</t>
  </si>
  <si>
    <t>#month</t>
  </si>
  <si>
    <t>#quarter</t>
  </si>
  <si>
    <t>#year end</t>
  </si>
  <si>
    <t>#fiscal year</t>
  </si>
  <si>
    <t>transaction/1/description/narrative</t>
  </si>
  <si>
    <t>transaction/1/provider-org/narrative</t>
  </si>
  <si>
    <t>transaction/1/provider-org/@ref</t>
  </si>
  <si>
    <t>transaction/1/provider-org/@type</t>
  </si>
  <si>
    <t>transaction/1/receiver-org/narrative</t>
  </si>
  <si>
    <t>transaction/1/receiver-org/@ref</t>
  </si>
  <si>
    <t>transaction/1/receiver-org/@type</t>
  </si>
  <si>
    <t>#region</t>
  </si>
  <si>
    <t>Q1</t>
  </si>
  <si>
    <t>Q2</t>
  </si>
  <si>
    <t>Q3</t>
  </si>
  <si>
    <t>Q4</t>
  </si>
  <si>
    <t>2590000</t>
  </si>
  <si>
    <t>726565</t>
  </si>
  <si>
    <t>211432</t>
  </si>
  <si>
    <t>5933</t>
  </si>
  <si>
    <t>28873</t>
  </si>
  <si>
    <t>96490</t>
  </si>
  <si>
    <t>1539859</t>
  </si>
  <si>
    <t>299968</t>
  </si>
  <si>
    <t>6862000</t>
  </si>
  <si>
    <t>845000</t>
  </si>
  <si>
    <t>2429</t>
  </si>
  <si>
    <t>7734</t>
  </si>
  <si>
    <t>33343</t>
  </si>
  <si>
    <t>1167358</t>
  </si>
  <si>
    <t>119523</t>
  </si>
  <si>
    <t>26893</t>
  </si>
  <si>
    <t>640392</t>
  </si>
  <si>
    <t>297320</t>
  </si>
  <si>
    <t>167878</t>
  </si>
  <si>
    <t>56846</t>
  </si>
  <si>
    <t>182331</t>
  </si>
  <si>
    <t>295000</t>
  </si>
  <si>
    <t>30000</t>
  </si>
  <si>
    <t>1810</t>
  </si>
  <si>
    <t>1002984</t>
  </si>
  <si>
    <t>410612</t>
  </si>
  <si>
    <t>293244</t>
  </si>
  <si>
    <t>731647</t>
  </si>
  <si>
    <t>264972</t>
  </si>
  <si>
    <t>148639</t>
  </si>
  <si>
    <t>1365473</t>
  </si>
  <si>
    <t>77702</t>
  </si>
  <si>
    <t>762663</t>
  </si>
  <si>
    <t>829664</t>
  </si>
  <si>
    <t>1774621</t>
  </si>
  <si>
    <t>478264</t>
  </si>
  <si>
    <t>534487</t>
  </si>
  <si>
    <t>604438</t>
  </si>
  <si>
    <t>826011</t>
  </si>
  <si>
    <t>1597636</t>
  </si>
  <si>
    <t>784299</t>
  </si>
  <si>
    <t>877134</t>
  </si>
  <si>
    <t>16288</t>
  </si>
  <si>
    <t>645665</t>
  </si>
  <si>
    <t>973659</t>
  </si>
  <si>
    <t>704308</t>
  </si>
  <si>
    <t>671900</t>
  </si>
  <si>
    <t>1489506</t>
  </si>
  <si>
    <t>4135867</t>
  </si>
  <si>
    <t>17761</t>
  </si>
  <si>
    <t>3423</t>
  </si>
  <si>
    <t>1002778</t>
  </si>
  <si>
    <t>115800</t>
  </si>
  <si>
    <t>193857</t>
  </si>
  <si>
    <t>46187</t>
  </si>
  <si>
    <t>57451</t>
  </si>
  <si>
    <t>4310303</t>
  </si>
  <si>
    <t>1818045</t>
  </si>
  <si>
    <t>400000</t>
  </si>
  <si>
    <t>39844</t>
  </si>
  <si>
    <t>781879</t>
  </si>
  <si>
    <t>7860</t>
  </si>
  <si>
    <t>625543</t>
  </si>
  <si>
    <t>1027292</t>
  </si>
  <si>
    <t>3097617</t>
  </si>
  <si>
    <t>906161</t>
  </si>
  <si>
    <t>7830000</t>
  </si>
  <si>
    <t>456</t>
  </si>
  <si>
    <t>450000</t>
  </si>
  <si>
    <t>474902</t>
  </si>
  <si>
    <t>262353</t>
  </si>
  <si>
    <t>329626</t>
  </si>
  <si>
    <t>1602407</t>
  </si>
  <si>
    <t>172820</t>
  </si>
  <si>
    <t>31346</t>
  </si>
  <si>
    <t>545272</t>
  </si>
  <si>
    <t>330519</t>
  </si>
  <si>
    <t>398423</t>
  </si>
  <si>
    <t>214040</t>
  </si>
  <si>
    <t>280667</t>
  </si>
  <si>
    <t>410963</t>
  </si>
  <si>
    <t>1290026</t>
  </si>
  <si>
    <t>1128756</t>
  </si>
  <si>
    <t>289593</t>
  </si>
  <si>
    <t>656443</t>
  </si>
  <si>
    <t>903651</t>
  </si>
  <si>
    <t>1000000</t>
  </si>
  <si>
    <t>299243</t>
  </si>
  <si>
    <t>662908</t>
  </si>
  <si>
    <t>111407</t>
  </si>
  <si>
    <t>678082</t>
  </si>
  <si>
    <t>1086230</t>
  </si>
  <si>
    <t>1611494</t>
  </si>
  <si>
    <t>2122336</t>
  </si>
  <si>
    <t>1071357</t>
  </si>
  <si>
    <t>748001</t>
  </si>
  <si>
    <t>1826188</t>
  </si>
  <si>
    <t>855059</t>
  </si>
  <si>
    <t>708817</t>
  </si>
  <si>
    <t>1069872</t>
  </si>
  <si>
    <t>602292</t>
  </si>
  <si>
    <t>1730805</t>
  </si>
  <si>
    <t>1809187</t>
  </si>
  <si>
    <t>369256</t>
  </si>
  <si>
    <t>5586072</t>
  </si>
  <si>
    <t>3804590</t>
  </si>
  <si>
    <t>34264</t>
  </si>
  <si>
    <t>3489</t>
  </si>
  <si>
    <t>587942</t>
  </si>
  <si>
    <t>1188955</t>
  </si>
  <si>
    <t>295025</t>
  </si>
  <si>
    <t>393575</t>
  </si>
  <si>
    <t>4771140</t>
  </si>
  <si>
    <t>1930000</t>
  </si>
  <si>
    <t>100000</t>
  </si>
  <si>
    <t>243517</t>
  </si>
  <si>
    <t>682803</t>
  </si>
  <si>
    <t>243701</t>
  </si>
  <si>
    <t>660519</t>
  </si>
  <si>
    <t>1422685</t>
  </si>
  <si>
    <t>4014026</t>
  </si>
  <si>
    <t>1489226</t>
  </si>
  <si>
    <t>5220000</t>
  </si>
  <si>
    <t>484414</t>
  </si>
  <si>
    <t>138754</t>
  </si>
  <si>
    <t>530650</t>
  </si>
  <si>
    <t>27121460</t>
  </si>
  <si>
    <t>13955229</t>
  </si>
  <si>
    <t>710948</t>
  </si>
  <si>
    <t>1179090</t>
  </si>
  <si>
    <t>3847675</t>
  </si>
  <si>
    <t>9017</t>
  </si>
  <si>
    <t>646411</t>
  </si>
  <si>
    <t>1433881</t>
  </si>
  <si>
    <t>1732820</t>
  </si>
  <si>
    <t>255971</t>
  </si>
  <si>
    <t>40127</t>
  </si>
  <si>
    <t>226444</t>
  </si>
  <si>
    <t>1962047</t>
  </si>
  <si>
    <t>1392182</t>
  </si>
  <si>
    <t>3549062</t>
  </si>
  <si>
    <t>779833</t>
  </si>
  <si>
    <t>1425242</t>
  </si>
  <si>
    <t>312705</t>
  </si>
  <si>
    <t>325033</t>
  </si>
  <si>
    <t>10931162</t>
  </si>
  <si>
    <t>458816</t>
  </si>
  <si>
    <t>3802493</t>
  </si>
  <si>
    <t>3612100</t>
  </si>
  <si>
    <t>1768399</t>
  </si>
  <si>
    <t>2540444</t>
  </si>
  <si>
    <t>8262839</t>
  </si>
  <si>
    <t>2813277</t>
  </si>
  <si>
    <t>3240927</t>
  </si>
  <si>
    <t>2781463</t>
  </si>
  <si>
    <t>1922907</t>
  </si>
  <si>
    <t>1033566</t>
  </si>
  <si>
    <t>1431553</t>
  </si>
  <si>
    <t>1069046</t>
  </si>
  <si>
    <t>1211173</t>
  </si>
  <si>
    <t>1628900</t>
  </si>
  <si>
    <t>2884542</t>
  </si>
  <si>
    <t>3888433</t>
  </si>
  <si>
    <t>6276094</t>
  </si>
  <si>
    <t>450018</t>
  </si>
  <si>
    <t>1499364</t>
  </si>
  <si>
    <t>1322480</t>
  </si>
  <si>
    <t>1158622</t>
  </si>
  <si>
    <t>2130141</t>
  </si>
  <si>
    <t>609594</t>
  </si>
  <si>
    <t>2271088</t>
  </si>
  <si>
    <t>8580000</t>
  </si>
  <si>
    <t>Expenditure on Multilateral Strategy Peacekeeping Programme (Q1 FY 2024)</t>
  </si>
  <si>
    <t>Expenditure on Multilateral Security Capacity Building (Q1 FY 2024)</t>
  </si>
  <si>
    <t>Expenditure on Supporting Turkey to manage illegal migration from the East (Q1 FY 2024)</t>
  </si>
  <si>
    <t>Expenditure on Counter Terrorism Programmes Fund (Q1 FY 2024)</t>
  </si>
  <si>
    <t>Expenditure on Collaboration against trafficking and smuggling in Nigeria &amp; Niger (CATS NN)(Formerly Upstream Programme) (Q1 FY 2024)</t>
  </si>
  <si>
    <t>Expenditure on Afghanistan Support to the Peace Process (Q1 FY 2024)</t>
  </si>
  <si>
    <t>Expenditure on Nigeria Security &amp; Justice Reform Programme (Q1 FY 2024)</t>
  </si>
  <si>
    <t>Expenditure on Africa Peace and Security (Q1 FY 2024)</t>
  </si>
  <si>
    <t>Expenditure on East Africa Programme (Q1 FY 2024)</t>
  </si>
  <si>
    <t>Expenditure on Somalia Programme (Q1 FY 2024)</t>
  </si>
  <si>
    <t>Expenditure on Lake Chad Basin Programme (Q1 FY 2024)</t>
  </si>
  <si>
    <t>Expenditure on Sahel Programme (Q1 FY 2024)</t>
  </si>
  <si>
    <t>Expenditure on Colombia Peace and Stability (Q1 FY 2024)</t>
  </si>
  <si>
    <t>Expenditure on Peru/Colombia Serious Organised Crime (Formerly Combatting Illicit Economies - Colombia/Peru/Panama) (Q1 FY 2024)</t>
  </si>
  <si>
    <t>Expenditure on Central Asia Programme (Q1 FY 2024)</t>
  </si>
  <si>
    <t>Expenditure on Eastern Partnership (Q1 FY 2024)</t>
  </si>
  <si>
    <t>Expenditure on Egypt CSSF Programme (Q1 FY 2024)</t>
  </si>
  <si>
    <t>Expenditure on Lebanon CSSF: Security Programme (Q1 FY 2024)</t>
  </si>
  <si>
    <t>Expenditure on Libya CSSF Programme (Q1 FY 2024)</t>
  </si>
  <si>
    <t>Expenditure on Yemen CSSF Programme (Q1 FY 2024)</t>
  </si>
  <si>
    <t>Expenditure on Middle East Peace Process (MEPP) CSSF Programme (Q1 FY 2024)</t>
  </si>
  <si>
    <t>Expenditure on Tunisia CSSF Programme (Q1 FY 2024)</t>
  </si>
  <si>
    <t>Expenditure on Iraq CSSF Programme (Q1 FY 2024)</t>
  </si>
  <si>
    <t>Expenditure on Syria CSSF: Civilian Protection and Community Resilience Programme (Q1 FY 2024)</t>
  </si>
  <si>
    <t>Expenditure on Jordan CSSF: Security and Stability Programme (Q1 FY 2024)</t>
  </si>
  <si>
    <t>Expenditure on OTD Justice Programme (Q1 FY 2024)</t>
  </si>
  <si>
    <t>Expenditure on OTD Governance Programme (Q1 FY 2024)</t>
  </si>
  <si>
    <t>Expenditure on OTD Environment, Sustainablity and Climate Change (ESCC) Programme (Q1 FY 2024)</t>
  </si>
  <si>
    <t>Expenditure on OTD Covid-19 Response Programme (Q1 FY 2024)</t>
  </si>
  <si>
    <t>Expenditure on OTD Border Security Programme (Q1 FY 2024)</t>
  </si>
  <si>
    <t>Expenditure on Myanmar Country Programme (Q1 FY 2024)</t>
  </si>
  <si>
    <t>Expenditure on Sri Lanka - Delivering increased stability and reducing the risk of a return to conflict (Q1 FY 2024)</t>
  </si>
  <si>
    <t>Expenditure on Philippines Programme (Q1 FY 2024)</t>
  </si>
  <si>
    <t>Expenditure on Pacific Programme (Q1 FY 2024)</t>
  </si>
  <si>
    <t>Expenditure on Western Balkans Programme (Q1 FY 2024)</t>
  </si>
  <si>
    <t>Expenditure on Western Balkans Stability CSSF Programme (Q1 FY 2024)</t>
  </si>
  <si>
    <t>Expenditure on Western Balkans: Media Cyber and Defence (MCD) CSSF Programme (Q1 FY 2024)</t>
  </si>
  <si>
    <t>Expenditure on Maldives CSSF Programme (Q1 FY 2024)</t>
  </si>
  <si>
    <t>Expenditure on Multilateral Strategy Peacekeeping Programme (Q2 FY 2024)</t>
  </si>
  <si>
    <t>Expenditure on Multilateral Security Capacity Building (Q2 FY 2024)</t>
  </si>
  <si>
    <t>Expenditure on Supporting Turkey to manage illegal migration from the East (Q2 FY 2024)</t>
  </si>
  <si>
    <t>Expenditure on Counter Terrorism Programmes Fund (Q2 FY 2024)</t>
  </si>
  <si>
    <t>Expenditure on Collaboration against trafficking and smuggling in Nigeria &amp; Niger (CATS NN)(Formerly Upstream Programme) (Q2 FY 2024)</t>
  </si>
  <si>
    <t>Expenditure on Nigeria Security &amp; Justice Reform Programme (Q2 FY 2024)</t>
  </si>
  <si>
    <t>Expenditure on Africa Peace and Security (Q2 FY 2024)</t>
  </si>
  <si>
    <t>Expenditure on East Africa Programme (Q2 FY 2024)</t>
  </si>
  <si>
    <t>Expenditure on Somalia Programme (Q2 FY 2024)</t>
  </si>
  <si>
    <t>Expenditure on Lake Chad Basin Programme (Q2 FY 2024)</t>
  </si>
  <si>
    <t>Expenditure on Sahel Programme (Q2 FY 2024)</t>
  </si>
  <si>
    <t>Expenditure on Colombia Peace and Stability (Q2 FY 2024)</t>
  </si>
  <si>
    <t>Expenditure on Peru/Colombia Serious Organised Crime (Formerly Combatting Illicit Economies - Colombia/Peru/Panama) (Q2 FY 2024)</t>
  </si>
  <si>
    <t>Expenditure on Central Asia Programme (Q2 FY 2024)</t>
  </si>
  <si>
    <t>Expenditure on Eastern Partnership (Q2 FY 2024)</t>
  </si>
  <si>
    <t>Expenditure on Egypt CSSF Programme (Q2 FY 2024)</t>
  </si>
  <si>
    <t>Expenditure on Lebanon CSSF: Security Programme (Q2 FY 2024)</t>
  </si>
  <si>
    <t>Expenditure on Libya CSSF Programme (Q2 FY 2024)</t>
  </si>
  <si>
    <t>Expenditure on Yemen CSSF Programme (Q2 FY 2024)</t>
  </si>
  <si>
    <t>Expenditure on Middle East Peace Process (MEPP) CSSF Programme (Q2 FY 2024)</t>
  </si>
  <si>
    <t>Expenditure on Tunisia CSSF Programme (Q2 FY 2024)</t>
  </si>
  <si>
    <t>Expenditure on Iraq CSSF Programme (Q2 FY 2024)</t>
  </si>
  <si>
    <t>Expenditure on Syria CSSF: Civilian Protection and Community Resilience Programme (Q2 FY 2024)</t>
  </si>
  <si>
    <t>Expenditure on Jordan CSSF: Security and Stability Programme (Q2 FY 2024)</t>
  </si>
  <si>
    <t>Expenditure on OTD Justice Programme (Q2 FY 2024)</t>
  </si>
  <si>
    <t>Expenditure on OTD Governance Programme (Q2 FY 2024)</t>
  </si>
  <si>
    <t>Expenditure on OTD Environment, Sustainablity and Climate Change (ESCC) Programme (Q2 FY 2024)</t>
  </si>
  <si>
    <t>Expenditure on OTD Covid-19 Response Programme (Q2 FY 2024)</t>
  </si>
  <si>
    <t>Expenditure on OTD Border Security Programme (Q2 FY 2024)</t>
  </si>
  <si>
    <t>Expenditure on Myanmar Country Programme (Q2 FY 2024)</t>
  </si>
  <si>
    <t>Expenditure on Sri Lanka - Delivering increased stability and reducing the risk of a return to conflict (Q2 FY 2024)</t>
  </si>
  <si>
    <t>Expenditure on Philippines Programme (Q2 FY 2024)</t>
  </si>
  <si>
    <t>Expenditure on Pacific Programme (Q2 FY 2024)</t>
  </si>
  <si>
    <t>Expenditure on Western Balkans Programme (Q2 FY 2024)</t>
  </si>
  <si>
    <t>Expenditure on Western Balkans Stability CSSF Programme (Q2 FY 2024)</t>
  </si>
  <si>
    <t>Expenditure on Western Balkans: Media Cyber and Defence (MCD) CSSF Programme (Q2 FY 2024)</t>
  </si>
  <si>
    <t>Expenditure on Maldives CSSF Programme (Q2 FY 2024)</t>
  </si>
  <si>
    <t>Expenditure on Multilateral Strategy Peacekeeping Programme (Q3 FY 2024)</t>
  </si>
  <si>
    <t>Expenditure on Multilateral Security Capacity Building (Q3 FY 2024)</t>
  </si>
  <si>
    <t>Expenditure on Supporting Turkey to manage illegal migration from the East (Q3 FY 2024)</t>
  </si>
  <si>
    <t>Expenditure on Counter Terrorism Programmes Fund (Q3 FY 2024)</t>
  </si>
  <si>
    <t>Expenditure on Collaboration against trafficking and smuggling in Nigeria &amp; Niger (CATS NN)(Formerly Upstream Programme) (Q3 FY 2024)</t>
  </si>
  <si>
    <t>Expenditure on Afghanistan Support to the Peace Process (Q3 FY 2024)</t>
  </si>
  <si>
    <t>Expenditure on Nigeria Security &amp; Justice Reform Programme (Q3 FY 2024)</t>
  </si>
  <si>
    <t>Expenditure on Africa Peace and Security (Q3 FY 2024)</t>
  </si>
  <si>
    <t>Expenditure on East Africa Programme (Q3 FY 2024)</t>
  </si>
  <si>
    <t>Expenditure on Somalia Programme (Q3 FY 2024)</t>
  </si>
  <si>
    <t>Expenditure on Lake Chad Basin Programme (Q3 FY 2024)</t>
  </si>
  <si>
    <t>Expenditure on Sahel Programme (Q3 FY 2024)</t>
  </si>
  <si>
    <t>Expenditure on Colombia Peace and Stability (Q3 FY 2024)</t>
  </si>
  <si>
    <t>Expenditure on Peru/Colombia Serious Organised Crime (Formerly Combatting Illicit Economies - Colombia/Peru/Panama) (Q3 FY 2024)</t>
  </si>
  <si>
    <t>Expenditure on Central Asia Programme (Q3 FY 2024)</t>
  </si>
  <si>
    <t>Expenditure on Eastern Partnership (Q3 FY 2024)</t>
  </si>
  <si>
    <t>Expenditure on Egypt CSSF Programme (Q3 FY 2024)</t>
  </si>
  <si>
    <t>Expenditure on Lebanon CSSF: Security Programme (Q3 FY 2024)</t>
  </si>
  <si>
    <t>Expenditure on Libya CSSF Programme (Q3 FY 2024)</t>
  </si>
  <si>
    <t>Expenditure on Yemen CSSF Programme (Q3 FY 2024)</t>
  </si>
  <si>
    <t>Expenditure on Middle East Peace Process (MEPP) CSSF Programme (Q3 FY 2024)</t>
  </si>
  <si>
    <t>Expenditure on Tunisia CSSF Programme (Q3 FY 2024)</t>
  </si>
  <si>
    <t>Expenditure on Iraq CSSF Programme (Q3 FY 2024)</t>
  </si>
  <si>
    <t>Expenditure on Syria CSSF: Civilian Protection and Community Resilience Programme (Q3 FY 2024)</t>
  </si>
  <si>
    <t>Expenditure on Jordan CSSF: Security and Stability Programme (Q3 FY 2024)</t>
  </si>
  <si>
    <t>Expenditure on OTD Justice Programme (Q3 FY 2024)</t>
  </si>
  <si>
    <t>Expenditure on OTD Environment, Sustainablity and Climate Change (ESCC) Programme (Q3 FY 2024)</t>
  </si>
  <si>
    <t>Expenditure on OTD Covid-19 Response Programme (Q3 FY 2024)</t>
  </si>
  <si>
    <t>Expenditure on Myanmar Country Programme (Q3 FY 2024)</t>
  </si>
  <si>
    <t>Expenditure on Sri Lanka - Delivering increased stability and reducing the risk of a return to conflict (Q3 FY 2024)</t>
  </si>
  <si>
    <t>Expenditure on Philippines Programme (Q3 FY 2024)</t>
  </si>
  <si>
    <t>Expenditure on Pacific Programme (Q3 FY 2024)</t>
  </si>
  <si>
    <t>Expenditure on Western Balkans Programme (Q3 FY 2024)</t>
  </si>
  <si>
    <t>Expenditure on Western Balkans Stability CSSF Programme (Q3 FY 2024)</t>
  </si>
  <si>
    <t>Expenditure on Western Balkans: Media Cyber and Defence (MCD) CSSF Programme (Q3 FY 2024)</t>
  </si>
  <si>
    <t>Expenditure on Maldives CSSF Programme (Q3 FY 2024)</t>
  </si>
  <si>
    <t>Expenditure on Multilateral Strategy Peacekeeping Programme (Q4 FY 2024)</t>
  </si>
  <si>
    <t>Expenditure on Multilateral Security Capacity Building (Q4 FY 2024)</t>
  </si>
  <si>
    <t>Expenditure on Supporting Turkey to manage illegal migration from the East (Q4 FY 2024)</t>
  </si>
  <si>
    <t>Expenditure on Counter Terrorism Programmes Fund (Q4 FY 2024)</t>
  </si>
  <si>
    <t>Expenditure on Collaboration against trafficking and smuggling in Nigeria &amp; Niger (CATS NN)(Formerly Upstream Programme) (Q4 FY 2024)</t>
  </si>
  <si>
    <t>Expenditure on Afghanistan Support to the Peace Process (Q4 FY 2024)</t>
  </si>
  <si>
    <t>Expenditure on Nigeria Security &amp; Justice Reform Programme (Q4 FY 2024)</t>
  </si>
  <si>
    <t>Expenditure on Africa Peace and Security (Q4 FY 2024)</t>
  </si>
  <si>
    <t>Expenditure on East Africa Programme (Q4 FY 2024)</t>
  </si>
  <si>
    <t>Expenditure on Somalia Programme (Q4 FY 2024)</t>
  </si>
  <si>
    <t>Expenditure on Lake Chad Basin Programme (Q4 FY 2024)</t>
  </si>
  <si>
    <t>Expenditure on Sahel Programme (Q4 FY 2024)</t>
  </si>
  <si>
    <t>Expenditure on Colombia Peace and Stability (Q4 FY 2024)</t>
  </si>
  <si>
    <t>Expenditure on Peru/Colombia Serious Organised Crime (Formerly Combatting Illicit Economies - Colombia/Peru/Panama) (Q4 FY 2024)</t>
  </si>
  <si>
    <t>Expenditure on Central Asia Programme (Q4 FY 2024)</t>
  </si>
  <si>
    <t>Expenditure on Eastern Partnership (Q4 FY 2024)</t>
  </si>
  <si>
    <t>Expenditure on Egypt CSSF Programme (Q4 FY 2024)</t>
  </si>
  <si>
    <t>Expenditure on Lebanon CSSF: Security Programme (Q4 FY 2024)</t>
  </si>
  <si>
    <t>Expenditure on Libya CSSF Programme (Q4 FY 2024)</t>
  </si>
  <si>
    <t>Expenditure on Yemen CSSF Programme (Q4 FY 2024)</t>
  </si>
  <si>
    <t>Expenditure on Middle East Peace Process (MEPP) CSSF Programme (Q4 FY 2024)</t>
  </si>
  <si>
    <t>Expenditure on Tunisia CSSF Programme (Q4 FY 2024)</t>
  </si>
  <si>
    <t>Expenditure on Iraq CSSF Programme (Q4 FY 2024)</t>
  </si>
  <si>
    <t>Expenditure on Syria CSSF: Civilian Protection and Community Resilience Programme (Q4 FY 2024)</t>
  </si>
  <si>
    <t>Expenditure on Jordan CSSF: Security and Stability Programme (Q4 FY 2024)</t>
  </si>
  <si>
    <t>Expenditure on OTD Justice Programme (Q4 FY 2024)</t>
  </si>
  <si>
    <t>Expenditure on OTD Governance Programme (Q4 FY 2024)</t>
  </si>
  <si>
    <t>Expenditure on OTD Environment, Sustainablity and Climate Change (ESCC) Programme (Q4 FY 2024)</t>
  </si>
  <si>
    <t>Expenditure on OTD Covid-19 Response Programme (Q4 FY 2024)</t>
  </si>
  <si>
    <t>Expenditure on OTD Border Security Programme (Q4 FY 2024)</t>
  </si>
  <si>
    <t>Expenditure on Myanmar Country Programme (Q4 FY 2024)</t>
  </si>
  <si>
    <t>Expenditure on Sri Lanka - Delivering increased stability and reducing the risk of a return to conflict (Q4 FY 2024)</t>
  </si>
  <si>
    <t>Expenditure on Philippines Programme (Q4 FY 2024)</t>
  </si>
  <si>
    <t>Expenditure on Pacific Programme (Q4 FY 2024)</t>
  </si>
  <si>
    <t>Expenditure on Western Balkans Programme (Q4 FY 2024)</t>
  </si>
  <si>
    <t>Expenditure on Western Balkans Stability CSSF Programme (Q4 FY 2024)</t>
  </si>
  <si>
    <t>Expenditure on Western Balkans: Media Cyber and Defence (MCD) CSSF Programme (Q4 FY 2024)</t>
  </si>
  <si>
    <t>Expenditure on Maldives CSSF Programme (Q4 FY 2024)</t>
  </si>
  <si>
    <t>Document Title</t>
  </si>
  <si>
    <t>Document Date</t>
  </si>
  <si>
    <t>Document URL</t>
  </si>
  <si>
    <t>Document Format</t>
  </si>
  <si>
    <t>Document Category 1</t>
  </si>
  <si>
    <t>Document Category 2</t>
  </si>
  <si>
    <t>document-link/0/title/0/narrative</t>
  </si>
  <si>
    <t>document-link/0/document-date/@iso-date</t>
  </si>
  <si>
    <t>document-link/0/@url</t>
  </si>
  <si>
    <t>document-link/0/@format</t>
  </si>
  <si>
    <t>document-link/0/category/0/@code</t>
  </si>
  <si>
    <t>document-link/0/category/1/@code</t>
  </si>
  <si>
    <t>Conflict Stability and Security Fund annual report 2020 to 2021</t>
  </si>
  <si>
    <t>2021-12-15</t>
  </si>
  <si>
    <t>https://www.gov.uk/government/publications/conflict-stability-and-security-fund-annual-report-2020-to-2021</t>
  </si>
  <si>
    <t>text/html</t>
  </si>
  <si>
    <t>B01</t>
  </si>
  <si>
    <t>B09</t>
  </si>
  <si>
    <t>Conflict, Stability and Security Fund: annual report 2019 to 2020</t>
  </si>
  <si>
    <t>2012-01-28</t>
  </si>
  <si>
    <t>https://www.gov.uk/government/publications/conflict-stability-and-security-fund-annual-report-2019-to-2020--2</t>
  </si>
  <si>
    <t>Conflict, Stability and Security Fund Annual Report 2018-19</t>
  </si>
  <si>
    <t>2019-07-19</t>
  </si>
  <si>
    <t>https://assets.publishing.service.gov.uk/government/uploads/system/uploads/attachment_data/file/818585/CSSF-Annual-Report-2018-to-2019.pdf</t>
  </si>
  <si>
    <t>application/pdf</t>
  </si>
  <si>
    <t>Conflict, Stability and Security Fund Annual Report 2016-17</t>
  </si>
  <si>
    <t>2019-05-03</t>
  </si>
  <si>
    <t>https://assets.publishing.service.gov.uk/government/uploads/system/uploads/attachment_data/file/630077/conflict-stability-security-fund-annual-report-2016-2017.pdf</t>
  </si>
  <si>
    <t>Conflict, Stability and Security Fund Annual Report 2017-18</t>
  </si>
  <si>
    <t>https://assets.publishing.service.gov.uk/government/uploads/system/uploads/attachment_data/file/727383/CSSF_Annual_Report_2017_to_2018.pdf</t>
  </si>
  <si>
    <t>Conflict, Stability and Security Fund: an overview</t>
  </si>
  <si>
    <t>https://www.gov.uk/government/publications/conflict-stability-and-security-fund-cssf/conflict-stability-and-security-fund-an-overview</t>
  </si>
  <si>
    <t>B02</t>
  </si>
  <si>
    <t>B03</t>
  </si>
  <si>
    <t>Conflict, Stability and Security Fund FCO ODA pages</t>
  </si>
  <si>
    <t>https://www.gov.uk/government/collections/official-development-assistance-oda--2</t>
  </si>
  <si>
    <t>Conflict, Stability and Security Fund homepage</t>
  </si>
  <si>
    <t>https://www.gov.uk/government/publications/conflict-stability-and-security-fund-cssf</t>
  </si>
  <si>
    <t>B16</t>
  </si>
  <si>
    <t>Conflict, Stability and Security Fund: ring fenced activities</t>
  </si>
  <si>
    <t>https://www.gov.uk/government/publications/conflict-stability-and-security-fund-cssf/conflict-stability-and-security-fund-ring-fenced-activities</t>
  </si>
  <si>
    <t>Conflict, Stability and Security Fund Procurment Framework</t>
  </si>
  <si>
    <t>http://www.government-online.net/fco-conflict-stability-and-security-fund-framework/</t>
  </si>
  <si>
    <t>B05</t>
  </si>
  <si>
    <t>A06</t>
  </si>
  <si>
    <t>Audit - Statistics on International Development 2017</t>
  </si>
  <si>
    <t>https://www.gov.uk/government/statistics/statistics-on-international-development-2017</t>
  </si>
  <si>
    <t>B06</t>
  </si>
  <si>
    <t>B07</t>
  </si>
  <si>
    <t>The Joint Committee on the National Security Strategy (JCNSS) review of the Conflict, Stability and Security Fund (CSSF)</t>
  </si>
  <si>
    <t>https://www.parliament.uk/business/committees/committees-a-z/joint-select/national-security-strategy/news-parliament-2017/conflict-stability-security-fund-launch-17-19/</t>
  </si>
  <si>
    <t>The Independent Commission for Aid Impact (ICAI) review of the Conflict, Stability and Security Fund (CSSF)</t>
  </si>
  <si>
    <t>https://icai.independent.gov.uk/report/cssf/</t>
  </si>
  <si>
    <t>Capability Review of the cross-Government Funds</t>
  </si>
  <si>
    <t>https://www.gov.uk/government/publications/capability-review-of-the-cross-government-funds</t>
  </si>
  <si>
    <t>Exclusion Policy in Section - How we deliver</t>
  </si>
  <si>
    <t>B08</t>
  </si>
  <si>
    <t>Government response to the Independent Commission for Aid Impact report into CSSF</t>
  </si>
  <si>
    <t>https://www.gov.uk/government//publications/government-response-to-the-independent-commission-for-aid-impact-report-into-cssf</t>
  </si>
  <si>
    <t>CSSF Written Ministerial Statement 2019</t>
  </si>
  <si>
    <t>https://hansard.parliament.uk/Commons/2018-07-18/debates/18071835000012/ConflictStabilityAndSecurityFund?highlight=cssf%2018%2019#contribution-C8709934-C5D1-4DF4-83BF-BE93AAAC33C0</t>
  </si>
  <si>
    <t>Conflict Security and Stability Fund Spend Data</t>
  </si>
  <si>
    <t>2019-06-21</t>
  </si>
  <si>
    <t>https://www.gov.uk/government/publications/conflict-stabilisation-and-security-fund-cssf-official-development-assistance-oda-spend</t>
  </si>
  <si>
    <t>A05</t>
  </si>
  <si>
    <t>Conflict Stability and Security Fund annual report 2021 to 2022</t>
  </si>
  <si>
    <t>2023-01-26</t>
  </si>
  <si>
    <t>https://www.gov.uk/government/publications/conflict-stability-and-security-fund-annual-report-2021-to-2022</t>
  </si>
  <si>
    <t>Conflict Stability and Security Fund annual report 2022 to 2023</t>
  </si>
  <si>
    <t>2024-01-16</t>
  </si>
  <si>
    <t>https://www.gov.uk/government/publications/conflict-stability-and-security-fund-annual-report-2022-to-2023</t>
  </si>
  <si>
    <t>Conflict Stability and Security Fund annual report 2023 to 2024</t>
  </si>
  <si>
    <t>2024-12-05</t>
  </si>
  <si>
    <t>https://www.gov.uk/government/publications/conflict-stability-and-security-fund-annual-report-2023-to-2024/conflict-stability-and-security-fund-annual-report-2023-to-2024</t>
  </si>
  <si>
    <t>CSSF Written Ministerial Statement 2023</t>
  </si>
  <si>
    <t>https://hansard.parliament.uk/commons/2023-01-26/debates/8b9541e8-311c-4d37-b293-3fce692fac5c/WrittenStatements</t>
  </si>
  <si>
    <t>CSSF Written Ministerial Statement 2022</t>
  </si>
  <si>
    <t>2022-05-22</t>
  </si>
  <si>
    <t>https://questions-statements.parliament.uk/written-questions/detail/2022-05-10/hl14</t>
  </si>
  <si>
    <t>CSSF Written Ministerial Statement 2021</t>
  </si>
  <si>
    <t>2021-12-21</t>
  </si>
  <si>
    <t>https://questions-statements.parliament.uk/written-statements/detail/2021-12-15/hcws487</t>
  </si>
  <si>
    <t>Column1</t>
  </si>
  <si>
    <t>Column2</t>
  </si>
  <si>
    <t>Championing Our Values Programme: 17/18 CSSF Annual Review</t>
  </si>
  <si>
    <t>2019-05-13</t>
  </si>
  <si>
    <t>https://assets.publishing.service.gov.uk/government/uploads/system/uploads/attachment_data/file/786990/Championing_Our_Values_2017-2018.odt</t>
  </si>
  <si>
    <t>application/msword</t>
  </si>
  <si>
    <t>A07</t>
  </si>
  <si>
    <t>A08</t>
  </si>
  <si>
    <t>Championing Our Values Programme: 18/19 CSSF Programme Summary</t>
  </si>
  <si>
    <t>https://assets.publishing.service.gov.uk/government/uploads/system/uploads/attachment_data/file/758197/MULT_Championing_Our_Value_Programme_Summary_FY_18_19.odt</t>
  </si>
  <si>
    <t>A02</t>
  </si>
  <si>
    <t>Championing Our Values Programme: 19/20 CSSF Programme Summary</t>
  </si>
  <si>
    <t>2019-11-05</t>
  </si>
  <si>
    <t>https://assets.publishing.service.gov.uk/government/uploads/system/uploads/attachment_data/file/842448/Championing_Our_Values_Programme.odt</t>
  </si>
  <si>
    <t>Championing Our Values: 18/19 Annual Review Summary</t>
  </si>
  <si>
    <t>https://assets.publishing.service.gov.uk/government/uploads/system/uploads/attachment_data/file/875355/Championing_Our_Values_Annual_Review_Summary.odt</t>
  </si>
  <si>
    <t>Building Multilateral Capacity/Peacebuilding Programme: 18/19 CSSF Programme Summary</t>
  </si>
  <si>
    <t>https://assets.publishing.service.gov.uk/government/uploads/system/uploads/attachment_data/file/758199/MULT_Peacebuilding_Programme_Summary_FY_18_19.odt</t>
  </si>
  <si>
    <t>Building Multilateral Capacity/Peacebuilding Programme: 17/18 CSSF Annual Review</t>
  </si>
  <si>
    <t>https://assets.publishing.service.gov.uk/government/uploads/system/uploads/attachment_data/file/786999/Peacebuilding_Programme_2017-2018.odt</t>
  </si>
  <si>
    <t>Building Multilateral Capacity/Peacebuilding Programme: 19/20 CSSF Programme Summary</t>
  </si>
  <si>
    <t>https://assets.publishing.service.gov.uk/government/uploads/system/uploads/attachment_data/file/842449/Peacebuilding_Programme.odt</t>
  </si>
  <si>
    <t>Peacebuilding: 18/19 Annual Review Summary</t>
  </si>
  <si>
    <t>https://assets.publishing.service.gov.uk/government/uploads/system/uploads/attachment_data/file/875358/Peacebuilding_Annual_Review_Summary.odt</t>
  </si>
  <si>
    <t>Building Multilateral Capacity/Peacekeeping Programme: 17/18 CSSF Annual Review</t>
  </si>
  <si>
    <t>https://assets.publishing.service.gov.uk/government/uploads/system/uploads/attachment_data/file/787018/Peacekeeping_programme_2017-2018.odt</t>
  </si>
  <si>
    <t>Building Multilateral Capacity/Peacekeeping Programme: 18/19 CSSF Programme Summary</t>
  </si>
  <si>
    <t>https://assets.publishing.service.gov.uk/government/uploads/system/uploads/attachment_data/file/758200/MULT_Peacekeeping_Programme_Summary_FY_18_19.odt</t>
  </si>
  <si>
    <t>Building Multilateral Capacity/Peacekeeping Programme: 19/20 CSSF Programme Summary</t>
  </si>
  <si>
    <t>https://assets.publishing.service.gov.uk/government/uploads/system/uploads/attachment_data/file/842451/Peacekeeping_Programme.odt</t>
  </si>
  <si>
    <t>Peacekeeping: 18/19 Annual Review Summary</t>
  </si>
  <si>
    <t>https://assets.publishing.service.gov.uk/government/uploads/system/uploads/attachment_data/file/875359/Peacekeeping_Annual_Review_Summary.odt</t>
  </si>
  <si>
    <t>Building Multilateral Capacity/Security Capacity Building Programme: 18/19 CSSF Programme Summary</t>
  </si>
  <si>
    <t>https://assets.publishing.service.gov.uk/government/uploads/system/uploads/attachment_data/file/758203/MULT_Security_Capacity_Building_Programme_Summary_FY_18_19.odt</t>
  </si>
  <si>
    <t>Building Multilateral Capacity/Security Capacity Building Programme: 17/18 CSSF Annual Review</t>
  </si>
  <si>
    <t>https://assets.publishing.service.gov.uk/government/uploads/system/uploads/attachment_data/file/787030/Security_Capacity_Building_2017-2018.odt</t>
  </si>
  <si>
    <t>Building Multilateral Capacity/Security Capacity Building Programme: 19/20 CSSF Programme Summary</t>
  </si>
  <si>
    <t>https://assets.publishing.service.gov.uk/government/uploads/system/uploads/attachment_data/file/842452/Security_Capacity_Building_Programme.odt</t>
  </si>
  <si>
    <t>Security Capacity Building: 18/19 Annual Review Summary</t>
  </si>
  <si>
    <t>https://assets.publishing.service.gov.uk/government/uploads/system/uploads/attachment_data/file/875362/Security_Capacity_Building_Annual_Review_Summary.odt</t>
  </si>
  <si>
    <t>Reintegration and Support for Returnees Programme: 18/19 CSSF Programme Summary</t>
  </si>
  <si>
    <t>https://assets.publishing.service.gov.uk/government/uploads/system/uploads/attachment_data/file/758202/MIGN_Reintegration_and_Support_for_Returnees_Programme_Summary_FY_1819.odt</t>
  </si>
  <si>
    <t>Reintegration and Support for Returnees Programme: 19/20 CSSF Programme Summary</t>
  </si>
  <si>
    <t>2019-11-06</t>
  </si>
  <si>
    <t>https://assets.publishing.service.gov.uk/government/uploads/system/uploads/attachment_data/file/842444/Reintegration_and_Support_for_Returnees_Programme.odt</t>
  </si>
  <si>
    <t>Reintegration and Support for Returnees: 18/19 Annual Review Summary</t>
  </si>
  <si>
    <t>https://assets.publishing.service.gov.uk/government/uploads/system/uploads/attachment_data/file/875360/Reintegration_and_Support_for_Returnees_Annual_Review_Summary.odt</t>
  </si>
  <si>
    <t>Migration – Eastern Route Programme: 17/18 CSSF Annual Review</t>
  </si>
  <si>
    <t>https://assets.publishing.service.gov.uk/government/uploads/system/uploads/attachment_data/file/787065/Migration_Eastern_Route_2017-2018.odt</t>
  </si>
  <si>
    <t>Migration – Eastern Route Programme: 18/19 CSSF Programme Summary</t>
  </si>
  <si>
    <t>https://assets.publishing.service.gov.uk/government/uploads/system/uploads/attachment_data/file/758198/MIGN_Eastern_Route_Programme_Summary_FY_1819.odt</t>
  </si>
  <si>
    <t>Migration – Eastern Route Programme: 19/20 CSSF Programme Summary</t>
  </si>
  <si>
    <t>https://assets.publishing.service.gov.uk/government/uploads/system/uploads/attachment_data/file/842440/Eastern_Route__Turkey__Programme.odt</t>
  </si>
  <si>
    <t>Migration Eastern Route: 18/19 Annual Review Summary</t>
  </si>
  <si>
    <t>https://assets.publishing.service.gov.uk/government/uploads/system/uploads/attachment_data/file/875356/Migration_Eastern_Route_Annual_Review_Summary.odt</t>
  </si>
  <si>
    <t>Commonwealth 18-20 Fund Prosperity Programme: 18/19 CSSF Programme Summary</t>
  </si>
  <si>
    <t>https://assets.publishing.service.gov.uk/government/uploads/system/uploads/attachment_data/file/758173/CMWF_Commonwealth_1820_Fund_Prosperity_Programme_Summary_FY_1819.odt</t>
  </si>
  <si>
    <t>Commonwealth Prosperity: 18/19 Annual Review Summary</t>
  </si>
  <si>
    <t>https://assets.publishing.service.gov.uk/government/uploads/system/uploads/attachment_data/file/874862/Commonwealth_Prosperity_Programme_Annual_Review_Summary.odt</t>
  </si>
  <si>
    <t>Commonwealth 18-20 Fund Security Programme: 18/19 CSSF Programme Summary</t>
  </si>
  <si>
    <t>https://assets.publishing.service.gov.uk/government/uploads/system/uploads/attachment_data/file/758174/CMWF_Commonwealth_1820_Fund_Security_Programme_Summary_FY_1819.odt</t>
  </si>
  <si>
    <t>Commonwealth 18-20 Fund Security Programme: 19/20 CSSF Programme Summary</t>
  </si>
  <si>
    <t>https://assets.publishing.service.gov.uk/government/uploads/system/uploads/attachment_data/file/842700/Commonwealth_1820_Fund_-_Security_Programme.odt</t>
  </si>
  <si>
    <t>Commonwealth Security: 18/19 Annual Review Summary</t>
  </si>
  <si>
    <t>https://assets.publishing.service.gov.uk/government/uploads/system/uploads/attachment_data/file/874863/Commonwealth_Security_Programme_Annual_Review_Summary.odt</t>
  </si>
  <si>
    <t>Commonwealth 18-20 Fund Fairness Programme: 18/19 CSSF Programme Summary</t>
  </si>
  <si>
    <t>https://assets.publishing.service.gov.uk/government/uploads/system/uploads/attachment_data/file/758171/CMWF_Commonwealth_1820_Fund_Fairness_Programme_Summary_FY_1819.odt</t>
  </si>
  <si>
    <t>Commonwealth 18-20 Fund Fairness Programme: 19/20 CSSF Programme Summary</t>
  </si>
  <si>
    <t>https://assets.publishing.service.gov.uk/government/uploads/system/uploads/attachment_data/file/842698/Commonwealth_1820_Fund_-_Fairness_Programme.odt</t>
  </si>
  <si>
    <t>Commonwealth Fairness: 18/19 Annual Review Summary</t>
  </si>
  <si>
    <t>https://assets.publishing.service.gov.uk/government/uploads/system/uploads/attachment_data/file/874858/Commonwealth_Fairness_Programme_Annual_Review_Summary.odt</t>
  </si>
  <si>
    <t>Commonwealth 18-20 Fund Sustainability Programme: 18/19 CSSF Programme Summary</t>
  </si>
  <si>
    <t>https://assets.publishing.service.gov.uk/government/uploads/system/uploads/attachment_data/file/758175/CMWF_Commonwealth_1820_Fund_Sustainability_Programme_Summary_FY_1819.odt</t>
  </si>
  <si>
    <t>Commonwealth 18-20 Fund Sustainability Programme: 19/20 CSSF Programme Summary</t>
  </si>
  <si>
    <t>https://assets.publishing.service.gov.uk/government/uploads/system/uploads/attachment_data/file/842701/Commonwealth_1820_Fund_-_Sustainability_Programme.odt</t>
  </si>
  <si>
    <t>Commonwealth Sustainability: 18/19 Annual Review Summary</t>
  </si>
  <si>
    <t>https://assets.publishing.service.gov.uk/government/uploads/system/uploads/attachment_data/file/874865/Commonwealth_Sustainability_Programme_Annual_Review_Summary.odt</t>
  </si>
  <si>
    <t>UK Counter Terrorism Strategy 2018</t>
  </si>
  <si>
    <t>2108-04-06</t>
  </si>
  <si>
    <t>https://assets.publishing.service.gov.uk/government/uploads/system/uploads/attachment_data/file/716907/140618_CCS207_CCS0218929798-1_CONTEST_3.0_WEB.pdf</t>
  </si>
  <si>
    <t>B12</t>
  </si>
  <si>
    <t>Counter Terrorism Programme Fund: Enablers Programme: 18/19 CSSF Programme Summary</t>
  </si>
  <si>
    <t>https://assets.publishing.service.gov.uk/government/uploads/system/uploads/attachment_data/file/758179/CTPF_Enablers_Programme_Summary_FY_1819.odt</t>
  </si>
  <si>
    <t>Counter Terrorism Programme Fund: Strand One Programme: 18/19 CSSF Programme Summary</t>
  </si>
  <si>
    <t>https://assets.publishing.service.gov.uk/government/uploads/system/uploads/attachment_data/file/758180/CTPF_Strand_One_Programme_Summary_FY_1819.odt</t>
  </si>
  <si>
    <t>Counter Terrorism Programme Fund: Strand Two/Three Programme: 18/19 CSSF Programme Summary</t>
  </si>
  <si>
    <t>https://assets.publishing.service.gov.uk/government/uploads/system/uploads/attachment_data/file/758181/CTPF_Strand_Two_and_Three_Programme_Summary_FY_1819.odt</t>
  </si>
  <si>
    <t>Counter Terrorism Programme Fund: Strand Four Programme: 18/19 CSSF Programme Summary</t>
  </si>
  <si>
    <t>https://assets.publishing.service.gov.uk/government/uploads/system/uploads/attachment_data/file/758183/CTPF_Strand_Four_Programme_Summary_FY_1819.odt</t>
  </si>
  <si>
    <t>Combined Counter Terrorism Programme Fund: 18/19 Annual Review Summary</t>
  </si>
  <si>
    <t>https://assets.publishing.service.gov.uk/government/uploads/system/uploads/attachment_data/file/874995/Combined_Annual_Review_Summary.odt</t>
  </si>
  <si>
    <t>Upstream migration programme: 19/20 CSSF Programme Summary</t>
  </si>
  <si>
    <t>https://assets.publishing.service.gov.uk/government/uploads/system/uploads/attachment_data/file/842446/Upstream_Programme_Summary.odt</t>
  </si>
  <si>
    <t>UN Reform Programme: 19/20 CSSF Programme Summary</t>
  </si>
  <si>
    <t>https://assets.publishing.service.gov.uk/government/uploads/system/uploads/attachment_data/file/842453/UN_Reform_Programme.odt</t>
  </si>
  <si>
    <t>Afghanistan Demining Programme: 18/19 CSSF Programme Summary</t>
  </si>
  <si>
    <t>https://assets.publishing.service.gov.uk/government/uploads/system/uploads/attachment_data/file/787679/Afghanistan_Demining_Programme_Summary_2018-2019.odt</t>
  </si>
  <si>
    <t>Afghanistan Demining Programme: 17/18 CSSF Annual Review</t>
  </si>
  <si>
    <t>https://assets.publishing.service.gov.uk/government/uploads/system/uploads/attachment_data/file/787164/Afghanistan_Demining_2017-2018.odt</t>
  </si>
  <si>
    <t>Afghanistan Demining Programme: 19/20 CSSF Programme Summary</t>
  </si>
  <si>
    <t>https://assets.publishing.service.gov.uk/government/uploads/system/uploads/attachment_data/file/842476/Afghanistan_Demining_Programme.odt</t>
  </si>
  <si>
    <t>Afghan Demining: 18/19 Annual Review Summary</t>
  </si>
  <si>
    <t>https://assets.publishing.service.gov.uk/government/uploads/system/uploads/attachment_data/file/875474/Afghan_Demining_Annual_Review_Summary.odt</t>
  </si>
  <si>
    <t>Afghanistan Migration Programme: 18/19 CSSF Programme Summary</t>
  </si>
  <si>
    <t>https://assets.publishing.service.gov.uk/government/uploads/system/uploads/attachment_data/file/787681/Afghanistan_Migration_Programme_Summary_2018-2019.odt</t>
  </si>
  <si>
    <t>Afghan Migration: 18/19 Annual Review Summary</t>
  </si>
  <si>
    <t>https://assets.publishing.service.gov.uk/government/uploads/system/uploads/attachment_data/file/875477/Afghan_Migration_Annual_Review_Summary.odt</t>
  </si>
  <si>
    <t>Afghanistan Security Sector and Peace-building Support Programme: 18/19 CSSF Programme Summary</t>
  </si>
  <si>
    <t>https://assets.publishing.service.gov.uk/government/uploads/system/uploads/attachment_data/file/787682/Afghanistan_Security_Sector___Peacebuilding_Programme_Summary_2018-2019.odt</t>
  </si>
  <si>
    <t>Afghanistan Security Sector and Peace-building Support Programme: 19/20 CSSF Programme Summary</t>
  </si>
  <si>
    <t>https://assets.publishing.service.gov.uk/government/uploads/system/uploads/attachment_data/file/842477/Afghanistan_Security_Sector_Peacebuilding_Programme.odt</t>
  </si>
  <si>
    <t>Afghan Security Sector and Peacebuilding Support: 18/19 Annual Review Summary</t>
  </si>
  <si>
    <t>https://assets.publishing.service.gov.uk/government/uploads/system/uploads/attachment_data/file/875484/Afghan_Security_Sector_and_Peacebuilding_Support__SSPS__Annual_Review_Summary.odt</t>
  </si>
  <si>
    <t>Afghan National Army Trust Fund Programme: 18/19 CSSF Programme Summary</t>
  </si>
  <si>
    <t>https://assets.publishing.service.gov.uk/government/uploads/system/uploads/attachment_data/file/787676/Afghan_National_Army_Trust_Fund__Programme_Summary_2018-2019.odt</t>
  </si>
  <si>
    <t>Afghan National Defence and Security Forces Professionalisation Programme: 17/18 CSSF Annual Review</t>
  </si>
  <si>
    <t>https://assets.publishing.service.gov.uk/government/uploads/system/uploads/attachment_data/file/787161/Afghan_National_Defence_and_Security_Force__ANDSF__Professionalisation__2017-2018.odt</t>
  </si>
  <si>
    <t>Afghan National Army Trust Fund Programme: 19/20 CSSF Programme Summary</t>
  </si>
  <si>
    <t>https://assets.publishing.service.gov.uk/government/uploads/system/uploads/attachment_data/file/842474/Afghan_National_Army_Trust_Fund_Programme.odt</t>
  </si>
  <si>
    <t>Afghan National Army Trust Fund: 18/19 Annual Review Summary</t>
  </si>
  <si>
    <t>https://assets.publishing.service.gov.uk/government/uploads/system/uploads/attachment_data/file/875478/Afghan_National_Army_Trust_Fund_Annual_Review_Summary.odt</t>
  </si>
  <si>
    <t>Afghanistan Support to the Peace Process Programme: 18/19 CSSF Programme Summary</t>
  </si>
  <si>
    <t>https://assets.publishing.service.gov.uk/government/uploads/system/uploads/attachment_data/file/787683/Afghanistan_Support_to_the_Peace_Process_Programme_Summary_2018-2019.odt</t>
  </si>
  <si>
    <t>Afghanistan Support to the Peace Process Programme: 19/20 CSSF Programme Summary</t>
  </si>
  <si>
    <t>https://assets.publishing.service.gov.uk/government/uploads/system/uploads/attachment_data/file/842481/UK_Support_to_the_Afghanistan_Peace_Process_Programme.odt</t>
  </si>
  <si>
    <t>Afghan Support to the Peace: 18/19 Annual Review Summary</t>
  </si>
  <si>
    <t>https://assets.publishing.service.gov.uk/government/uploads/system/uploads/attachment_data/file/875487/Afghan_Support_to_the_Peace_Annual_Review_Summary.odt</t>
  </si>
  <si>
    <t>Great Lakes Programme: 17/18 CSSF Annual Review</t>
  </si>
  <si>
    <t>https://assets.publishing.service.gov.uk/government/uploads/system/uploads/attachment_data/file/787176/Great_Lakes_2017-2018.odt</t>
  </si>
  <si>
    <t>Great Lakes Programme: 18/19 CSSF Programme Summary</t>
  </si>
  <si>
    <t>https://assets.publishing.service.gov.uk/government/uploads/system/uploads/attachment_data/file/758136/AFRA_Great_Lakes_Programme_Summary_FY_18_19.odt</t>
  </si>
  <si>
    <t>Great Lakes: 18/19 Programme Completion Review Summary</t>
  </si>
  <si>
    <t>https://assets.publishing.service.gov.uk/government/uploads/system/uploads/attachment_data/file/874643/Great_Lakes_Programme_Completion_Review_Summary.odt</t>
  </si>
  <si>
    <t>Nigeria Security and Justice Reform Programme: 17/18 CSSF Annual Review</t>
  </si>
  <si>
    <t>https://assets.publishing.service.gov.uk/government/uploads/system/uploads/attachment_data/file/787209/Nigeria_Security_Justice_Reform_2017-2018.odt</t>
  </si>
  <si>
    <t>Nigeria Security and Justice Reform Programme: 18/19 CSSF Programme Summary</t>
  </si>
  <si>
    <t>https://assets.publishing.service.gov.uk/government/uploads/system/uploads/attachment_data/file/758140/AFRA_Nigeria_Security_and_Justice_Reform_Programme_Summary_FY_18_19.odt</t>
  </si>
  <si>
    <t>Nigeria Security &amp; Justice Reform Programme: 19/20 CSSF Programme Summary</t>
  </si>
  <si>
    <t>https://assets.publishing.service.gov.uk/government/uploads/system/uploads/attachment_data/file/842234/Nigeria_Security_and_Justice_Reform_Programme.odt</t>
  </si>
  <si>
    <t>Nigeria Security and Justice Reform: 18/19 Annual Review Summary</t>
  </si>
  <si>
    <t>https://assets.publishing.service.gov.uk/government/uploads/system/uploads/attachment_data/file/874648/Nigeria_Security_and_Justice_Reform_Annual_Review_Summary.odt</t>
  </si>
  <si>
    <t>North East Nigeria Security and Conflict and Stabilisation Programme: 18/19 CSSF Programme Summary</t>
  </si>
  <si>
    <t>https://assets.publishing.service.gov.uk/government/uploads/system/uploads/attachment_data/file/758139/AFRA_Nigeria_North_East_Programme_Summary_FY_18_19.odt</t>
  </si>
  <si>
    <t>Nigeria North East Programme: 17/18 CSSF Annual Review</t>
  </si>
  <si>
    <t>https://assets.publishing.service.gov.uk/government/uploads/system/uploads/attachment_data/file/787215/North_East_Nigeria_Security_Conflict_and_Stabilisation_2017-2018.odt</t>
  </si>
  <si>
    <t>North East Nigeria Security and Conflict and Stabilisation Programme: 19/20 CSSF Programme Summary</t>
  </si>
  <si>
    <t>https://assets.publishing.service.gov.uk/government/uploads/system/uploads/attachment_data/file/842232/Nigeria_North_East_Programme.odt</t>
  </si>
  <si>
    <t>North East Nigeria Security and Stabilisation: 18/19 Annual Review Summary</t>
  </si>
  <si>
    <t>https://assets.publishing.service.gov.uk/government/uploads/system/uploads/attachment_data/file/874651/North_East_Nigeria_Security_and_Stabilisation_Annual_Review_Summary.odt</t>
  </si>
  <si>
    <t>Strengthening Security and Resilience in Sierra Leone and Neighbouring Countries Programme: 18/19 CSSF Programme Summary</t>
  </si>
  <si>
    <t>https://assets.publishing.service.gov.uk/government/uploads/system/uploads/attachment_data/file/758144/AFRA_Sierra_Leone_Strengthening_Security_and_Resilience_Programme_Summar....odt</t>
  </si>
  <si>
    <t>Sierra Leone Programme: 17/18 CSSF Annual Review</t>
  </si>
  <si>
    <t>https://assets.publishing.service.gov.uk/government/uploads/system/uploads/attachment_data/file/787217/Sierra_Leone_Security_and_Resilience_2017-2018.odt</t>
  </si>
  <si>
    <t>Sierra Leone Programme: 19/20 CSSF Programme Summary</t>
  </si>
  <si>
    <t>https://assets.publishing.service.gov.uk/government/uploads/system/uploads/attachment_data/file/842239/Sierra_Leone_Strengthening_Security_and_Resilience_Programme.odt</t>
  </si>
  <si>
    <t>Strengthening Security and Resilience in Sierra Leone: 18/19 Annual Review Summary</t>
  </si>
  <si>
    <t>https://assets.publishing.service.gov.uk/government/uploads/system/uploads/attachment_data/file/874662/Strengthening_Security_and_Resilience_in_Sierra_Leone_Annual_Review_Summary.odt</t>
  </si>
  <si>
    <t>Somaliland Programme: 17/18 CSSF Annual Review</t>
  </si>
  <si>
    <t>https://assets.publishing.service.gov.uk/government/uploads/system/uploads/attachment_data/file/787231/Somaliland_Programme_2017-2018.odt</t>
  </si>
  <si>
    <t>Somaliland Programme: 18/19 CSSF Programme Summary</t>
  </si>
  <si>
    <t>https://assets.publishing.service.gov.uk/government/uploads/system/uploads/attachment_data/file/758151/AFRA_Somalia_Somaliland_Programme_Summary_FY_18_19.odt</t>
  </si>
  <si>
    <t>Somaliland Programme: 19/20 CSSF Programme Summary</t>
  </si>
  <si>
    <t>https://assets.publishing.service.gov.uk/government/uploads/system/uploads/attachment_data/file/842244/Somaliland__Somalia__Programme.odt</t>
  </si>
  <si>
    <t>Somaliland: 18/19 Annual Review Summary</t>
  </si>
  <si>
    <t>https://assets.publishing.service.gov.uk/government/uploads/system/uploads/attachment_data/file/874659/Somaliland_Annual_Review_Summary.odt</t>
  </si>
  <si>
    <t>Africa Peace and Security Programme: 18/19 CSSF Programme Summary</t>
  </si>
  <si>
    <t>https://assets.publishing.service.gov.uk/government/uploads/system/uploads/attachment_data/file/758131/AFRA_Africa_Peace_and_Security_Programme_Summary_FY_1819.odt</t>
  </si>
  <si>
    <t>Africa Peace and Security Programme: 19/20 CSSF Programme Summary</t>
  </si>
  <si>
    <t>https://assets.publishing.service.gov.uk/government/uploads/system/uploads/attachment_data/file/842220/Africa_Peace_and_Security_Programme.odt</t>
  </si>
  <si>
    <t>Africa Peace and Security: 18/19 Annual Review Summary</t>
  </si>
  <si>
    <t>https://assets.publishing.service.gov.uk/government/uploads/system/uploads/attachment_data/file/874632/Africa_Peace_and_Security_Annual_Review_Summary.odt</t>
  </si>
  <si>
    <t>East Africa Preventing Violent Extremism Programme: 18/19 CSSF Programme Summary</t>
  </si>
  <si>
    <t>https://assets.publishing.service.gov.uk/government/uploads/system/uploads/attachment_data/file/758134/AFRA_East_Africa_Preventing_Violent_Extremism_Programme_Summary_FY_18_19....odt</t>
  </si>
  <si>
    <t>East Africa Countering Violent Extremism Programme:  17/18 CSSF Annual Review</t>
  </si>
  <si>
    <t>https://assets.publishing.service.gov.uk/government/uploads/system/uploads/attachment_data/file/787169/East_Africa_Countering_Violent_Extremism_2017-2018.odt</t>
  </si>
  <si>
    <t>East Africa Preventing Violent Extremism: 19/20 CSSF Programme Summary</t>
  </si>
  <si>
    <t>https://assets.publishing.service.gov.uk/government/uploads/system/uploads/attachment_data/file/845424/East_Africa_Preventing_Violent_Extremism_Programme.odt</t>
  </si>
  <si>
    <t>East Africa Preventing Violent Extremism: 18/19 Annual Review Summary</t>
  </si>
  <si>
    <t>https://assets.publishing.service.gov.uk/government/uploads/system/uploads/attachment_data/file/874637/East_Africa_Preventing_Violent_Extremism_Annual_Review_Summary.odt</t>
  </si>
  <si>
    <t>East Africa Criminality Programme:  17/18 CSSF Annual Review</t>
  </si>
  <si>
    <t>https://assets.publishing.service.gov.uk/government/uploads/system/uploads/attachment_data/file/787170/East_Africa_Criminality_2017-2018.odt</t>
  </si>
  <si>
    <t>East Africa Crime and Justice Programme: 18/19 CSSF Programme Summary</t>
  </si>
  <si>
    <t>https://assets.publishing.service.gov.uk/government/uploads/system/uploads/attachment_data/file/758132/AFRA_East_Africa_Crime_and_Justice_Programme_Summary_FY_18_19.odt</t>
  </si>
  <si>
    <t>East Africa Crime and Justice Programme: 19/20 CSSF Programme Summary</t>
  </si>
  <si>
    <t>https://assets.publishing.service.gov.uk/government/uploads/system/uploads/attachment_data/file/842223/East_Africa_Crime_and_Justice_Programme.odt</t>
  </si>
  <si>
    <t>East Africa Crime and Justice: 18/19 Annual Review Summary</t>
  </si>
  <si>
    <t>https://assets.publishing.service.gov.uk/government/uploads/system/uploads/attachment_data/file/874635/East_Africa_Crime_and_Justice_Annual_Review_Summary.odt</t>
  </si>
  <si>
    <t>East Africa Migration Programme: 18/19 CSSF Programme Summary</t>
  </si>
  <si>
    <t>https://assets.publishing.service.gov.uk/government/uploads/system/uploads/attachment_data/file/758133/AFRA_East_Africa_Migration_Programme_Summary_FY_1819.odt</t>
  </si>
  <si>
    <t>East Africa Regional Migration:18/19 Annual Review Summary</t>
  </si>
  <si>
    <t>https://assets.publishing.service.gov.uk/government/uploads/system/uploads/attachment_data/file/874638/East_Africa_Regional_Migration_Annual_Review_Summary.odt</t>
  </si>
  <si>
    <t>Niger Delta Stability Programme 17/18 CSSF Annual Review</t>
  </si>
  <si>
    <t>https://assets.publishing.service.gov.uk/government/uploads/system/uploads/attachment_data/file/787178/Niger_Delta_Stability_2017-2018.odt</t>
  </si>
  <si>
    <t>Nigeria Regional Maritime Security Programme: 17/18 CSSF Annual Review</t>
  </si>
  <si>
    <t>https://assets.publishing.service.gov.uk/government/uploads/system/uploads/attachment_data/file/787180/Nigeria_Regional_Maritime_Security_2017-2018.odt</t>
  </si>
  <si>
    <t>Nigeria Delta &amp; Maritime Security and Stability Programme: 18/19 CSSF Programme Summary</t>
  </si>
  <si>
    <t>https://assets.publishing.service.gov.uk/government/uploads/system/uploads/attachment_data/file/758137/AFRA_Niger_Delta_and_Maritime_Programme_Summary_FY_18_19.odt</t>
  </si>
  <si>
    <t>Niger Delta &amp; Maritime Security and Stability Programme:19/20 CSSF Programme Summary</t>
  </si>
  <si>
    <t>https://assets.publishing.service.gov.uk/government/uploads/system/uploads/attachment_data/file/842226/Niger_Delta_and_Maritime_Programme.odt</t>
  </si>
  <si>
    <t>Niger Delta And Maritime Security: 18/19 Annual Review Summary</t>
  </si>
  <si>
    <t>https://assets.publishing.service.gov.uk/government/uploads/system/uploads/attachment_data/file/874645/Niger_Delta_And_Maritime_Security_Annual_Review_Summary.odt</t>
  </si>
  <si>
    <t>Sahel Defence and Security Programme: 18/19 CSSF Programme Summary</t>
  </si>
  <si>
    <t>https://assets.publishing.service.gov.uk/government/uploads/system/uploads/attachment_data/file/758141/AFRA_Sahel_Defence_and_Security_Programme_Summary_FY_1819.odt</t>
  </si>
  <si>
    <t>Sahel Defence and Security Programme: 19/20 CSSF Programme Summary</t>
  </si>
  <si>
    <t>https://assets.publishing.service.gov.uk/government/uploads/system/uploads/attachment_data/file/842236/Sahel_Defence_and_Security.odt</t>
  </si>
  <si>
    <t>Sahel Defence and Security: 18/19 Annual Review Summary</t>
  </si>
  <si>
    <t>https://assets.publishing.service.gov.uk/government/uploads/system/uploads/attachment_data/file/874653/Sahel_Defence_and_Security_Annual_Review_Summary.odt</t>
  </si>
  <si>
    <t>Sahel Support to Multilaterals Programme: 17/18 CSSF Annual Review</t>
  </si>
  <si>
    <t>https://assets.publishing.service.gov.uk/government/uploads/system/uploads/attachment_data/file/787216/Sahel_Support_to_Multilaterals_2017-2018.odt</t>
  </si>
  <si>
    <t>Sahel Stabilisation Programme: 18/19 CSSF Programme Summary</t>
  </si>
  <si>
    <t>https://assets.publishing.service.gov.uk/government/uploads/system/uploads/attachment_data/file/758142/AFRA_Sahel_Stabilisation_Programme_Summary_FY_1819.odt</t>
  </si>
  <si>
    <t>Sahel Stabilisation CSSF Programme: 19/20 CSSF Programme Summary</t>
  </si>
  <si>
    <t>https://assets.publishing.service.gov.uk/government/uploads/system/uploads/attachment_data/file/842237/Sahel_Stabilisation.odt</t>
  </si>
  <si>
    <t>Sahel Stabilisation: 18/19 Annual Review Summary</t>
  </si>
  <si>
    <t>https://assets.publishing.service.gov.uk/government/uploads/system/uploads/attachment_data/file/874654/Sahel_Stabilisation_Annual_Review_Summary.odt</t>
  </si>
  <si>
    <t>Somalia Human Rights and Vulnerable Persons’ Programme: 18/19 CSSF Programme Summary</t>
  </si>
  <si>
    <t>https://assets.publishing.service.gov.uk/government/uploads/system/uploads/attachment_data/file/758147/AFRA_Somalia_Human_Rights_and_Vulnerable_Persons_Programme_Summary_FY_18....odt</t>
  </si>
  <si>
    <t>Somalia Human Rights Programme: 17/18 CSSF Annual Review</t>
  </si>
  <si>
    <t>https://assets.publishing.service.gov.uk/government/uploads/system/uploads/attachment_data/file/787230/Somalia_Human_Rights_2017-2018.odt</t>
  </si>
  <si>
    <t>Somalia Human Rights and Vulnerable Persons: 18/19 Annual Review Summary</t>
  </si>
  <si>
    <t>https://assets.publishing.service.gov.uk/government/uploads/system/uploads/attachment_data/file/874657/Somalia_Human_Rights_and_Vulnerable_Persons_Annual_Review_Summary.odt</t>
  </si>
  <si>
    <t>Somalia Counter Extremism Programme: 18/19 CSSF Programme Summary</t>
  </si>
  <si>
    <t>https://assets.publishing.service.gov.uk/government/uploads/system/uploads/attachment_data/file/758145/AFRA_Somalia_Counter_Extremism_Programme_Summary_FY_1819.odt</t>
  </si>
  <si>
    <t>Somalia Counter Extremism Programme: 19/20 CSSF Programme Summary</t>
  </si>
  <si>
    <t>https://assets.publishing.service.gov.uk/government/uploads/system/uploads/attachment_data/file/842241/Somalia_Counter_Extremism_Programme.odt</t>
  </si>
  <si>
    <t>Somalia Countering Violent Extremism: 18/19 Annual Review Summary</t>
  </si>
  <si>
    <t>https://assets.publishing.service.gov.uk/government/uploads/system/uploads/attachment_data/file/874656/Somalia_Countering_Violent_Extremism_Annual_Review_Summary.odt</t>
  </si>
  <si>
    <t>Somalia Security Sector Reform Programme: 18/19 CSSF Programme Summary</t>
  </si>
  <si>
    <t>https://assets.publishing.service.gov.uk/government/uploads/system/uploads/attachment_data/file/758148/AFRA_Somalia_Security_Sector_Reform_Programme_Summary_FY_1819.odt</t>
  </si>
  <si>
    <t>Somalia Security Sector Reform: 19/20 CSSF Programme Summary</t>
  </si>
  <si>
    <t>https://assets.publishing.service.gov.uk/government/uploads/system/uploads/attachment_data/file/845425/Somalia_Security_Sector_Reform_Programme.odt</t>
  </si>
  <si>
    <t>Somalia Stabilisation Programme: 17/18 CSSF Annual Review</t>
  </si>
  <si>
    <t>https://assets.publishing.service.gov.uk/government/uploads/system/uploads/attachment_data/file/787229/Somalia_Early_Recovery_Stabilisation_2017-2018.odt</t>
  </si>
  <si>
    <t>Somalia Early Recovery Initiative, Stabilisation in Newly or Recently Recovered Areas Programme: 18/19 CSSF Programme Summary</t>
  </si>
  <si>
    <t>https://assets.publishing.service.gov.uk/government/uploads/system/uploads/attachment_data/file/758152/AFRA_Somalia_Stabilisation_Programme_Summary_FY_18_19.odt</t>
  </si>
  <si>
    <t>Somalia Stabilisation Programme: 19/20 CSSF Programme Summary</t>
  </si>
  <si>
    <t>https://assets.publishing.service.gov.uk/government/uploads/system/uploads/attachment_data/file/842242/Somalia_Stabilisation_Programme.odt</t>
  </si>
  <si>
    <t>Somalia Stabilisation: 18/19 Annual Review Summary</t>
  </si>
  <si>
    <t>https://assets.publishing.service.gov.uk/government/uploads/system/uploads/attachment_data/file/874658/Somalia_Stabilisation_Programme_Annual_Review_Summary.odt</t>
  </si>
  <si>
    <t>South Sudan Conflict Reduction Programme: 18/19 CSSF Programme Summary</t>
  </si>
  <si>
    <t>https://assets.publishing.service.gov.uk/government/uploads/system/uploads/attachment_data/file/758153/AFRA_South_Sudan_Conflict_Reduction_Programme_Summary_FY_18_19.odt</t>
  </si>
  <si>
    <t>South Sudan National Conflict Reduction Programme: 17/18 CSSF Annual Review</t>
  </si>
  <si>
    <t>https://assets.publishing.service.gov.uk/government/uploads/system/uploads/attachment_data/file/787248/South_Sudan_National_Conflict_Reduction_2017-2018.odt</t>
  </si>
  <si>
    <t>South Sudan Conflict Reduction Programme: 19/20 CSSF Programme Summary</t>
  </si>
  <si>
    <t>https://assets.publishing.service.gov.uk/government/uploads/system/uploads/attachment_data/file/842245/South_Sudan_Programme.odt</t>
  </si>
  <si>
    <t>South Sudan Conflict and Resilience: 18/19 Annual Review Summary</t>
  </si>
  <si>
    <t>https://assets.publishing.service.gov.uk/government/uploads/system/uploads/attachment_data/file/874661/South_Sudan_Conflict_and_Resilience_Annual_Review_Summary.odt</t>
  </si>
  <si>
    <t>Sudan Conflict Resilience and Stabilisation Programme: 17/18 CSSF Annual Review</t>
  </si>
  <si>
    <t>https://assets.publishing.service.gov.uk/government/uploads/system/uploads/attachment_data/file/787252/Sudan_Conflict_Resilience_and_Stabilisation_2017-2018.odt</t>
  </si>
  <si>
    <t>Sudan Conflict Reduction and Stablisation Programme: 18/19 CSSF Programme Summary</t>
  </si>
  <si>
    <t>https://assets.publishing.service.gov.uk/government/uploads/system/uploads/attachment_data/file/758154/AFRA_Sudan_Conflict_Reduction_and_Stablisation_Programme_Summary_FY_18_1....odt</t>
  </si>
  <si>
    <t>Sudan Conflict Reduction and Stabilisation Programme: 19/20 CSSF Programme Summary</t>
  </si>
  <si>
    <t>https://assets.publishing.service.gov.uk/government/uploads/system/uploads/attachment_data/file/842246/Sudan_Conflict_Reduction_and_Stabilisation_Programme.odt</t>
  </si>
  <si>
    <t>Sudan Conflict Resilience and Stabilisation: 18/19 Annual Review Summary</t>
  </si>
  <si>
    <t>https://assets.publishing.service.gov.uk/government/uploads/system/uploads/attachment_data/file/874663/Sudan_Conflict_Resilience_and_Stabilisation_Annual_Review_Summary.odt</t>
  </si>
  <si>
    <t>Caribbean Serious and Organised Crime Programme: 18/19 CSSF Programme Summary</t>
  </si>
  <si>
    <t>https://assets.publishing.service.gov.uk/government/uploads/system/uploads/attachment_data/file/758159/AMRC_Caribbean_Serious_Organised_Crime_Programme_Summary_FY_18_19.odt</t>
  </si>
  <si>
    <t>Caribbean Serious and Organised Crime Programme: 17/18 CSSF Annual Review</t>
  </si>
  <si>
    <t>https://assets.publishing.service.gov.uk/government/uploads/system/uploads/attachment_data/file/787276/Caribbean_Serious_Organised_Crime_2017-2018.odt</t>
  </si>
  <si>
    <t>Caribbean Serious and Organised Crime Programme: 19/20 CSSF Programme Summary</t>
  </si>
  <si>
    <t>https://assets.publishing.service.gov.uk/government/uploads/system/uploads/attachment_data/file/842691/Caribbean_Serious_Organised_Crime_Programme.odt</t>
  </si>
  <si>
    <t>Caribbean Serious Organised Crime: 18/19 Annual Review Summary</t>
  </si>
  <si>
    <t>https://assets.publishing.service.gov.uk/government/uploads/system/uploads/attachment_data/file/874817/Caribbean_Serious_Organised_Crime_Annual_Review_Summary.odt</t>
  </si>
  <si>
    <t>Colombia Peace Process: 17/18 CSSF Annual Review</t>
  </si>
  <si>
    <t>https://assets.publishing.service.gov.uk/government/uploads/system/uploads/attachment_data/file/787277/Colombia_Peace_Process_2017-2018.odt</t>
  </si>
  <si>
    <t>Colombia Peace Process Programme: 18/19 CSSF Programme Summary</t>
  </si>
  <si>
    <t>https://assets.publishing.service.gov.uk/government/uploads/system/uploads/attachment_data/file/758160/AMRC_Colombia_Peace_Process_Programme_Summary_FY_18_19.odt</t>
  </si>
  <si>
    <t>Colombia Peace Process Programme: 19/20 CSSF Programme Summary</t>
  </si>
  <si>
    <t>https://assets.publishing.service.gov.uk/government/uploads/system/uploads/attachment_data/file/842692/Colombia_Peace_Programme.odt</t>
  </si>
  <si>
    <t>Colombia Security and Access to Justice for Peace: 18/19 Annual Review Summary</t>
  </si>
  <si>
    <t>https://assets.publishing.service.gov.uk/government/uploads/system/uploads/attachment_data/file/874820/Colombia_Security_and_Access_to_Justice_for_Peace_Annual_Review_Summary.odt</t>
  </si>
  <si>
    <t>Peru/Colombia Serious and Organised Crime Programme: 18/19 CSSF Programme Summary</t>
  </si>
  <si>
    <t>https://assets.publishing.service.gov.uk/government/uploads/system/uploads/attachment_data/file/758161/AMRC_Peru_Colombia_Serious_Organised_Crime_Programme_Summary_FY_18_19.odt</t>
  </si>
  <si>
    <t>Peru/Colombia Serious and Organised Crime Programme: 17/18 CSSF Annual Review</t>
  </si>
  <si>
    <t>https://assets.publishing.service.gov.uk/government/uploads/system/uploads/attachment_data/file/787278/Peru_and_Colombia_Serious_Organised_Crime_2017-2018.odt</t>
  </si>
  <si>
    <t>Peru/Colombia Serious and Organised Crime Programme: 19/20 CSSF Programme Summary</t>
  </si>
  <si>
    <t>https://assets.publishing.service.gov.uk/government/uploads/system/uploads/attachment_data/file/842693/Peru_-_Colombia_Serious_Organised_Crime_Programme.odt</t>
  </si>
  <si>
    <t>Colombia and Peru Serious Organised Crime: 18/19 Annual Review Summary</t>
  </si>
  <si>
    <t>https://assets.publishing.service.gov.uk/government/uploads/system/uploads/attachment_data/file/874818/Colombia_and_Peru_Serious_Organised_Crime_Annual_Review.odt</t>
  </si>
  <si>
    <t>Central Asia Programme: 18/19 CSSF Programme Summary</t>
  </si>
  <si>
    <t>https://assets.publishing.service.gov.uk/government/uploads/system/uploads/attachment_data/file/758164/EECA_Central_Asia_Programme_Summary_FY_18_19.odt</t>
  </si>
  <si>
    <t>Central Asia Programme: 17/18 CSSF Annual Review</t>
  </si>
  <si>
    <t>https://assets.publishing.service.gov.uk/government/uploads/system/uploads/attachment_data/file/787283/Central_Asia_Programme_2017-2018.odt</t>
  </si>
  <si>
    <t>Central Asia Programme: 19/20 CSSF Programme Summary</t>
  </si>
  <si>
    <t>https://assets.publishing.service.gov.uk/government/uploads/system/uploads/attachment_data/file/842427/Central_Asia_Programme_Summary.odt</t>
  </si>
  <si>
    <t>Central Asia: 18/19 Annual Review Summary</t>
  </si>
  <si>
    <t>https://assets.publishing.service.gov.uk/government/uploads/system/uploads/attachment_data/file/875017/Central_Asia_Annual_Review_Summary.odt</t>
  </si>
  <si>
    <t>Eastern Partnership Programme: 17/18 CSSF Annual Review</t>
  </si>
  <si>
    <t>https://assets.publishing.service.gov.uk/government/uploads/system/uploads/attachment_data/file/787284/Eastern_Partnership_Programmes_2017-2018.odt</t>
  </si>
  <si>
    <t>Eastern Partnership Programme: 18/19 CSSF Programme Summary</t>
  </si>
  <si>
    <t>https://assets.publishing.service.gov.uk/government/uploads/system/uploads/attachment_data/file/758165/EECA_Eastern_Partnership_Programme_Summary_FY_18_19.odt</t>
  </si>
  <si>
    <t>Eastern Partnership Programme: 19/20 CSSF Programme Summary</t>
  </si>
  <si>
    <t>https://assets.publishing.service.gov.uk/government/uploads/system/uploads/attachment_data/file/842429/Eastern_Partnership_Programme.odt</t>
  </si>
  <si>
    <t>Eastern Partnership: 18/19 Annual Review Summary</t>
  </si>
  <si>
    <t>https://assets.publishing.service.gov.uk/government/uploads/system/uploads/attachment_data/file/875191/Eastern_Partnership_Annual_Review_Summary.odt</t>
  </si>
  <si>
    <t>Good Governance Fund Programme: 18/19 CSSF Programme Summary</t>
  </si>
  <si>
    <t>https://assets.publishing.service.gov.uk/government/uploads/system/uploads/attachment_data/file/758166/EECA_GGF_Programme_Summary_FY_18_19.odt</t>
  </si>
  <si>
    <t>Good Governance Fund Programme: 17/18 CSSF Annual Review</t>
  </si>
  <si>
    <t>https://assets.publishing.service.gov.uk/government/uploads/system/uploads/attachment_data/file/787286/Good_Governance_Fund_2017-2018.odt</t>
  </si>
  <si>
    <t>Good Governance Fund Programme: 19/20 CSSF Programme Summary</t>
  </si>
  <si>
    <t>https://assets.publishing.service.gov.uk/government/uploads/system/uploads/attachment_data/file/842430/Good_Governance_Fund_Programme.odt</t>
  </si>
  <si>
    <t>Good Governance Fund: 18/19 Annual Review Summary</t>
  </si>
  <si>
    <t>https://assets.publishing.service.gov.uk/government/uploads/system/uploads/attachment_data/file/875019/Good_Governance_Fund_Annual_Review_Summary.odt</t>
  </si>
  <si>
    <t>Algeria Programme: 18/19 CSSF Programme Summary</t>
  </si>
  <si>
    <t>https://assets.publishing.service.gov.uk/government/uploads/system/uploads/attachment_data/file/758084/MENA_Algeria_Programme_Summary_FY_18_19.odt</t>
  </si>
  <si>
    <t>Algeria Programme: 17/18 CSSF Annual Review</t>
  </si>
  <si>
    <t>https://assets.publishing.service.gov.uk/government/uploads/system/uploads/attachment_data/file/786982/Algeria_CSSF_country_programme_2017-2018.odt</t>
  </si>
  <si>
    <t>Algeria Programme: 19/20 CSSF Programme Summary</t>
  </si>
  <si>
    <t>https://assets.publishing.service.gov.uk/government/uploads/system/uploads/attachment_data/file/844927/Algeria_Programme.odt</t>
  </si>
  <si>
    <t>Algeria: 18/19 Annual Review Summary</t>
  </si>
  <si>
    <t>https://assets.publishing.service.gov.uk/government/uploads/system/uploads/attachment_data/file/875503/Algeria_Annual_Review_Summary.odt</t>
  </si>
  <si>
    <t>Egypt Programme: 17/18 CSSF Annual Review</t>
  </si>
  <si>
    <t>https://assets.publishing.service.gov.uk/government/uploads/system/uploads/attachment_data/file/786983/Egypt_CSSF_country_programme_2017-2018.odt</t>
  </si>
  <si>
    <t>Egypt Programme: 18/19 CSSF Programme Summary</t>
  </si>
  <si>
    <t>https://assets.publishing.service.gov.uk/government/uploads/system/uploads/attachment_data/file/758085/MENA_Egypt_Programme_Summary_FY_18_19.odt</t>
  </si>
  <si>
    <t>Egypt Programme: 19/20 CSSF Programme Summary</t>
  </si>
  <si>
    <t>https://assets.publishing.service.gov.uk/government/uploads/system/uploads/attachment_data/file/844928/Egypt_Programme.odt</t>
  </si>
  <si>
    <t>Egypt: 18/19 Annual Review Summary</t>
  </si>
  <si>
    <t>https://assets.publishing.service.gov.uk/government/uploads/system/uploads/attachment_data/file/875504/Egypt_Annual_Review_Summary.odt</t>
  </si>
  <si>
    <t>Lebanon Security Programme: 18/19 CSSF Programme Summary</t>
  </si>
  <si>
    <t>https://assets.publishing.service.gov.uk/government/uploads/system/uploads/attachment_data/file/758095/MENA_Lebanon_Security_Programme_Summary_FY_18_19.odt</t>
  </si>
  <si>
    <t>Lebanon Defence and Security Programme: 17/18 CSSF Annual Review</t>
  </si>
  <si>
    <t>https://assets.publishing.service.gov.uk/government/uploads/system/uploads/attachment_data/file/786986/Lebanon_Security_Programme_2017-2018.odt</t>
  </si>
  <si>
    <t>Lebanon Security Programme: 19/20 CSSF Programme Summary</t>
  </si>
  <si>
    <t>https://assets.publishing.service.gov.uk/government/uploads/system/uploads/attachment_data/file/842767/Lebanon_Security_Programme.odt</t>
  </si>
  <si>
    <t>Lebanon Security: 18/19 Annual Review Summary</t>
  </si>
  <si>
    <t>https://assets.publishing.service.gov.uk/government/uploads/system/uploads/attachment_data/file/875923/Lebanon_Security_Annual_Review_Summary.odt</t>
  </si>
  <si>
    <t>Libya Programme: 17/18 CSSF Annual Review</t>
  </si>
  <si>
    <t>https://assets.publishing.service.gov.uk/government/uploads/system/uploads/attachment_data/file/786987/Libya_CSSF_Country_Programme_2017-2018.odt</t>
  </si>
  <si>
    <t>Libya Programme: 18/19 CSSF Programme Summary</t>
  </si>
  <si>
    <t>https://assets.publishing.service.gov.uk/government/uploads/system/uploads/attachment_data/file/758096/MENA_Libya_Programme_Summary_FY_18_19.odt</t>
  </si>
  <si>
    <t>Libya Programme: 19/20 CSSF Programme Summary</t>
  </si>
  <si>
    <t>https://assets.publishing.service.gov.uk/government/uploads/system/uploads/attachment_data/file/842768/Libya_Programme.odt</t>
  </si>
  <si>
    <t>Libya: 18/19 Annual Review Summary</t>
  </si>
  <si>
    <t>https://assets.publishing.service.gov.uk/government/uploads/system/uploads/attachment_data/file/875924/Libya_Annual_Review_Summary.odt</t>
  </si>
  <si>
    <t>Morocco Programme: 18/19 CSSF Programme Summary</t>
  </si>
  <si>
    <t>https://assets.publishing.service.gov.uk/government/uploads/system/uploads/attachment_data/file/758098/MENA_Morocco_Programme_Summary_FY_18_19.odt</t>
  </si>
  <si>
    <t>Morocco Programme: 17/18 CSSF Annual Review</t>
  </si>
  <si>
    <t>https://assets.publishing.service.gov.uk/government/uploads/system/uploads/attachment_data/file/787013/Morocco_CSSF_country_programme_2017-2018.odt</t>
  </si>
  <si>
    <t>Morocco Programme: 19/20 CSSF Programme Summary</t>
  </si>
  <si>
    <t>https://assets.publishing.service.gov.uk/government/uploads/system/uploads/attachment_data/file/842770/Morocco_Programme.odt</t>
  </si>
  <si>
    <t>Morocco: 18/19 Annual Review Summary</t>
  </si>
  <si>
    <t>https://assets.publishing.service.gov.uk/government/uploads/system/uploads/attachment_data/file/875929/Morocco_Annual_Review_Summary.odt</t>
  </si>
  <si>
    <t>Yemen Programme: 17/18 CSSF Annual Review</t>
  </si>
  <si>
    <t>https://assets.publishing.service.gov.uk/government/uploads/system/uploads/attachment_data/file/787051/Yemen_CSSF_country_programme_2017-2018.odt</t>
  </si>
  <si>
    <t>Yemen Programme: 18/19 CSSF Programme Summary</t>
  </si>
  <si>
    <t>https://assets.publishing.service.gov.uk/government/uploads/system/uploads/attachment_data/file/758114/MENA_Yemen_Programme_Summary_FY_18_19.odt</t>
  </si>
  <si>
    <t>Yemen Programme: 19/20 CSSF Programme Summary</t>
  </si>
  <si>
    <t>https://assets.publishing.service.gov.uk/government/uploads/system/uploads/attachment_data/file/842774/Yemen_Programme.odt</t>
  </si>
  <si>
    <t>Yemen: 18/19 Annual Review Summary</t>
  </si>
  <si>
    <t>https://assets.publishing.service.gov.uk/government/uploads/system/uploads/attachment_data/file/875938/Yemen_Annual_Review_Summary.odt</t>
  </si>
  <si>
    <t>Iraq Governance and Resilience Programme: 18/19 CSSF Programme Summary</t>
  </si>
  <si>
    <t>https://assets.publishing.service.gov.uk/government/uploads/system/uploads/attachment_data/file/758086/MENA_Iraq_Governance_and_Resilience_Programme_Summary_FY_18_19.odt</t>
  </si>
  <si>
    <t>Iraq Governance Programme: 17/18 CSSF Annual Review</t>
  </si>
  <si>
    <t>https://assets.publishing.service.gov.uk/government/uploads/system/uploads/attachment_data/file/786978/Iraq_Governance_programme_2017-2018.odt</t>
  </si>
  <si>
    <t>Combined Iraq: 18/19 Annual Review Summary</t>
  </si>
  <si>
    <t>https://assets.publishing.service.gov.uk/government/uploads/system/uploads/attachment_data/file/875940/Combined_Iraq_Annual_Review_Summary.odt</t>
  </si>
  <si>
    <t>Iraq Security and Justice Programme: 17/18 CSSF Annual Review</t>
  </si>
  <si>
    <t>https://assets.publishing.service.gov.uk/government/uploads/system/uploads/attachment_data/file/786981/Iraq_Security_and_Justice_programme_2017-2018.odt</t>
  </si>
  <si>
    <t>Iraq Security, Justice and Reconciliation Programme: 18/19 CSSF Programme Summary</t>
  </si>
  <si>
    <t>https://assets.publishing.service.gov.uk/government/uploads/system/uploads/attachment_data/file/758087/MENA_Iraq_Security_Justice_Reconciliation_Programme_Summary_FY_18_19.odt</t>
  </si>
  <si>
    <t>Jordan Political Stability Programme: 18/19 CSSF Programme Summary</t>
  </si>
  <si>
    <t>https://assets.publishing.service.gov.uk/government/uploads/system/uploads/attachment_data/file/758093/MENA_Jordan_Political_Stability_Programme_Summary_FY_1819.odt</t>
  </si>
  <si>
    <t>Jordan Political Stability Programme: 19/20 CSSF Programme Summary</t>
  </si>
  <si>
    <t>https://assets.publishing.service.gov.uk/government/uploads/system/uploads/attachment_data/file/842764/Jordan_Political_Stability_Programme.odt</t>
  </si>
  <si>
    <t>Jordan Political Stability: 18/19 Annual Review Summary</t>
  </si>
  <si>
    <t>https://assets.publishing.service.gov.uk/government/uploads/system/uploads/attachment_data/file/875920/Jordan_Political_Stability_Annual_Review_Summary.odt</t>
  </si>
  <si>
    <t>Jordan Economic Sustainability Programme: 18/19 CSSF Programme Summary</t>
  </si>
  <si>
    <t>https://assets.publishing.service.gov.uk/government/uploads/system/uploads/attachment_data/file/758090/MENA_Jordan_Economic_Sustainability_Programme_Summary_FY_18_19.odt</t>
  </si>
  <si>
    <t>Jordan Inclusive and Sustainable Economic Reform Programme: 17/18 CSSF Annual Review</t>
  </si>
  <si>
    <t>https://assets.publishing.service.gov.uk/government/uploads/system/uploads/attachment_data/file/786984/Jordan_Inclusive_Sustainable_Economic_Reform_programme_2017-2018.odt</t>
  </si>
  <si>
    <t>Jordan Economic Sustainability: 18/19 Annual Review Summary</t>
  </si>
  <si>
    <t>https://assets.publishing.service.gov.uk/government/uploads/system/uploads/attachment_data/file/875919/Jordan_Economic_Sustainability_Annual_Review_Summary.odt</t>
  </si>
  <si>
    <t>Jordan Internal Security Programme: 17/18 CSSF Annual Review</t>
  </si>
  <si>
    <t>https://assets.publishing.service.gov.uk/government/uploads/system/uploads/attachment_data/file/786985/Jordan_Internal_Security_programme_2017-2018.odt</t>
  </si>
  <si>
    <t>Jordan Internal Security Programme: 18/19 CSSF Programme Summary</t>
  </si>
  <si>
    <t>https://assets.publishing.service.gov.uk/government/uploads/system/uploads/attachment_data/file/758092/MENA_Jordan_Internal_Security_Programme_Summary_FY_18_19.odt</t>
  </si>
  <si>
    <t>Jordan Internal Security Programme: 19/20 CSSF Programme Summary</t>
  </si>
  <si>
    <t>https://assets.publishing.service.gov.uk/government/uploads/system/uploads/attachment_data/file/842763/Jordan_Internal_Security_Programme.odt</t>
  </si>
  <si>
    <t>Jordan Internal Security: 18/19 Annual Review Summary</t>
  </si>
  <si>
    <t>https://assets.publishing.service.gov.uk/government/uploads/system/uploads/attachment_data/file/875535/Jordan_Internal_Security_Annual_Review_Summary.odt</t>
  </si>
  <si>
    <t>Lebanon Community Stability Programme: 18/19 CSSF Programme Summary</t>
  </si>
  <si>
    <t>https://assets.publishing.service.gov.uk/government/uploads/system/uploads/attachment_data/file/758094/MENA_Lebanon_Community_Stability_Programme_Summary_FY_1819.odt</t>
  </si>
  <si>
    <t>Lebanon Community Stability Programme: 19/20 CSSF Programme Summary</t>
  </si>
  <si>
    <t>https://assets.publishing.service.gov.uk/government/uploads/system/uploads/attachment_data/file/842765/Lebanon_Community_Stability.odt</t>
  </si>
  <si>
    <t>Lebanon Community Stability: 18/19 Annual Review Summary</t>
  </si>
  <si>
    <t>https://assets.publishing.service.gov.uk/government/uploads/system/uploads/attachment_data/file/875921/Lebanon_Community_Stability_Annual_Review_Summary.odt</t>
  </si>
  <si>
    <t>North Africa Regional Cooperation Fund Programme: 18/19 CSSF Programme Summary</t>
  </si>
  <si>
    <t>https://assets.publishing.service.gov.uk/government/uploads/system/uploads/attachment_data/file/758104/MENA_North_Africa_Regional_Cooperation_Fund_Programme_Summary_FY_18_19.odt</t>
  </si>
  <si>
    <t>North Africa Good Governance Fund (NAGFF) Programme: 17/18 CSSF Annual Review</t>
  </si>
  <si>
    <t>https://assets.publishing.service.gov.uk/government/uploads/system/uploads/attachment_data/file/787016/North_Africa_Good_Governance_Fund_regional_programme_2017-2018.odt</t>
  </si>
  <si>
    <t>North Africa Regional Cooperation Fund Programme: 19/20 CSSF Programme Summary</t>
  </si>
  <si>
    <t>https://assets.publishing.service.gov.uk/government/uploads/system/uploads/attachment_data/file/842771/North_Africa_Regional_Cooperation_Fund_Programme.odt</t>
  </si>
  <si>
    <t>North Africa Regional Cooperation Fund: 18/19 Annual Review Summary</t>
  </si>
  <si>
    <t>https://assets.publishing.service.gov.uk/government/uploads/system/uploads/attachment_data/file/875933/North_Arica_Regional_Cooperation_Fund_Annual_Review_Summary.odt</t>
  </si>
  <si>
    <t>North Africa Technical Assistance Fund Programme: 18/19 CSSF Programme Summary</t>
  </si>
  <si>
    <t>https://assets.publishing.service.gov.uk/government/uploads/system/uploads/attachment_data/file/758105/MENA_North_Africa_Technical_Assistance_Facility_Programme_Summary_FY_18_....odt</t>
  </si>
  <si>
    <t>North Africa Technical Assistance Fund Programme: 19/20 CSSF Programme Summary</t>
  </si>
  <si>
    <t>https://assets.publishing.service.gov.uk/government/uploads/system/uploads/attachment_data/file/842772/North_Africa_Technical_Facilities_Programme.odt</t>
  </si>
  <si>
    <t>North Africa Technical Assistance Facility: 18/19 Annual Review Summary</t>
  </si>
  <si>
    <t>https://assets.publishing.service.gov.uk/government/uploads/system/uploads/attachment_data/file/875931/North_Africa_Technical_Assistance_Facility_Annual_Review_Summary.odt</t>
  </si>
  <si>
    <t>Middle East Peace Process (MEPP) Programme: 17/18 CSSF Annual Review</t>
  </si>
  <si>
    <t>https://assets.publishing.service.gov.uk/government/uploads/system/uploads/attachment_data/file/786991/Middle_East_Peace_Process__MEPP__programme_2017-2018.odt</t>
  </si>
  <si>
    <t>Middle East Peace Process Programme: 18/19 CSSF Programme Summary</t>
  </si>
  <si>
    <t>https://assets.publishing.service.gov.uk/government/uploads/system/uploads/attachment_data/file/758097/MENA_Middle_East_Peace_Process_Programme_Summary_FY_18_19.odt</t>
  </si>
  <si>
    <t>Middle East Peace Process Programme: 19/20 CSSF Programme Summary</t>
  </si>
  <si>
    <t>https://assets.publishing.service.gov.uk/government/uploads/system/uploads/attachment_data/file/842769/Middle_East_Peace_Process_Programme.odt</t>
  </si>
  <si>
    <t>Middle East Peace Process: 18/19 Annual Review Summary</t>
  </si>
  <si>
    <t>https://assets.publishing.service.gov.uk/government/uploads/system/uploads/attachment_data/file/875926/Middle_East_Peace_Process__MEPP__Annual_Review_Summary.odt</t>
  </si>
  <si>
    <t>North Western Syria Programme: 18/19 CSSF Programme Summary</t>
  </si>
  <si>
    <t>https://assets.publishing.service.gov.uk/government/uploads/system/uploads/attachment_data/file/758106/MENA_Syria_North_West_Programme_Summary_FY_18_19.odt</t>
  </si>
  <si>
    <t>North Western Syria: 18/19 Programme Completion Summary</t>
  </si>
  <si>
    <t>https://assets.publishing.service.gov.uk/government/uploads/system/uploads/attachment_data/file/875934/North_Western_Syria_Programme_Completion_Summary.odt</t>
  </si>
  <si>
    <t>Southern Syria Programme: 18/19 CSSF Programme Summary</t>
  </si>
  <si>
    <t>https://assets.publishing.service.gov.uk/government/uploads/system/uploads/attachment_data/file/758109/MENA_Syria_Southern_Programme_Summary_FY_18_19.odt</t>
  </si>
  <si>
    <t>Southern Syria: 18/19 Programme Completion Summary</t>
  </si>
  <si>
    <t>https://assets.publishing.service.gov.uk/government/uploads/system/uploads/attachment_data/file/875935/Southern_Syria_Programme_Completion_Summary.odt</t>
  </si>
  <si>
    <t>Whole of Syria Programme: 18/19 CSSF Programme Summary</t>
  </si>
  <si>
    <t>https://assets.publishing.service.gov.uk/government/uploads/system/uploads/attachment_data/file/758107/MENA_Syria_Whole_of_Syria_Programme_Summary_FY_18_19.odt</t>
  </si>
  <si>
    <t>Whole of Syria: 18/19 Programme Completion Summary</t>
  </si>
  <si>
    <t>https://assets.publishing.service.gov.uk/government/uploads/system/uploads/attachment_data/file/875937/Whole_of_Syria_Programme_Completion_Summary.odt</t>
  </si>
  <si>
    <t>Tunisia Economic and Good Governance Programme: 17/18 CSSF Annual Review</t>
  </si>
  <si>
    <t>https://assets.publishing.service.gov.uk/government/uploads/system/uploads/attachment_data/file/787044/Tunisia_CSSF_Economic_and_Governance_Programme_2017-2018.odt</t>
  </si>
  <si>
    <t>Tunisia Security Programme: 17/18 CSSF Annual Review</t>
  </si>
  <si>
    <t>https://assets.publishing.service.gov.uk/government/uploads/system/uploads/attachment_data/file/787048/Tunisia_CSSF_Security_Programme_2017-2018.odt</t>
  </si>
  <si>
    <t>Tunisia Programme: 18/19 CSSF Programme Summary</t>
  </si>
  <si>
    <t>https://assets.publishing.service.gov.uk/government/uploads/system/uploads/attachment_data/file/758111/MENA_Tunisia_CSSF_Programme_Summary_FY_18_19.odt</t>
  </si>
  <si>
    <t>Tunisia Programme: 19/20 CSSF Programme Summary</t>
  </si>
  <si>
    <t>https://assets.publishing.service.gov.uk/government/uploads/system/uploads/attachment_data/file/844929/Tunisia_Programme.odt</t>
  </si>
  <si>
    <t>Tunisia: 18/19 Annual Review Summary</t>
  </si>
  <si>
    <t>https://assets.publishing.service.gov.uk/government/uploads/system/uploads/attachment_data/file/875936/Tunisia_Annual_Review_Summary.odt</t>
  </si>
  <si>
    <t>Iraq Programme: 19/20 CSSF Programme Summary</t>
  </si>
  <si>
    <t>https://assets.publishing.service.gov.uk/government/uploads/system/uploads/attachment_data/file/842757/Iraq_Programme.odt</t>
  </si>
  <si>
    <t>Future Syria Programme: 19/20 CSSF Programme Summary</t>
  </si>
  <si>
    <t>https://assets.publishing.service.gov.uk/government/uploads/system/uploads/attachment_data/file/842773/Syria_Future_Syria_Programme.odt</t>
  </si>
  <si>
    <t>UK-Jordan Partnership Facility Programme: 19/20 CSSF Programme Summary</t>
  </si>
  <si>
    <t>https://assets.publishing.service.gov.uk/government/uploads/system/uploads/attachment_data/file/842760/Jordan_-_UK-Jordan_Partnership_Facility_Programme.odt</t>
  </si>
  <si>
    <t>Lebanon Political Reform Programme: 19/20 CSSF Programme Summary</t>
  </si>
  <si>
    <t>https://assets.publishing.service.gov.uk/government/uploads/system/uploads/attachment_data/file/842766/Lebanon_Political_Reform_Programme.odt</t>
  </si>
  <si>
    <t>Overseas Territories Justice, Security and Governance Programme: 18/19 CSSF Programme Summary</t>
  </si>
  <si>
    <t>https://assets.publishing.service.gov.uk/government/uploads/system/uploads/attachment_data/file/757973/OVTS_Justice_Security_and_Governance_Programme_Summary_FY_18_19.odt</t>
  </si>
  <si>
    <t>Overseas Territories Security and Good Governance: 17/18 CSSF Annual Review</t>
  </si>
  <si>
    <t>https://assets.publishing.service.gov.uk/government/uploads/system/uploads/attachment_data/file/787255/Security_and_Good_Governance_programmes_2017-2018.docx</t>
  </si>
  <si>
    <t>Overseas Territories Justice, Security and Governance Programme: 19/20 CSSF Programme Summary</t>
  </si>
  <si>
    <t>https://assets.publishing.service.gov.uk/government/uploads/system/uploads/attachment_data/file/842469/Justice_Security_and_Governance_Programme.odt</t>
  </si>
  <si>
    <t>Justice Security and Governance: 18/19 Annual Review Summary</t>
  </si>
  <si>
    <t>https://assets.publishing.service.gov.uk/government/uploads/system/uploads/attachment_data/file/875461/Justice__Security_and_Governance_Annual_Review_Summary.odt</t>
  </si>
  <si>
    <t>Overseas Territories Maritime Governance and Environment (MGE)  - integrating elements of the Sustainable Economic Development (SED) and Sovereignty, Defence and International Obligations (SDIO) Programmes: 17/18 CSSF Annual Review</t>
  </si>
  <si>
    <t>https://assets.publishing.service.gov.uk/government/uploads/system/uploads/attachment_data/file/787258/Sustainable_Economic_Development_programmes_2017-2018.odt</t>
  </si>
  <si>
    <t>Overseas Territories Maritime Governance and Environment Programme: 18/19 CSSF Programme Summary</t>
  </si>
  <si>
    <t>https://assets.publishing.service.gov.uk/government/uploads/system/uploads/attachment_data/file/757974/OVTS_Maritime_Governance_and_Environment_Programme_Summary_FY_1819.odt</t>
  </si>
  <si>
    <t>Maritime Governance and Environment Programme: 19/20 CSSF Programme Summary</t>
  </si>
  <si>
    <t>https://assets.publishing.service.gov.uk/government/uploads/system/uploads/attachment_data/file/842470/Maritime_Governance_and_Enviroment_Programme.odt</t>
  </si>
  <si>
    <t>Maritime Governance and Environment: 18/19 Annual Review Summary</t>
  </si>
  <si>
    <t>https://assets.publishing.service.gov.uk/government/uploads/system/uploads/attachment_data/file/875463/Maritime_Governance_and_Environment_Annual_Review_Summary.odt</t>
  </si>
  <si>
    <t>Pakistan Democracy Programme: 18/19 CSSF Programme Summary</t>
  </si>
  <si>
    <t>https://assets.publishing.service.gov.uk/government/uploads/system/uploads/attachment_data/file/758075/ASIA_Pakistan_Democracy_Programme_Summary_FY_18_19.odt</t>
  </si>
  <si>
    <t>Pakistan Democracy Programme: 17/18 CSSF Annual Review</t>
  </si>
  <si>
    <t>https://assets.publishing.service.gov.uk/government/uploads/system/uploads/attachment_data/file/787261/Consolidating_Democracy_Programme_in_Pakistan__CDIP__2017-2018.odt</t>
  </si>
  <si>
    <t>Pakistan Democracy Programme: 19/20 CSSF Programme Summary</t>
  </si>
  <si>
    <t>https://assets.publishing.service.gov.uk/government/uploads/system/uploads/attachment_data/file/842482/Pakistan_Democracy_Programme.odt</t>
  </si>
  <si>
    <t>Pakistan Consolidating Democracy: 18/19 Annual Review Summary</t>
  </si>
  <si>
    <t>https://assets.publishing.service.gov.uk/government/uploads/system/uploads/attachment_data/file/875495/Pakistan_Consolidating_Democracy__CDIP__Annual_Review_Summary.odt</t>
  </si>
  <si>
    <t>Pakistan Rule of Law Programme: 18/19 CSSF Programme Summary</t>
  </si>
  <si>
    <t>https://assets.publishing.service.gov.uk/government/uploads/system/uploads/attachment_data/file/758077/ASIA_Pakistan_Rule_of_Law_Programme_Summary_FY_1819.odt</t>
  </si>
  <si>
    <t>Rule of Law in Pakistan Programme: 2017/18 Annual Review</t>
  </si>
  <si>
    <t>https://assets.publishing.service.gov.uk/government/uploads/system/uploads/attachment_data/file/810719/CSSF_-_PAKISTAN_RULE_OF_LAW_PROGRAMME_2017-2018.odt</t>
  </si>
  <si>
    <t>Rule of Law in Pakistan Programme: 19/20 CSSF Programme Summary</t>
  </si>
  <si>
    <t>https://assets.publishing.service.gov.uk/government/uploads/system/uploads/attachment_data/file/842483/Pakistan_Rule_of_Law_Programme.odt</t>
  </si>
  <si>
    <t>Pakistan Rule of Law: 18/19 Annual Review Summary</t>
  </si>
  <si>
    <t>https://assets.publishing.service.gov.uk/government/uploads/system/uploads/attachment_data/file/875496/Pakistan_Rule_of_Law_Annual_Review_Summary.odt</t>
  </si>
  <si>
    <t>Myanmar Programme: 18/19 CSSF Programme Summary</t>
  </si>
  <si>
    <t>https://assets.publishing.service.gov.uk/government/uploads/system/uploads/attachment_data/file/758074/ASIA_Burma_Programme_Summary_FY_18_19.odt</t>
  </si>
  <si>
    <t>Myanmar Programme: 19/20 CSSF Programme Summary</t>
  </si>
  <si>
    <t>https://assets.publishing.service.gov.uk/government/uploads/system/uploads/attachment_data/file/842478/Myanmar_Programme.odt</t>
  </si>
  <si>
    <t>Myanmar: 18/19 Annual Review Summary</t>
  </si>
  <si>
    <t>https://assets.publishing.service.gov.uk/government/uploads/system/uploads/attachment_data/file/875491/Myanmar_Annual_Review_Summary.odt</t>
  </si>
  <si>
    <t>Nepal Peacebuilding Programme: 18/19 CSSF Programme Summary</t>
  </si>
  <si>
    <t>https://assets.publishing.service.gov.uk/government/uploads/system/uploads/attachment_data/file/758076/ASIA_Nepal_Peacebuilding_Programme_Summary_FY_18_19.odt</t>
  </si>
  <si>
    <t>Nepal Peacebuilding Programme: 17/18 CSSF Annual Review</t>
  </si>
  <si>
    <t>https://assets.publishing.service.gov.uk/government/uploads/system/uploads/attachment_data/file/787188/Nepal_Peacebuilding_Programme_2017-2018.odt</t>
  </si>
  <si>
    <t>Nepal Peacebuilding Programme: 19/20 CSSF Programme Summary</t>
  </si>
  <si>
    <t>https://assets.publishing.service.gov.uk/government/uploads/system/uploads/attachment_data/file/842480/Nepal_Programme.odt</t>
  </si>
  <si>
    <t>Nepal: 18/19 Annual Review Summary</t>
  </si>
  <si>
    <t>https://assets.publishing.service.gov.uk/government/uploads/system/uploads/attachment_data/file/875492/Nepal_Annual_Review_Summary.odt</t>
  </si>
  <si>
    <t>Sri Lanka: Delivering Increased Stability and Reducing the risk of a return to conflict Programme: 17/18 CSSF Annual Review</t>
  </si>
  <si>
    <t>https://assets.publishing.service.gov.uk/government/uploads/system/uploads/attachment_data/file/787190/Sri_Lanka_Delivering_increased_stability_and_reducing_the_risk_of_a_return_to_conflict_2017-2018.odt</t>
  </si>
  <si>
    <t>Sri Lanka: Delivering Increased Stability and Reducing the risk of a return to conflict Programme: 18/19 CSSF Programme Summary</t>
  </si>
  <si>
    <t>https://assets.publishing.service.gov.uk/government/uploads/system/uploads/attachment_data/file/758078/ASIA_Sri_Lanka_Programme_Summary_FY_18_19.odt</t>
  </si>
  <si>
    <t>Sri Lanka: Delivering Increased Stability and Reducing the risk of a return to conflict Programme: 19/20 CSSF Programme Summary</t>
  </si>
  <si>
    <t>https://assets.publishing.service.gov.uk/government/uploads/system/uploads/attachment_data/file/842484/Sri_Lanka_Programme.odt</t>
  </si>
  <si>
    <t>Sri Lanka: 18/19 Annual Review Summary</t>
  </si>
  <si>
    <t>https://assets.publishing.service.gov.uk/government/uploads/system/uploads/attachment_data/file/875498/Sri_Lanka_Annual_Review_Summary.odt</t>
  </si>
  <si>
    <t>Western Balkans Programme: 18/19 CSSF Programme Summary</t>
  </si>
  <si>
    <t>https://assets.publishing.service.gov.uk/government/uploads/system/uploads/attachment_data/file/758168/EECA_Western_Balkans_Programme_Summary_FY_18_19.odt</t>
  </si>
  <si>
    <t>Western Balkans Programme: 17/18 CSSF Annual Review</t>
  </si>
  <si>
    <t>https://assets.publishing.service.gov.uk/government/uploads/system/uploads/attachment_data/file/787142/Western_Balkans_programme_2017-2018.odt</t>
  </si>
  <si>
    <t>Western Balkans: 18/19 Programme Completion Review Summary</t>
  </si>
  <si>
    <t>https://assets.publishing.service.gov.uk/government/uploads/system/uploads/attachment_data/file/875024/Western_Balkans_Programme_Completion_Summary.odt</t>
  </si>
  <si>
    <t>Western Balkans Stability Programme: 19/20 CSSF Programme Summary</t>
  </si>
  <si>
    <t>https://assets.publishing.service.gov.uk/government/uploads/system/uploads/attachment_data/file/842435/Western_Balkans_Stability_Programme.odt</t>
  </si>
  <si>
    <t>Western Balkans: Media Cyber and Defence (MCD) 19/20 Programme Summary</t>
  </si>
  <si>
    <t>2020-07-10</t>
  </si>
  <si>
    <t>https://www.gov.uk/government/publications/conflict-stability-and-security-fund-programme-summaries-for-eastern-europe-central-asia-and-western-balkans-2019-to-2020</t>
  </si>
  <si>
    <t>Conditions Attached</t>
  </si>
  <si>
    <t>Conditions Type</t>
  </si>
  <si>
    <t>Condition narrative</t>
  </si>
  <si>
    <t>conditions/@attached</t>
  </si>
  <si>
    <t>conditions/condition/0/@type</t>
  </si>
  <si>
    <t>conditions/condition/0/narrative</t>
  </si>
  <si>
    <t>Conditions can be found in the framework agreement or terms and conditions documents. Sometimes these documents maybe be excluded from publication in line with FCDO’s exclusions policy.</t>
  </si>
  <si>
    <t>Related Activity</t>
  </si>
  <si>
    <t>Related Activity Type</t>
  </si>
  <si>
    <t>related-activity/0/@ref</t>
  </si>
  <si>
    <t>related-activity/0/@type</t>
  </si>
  <si>
    <t>#</t>
  </si>
  <si>
    <t>hashComments</t>
  </si>
  <si>
    <t>skipRows 1</t>
  </si>
  <si>
    <t>@version</t>
  </si>
  <si>
    <t>@generated-datetime</t>
  </si>
  <si>
    <t>Sheet Title</t>
  </si>
  <si>
    <t>Actvity Xpath</t>
  </si>
  <si>
    <t>Column Name</t>
  </si>
  <si>
    <t>URL</t>
  </si>
  <si>
    <t>Budget Xpath</t>
  </si>
  <si>
    <t>Transaction XPath</t>
  </si>
  <si>
    <t>Transaction Name</t>
  </si>
  <si>
    <t>http://reference.iatistandard.org/202/activity-standard/iati-activities/iati-activity/iati-identifier</t>
  </si>
  <si>
    <t>http://reference.iatistandard.org/202/activity-standard/iati-activities/iati-activity/iati-activities/iati-activity/</t>
  </si>
  <si>
    <t>Budget Value</t>
  </si>
  <si>
    <t>http://reference.iatistandard.org/202/activity-standard/iati-activities/iati-activity/budget/value/</t>
  </si>
  <si>
    <t>http://reference.iatistandard.org/202/activity-standard/iati-activities/iati-activity/transaction/value/</t>
  </si>
  <si>
    <t>http://reference.iatistandard.org/202/activity-standard/iati-activities/iati-activity/reporting-org</t>
  </si>
  <si>
    <t>Budget Value Date</t>
  </si>
  <si>
    <t>http://reference.iatistandard.org/202/activity-standard/iati-activities/iati-activity/transaction/transaction-date/</t>
  </si>
  <si>
    <t>Budget Start Date</t>
  </si>
  <si>
    <t>http://reference.iatistandard.org/202/activity-standard/iati-activities/iati-activity/budget/period-start/</t>
  </si>
  <si>
    <t>Transaction Value Date</t>
  </si>
  <si>
    <t>Budget End Date</t>
  </si>
  <si>
    <t>http://reference.iatistandard.org/202/activity-standard/iati-activities/iati-activity/budget/period-end/</t>
  </si>
  <si>
    <t>Transaction Type Code</t>
  </si>
  <si>
    <t>http://reference.iatistandard.org/202/activity-standard/iati-activities/iati-activity/transaction/transaction-type/</t>
  </si>
  <si>
    <t>other-identifier/@ref</t>
  </si>
  <si>
    <t>Other Identifier Reference</t>
  </si>
  <si>
    <t>http://reference.iatistandard.org/202/activity-standard/iati-activities/iati-activity/other-identifier</t>
  </si>
  <si>
    <t>Budget Status</t>
  </si>
  <si>
    <t>http://reference.iatistandard.org/202/activity-standard/iati-activities/iati-activity/budget/</t>
  </si>
  <si>
    <t>other-identifier/@type</t>
  </si>
  <si>
    <t>Other Identifier Type</t>
  </si>
  <si>
    <t>http://reference.iatistandard.org/202/activity-standard/iati-activities/iati-activity/participating-org</t>
  </si>
  <si>
    <t>Participating Organisation Reference</t>
  </si>
  <si>
    <t>Participating Organisation Name</t>
  </si>
  <si>
    <t>Participating Organisation Role</t>
  </si>
  <si>
    <t>Activity Title</t>
  </si>
  <si>
    <t>http://reference.iatistandard.org/202/activity-standard/iati-activities/iati-activity/title</t>
  </si>
  <si>
    <t>Activity Decription</t>
  </si>
  <si>
    <t>http://reference.iatistandard.org/202/activity-standard/iati-activities/iati-activity/description</t>
  </si>
  <si>
    <t>Planned Start Date</t>
  </si>
  <si>
    <t>http://reference.iatistandard.org/202/activity-standard/iati-activities/iati-activity/activity-date</t>
  </si>
  <si>
    <t>Planned Start Date (Type)</t>
  </si>
  <si>
    <t>Actual Start Date</t>
  </si>
  <si>
    <t>Actual Start Date (Type)</t>
  </si>
  <si>
    <t>Planned End Date</t>
  </si>
  <si>
    <t>Planned End Date (Type)</t>
  </si>
  <si>
    <t>Actual End Date</t>
  </si>
  <si>
    <t>Actual End Date (Type)</t>
  </si>
  <si>
    <t>Activity Scope Code</t>
  </si>
  <si>
    <t>http://reference.iatistandard.org/202/activity-standard/iati-activities/iati-activity/activity-scope</t>
  </si>
  <si>
    <t>Activity Status Code</t>
  </si>
  <si>
    <t>http://reference.iatistandard.org/202/activity-standard/iati-activities/iati-activity/activity-status</t>
  </si>
  <si>
    <t>http://reference.iatistandard.org/202/activity-standard/iati-activities/iati-activity/default-aid-type</t>
  </si>
  <si>
    <t>CRS Channel Code</t>
  </si>
  <si>
    <t>http://reference.iatistandard.org/202/activity-standard/iati-activities/iati-activity/crs-add</t>
  </si>
  <si>
    <t>Recipient Country Code</t>
  </si>
  <si>
    <t>http://reference.iatistandard.org/202/activity-standard/iati-activities/iati-activity/recipient-country</t>
  </si>
  <si>
    <t>Recipient Country Name</t>
  </si>
  <si>
    <t>Recipient Region Code</t>
  </si>
  <si>
    <t>http://reference.iatistandard.org/202/activity-standard/iati-activities/iati-activity/recipient-region</t>
  </si>
  <si>
    <t>Recipient Region Name</t>
  </si>
  <si>
    <t>Recipient Region Narrative</t>
  </si>
  <si>
    <t>http://reference.iatistandard.org/202/activity-standard/iati-activities/iati-activity/default-finance-type</t>
  </si>
  <si>
    <t>http://reference.iatistandard.org/202/activity-standard/iati-activities/iati-activity/default-flow-type</t>
  </si>
  <si>
    <t>Policy Marker Code</t>
  </si>
  <si>
    <t>http://reference.iatistandard.org/202/activity-standard/iati-activities/iati-activity/policy-marker</t>
  </si>
  <si>
    <t>Policy Marker Significance</t>
  </si>
  <si>
    <t>sector/@code</t>
  </si>
  <si>
    <t>Sector Code</t>
  </si>
  <si>
    <t>http://reference.iatistandard.org/202/activity-standard/iati-activities/iati-activity/sector</t>
  </si>
  <si>
    <t>sector/narrative</t>
  </si>
  <si>
    <t>Sector Description</t>
  </si>
  <si>
    <t>sector/@vocabulary</t>
  </si>
  <si>
    <t>Sector Vocabulary</t>
  </si>
  <si>
    <t>http://reference.iatistandard.org/202/activity-standard/iati-activities/iati-activity/default-tied-status</t>
  </si>
  <si>
    <t>Primary Document Link URL</t>
  </si>
  <si>
    <t>http://reference.iatistandard.org/202/activity-standard/iati-activities/iati-activity/document-link</t>
  </si>
  <si>
    <t>Primary Document Format</t>
  </si>
  <si>
    <t>document-link/0/title/narrative</t>
  </si>
  <si>
    <t>Primary Document Title</t>
  </si>
  <si>
    <t>document-link/0/category/@code</t>
  </si>
  <si>
    <t>Primary Docment Category</t>
  </si>
  <si>
    <t>document-link/0/language/@code</t>
  </si>
  <si>
    <t>Primary Docment language</t>
  </si>
  <si>
    <t>document-link/1/@url</t>
  </si>
  <si>
    <t>Secondary Document Link URL</t>
  </si>
  <si>
    <t>document-link/1/@format</t>
  </si>
  <si>
    <t>Secondary Document Format</t>
  </si>
  <si>
    <t>document-link/1/title/narrative</t>
  </si>
  <si>
    <t>Secondary Document Title</t>
  </si>
  <si>
    <t>document-link/1/category/@code</t>
  </si>
  <si>
    <t>Secondary Docment Category</t>
  </si>
  <si>
    <t>document-link/1/language/@code</t>
  </si>
  <si>
    <t>Secondary Docment language</t>
  </si>
  <si>
    <t>http://reference.iatistandard.org/202/activity-standard/iati-activities/iati-activity/contact-info</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</si>
</sst>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d/yyyy&quot; &quot;h&quot;:&quot;mm&quot;:&quot;ss"/>
    <numFmt numFmtId="165" formatCode="yyyy\-mm\-dd"/>
    <numFmt numFmtId="166" formatCode="D/M/YYYY"/>
    <numFmt numFmtId="167" formatCode="0.00;[Red]0.00"/>
    <numFmt numFmtId="168" formatCode="#,##0_ ;[Red]\-#,##0\ "/>
    <numFmt numFmtId="169" formatCode="d/m/yyyy"/>
  </numFmts>
  <fonts count="58">
    <font>
      <sz val="11.0"/>
      <color rgb="FF000000"/>
      <name val="Arial"/>
      <scheme val="minor"/>
    </font>
    <font>
      <b/>
      <u/>
      <color rgb="FF1155CC"/>
      <name val="Arial"/>
    </font>
    <font>
      <color theme="1"/>
      <name val="Arial"/>
    </font>
    <font>
      <sz val="11.0"/>
      <color theme="1"/>
      <name val="Arial"/>
    </font>
    <font>
      <b/>
      <u/>
      <color rgb="FF1155CC"/>
      <name val="Arial"/>
    </font>
    <font>
      <b/>
      <color rgb="FF1155CC"/>
      <name val="Arial"/>
    </font>
    <font>
      <b/>
      <u/>
      <color rgb="FF1155CC"/>
      <name val="Arial"/>
    </font>
    <font>
      <sz val="11.0"/>
      <color theme="1"/>
      <name val="Calibri"/>
    </font>
    <font>
      <sz val="12.0"/>
      <color theme="1"/>
      <name val="Arial"/>
    </font>
    <font>
      <b/>
      <u/>
      <sz val="10.0"/>
      <color rgb="FF1155CC"/>
      <name val="Arial"/>
    </font>
    <font>
      <b/>
      <u/>
      <sz val="10.0"/>
      <color rgb="FF0000FF"/>
      <name val="Arial"/>
    </font>
    <font>
      <b/>
      <u/>
      <color rgb="FF1155CC"/>
      <name val="Arial"/>
    </font>
    <font>
      <b/>
      <u/>
      <color rgb="FF1155CC"/>
      <name val="Arial"/>
    </font>
    <font>
      <b/>
      <color rgb="FF0000FF"/>
      <name val="Arial"/>
    </font>
    <font>
      <b/>
      <sz val="11.0"/>
      <color theme="1"/>
      <name val="Arial"/>
    </font>
    <font>
      <b/>
      <sz val="10.0"/>
      <color rgb="FF666666"/>
      <name val="Arial"/>
    </font>
    <font>
      <b/>
      <sz val="9.0"/>
      <color rgb="FF666666"/>
      <name val="Arial"/>
    </font>
    <font>
      <b/>
      <color rgb="FF666666"/>
      <name val="Arial"/>
    </font>
    <font>
      <b/>
      <color rgb="FF666666"/>
      <name val="Calibri"/>
    </font>
    <font>
      <sz val="10.0"/>
      <color rgb="FF000000"/>
      <name val="Arial"/>
    </font>
    <font>
      <sz val="10.0"/>
      <color rgb="FF303030"/>
      <name val="Arial"/>
    </font>
    <font>
      <sz val="11.0"/>
      <color rgb="FF000000"/>
      <name val="Arial"/>
    </font>
    <font>
      <color theme="1"/>
      <name val="Arial"/>
      <scheme val="minor"/>
    </font>
    <font>
      <b/>
      <u/>
      <sz val="10.0"/>
      <color rgb="FF1155CC"/>
      <name val="Arial"/>
    </font>
    <font>
      <b/>
      <u/>
      <sz val="10.0"/>
      <color rgb="FF1155CC"/>
      <name val="Arial"/>
    </font>
    <font>
      <b/>
      <u/>
      <sz val="10.0"/>
      <color rgb="FF1155CC"/>
      <name val="Arial"/>
    </font>
    <font>
      <b/>
      <u/>
      <sz val="10.0"/>
      <color rgb="FF1155CC"/>
      <name val="Arial"/>
    </font>
    <font>
      <sz val="9.0"/>
      <color rgb="FF666666"/>
      <name val="Arial"/>
    </font>
    <font>
      <sz val="10.0"/>
      <color rgb="FF666666"/>
      <name val="Arial"/>
    </font>
    <font>
      <sz val="10.0"/>
      <color rgb="FF000000"/>
      <name val="Calibri"/>
    </font>
    <font>
      <u/>
      <sz val="11.0"/>
      <color rgb="FF1155CC"/>
      <name val="Arial"/>
    </font>
    <font>
      <u/>
      <sz val="11.0"/>
      <color rgb="FF1155CC"/>
      <name val="Arial"/>
    </font>
    <font>
      <u/>
      <sz val="11.0"/>
      <color rgb="FF1155CC"/>
      <name val="Arial"/>
    </font>
    <font>
      <u/>
      <sz val="11.0"/>
      <color rgb="FF1155CC"/>
      <name val="Arial"/>
    </font>
    <font>
      <b/>
      <u/>
      <sz val="10.0"/>
      <color rgb="FF1155CC"/>
      <name val="Arial"/>
    </font>
    <font>
      <b/>
      <u/>
      <sz val="10.0"/>
      <color rgb="FF1155CC"/>
      <name val="Arial"/>
    </font>
    <font>
      <b/>
      <u/>
      <sz val="10.0"/>
      <color rgb="FF1155CC"/>
      <name val="Arial"/>
    </font>
    <font>
      <b/>
      <u/>
      <sz val="10.0"/>
      <color rgb="FF1155CC"/>
      <name val="Arial"/>
    </font>
    <font>
      <b/>
      <u/>
      <sz val="10.0"/>
      <color rgb="FF1155CC"/>
      <name val="Arial"/>
    </font>
    <font>
      <b/>
      <u/>
      <sz val="10.0"/>
      <color rgb="FF1155CC"/>
      <name val="Arial"/>
    </font>
    <font>
      <b/>
      <sz val="10.0"/>
      <color rgb="FF000000"/>
      <name val="Arial"/>
    </font>
    <font>
      <b/>
      <u/>
      <sz val="10.0"/>
      <color rgb="FF1155CC"/>
      <name val="Arial"/>
    </font>
    <font>
      <b/>
      <u/>
      <sz val="10.0"/>
      <color rgb="FF1155CC"/>
      <name val="Arial"/>
    </font>
    <font>
      <b/>
      <u/>
      <color rgb="FF1155CC"/>
      <name val="Arial"/>
    </font>
    <font>
      <b/>
      <u/>
      <color rgb="FF1155CC"/>
      <name val="Arial"/>
    </font>
    <font>
      <b/>
      <u/>
      <color rgb="FF1155CC"/>
      <name val="Arial"/>
    </font>
    <font>
      <color rgb="FF666666"/>
      <name val="Arial"/>
    </font>
    <font>
      <u/>
      <color rgb="FF0563C1"/>
      <name val="Arial"/>
    </font>
    <font>
      <u/>
      <sz val="11.0"/>
      <color rgb="FF0563C1"/>
      <name val="Arial"/>
    </font>
    <font>
      <u/>
      <sz val="11.0"/>
      <color rgb="FF0563C1"/>
      <name val="Arial"/>
    </font>
    <font>
      <b/>
      <u/>
      <sz val="10.0"/>
      <color rgb="FF1155CC"/>
      <name val="Arial"/>
    </font>
    <font>
      <b/>
      <u/>
      <sz val="10.0"/>
      <color rgb="FF1155CC"/>
      <name val="Arial"/>
    </font>
    <font>
      <b/>
      <u/>
      <sz val="10.0"/>
      <color rgb="FF1155CC"/>
      <name val="Arial"/>
    </font>
    <font>
      <u/>
      <sz val="10.0"/>
      <color rgb="FF0563C1"/>
      <name val="Arial"/>
    </font>
    <font>
      <b/>
      <u/>
      <sz val="11.0"/>
      <color rgb="FF1155CC"/>
      <name val="Calibri"/>
    </font>
    <font>
      <sz val="11.0"/>
      <color rgb="FF666666"/>
      <name val="Calibri"/>
    </font>
    <font>
      <sz val="12.0"/>
      <color rgb="FF000000"/>
      <name val="Arial"/>
    </font>
    <font>
      <u/>
      <sz val="12.0"/>
      <color rgb="FF1155CC"/>
      <name val="Arial"/>
    </font>
  </fonts>
  <fills count="20">
    <fill>
      <patternFill patternType="none"/>
    </fill>
    <fill>
      <patternFill patternType="lightGray"/>
    </fill>
    <fill>
      <patternFill patternType="solid">
        <fgColor rgb="FFD9EAD3"/>
        <bgColor rgb="FFD9EAD3"/>
      </patternFill>
    </fill>
    <fill>
      <patternFill patternType="solid">
        <fgColor rgb="FFEFEFEF"/>
        <bgColor rgb="FFEFEFEF"/>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E2F0D9"/>
        <bgColor rgb="FFE2F0D9"/>
      </patternFill>
    </fill>
    <fill>
      <patternFill patternType="solid">
        <fgColor rgb="FFE2EFD9"/>
        <bgColor rgb="FFE2EFD9"/>
      </patternFill>
    </fill>
    <fill>
      <patternFill patternType="solid">
        <fgColor rgb="FFEBF1DE"/>
        <bgColor rgb="FFEBF1DE"/>
      </patternFill>
    </fill>
    <fill>
      <patternFill patternType="solid">
        <fgColor rgb="FFB7B7B7"/>
        <bgColor rgb="FFB7B7B7"/>
      </patternFill>
    </fill>
    <fill>
      <patternFill patternType="solid">
        <fgColor rgb="FFE2EFDA"/>
        <bgColor rgb="FFE2EFDA"/>
      </patternFill>
    </fill>
    <fill>
      <patternFill patternType="solid">
        <fgColor rgb="FFFFFF00"/>
        <bgColor rgb="FFFFFF00"/>
      </patternFill>
    </fill>
    <fill>
      <patternFill patternType="solid">
        <fgColor rgb="FFBFBFBF"/>
        <bgColor rgb="FFBFBFBF"/>
      </patternFill>
    </fill>
    <fill>
      <patternFill patternType="solid">
        <fgColor rgb="FFD9D2E9"/>
        <bgColor rgb="FFD9D2E9"/>
      </patternFill>
    </fill>
    <fill>
      <patternFill patternType="solid">
        <fgColor rgb="FFFBE5D6"/>
        <bgColor rgb="FFFBE5D6"/>
      </patternFill>
    </fill>
    <fill>
      <patternFill patternType="solid">
        <fgColor rgb="FFFCE5CD"/>
        <bgColor rgb="FFFCE5CD"/>
      </patternFill>
    </fill>
    <fill>
      <patternFill patternType="solid">
        <fgColor rgb="FFFCE4D6"/>
        <bgColor rgb="FFFCE4D6"/>
      </patternFill>
    </fill>
    <fill>
      <patternFill patternType="solid">
        <fgColor rgb="FFFDE9D9"/>
        <bgColor rgb="FFFDE9D9"/>
      </patternFill>
    </fill>
    <fill>
      <patternFill patternType="solid">
        <fgColor rgb="FFFF99CC"/>
        <bgColor rgb="FFFF99CC"/>
      </patternFill>
    </fill>
  </fills>
  <borders count="37">
    <border/>
    <border>
      <left/>
      <right/>
      <top/>
      <bottom/>
    </border>
    <border>
      <left style="thin">
        <color rgb="FFCCCCCC"/>
      </left>
      <right style="thin">
        <color rgb="FFCCCCCC"/>
      </right>
      <bottom style="thin">
        <color rgb="FFCCCCCC"/>
      </bottom>
    </border>
    <border>
      <left style="thin">
        <color rgb="FFCCCCCC"/>
      </left>
      <right style="thin">
        <color rgb="FFCCCCCC"/>
      </right>
      <top style="thin">
        <color rgb="FFCCCCCC"/>
      </top>
      <bottom style="thin">
        <color rgb="FFCCCCCC"/>
      </bottom>
    </border>
    <border>
      <right style="thin">
        <color rgb="FFCCCCCC"/>
      </right>
      <top style="thin">
        <color rgb="FFCCCCCC"/>
      </top>
      <bottom style="thin">
        <color rgb="FFCCCCCC"/>
      </bottom>
    </border>
    <border>
      <left style="thin">
        <color rgb="FF000000"/>
      </left>
      <right style="thin">
        <color rgb="FF000000"/>
      </right>
      <top style="thin">
        <color rgb="FF000000"/>
      </top>
      <bottom style="thin">
        <color rgb="FF000000"/>
      </bottom>
    </border>
    <border>
      <left style="thin">
        <color rgb="FFCCCCCC"/>
      </left>
      <right/>
      <top style="thin">
        <color rgb="FFCCCCCC"/>
      </top>
      <bottom style="thin">
        <color rgb="FFCCCCCC"/>
      </bottom>
    </border>
    <border>
      <left style="thin">
        <color rgb="FFCCCCCC"/>
      </left>
      <right style="thin">
        <color rgb="FFCCCCCC"/>
      </right>
      <top style="thin">
        <color rgb="FFCCCCCC"/>
      </top>
      <bottom/>
    </border>
    <border>
      <left style="thin">
        <color rgb="FFE7E6E6"/>
      </left>
      <right style="thin">
        <color rgb="FFE7E6E6"/>
      </right>
      <top style="thin">
        <color rgb="FFE7E6E6"/>
      </top>
      <bottom style="thin">
        <color rgb="FFE7E6E6"/>
      </bottom>
    </border>
    <border>
      <left/>
      <right style="thin">
        <color rgb="FFCCCCCC"/>
      </right>
      <top style="thin">
        <color rgb="FFCCCCCC"/>
      </top>
      <bottom style="thin">
        <color rgb="FFCCCCCC"/>
      </bottom>
    </border>
    <border>
      <left style="thin">
        <color rgb="FFCCCCCC"/>
      </left>
      <right style="thin">
        <color rgb="FFCCCCCC"/>
      </right>
      <top/>
      <bottom style="thin">
        <color rgb="FFCCCCCC"/>
      </bottom>
    </border>
    <border>
      <left style="thin">
        <color rgb="FF808080"/>
      </left>
      <right style="thin">
        <color rgb="FF808080"/>
      </right>
      <top style="thin">
        <color rgb="FF808080"/>
      </top>
      <bottom style="thin">
        <color rgb="FF808080"/>
      </bottom>
    </border>
    <border>
      <left style="thin">
        <color rgb="FFCCCCCC"/>
      </left>
      <right/>
      <top style="thin">
        <color rgb="FFCCCCCC"/>
      </top>
      <bottom/>
    </border>
    <border>
      <left style="thin">
        <color rgb="FFD0CECE"/>
      </left>
      <right style="thin">
        <color rgb="FFD0CECE"/>
      </right>
      <top style="thin">
        <color rgb="FFD0CECE"/>
      </top>
      <bottom style="thin">
        <color rgb="FFCCCCCC"/>
      </bottom>
    </border>
    <border>
      <left style="thin">
        <color rgb="FFD0CECE"/>
      </left>
      <right style="thin">
        <color rgb="FFD0CECE"/>
      </right>
      <top style="thin">
        <color rgb="FFCCCCCC"/>
      </top>
      <bottom style="thin">
        <color rgb="FFCCCCCC"/>
      </bottom>
    </border>
    <border>
      <left style="thin">
        <color rgb="FFD0CECE"/>
      </left>
      <right style="thin">
        <color rgb="FFD0CECE"/>
      </right>
      <top/>
      <bottom/>
    </border>
    <border>
      <left style="thin">
        <color rgb="FFD0CECE"/>
      </left>
      <right style="thin">
        <color rgb="FFD0CECE"/>
      </right>
      <top style="thin">
        <color rgb="FFCCCCCC"/>
      </top>
      <bottom/>
    </border>
    <border>
      <left style="thin">
        <color rgb="FFD0CECE"/>
      </left>
      <right style="thin">
        <color rgb="FFD0CECE"/>
      </right>
      <top/>
      <bottom style="thin">
        <color rgb="FFCCCCCC"/>
      </bottom>
    </border>
    <border>
      <left style="thin">
        <color rgb="FFD0CECE"/>
      </left>
      <right style="thin">
        <color rgb="FFD0CECE"/>
      </right>
      <top style="thin">
        <color rgb="FF000000"/>
      </top>
      <bottom style="thin">
        <color rgb="FF000000"/>
      </bottom>
    </border>
    <border>
      <left/>
      <right style="thin">
        <color rgb="FFCCCCCC"/>
      </right>
      <top style="thin">
        <color rgb="FFCCCCCC"/>
      </top>
      <bottom/>
    </border>
    <border>
      <left style="thin">
        <color rgb="FFD0CECE"/>
      </left>
      <right style="thin">
        <color rgb="FFD0CECE"/>
      </right>
      <top style="thin">
        <color rgb="FFD0CECE"/>
      </top>
      <bottom/>
    </border>
    <border>
      <left/>
      <right style="thin">
        <color rgb="FFD0CECE"/>
      </right>
      <top style="thin">
        <color rgb="FFD0CECE"/>
      </top>
      <bottom/>
    </border>
    <border>
      <left/>
      <right style="thin">
        <color rgb="FFD0CECE"/>
      </right>
      <top style="thin">
        <color rgb="FFD0CECE"/>
      </top>
      <bottom style="thin">
        <color rgb="FFD0CECE"/>
      </bottom>
    </border>
    <border>
      <left style="thin">
        <color rgb="FFD0CECE"/>
      </left>
      <right style="thin">
        <color rgb="FFD0CECE"/>
      </right>
      <top style="dotted">
        <color rgb="FFD0CECE"/>
      </top>
      <bottom/>
    </border>
    <border>
      <left style="thin">
        <color rgb="FFD0CECE"/>
      </left>
      <right style="thin">
        <color rgb="FFD0CECE"/>
      </right>
      <top style="thin">
        <color rgb="FFD0CECE"/>
      </top>
      <bottom style="thin">
        <color rgb="FFD0CECE"/>
      </bottom>
    </border>
    <border>
      <left style="thin">
        <color rgb="FFD0CECE"/>
      </left>
      <right style="thin">
        <color rgb="FFD0CECE"/>
      </right>
      <top/>
      <bottom style="thin">
        <color rgb="FFD0CECE"/>
      </bottom>
    </border>
    <border>
      <left style="thin">
        <color rgb="FFD0CECE"/>
      </left>
      <right/>
      <top style="thin">
        <color rgb="FFD0CECE"/>
      </top>
      <bottom style="thin">
        <color rgb="FFCCCCCC"/>
      </bottom>
    </border>
    <border>
      <left/>
      <right style="thin">
        <color rgb="FFD0CECE"/>
      </right>
      <top/>
      <bottom/>
    </border>
    <border>
      <left style="thin">
        <color rgb="FFD0CECE"/>
      </left>
      <right/>
      <top style="thin">
        <color rgb="FFCCCCCC"/>
      </top>
      <bottom style="thin">
        <color rgb="FFD0CECE"/>
      </bottom>
    </border>
    <border>
      <left style="thin">
        <color rgb="FFCCCCCC"/>
      </left>
      <right/>
      <top/>
      <bottom style="thin">
        <color rgb="FFCCCCCC"/>
      </bottom>
    </border>
    <border>
      <left style="thin">
        <color rgb="FFD0CECE"/>
      </left>
      <right/>
      <top style="thin">
        <color rgb="FFD0CECE"/>
      </top>
      <bottom style="thin">
        <color rgb="FFD0CECE"/>
      </bottom>
    </border>
    <border>
      <left/>
      <right style="thin">
        <color rgb="FFD0CECE"/>
      </right>
      <top/>
      <bottom style="thin">
        <color rgb="FFD0CECE"/>
      </bottom>
    </border>
    <border>
      <left style="thin">
        <color rgb="FF000000"/>
      </left>
      <right style="thin">
        <color rgb="FF000000"/>
      </right>
      <top style="thin">
        <color rgb="FFD0CECE"/>
      </top>
      <bottom/>
    </border>
    <border>
      <left style="thin">
        <color rgb="FF000000"/>
      </left>
      <right style="thin">
        <color rgb="FF000000"/>
      </right>
      <top style="thin">
        <color rgb="FFD0CECE"/>
      </top>
      <bottom style="thin">
        <color rgb="FFD0CECE"/>
      </bottom>
    </border>
    <border>
      <left style="thin">
        <color rgb="FF000000"/>
      </left>
      <right style="thin">
        <color rgb="FFCCCCCC"/>
      </right>
      <top style="thin">
        <color rgb="FFCCCCCC"/>
      </top>
      <bottom style="thin">
        <color rgb="FFCCCCCC"/>
      </bottom>
    </border>
    <border>
      <left style="thin">
        <color rgb="FFD8D8D8"/>
      </left>
      <right style="thin">
        <color rgb="FFD8D8D8"/>
      </right>
      <top style="thin">
        <color rgb="FFD8D8D8"/>
      </top>
      <bottom/>
    </border>
    <border>
      <left style="thin">
        <color rgb="FFD8D8D8"/>
      </left>
      <right style="thin">
        <color rgb="FFD8D8D8"/>
      </right>
      <top style="thin">
        <color rgb="FFD8D8D8"/>
      </top>
      <bottom style="thin">
        <color rgb="FFD8D8D8"/>
      </bottom>
    </border>
  </borders>
  <cellStyleXfs count="1">
    <xf borderId="0" fillId="0" fontId="0" numFmtId="0" applyAlignment="1" applyFont="1"/>
  </cellStyleXfs>
  <cellXfs count="264">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1"/>
    </xf>
    <xf borderId="1" fillId="3" fontId="2" numFmtId="0" xfId="0" applyAlignment="1" applyBorder="1" applyFill="1" applyFont="1">
      <alignment vertical="bottom"/>
    </xf>
    <xf borderId="0" fillId="0" fontId="2" numFmtId="0" xfId="0" applyAlignment="1" applyFont="1">
      <alignment horizontal="right" vertical="bottom"/>
    </xf>
    <xf borderId="0" fillId="0" fontId="3" numFmtId="0" xfId="0" applyAlignment="1" applyFont="1">
      <alignment vertical="bottom"/>
    </xf>
    <xf borderId="2" fillId="0" fontId="2" numFmtId="0" xfId="0" applyAlignment="1" applyBorder="1" applyFont="1">
      <alignment horizontal="right" vertical="bottom"/>
    </xf>
    <xf borderId="3" fillId="0" fontId="2" numFmtId="0" xfId="0" applyAlignment="1" applyBorder="1" applyFont="1">
      <alignment horizontal="right" vertical="bottom"/>
    </xf>
    <xf borderId="4" fillId="0" fontId="2" numFmtId="0" xfId="0" applyAlignment="1" applyBorder="1" applyFont="1">
      <alignment horizontal="right" vertical="bottom"/>
    </xf>
    <xf borderId="0" fillId="0" fontId="3" numFmtId="0" xfId="0" applyAlignment="1" applyFont="1">
      <alignment horizontal="right" vertical="bottom"/>
    </xf>
    <xf borderId="1" fillId="2" fontId="4" numFmtId="0" xfId="0" applyAlignment="1" applyBorder="1" applyFont="1">
      <alignment shrinkToFit="0" vertical="bottom" wrapText="1"/>
    </xf>
    <xf borderId="1" fillId="3" fontId="2" numFmtId="0" xfId="0" applyAlignment="1" applyBorder="1" applyFont="1">
      <alignment vertical="bottom"/>
    </xf>
    <xf borderId="3" fillId="0" fontId="2" numFmtId="0" xfId="0" applyAlignment="1" applyBorder="1" applyFont="1">
      <alignment horizontal="right" vertical="bottom"/>
    </xf>
    <xf borderId="1" fillId="2" fontId="5" numFmtId="0" xfId="0" applyAlignment="1" applyBorder="1" applyFont="1">
      <alignment shrinkToFit="0" vertical="bottom" wrapText="1"/>
    </xf>
    <xf borderId="0" fillId="0" fontId="3" numFmtId="164" xfId="0" applyAlignment="1" applyFont="1" applyNumberFormat="1">
      <alignment horizontal="right" vertical="bottom"/>
    </xf>
    <xf borderId="1" fillId="2" fontId="6" numFmtId="0" xfId="0" applyAlignment="1" applyBorder="1" applyFont="1">
      <alignment shrinkToFit="0" vertical="bottom" wrapText="1"/>
    </xf>
    <xf borderId="1" fillId="3" fontId="2" numFmtId="0" xfId="0" applyAlignment="1" applyBorder="1" applyFont="1">
      <alignment vertical="bottom"/>
    </xf>
    <xf borderId="0" fillId="0" fontId="7" numFmtId="0" xfId="0" applyAlignment="1" applyFont="1">
      <alignment horizontal="right" vertical="bottom"/>
    </xf>
    <xf borderId="0" fillId="0" fontId="8" numFmtId="0" xfId="0" applyAlignment="1" applyFont="1">
      <alignment vertical="bottom"/>
    </xf>
    <xf borderId="0" fillId="0" fontId="8" numFmtId="0" xfId="0" applyAlignment="1" applyFont="1">
      <alignment horizontal="right" vertical="bottom"/>
    </xf>
    <xf borderId="5" fillId="0" fontId="8" numFmtId="0" xfId="0" applyAlignment="1" applyBorder="1" applyFont="1">
      <alignment vertical="bottom"/>
    </xf>
    <xf borderId="0" fillId="0" fontId="8" numFmtId="164" xfId="0" applyAlignment="1" applyFont="1" applyNumberFormat="1">
      <alignment horizontal="right" vertical="bottom"/>
    </xf>
    <xf borderId="3" fillId="4" fontId="9" numFmtId="49" xfId="0" applyAlignment="1" applyBorder="1" applyFill="1" applyFont="1" applyNumberFormat="1">
      <alignment shrinkToFit="0" wrapText="1"/>
    </xf>
    <xf borderId="1" fillId="5" fontId="10" numFmtId="49" xfId="0" applyAlignment="1" applyBorder="1" applyFill="1" applyFont="1" applyNumberFormat="1">
      <alignment shrinkToFit="0" wrapText="1"/>
    </xf>
    <xf borderId="3" fillId="4" fontId="11" numFmtId="49" xfId="0" applyAlignment="1" applyBorder="1" applyFont="1" applyNumberFormat="1">
      <alignment shrinkToFit="0" vertical="bottom" wrapText="1"/>
    </xf>
    <xf borderId="3" fillId="4" fontId="3" numFmtId="49" xfId="0" applyAlignment="1" applyBorder="1" applyFont="1" applyNumberFormat="1">
      <alignment vertical="bottom"/>
    </xf>
    <xf borderId="6" fillId="4" fontId="12" numFmtId="49" xfId="0" applyAlignment="1" applyBorder="1" applyFont="1" applyNumberFormat="1">
      <alignment shrinkToFit="0" vertical="bottom" wrapText="1"/>
    </xf>
    <xf borderId="1" fillId="5" fontId="13" numFmtId="49" xfId="0" applyAlignment="1" applyBorder="1" applyFont="1" applyNumberFormat="1">
      <alignment shrinkToFit="0" vertical="bottom" wrapText="1"/>
    </xf>
    <xf borderId="0" fillId="5" fontId="13" numFmtId="49" xfId="0" applyAlignment="1" applyFont="1" applyNumberFormat="1">
      <alignment shrinkToFit="0" vertical="bottom" wrapText="1"/>
    </xf>
    <xf borderId="0" fillId="0" fontId="14" numFmtId="0" xfId="0" applyAlignment="1" applyFont="1">
      <alignment vertical="bottom"/>
    </xf>
    <xf borderId="3" fillId="0" fontId="15" numFmtId="49" xfId="0" applyAlignment="1" applyBorder="1" applyFont="1" applyNumberFormat="1">
      <alignment shrinkToFit="0" wrapText="1"/>
    </xf>
    <xf borderId="1" fillId="3" fontId="16" numFmtId="49" xfId="0" applyAlignment="1" applyBorder="1" applyFont="1" applyNumberFormat="1">
      <alignment shrinkToFit="0" wrapText="1"/>
    </xf>
    <xf borderId="3" fillId="6" fontId="15" numFmtId="49" xfId="0" applyAlignment="1" applyBorder="1" applyFill="1" applyFont="1" applyNumberFormat="1">
      <alignment readingOrder="0" shrinkToFit="0" wrapText="1"/>
    </xf>
    <xf borderId="3" fillId="6" fontId="15" numFmtId="49" xfId="0" applyAlignment="1" applyBorder="1" applyFont="1" applyNumberFormat="1">
      <alignment shrinkToFit="0" wrapText="1"/>
    </xf>
    <xf borderId="3" fillId="6" fontId="17" numFmtId="49" xfId="0" applyAlignment="1" applyBorder="1" applyFont="1" applyNumberFormat="1">
      <alignment shrinkToFit="0" vertical="bottom" wrapText="1"/>
    </xf>
    <xf borderId="1" fillId="6" fontId="17" numFmtId="49" xfId="0" applyAlignment="1" applyBorder="1" applyFont="1" applyNumberFormat="1">
      <alignment shrinkToFit="0" vertical="bottom" wrapText="1"/>
    </xf>
    <xf borderId="1" fillId="3" fontId="18" numFmtId="49" xfId="0" applyAlignment="1" applyBorder="1" applyFont="1" applyNumberFormat="1">
      <alignment vertical="bottom"/>
    </xf>
    <xf borderId="0" fillId="3" fontId="18" numFmtId="49" xfId="0" applyAlignment="1" applyFont="1" applyNumberFormat="1">
      <alignment vertical="bottom"/>
    </xf>
    <xf borderId="3" fillId="4" fontId="19" numFmtId="49" xfId="0" applyBorder="1" applyFont="1" applyNumberFormat="1"/>
    <xf borderId="1" fillId="7" fontId="19" numFmtId="49" xfId="0" applyAlignment="1" applyBorder="1" applyFill="1" applyFont="1" applyNumberFormat="1">
      <alignment shrinkToFit="0" wrapText="1"/>
    </xf>
    <xf borderId="1" fillId="8" fontId="19" numFmtId="0" xfId="0" applyBorder="1" applyFill="1" applyFont="1"/>
    <xf borderId="3" fillId="8" fontId="19" numFmtId="0" xfId="0" applyBorder="1" applyFont="1"/>
    <xf borderId="3" fillId="9" fontId="19" numFmtId="0" xfId="0" applyBorder="1" applyFill="1" applyFont="1"/>
    <xf borderId="3" fillId="8" fontId="19" numFmtId="0" xfId="0" applyAlignment="1" applyBorder="1" applyFont="1">
      <alignment horizontal="right"/>
    </xf>
    <xf borderId="3" fillId="8" fontId="19" numFmtId="165" xfId="0" applyAlignment="1" applyBorder="1" applyFont="1" applyNumberFormat="1">
      <alignment horizontal="right"/>
    </xf>
    <xf borderId="3" fillId="8" fontId="19" numFmtId="165" xfId="0" applyBorder="1" applyFont="1" applyNumberFormat="1"/>
    <xf borderId="1" fillId="7" fontId="20" numFmtId="0" xfId="0" applyBorder="1" applyFont="1"/>
    <xf borderId="3" fillId="10" fontId="2" numFmtId="0" xfId="0" applyAlignment="1" applyBorder="1" applyFill="1" applyFont="1">
      <alignment vertical="bottom"/>
    </xf>
    <xf borderId="3" fillId="10" fontId="2" numFmtId="0" xfId="0" applyAlignment="1" applyBorder="1" applyFont="1">
      <alignment horizontal="right" vertical="bottom"/>
    </xf>
    <xf borderId="3" fillId="10" fontId="3" numFmtId="0" xfId="0" applyAlignment="1" applyBorder="1" applyFont="1">
      <alignment vertical="bottom"/>
    </xf>
    <xf borderId="3" fillId="10" fontId="2" numFmtId="0" xfId="0" applyAlignment="1" applyBorder="1" applyFont="1">
      <alignment horizontal="right" readingOrder="0" vertical="bottom"/>
    </xf>
    <xf borderId="3" fillId="10" fontId="2" numFmtId="164" xfId="0" applyAlignment="1" applyBorder="1" applyFont="1" applyNumberFormat="1">
      <alignment vertical="bottom"/>
    </xf>
    <xf borderId="3" fillId="10" fontId="2" numFmtId="164" xfId="0" applyAlignment="1" applyBorder="1" applyFont="1" applyNumberFormat="1">
      <alignment horizontal="right" vertical="bottom"/>
    </xf>
    <xf borderId="3" fillId="7" fontId="19" numFmtId="49" xfId="0" applyAlignment="1" applyBorder="1" applyFont="1" applyNumberFormat="1">
      <alignment shrinkToFit="0" wrapText="1"/>
    </xf>
    <xf borderId="3" fillId="11" fontId="19" numFmtId="49" xfId="0" applyAlignment="1" applyBorder="1" applyFill="1" applyFont="1" applyNumberFormat="1">
      <alignment shrinkToFit="0" wrapText="1"/>
    </xf>
    <xf borderId="1" fillId="11" fontId="19" numFmtId="49" xfId="0" applyAlignment="1" applyBorder="1" applyFont="1" applyNumberFormat="1">
      <alignment shrinkToFit="0" wrapText="1"/>
    </xf>
    <xf borderId="3" fillId="7" fontId="19" numFmtId="0" xfId="0" applyBorder="1" applyFont="1"/>
    <xf borderId="1" fillId="9" fontId="19" numFmtId="0" xfId="0" applyBorder="1" applyFont="1"/>
    <xf borderId="3" fillId="11" fontId="19" numFmtId="0" xfId="0" applyBorder="1" applyFont="1"/>
    <xf borderId="3" fillId="9" fontId="19" numFmtId="0" xfId="0" applyAlignment="1" applyBorder="1" applyFont="1">
      <alignment shrinkToFit="0" wrapText="1"/>
    </xf>
    <xf borderId="7" fillId="9" fontId="19" numFmtId="0" xfId="0" applyBorder="1" applyFont="1"/>
    <xf borderId="3" fillId="12" fontId="2" numFmtId="0" xfId="0" applyAlignment="1" applyBorder="1" applyFill="1" applyFont="1">
      <alignment vertical="bottom"/>
    </xf>
    <xf borderId="3" fillId="12" fontId="2" numFmtId="0" xfId="0" applyAlignment="1" applyBorder="1" applyFont="1">
      <alignment horizontal="right" vertical="bottom"/>
    </xf>
    <xf borderId="3" fillId="12" fontId="2" numFmtId="164" xfId="0" applyAlignment="1" applyBorder="1" applyFont="1" applyNumberFormat="1">
      <alignment vertical="bottom"/>
    </xf>
    <xf borderId="3" fillId="12" fontId="2" numFmtId="164" xfId="0" applyAlignment="1" applyBorder="1" applyFont="1" applyNumberFormat="1">
      <alignment horizontal="right" vertical="bottom"/>
    </xf>
    <xf borderId="6" fillId="8" fontId="19" numFmtId="0" xfId="0" applyBorder="1" applyFont="1"/>
    <xf borderId="8" fillId="9" fontId="19" numFmtId="0" xfId="0" applyBorder="1" applyFont="1"/>
    <xf borderId="9" fillId="9" fontId="19" numFmtId="0" xfId="0" applyBorder="1" applyFont="1"/>
    <xf borderId="7" fillId="13" fontId="19" numFmtId="0" xfId="0" applyBorder="1" applyFill="1" applyFont="1"/>
    <xf borderId="9" fillId="12" fontId="19" numFmtId="0" xfId="0" applyBorder="1" applyFont="1"/>
    <xf borderId="9" fillId="9" fontId="19" numFmtId="0" xfId="0" applyAlignment="1" applyBorder="1" applyFont="1">
      <alignment readingOrder="0"/>
    </xf>
    <xf borderId="3" fillId="8" fontId="19" numFmtId="0" xfId="0" applyAlignment="1" applyBorder="1" applyFont="1">
      <alignment readingOrder="0"/>
    </xf>
    <xf borderId="10" fillId="9" fontId="19" numFmtId="0" xfId="0" applyBorder="1" applyFont="1"/>
    <xf borderId="5" fillId="9" fontId="19" numFmtId="0" xfId="0" applyBorder="1" applyFont="1"/>
    <xf borderId="3" fillId="7" fontId="19" numFmtId="0" xfId="0" applyAlignment="1" applyBorder="1" applyFont="1">
      <alignment horizontal="right"/>
    </xf>
    <xf borderId="5" fillId="9" fontId="19" numFmtId="0" xfId="0" applyAlignment="1" applyBorder="1" applyFont="1">
      <alignment horizontal="left" shrinkToFit="0" vertical="center" wrapText="1"/>
    </xf>
    <xf borderId="5" fillId="12" fontId="19" numFmtId="0" xfId="0" applyBorder="1" applyFont="1"/>
    <xf borderId="3" fillId="8" fontId="19" numFmtId="0" xfId="0" applyAlignment="1" applyBorder="1" applyFont="1">
      <alignment horizontal="right" readingOrder="0"/>
    </xf>
    <xf borderId="3" fillId="8" fontId="19" numFmtId="165" xfId="0" applyAlignment="1" applyBorder="1" applyFont="1" applyNumberFormat="1">
      <alignment horizontal="right" readingOrder="0"/>
    </xf>
    <xf borderId="1" fillId="7" fontId="19" numFmtId="0" xfId="0" applyBorder="1" applyFont="1"/>
    <xf borderId="0" fillId="0" fontId="21" numFmtId="49" xfId="0" applyFont="1" applyNumberFormat="1"/>
    <xf borderId="0" fillId="0" fontId="22" numFmtId="49" xfId="0" applyFont="1" applyNumberFormat="1"/>
    <xf borderId="0" fillId="0" fontId="22" numFmtId="0" xfId="0" applyFont="1"/>
    <xf borderId="0" fillId="0" fontId="21" numFmtId="49" xfId="0" applyAlignment="1" applyFont="1" applyNumberFormat="1">
      <alignment horizontal="left"/>
    </xf>
    <xf borderId="0" fillId="0" fontId="21" numFmtId="0" xfId="0" applyAlignment="1" applyFont="1">
      <alignment horizontal="left"/>
    </xf>
    <xf borderId="3" fillId="5" fontId="23" numFmtId="49" xfId="0" applyAlignment="1" applyBorder="1" applyFont="1" applyNumberFormat="1">
      <alignment shrinkToFit="0" wrapText="1"/>
    </xf>
    <xf borderId="3" fillId="14" fontId="24" numFmtId="0" xfId="0" applyAlignment="1" applyBorder="1" applyFill="1" applyFont="1">
      <alignment horizontal="left" shrinkToFit="0" wrapText="1"/>
    </xf>
    <xf borderId="3" fillId="14" fontId="25" numFmtId="0" xfId="0" applyAlignment="1" applyBorder="1" applyFont="1">
      <alignment shrinkToFit="0" wrapText="1"/>
    </xf>
    <xf borderId="1" fillId="14" fontId="26" numFmtId="0" xfId="0" applyAlignment="1" applyBorder="1" applyFont="1">
      <alignment shrinkToFit="0" wrapText="1"/>
    </xf>
    <xf borderId="3" fillId="3" fontId="27" numFmtId="49" xfId="0" applyAlignment="1" applyBorder="1" applyFont="1" applyNumberFormat="1">
      <alignment shrinkToFit="0" wrapText="1"/>
    </xf>
    <xf borderId="7" fillId="3" fontId="27" numFmtId="0" xfId="0" applyAlignment="1" applyBorder="1" applyFont="1">
      <alignment horizontal="left" shrinkToFit="0" wrapText="1"/>
    </xf>
    <xf borderId="1" fillId="3" fontId="28" numFmtId="49" xfId="0" applyAlignment="1" applyBorder="1" applyFont="1" applyNumberFormat="1">
      <alignment shrinkToFit="0" wrapText="1"/>
    </xf>
    <xf borderId="6" fillId="5" fontId="19" numFmtId="49" xfId="0" applyBorder="1" applyFont="1" applyNumberFormat="1"/>
    <xf borderId="3" fillId="14" fontId="19" numFmtId="49" xfId="0" applyBorder="1" applyFont="1" applyNumberFormat="1"/>
    <xf borderId="3" fillId="14" fontId="19" numFmtId="165" xfId="0" applyBorder="1" applyFont="1" applyNumberFormat="1"/>
    <xf borderId="3" fillId="14" fontId="19" numFmtId="0" xfId="0" applyBorder="1" applyFont="1"/>
    <xf borderId="1" fillId="14" fontId="29" numFmtId="0" xfId="0" applyBorder="1" applyFont="1"/>
    <xf borderId="3" fillId="5" fontId="19" numFmtId="49" xfId="0" applyBorder="1" applyFont="1" applyNumberFormat="1"/>
    <xf borderId="10" fillId="14" fontId="19" numFmtId="49" xfId="0" applyBorder="1" applyFont="1" applyNumberFormat="1"/>
    <xf borderId="3" fillId="14" fontId="19" numFmtId="49" xfId="0" applyAlignment="1" applyBorder="1" applyFont="1" applyNumberFormat="1">
      <alignment horizontal="left"/>
    </xf>
    <xf borderId="3" fillId="5" fontId="19" numFmtId="0" xfId="0" applyBorder="1" applyFont="1"/>
    <xf borderId="7" fillId="14" fontId="19" numFmtId="49" xfId="0" applyAlignment="1" applyBorder="1" applyFont="1" applyNumberFormat="1">
      <alignment horizontal="left"/>
    </xf>
    <xf borderId="6" fillId="5" fontId="19" numFmtId="0" xfId="0" applyBorder="1" applyFont="1"/>
    <xf borderId="11" fillId="14" fontId="19" numFmtId="49" xfId="0" applyAlignment="1" applyBorder="1" applyFont="1" applyNumberFormat="1">
      <alignment horizontal="left"/>
    </xf>
    <xf borderId="9" fillId="14" fontId="19" numFmtId="165" xfId="0" applyBorder="1" applyFont="1" applyNumberFormat="1"/>
    <xf borderId="11" fillId="14" fontId="19" numFmtId="0" xfId="0" applyAlignment="1" applyBorder="1" applyFont="1">
      <alignment horizontal="left"/>
    </xf>
    <xf borderId="6" fillId="5" fontId="19" numFmtId="49" xfId="0" applyAlignment="1" applyBorder="1" applyFont="1" applyNumberFormat="1">
      <alignment shrinkToFit="0" wrapText="1"/>
    </xf>
    <xf borderId="1" fillId="5" fontId="19" numFmtId="0" xfId="0" applyBorder="1" applyFont="1"/>
    <xf borderId="6" fillId="4" fontId="19" numFmtId="49" xfId="0" applyBorder="1" applyFont="1" applyNumberFormat="1"/>
    <xf borderId="12" fillId="5" fontId="19" numFmtId="0" xfId="0" applyBorder="1" applyFont="1"/>
    <xf borderId="0" fillId="0" fontId="21" numFmtId="166" xfId="0" applyFont="1" applyNumberFormat="1"/>
    <xf borderId="1" fillId="12" fontId="21" numFmtId="0" xfId="0" applyBorder="1" applyFont="1"/>
    <xf borderId="1" fillId="12" fontId="21" numFmtId="166" xfId="0" applyBorder="1" applyFont="1" applyNumberFormat="1"/>
    <xf borderId="1" fillId="5" fontId="30" numFmtId="49" xfId="0" applyAlignment="1" applyBorder="1" applyFont="1" applyNumberFormat="1">
      <alignment shrinkToFit="0" wrapText="1"/>
    </xf>
    <xf borderId="1" fillId="14" fontId="31" numFmtId="2" xfId="0" applyAlignment="1" applyBorder="1" applyFont="1" applyNumberFormat="1">
      <alignment shrinkToFit="0" wrapText="1"/>
    </xf>
    <xf borderId="1" fillId="14" fontId="32" numFmtId="165" xfId="0" applyAlignment="1" applyBorder="1" applyFont="1" applyNumberFormat="1">
      <alignment shrinkToFit="0" wrapText="1"/>
    </xf>
    <xf borderId="1" fillId="14" fontId="33" numFmtId="0" xfId="0" applyAlignment="1" applyBorder="1" applyFont="1">
      <alignment shrinkToFit="0" wrapText="1"/>
    </xf>
    <xf borderId="1" fillId="3" fontId="28" numFmtId="2" xfId="0" applyAlignment="1" applyBorder="1" applyFont="1" applyNumberFormat="1">
      <alignment shrinkToFit="0" wrapText="1"/>
    </xf>
    <xf borderId="1" fillId="3" fontId="28" numFmtId="165" xfId="0" applyAlignment="1" applyBorder="1" applyFont="1" applyNumberFormat="1">
      <alignment shrinkToFit="0" wrapText="1"/>
    </xf>
    <xf borderId="1" fillId="14" fontId="19" numFmtId="0" xfId="0" applyBorder="1" applyFont="1"/>
    <xf borderId="0" fillId="0" fontId="21" numFmtId="2" xfId="0" applyFont="1" applyNumberFormat="1"/>
    <xf borderId="0" fillId="0" fontId="21" numFmtId="165" xfId="0" applyFont="1" applyNumberFormat="1"/>
    <xf borderId="1" fillId="5" fontId="34" numFmtId="49" xfId="0" applyAlignment="1" applyBorder="1" applyFont="1" applyNumberFormat="1">
      <alignment shrinkToFit="0" wrapText="1"/>
    </xf>
    <xf borderId="1" fillId="3" fontId="15" numFmtId="49" xfId="0" applyAlignment="1" applyBorder="1" applyFont="1" applyNumberFormat="1">
      <alignment shrinkToFit="0" wrapText="1"/>
    </xf>
    <xf borderId="0" fillId="0" fontId="3" numFmtId="0" xfId="0" applyAlignment="1" applyFont="1">
      <alignment horizontal="right" vertical="bottom"/>
    </xf>
    <xf borderId="0" fillId="0" fontId="21" numFmtId="10" xfId="0" applyFont="1" applyNumberFormat="1"/>
    <xf borderId="0" fillId="0" fontId="21" numFmtId="0" xfId="0" applyFont="1"/>
    <xf borderId="0" fillId="0" fontId="21" numFmtId="168" xfId="0" applyFont="1" applyNumberFormat="1"/>
    <xf borderId="3" fillId="13" fontId="35" numFmtId="49" xfId="0" applyAlignment="1" applyBorder="1" applyFont="1" applyNumberFormat="1">
      <alignment shrinkToFit="0" wrapText="1"/>
    </xf>
    <xf borderId="3" fillId="15" fontId="36" numFmtId="1" xfId="0" applyAlignment="1" applyBorder="1" applyFill="1" applyFont="1" applyNumberFormat="1">
      <alignment shrinkToFit="0" wrapText="1"/>
    </xf>
    <xf borderId="7" fillId="15" fontId="37" numFmtId="167" xfId="0" applyAlignment="1" applyBorder="1" applyFont="1" applyNumberFormat="1">
      <alignment shrinkToFit="0" wrapText="1"/>
    </xf>
    <xf borderId="3" fillId="15" fontId="38" numFmtId="165" xfId="0" applyAlignment="1" applyBorder="1" applyFont="1" applyNumberFormat="1">
      <alignment shrinkToFit="0" wrapText="1"/>
    </xf>
    <xf borderId="6" fillId="15" fontId="39" numFmtId="0" xfId="0" applyAlignment="1" applyBorder="1" applyFont="1">
      <alignment shrinkToFit="0" wrapText="1"/>
    </xf>
    <xf borderId="1" fillId="16" fontId="40" numFmtId="0" xfId="0" applyBorder="1" applyFill="1" applyFont="1"/>
    <xf borderId="1" fillId="16" fontId="41" numFmtId="0" xfId="0" applyAlignment="1" applyBorder="1" applyFont="1">
      <alignment shrinkToFit="0" wrapText="1"/>
    </xf>
    <xf borderId="9" fillId="16" fontId="42" numFmtId="0" xfId="0" applyAlignment="1" applyBorder="1" applyFont="1">
      <alignment shrinkToFit="0" wrapText="1"/>
    </xf>
    <xf borderId="0" fillId="0" fontId="19" numFmtId="0" xfId="0" applyFont="1"/>
    <xf borderId="1" fillId="15" fontId="19" numFmtId="0" xfId="0" applyBorder="1" applyFont="1"/>
    <xf borderId="3" fillId="13" fontId="27" numFmtId="49" xfId="0" applyAlignment="1" applyBorder="1" applyFont="1" applyNumberFormat="1">
      <alignment shrinkToFit="0" wrapText="1"/>
    </xf>
    <xf borderId="6" fillId="15" fontId="27" numFmtId="1" xfId="0" applyAlignment="1" applyBorder="1" applyFont="1" applyNumberFormat="1">
      <alignment shrinkToFit="0" wrapText="1"/>
    </xf>
    <xf borderId="13" fillId="15" fontId="27" numFmtId="167" xfId="0" applyAlignment="1" applyBorder="1" applyFont="1" applyNumberFormat="1">
      <alignment shrinkToFit="0" wrapText="1"/>
    </xf>
    <xf borderId="9" fillId="15" fontId="27" numFmtId="0" xfId="0" applyAlignment="1" applyBorder="1" applyFont="1">
      <alignment shrinkToFit="0" wrapText="1"/>
    </xf>
    <xf borderId="3" fillId="15" fontId="27" numFmtId="0" xfId="0" applyAlignment="1" applyBorder="1" applyFont="1">
      <alignment shrinkToFit="0" wrapText="1"/>
    </xf>
    <xf borderId="6" fillId="15" fontId="27" numFmtId="49" xfId="0" applyAlignment="1" applyBorder="1" applyFont="1" applyNumberFormat="1">
      <alignment shrinkToFit="0" wrapText="1"/>
    </xf>
    <xf borderId="1" fillId="16" fontId="19" numFmtId="49" xfId="0" applyBorder="1" applyFont="1" applyNumberFormat="1"/>
    <xf borderId="1" fillId="16" fontId="28" numFmtId="49" xfId="0" applyAlignment="1" applyBorder="1" applyFont="1" applyNumberFormat="1">
      <alignment shrinkToFit="0" wrapText="1"/>
    </xf>
    <xf borderId="9" fillId="16" fontId="28" numFmtId="49" xfId="0" applyAlignment="1" applyBorder="1" applyFont="1" applyNumberFormat="1">
      <alignment shrinkToFit="0" wrapText="1"/>
    </xf>
    <xf borderId="3" fillId="13" fontId="19" numFmtId="49" xfId="0" applyBorder="1" applyFont="1" applyNumberFormat="1"/>
    <xf borderId="6" fillId="15" fontId="19" numFmtId="1" xfId="0" applyAlignment="1" applyBorder="1" applyFont="1" applyNumberFormat="1">
      <alignment horizontal="left" shrinkToFit="0" vertical="top" wrapText="1"/>
    </xf>
    <xf borderId="14" fillId="15" fontId="19" numFmtId="167" xfId="0" applyAlignment="1" applyBorder="1" applyFont="1" applyNumberFormat="1">
      <alignment horizontal="right" shrinkToFit="0" vertical="top" wrapText="1"/>
    </xf>
    <xf borderId="9" fillId="15" fontId="19" numFmtId="165" xfId="0" applyAlignment="1" applyBorder="1" applyFont="1" applyNumberFormat="1">
      <alignment horizontal="right"/>
    </xf>
    <xf borderId="3" fillId="15" fontId="19" numFmtId="165" xfId="0" applyAlignment="1" applyBorder="1" applyFont="1" applyNumberFormat="1">
      <alignment horizontal="right"/>
    </xf>
    <xf borderId="6" fillId="15" fontId="19" numFmtId="0" xfId="0" applyAlignment="1" applyBorder="1" applyFont="1">
      <alignment horizontal="right"/>
    </xf>
    <xf borderId="1" fillId="16" fontId="19" numFmtId="0" xfId="0" applyAlignment="1" applyBorder="1" applyFont="1">
      <alignment horizontal="right"/>
    </xf>
    <xf borderId="1" fillId="16" fontId="19" numFmtId="0" xfId="0" applyBorder="1" applyFont="1"/>
    <xf borderId="9" fillId="16" fontId="19" numFmtId="0" xfId="0" applyAlignment="1" applyBorder="1" applyFont="1">
      <alignment horizontal="right"/>
    </xf>
    <xf borderId="1" fillId="6" fontId="19" numFmtId="0" xfId="0" applyBorder="1" applyFont="1"/>
    <xf borderId="3" fillId="15" fontId="19" numFmtId="0" xfId="0" applyAlignment="1" applyBorder="1" applyFont="1">
      <alignment horizontal="right"/>
    </xf>
    <xf borderId="3" fillId="16" fontId="19" numFmtId="0" xfId="0" applyAlignment="1" applyBorder="1" applyFont="1">
      <alignment horizontal="right"/>
    </xf>
    <xf borderId="15" fillId="15" fontId="19" numFmtId="167" xfId="0" applyAlignment="1" applyBorder="1" applyFont="1" applyNumberFormat="1">
      <alignment horizontal="right" vertical="top"/>
    </xf>
    <xf borderId="16" fillId="15" fontId="19" numFmtId="167" xfId="0" applyAlignment="1" applyBorder="1" applyFont="1" applyNumberFormat="1">
      <alignment horizontal="right" shrinkToFit="0" vertical="top" wrapText="1"/>
    </xf>
    <xf borderId="6" fillId="13" fontId="19" numFmtId="49" xfId="0" applyBorder="1" applyFont="1" applyNumberFormat="1"/>
    <xf borderId="14" fillId="15" fontId="19" numFmtId="167" xfId="0" applyAlignment="1" applyBorder="1" applyFont="1" applyNumberFormat="1">
      <alignment horizontal="right" vertical="top"/>
    </xf>
    <xf borderId="17" fillId="15" fontId="19" numFmtId="167" xfId="0" applyAlignment="1" applyBorder="1" applyFont="1" applyNumberFormat="1">
      <alignment horizontal="right" shrinkToFit="0" vertical="top" wrapText="1"/>
    </xf>
    <xf borderId="3" fillId="13" fontId="19" numFmtId="0" xfId="0" applyBorder="1" applyFont="1"/>
    <xf borderId="3" fillId="13" fontId="19" numFmtId="49" xfId="0" applyAlignment="1" applyBorder="1" applyFont="1" applyNumberFormat="1">
      <alignment shrinkToFit="0" wrapText="1"/>
    </xf>
    <xf borderId="1" fillId="13" fontId="19" numFmtId="0" xfId="0" applyBorder="1" applyFont="1"/>
    <xf borderId="16" fillId="17" fontId="19" numFmtId="167" xfId="0" applyAlignment="1" applyBorder="1" applyFill="1" applyFont="1" applyNumberFormat="1">
      <alignment horizontal="right" shrinkToFit="0" vertical="top" wrapText="1"/>
    </xf>
    <xf borderId="14" fillId="15" fontId="19" numFmtId="167" xfId="0" applyAlignment="1" applyBorder="1" applyFont="1" applyNumberFormat="1">
      <alignment horizontal="right" vertical="center"/>
    </xf>
    <xf borderId="17" fillId="15" fontId="19" numFmtId="167" xfId="0" applyAlignment="1" applyBorder="1" applyFont="1" applyNumberFormat="1">
      <alignment horizontal="right" vertical="top"/>
    </xf>
    <xf borderId="16" fillId="15" fontId="19" numFmtId="167" xfId="0" applyAlignment="1" applyBorder="1" applyFont="1" applyNumberFormat="1">
      <alignment horizontal="right" vertical="top"/>
    </xf>
    <xf borderId="18" fillId="15" fontId="19" numFmtId="167" xfId="0" applyAlignment="1" applyBorder="1" applyFont="1" applyNumberFormat="1">
      <alignment horizontal="right" vertical="center"/>
    </xf>
    <xf borderId="1" fillId="13" fontId="19" numFmtId="49" xfId="0" applyBorder="1" applyFont="1" applyNumberFormat="1"/>
    <xf borderId="7" fillId="13" fontId="19" numFmtId="49" xfId="0" applyBorder="1" applyFont="1" applyNumberFormat="1"/>
    <xf borderId="6" fillId="13" fontId="19" numFmtId="0" xfId="0" applyBorder="1" applyFont="1"/>
    <xf borderId="14" fillId="18" fontId="19" numFmtId="167" xfId="0" applyAlignment="1" applyBorder="1" applyFill="1" applyFont="1" applyNumberFormat="1">
      <alignment horizontal="right" vertical="top"/>
    </xf>
    <xf borderId="1" fillId="17" fontId="19" numFmtId="0" xfId="0" applyAlignment="1" applyBorder="1" applyFont="1">
      <alignment horizontal="right"/>
    </xf>
    <xf borderId="3" fillId="17" fontId="19" numFmtId="0" xfId="0" applyAlignment="1" applyBorder="1" applyFont="1">
      <alignment horizontal="right"/>
    </xf>
    <xf borderId="19" fillId="15" fontId="19" numFmtId="165" xfId="0" applyAlignment="1" applyBorder="1" applyFont="1" applyNumberFormat="1">
      <alignment horizontal="right"/>
    </xf>
    <xf borderId="7" fillId="15" fontId="19" numFmtId="165" xfId="0" applyAlignment="1" applyBorder="1" applyFont="1" applyNumberFormat="1">
      <alignment horizontal="right"/>
    </xf>
    <xf borderId="20" fillId="15" fontId="19" numFmtId="167" xfId="0" applyAlignment="1" applyBorder="1" applyFont="1" applyNumberFormat="1">
      <alignment horizontal="right" shrinkToFit="0" vertical="top" wrapText="1"/>
    </xf>
    <xf borderId="21" fillId="15" fontId="19" numFmtId="165" xfId="0" applyAlignment="1" applyBorder="1" applyFont="1" applyNumberFormat="1">
      <alignment horizontal="right"/>
    </xf>
    <xf borderId="22" fillId="15" fontId="19" numFmtId="165" xfId="0" applyAlignment="1" applyBorder="1" applyFont="1" applyNumberFormat="1">
      <alignment horizontal="right"/>
    </xf>
    <xf borderId="9" fillId="15" fontId="19" numFmtId="0" xfId="0" applyAlignment="1" applyBorder="1" applyFont="1">
      <alignment horizontal="right"/>
    </xf>
    <xf borderId="23" fillId="15" fontId="19" numFmtId="167" xfId="0" applyAlignment="1" applyBorder="1" applyFont="1" applyNumberFormat="1">
      <alignment horizontal="right" shrinkToFit="0" vertical="top" wrapText="1"/>
    </xf>
    <xf borderId="20" fillId="15" fontId="19" numFmtId="167" xfId="0" applyAlignment="1" applyBorder="1" applyFont="1" applyNumberFormat="1">
      <alignment horizontal="right"/>
    </xf>
    <xf borderId="24" fillId="15" fontId="19" numFmtId="167" xfId="0" applyAlignment="1" applyBorder="1" applyFont="1" applyNumberFormat="1">
      <alignment horizontal="right"/>
    </xf>
    <xf borderId="25" fillId="15" fontId="19" numFmtId="167" xfId="0" applyAlignment="1" applyBorder="1" applyFont="1" applyNumberFormat="1">
      <alignment horizontal="right"/>
    </xf>
    <xf borderId="15" fillId="15" fontId="19" numFmtId="167" xfId="0" applyAlignment="1" applyBorder="1" applyFont="1" applyNumberFormat="1">
      <alignment horizontal="right"/>
    </xf>
    <xf borderId="12" fillId="15" fontId="19" numFmtId="1" xfId="0" applyAlignment="1" applyBorder="1" applyFont="1" applyNumberFormat="1">
      <alignment horizontal="left" shrinkToFit="0" vertical="top" wrapText="1"/>
    </xf>
    <xf borderId="26" fillId="15" fontId="19" numFmtId="1" xfId="0" applyAlignment="1" applyBorder="1" applyFont="1" applyNumberFormat="1">
      <alignment horizontal="left" shrinkToFit="0" vertical="top" wrapText="1"/>
    </xf>
    <xf borderId="27" fillId="15" fontId="19" numFmtId="165" xfId="0" applyAlignment="1" applyBorder="1" applyFont="1" applyNumberFormat="1">
      <alignment horizontal="right"/>
    </xf>
    <xf borderId="28" fillId="15" fontId="19" numFmtId="1" xfId="0" applyAlignment="1" applyBorder="1" applyFont="1" applyNumberFormat="1">
      <alignment horizontal="left" shrinkToFit="0" vertical="top" wrapText="1"/>
    </xf>
    <xf borderId="29" fillId="15" fontId="19" numFmtId="1" xfId="0" applyAlignment="1" applyBorder="1" applyFont="1" applyNumberFormat="1">
      <alignment horizontal="left" shrinkToFit="0" vertical="top" wrapText="1"/>
    </xf>
    <xf borderId="30" fillId="15" fontId="19" numFmtId="1" xfId="0" applyAlignment="1" applyBorder="1" applyFont="1" applyNumberFormat="1">
      <alignment horizontal="left" shrinkToFit="0" vertical="top" wrapText="1"/>
    </xf>
    <xf borderId="31" fillId="15" fontId="19" numFmtId="165" xfId="0" applyAlignment="1" applyBorder="1" applyFont="1" applyNumberFormat="1">
      <alignment horizontal="right"/>
    </xf>
    <xf borderId="15" fillId="15" fontId="19" numFmtId="167" xfId="0" applyAlignment="1" applyBorder="1" applyFont="1" applyNumberFormat="1">
      <alignment horizontal="right" shrinkToFit="0" vertical="top" wrapText="1"/>
    </xf>
    <xf borderId="24" fillId="15" fontId="19" numFmtId="167" xfId="0" applyAlignment="1" applyBorder="1" applyFont="1" applyNumberFormat="1">
      <alignment horizontal="right" shrinkToFit="0" vertical="top" wrapText="1"/>
    </xf>
    <xf borderId="20" fillId="15" fontId="19" numFmtId="167" xfId="0" applyAlignment="1" applyBorder="1" applyFont="1" applyNumberFormat="1">
      <alignment horizontal="right" shrinkToFit="0" vertical="center" wrapText="1"/>
    </xf>
    <xf borderId="24" fillId="15" fontId="19" numFmtId="167" xfId="0" applyAlignment="1" applyBorder="1" applyFont="1" applyNumberFormat="1">
      <alignment horizontal="right" shrinkToFit="0" vertical="center" wrapText="1"/>
    </xf>
    <xf borderId="32" fillId="15" fontId="19" numFmtId="165" xfId="0" applyAlignment="1" applyBorder="1" applyFont="1" applyNumberFormat="1">
      <alignment horizontal="right"/>
    </xf>
    <xf borderId="33" fillId="15" fontId="19" numFmtId="165" xfId="0" applyAlignment="1" applyBorder="1" applyFont="1" applyNumberFormat="1">
      <alignment horizontal="right"/>
    </xf>
    <xf borderId="34" fillId="15" fontId="19" numFmtId="0" xfId="0" applyAlignment="1" applyBorder="1" applyFont="1">
      <alignment horizontal="right"/>
    </xf>
    <xf borderId="15" fillId="15" fontId="19" numFmtId="165" xfId="0" applyAlignment="1" applyBorder="1" applyFont="1" applyNumberFormat="1">
      <alignment horizontal="right"/>
    </xf>
    <xf borderId="20" fillId="15" fontId="19" numFmtId="165" xfId="0" applyAlignment="1" applyBorder="1" applyFont="1" applyNumberFormat="1">
      <alignment horizontal="right"/>
    </xf>
    <xf borderId="19" fillId="15" fontId="19" numFmtId="0" xfId="0" applyAlignment="1" applyBorder="1" applyFont="1">
      <alignment horizontal="right"/>
    </xf>
    <xf borderId="12" fillId="13" fontId="19" numFmtId="0" xfId="0" applyBorder="1" applyFont="1"/>
    <xf borderId="35" fillId="15" fontId="19" numFmtId="1" xfId="0" applyAlignment="1" applyBorder="1" applyFont="1" applyNumberFormat="1">
      <alignment horizontal="left" shrinkToFit="0" vertical="top" wrapText="1"/>
    </xf>
    <xf borderId="35" fillId="15" fontId="19" numFmtId="167" xfId="0" applyAlignment="1" applyBorder="1" applyFont="1" applyNumberFormat="1">
      <alignment horizontal="right"/>
    </xf>
    <xf borderId="35" fillId="15" fontId="19" numFmtId="165" xfId="0" applyAlignment="1" applyBorder="1" applyFont="1" applyNumberFormat="1">
      <alignment horizontal="right"/>
    </xf>
    <xf borderId="35" fillId="15" fontId="19" numFmtId="0" xfId="0" applyAlignment="1" applyBorder="1" applyFont="1">
      <alignment horizontal="right"/>
    </xf>
    <xf borderId="36" fillId="15" fontId="19" numFmtId="0" xfId="0" applyAlignment="1" applyBorder="1" applyFont="1">
      <alignment horizontal="left"/>
    </xf>
    <xf borderId="36" fillId="15" fontId="19" numFmtId="167" xfId="0" applyBorder="1" applyFont="1" applyNumberFormat="1"/>
    <xf borderId="36" fillId="15" fontId="19" numFmtId="165" xfId="0" applyBorder="1" applyFont="1" applyNumberFormat="1"/>
    <xf borderId="36" fillId="15" fontId="19" numFmtId="0" xfId="0" applyAlignment="1" applyBorder="1" applyFont="1">
      <alignment horizontal="right"/>
    </xf>
    <xf borderId="35" fillId="15" fontId="19" numFmtId="0" xfId="0" applyAlignment="1" applyBorder="1" applyFont="1">
      <alignment horizontal="left"/>
    </xf>
    <xf borderId="35" fillId="15" fontId="19" numFmtId="167" xfId="0" applyBorder="1" applyFont="1" applyNumberFormat="1"/>
    <xf borderId="35" fillId="15" fontId="19" numFmtId="165" xfId="0" applyBorder="1" applyFont="1" applyNumberFormat="1"/>
    <xf borderId="1" fillId="5" fontId="43" numFmtId="49" xfId="0" applyAlignment="1" applyBorder="1" applyFont="1" applyNumberFormat="1">
      <alignment vertical="bottom"/>
    </xf>
    <xf borderId="1" fillId="19" fontId="44" numFmtId="49" xfId="0" applyAlignment="1" applyBorder="1" applyFill="1" applyFont="1" applyNumberFormat="1">
      <alignment vertical="bottom"/>
    </xf>
    <xf borderId="1" fillId="19" fontId="45" numFmtId="169" xfId="0" applyAlignment="1" applyBorder="1" applyFont="1" applyNumberFormat="1">
      <alignment vertical="bottom"/>
    </xf>
    <xf borderId="1" fillId="3" fontId="46" numFmtId="49" xfId="0" applyAlignment="1" applyBorder="1" applyFont="1" applyNumberFormat="1">
      <alignment vertical="bottom"/>
    </xf>
    <xf borderId="1" fillId="19" fontId="17" numFmtId="49" xfId="0" applyAlignment="1" applyBorder="1" applyFont="1" applyNumberFormat="1">
      <alignment vertical="bottom"/>
    </xf>
    <xf borderId="1" fillId="19" fontId="17" numFmtId="169" xfId="0" applyAlignment="1" applyBorder="1" applyFont="1" applyNumberFormat="1">
      <alignment vertical="bottom"/>
    </xf>
    <xf borderId="1" fillId="19" fontId="17" numFmtId="0" xfId="0" applyAlignment="1" applyBorder="1" applyFont="1">
      <alignment vertical="bottom"/>
    </xf>
    <xf borderId="1" fillId="19" fontId="17" numFmtId="165" xfId="0" applyAlignment="1" applyBorder="1" applyFont="1" applyNumberFormat="1">
      <alignment vertical="bottom"/>
    </xf>
    <xf borderId="3" fillId="4" fontId="2" numFmtId="49" xfId="0" applyAlignment="1" applyBorder="1" applyFont="1" applyNumberFormat="1">
      <alignment vertical="bottom"/>
    </xf>
    <xf borderId="1" fillId="19" fontId="2" numFmtId="0" xfId="0" applyAlignment="1" applyBorder="1" applyFont="1">
      <alignment vertical="bottom"/>
    </xf>
    <xf borderId="1" fillId="19" fontId="2" numFmtId="49" xfId="0" applyAlignment="1" applyBorder="1" applyFont="1" applyNumberFormat="1">
      <alignment vertical="bottom"/>
    </xf>
    <xf borderId="1" fillId="19" fontId="47" numFmtId="0" xfId="0" applyAlignment="1" applyBorder="1" applyFont="1">
      <alignment vertical="bottom"/>
    </xf>
    <xf borderId="1" fillId="19" fontId="3" numFmtId="0" xfId="0" applyAlignment="1" applyBorder="1" applyFont="1">
      <alignment vertical="bottom"/>
    </xf>
    <xf borderId="1" fillId="19" fontId="48" numFmtId="0" xfId="0" applyAlignment="1" applyBorder="1" applyFont="1">
      <alignment vertical="bottom"/>
    </xf>
    <xf borderId="1" fillId="19" fontId="2" numFmtId="0" xfId="0" applyAlignment="1" applyBorder="1" applyFont="1">
      <alignment vertical="bottom"/>
    </xf>
    <xf borderId="1" fillId="19" fontId="49" numFmtId="0" xfId="0" applyAlignment="1" applyBorder="1" applyFont="1">
      <alignment vertical="bottom"/>
    </xf>
    <xf borderId="1" fillId="19" fontId="3" numFmtId="0" xfId="0" applyAlignment="1" applyBorder="1" applyFont="1">
      <alignment vertical="bottom"/>
    </xf>
    <xf borderId="1" fillId="5" fontId="50" numFmtId="49" xfId="0" applyAlignment="1" applyBorder="1" applyFont="1" applyNumberFormat="1">
      <alignment horizontal="left"/>
    </xf>
    <xf borderId="1" fillId="19" fontId="51" numFmtId="49" xfId="0" applyAlignment="1" applyBorder="1" applyFont="1" applyNumberFormat="1">
      <alignment horizontal="left"/>
    </xf>
    <xf borderId="1" fillId="19" fontId="52" numFmtId="169" xfId="0" applyAlignment="1" applyBorder="1" applyFont="1" applyNumberFormat="1">
      <alignment horizontal="left"/>
    </xf>
    <xf borderId="0" fillId="0" fontId="19" numFmtId="0" xfId="0" applyAlignment="1" applyFont="1">
      <alignment horizontal="left"/>
    </xf>
    <xf borderId="1" fillId="3" fontId="28" numFmtId="49" xfId="0" applyAlignment="1" applyBorder="1" applyFont="1" applyNumberFormat="1">
      <alignment horizontal="left"/>
    </xf>
    <xf borderId="1" fillId="19" fontId="15" numFmtId="49" xfId="0" applyAlignment="1" applyBorder="1" applyFont="1" applyNumberFormat="1">
      <alignment horizontal="left"/>
    </xf>
    <xf borderId="1" fillId="19" fontId="15" numFmtId="169" xfId="0" applyAlignment="1" applyBorder="1" applyFont="1" applyNumberFormat="1">
      <alignment horizontal="left"/>
    </xf>
    <xf borderId="1" fillId="19" fontId="15" numFmtId="0" xfId="0" applyAlignment="1" applyBorder="1" applyFont="1">
      <alignment horizontal="left"/>
    </xf>
    <xf borderId="1" fillId="19" fontId="15" numFmtId="165" xfId="0" applyAlignment="1" applyBorder="1" applyFont="1" applyNumberFormat="1">
      <alignment horizontal="left"/>
    </xf>
    <xf borderId="1" fillId="19" fontId="19" numFmtId="0" xfId="0" applyAlignment="1" applyBorder="1" applyFont="1">
      <alignment horizontal="left"/>
    </xf>
    <xf borderId="0" fillId="0" fontId="19" numFmtId="49" xfId="0" applyAlignment="1" applyFont="1" applyNumberFormat="1">
      <alignment horizontal="left"/>
    </xf>
    <xf borderId="1" fillId="19" fontId="53" numFmtId="0" xfId="0" applyAlignment="1" applyBorder="1" applyFont="1">
      <alignment horizontal="left"/>
    </xf>
    <xf borderId="0" fillId="0" fontId="19" numFmtId="165" xfId="0" applyAlignment="1" applyFont="1" applyNumberFormat="1">
      <alignment horizontal="left"/>
    </xf>
    <xf borderId="1" fillId="19" fontId="20" numFmtId="0" xfId="0" applyAlignment="1" applyBorder="1" applyFont="1">
      <alignment horizontal="left"/>
    </xf>
    <xf borderId="3" fillId="5" fontId="19" numFmtId="49" xfId="0" applyAlignment="1" applyBorder="1" applyFont="1" applyNumberFormat="1">
      <alignment horizontal="left"/>
    </xf>
    <xf borderId="1" fillId="19" fontId="19" numFmtId="49" xfId="0" applyAlignment="1" applyBorder="1" applyFont="1" applyNumberFormat="1">
      <alignment horizontal="left"/>
    </xf>
    <xf borderId="1" fillId="19" fontId="19" numFmtId="165" xfId="0" applyAlignment="1" applyBorder="1" applyFont="1" applyNumberFormat="1">
      <alignment horizontal="left"/>
    </xf>
    <xf borderId="1" fillId="5" fontId="19" numFmtId="49" xfId="0" applyAlignment="1" applyBorder="1" applyFont="1" applyNumberFormat="1">
      <alignment horizontal="left"/>
    </xf>
    <xf borderId="1" fillId="5" fontId="19" numFmtId="0" xfId="0" applyAlignment="1" applyBorder="1" applyFont="1">
      <alignment horizontal="left"/>
    </xf>
    <xf borderId="0" fillId="0" fontId="22" numFmtId="0" xfId="0" applyAlignment="1" applyFont="1">
      <alignment readingOrder="0"/>
    </xf>
    <xf borderId="0" fillId="3" fontId="27" numFmtId="0" xfId="0" applyAlignment="1" applyFont="1">
      <alignment vertical="bottom"/>
    </xf>
    <xf borderId="1" fillId="5" fontId="19" numFmtId="49" xfId="0" applyAlignment="1" applyBorder="1" applyFont="1" applyNumberFormat="1">
      <alignment readingOrder="0"/>
    </xf>
    <xf borderId="1" fillId="5" fontId="54" numFmtId="49" xfId="0" applyAlignment="1" applyBorder="1" applyFont="1" applyNumberFormat="1">
      <alignment shrinkToFit="0" wrapText="1"/>
    </xf>
    <xf borderId="1" fillId="3" fontId="55" numFmtId="49" xfId="0" applyBorder="1" applyFont="1" applyNumberFormat="1"/>
    <xf borderId="3" fillId="4" fontId="19" numFmtId="0" xfId="0" applyBorder="1" applyFont="1"/>
    <xf borderId="0" fillId="0" fontId="19" numFmtId="0" xfId="0" applyAlignment="1" applyFont="1">
      <alignment horizontal="right"/>
    </xf>
    <xf borderId="0" fillId="0" fontId="19" numFmtId="164" xfId="0" applyAlignment="1" applyFont="1" applyNumberFormat="1">
      <alignment horizontal="right"/>
    </xf>
    <xf borderId="0" fillId="0" fontId="56" numFmtId="0" xfId="0" applyFont="1"/>
    <xf borderId="0" fillId="0" fontId="57" numFmtId="0" xfId="0" applyFont="1"/>
    <xf borderId="0" fillId="0" fontId="56" numFmtId="165" xfId="0" applyFont="1" applyNumberFormat="1"/>
  </cellXfs>
  <cellStyles count="1">
    <cellStyle xfId="0" name="Normal" builtinId="0"/>
  </cellStyles>
  <dxfs count="1">
    <dxf>
      <font>
        <color rgb="FF000000"/>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20" Type="http://schemas.openxmlformats.org/officeDocument/2006/relationships/pivotCacheDefinition" Target="pivotCache/pivotCacheDefinition1.xml"/><Relationship Id="rId21" Type="http://schemas.openxmlformats.org/officeDocument/2006/relationships/pivotCacheDefinition" Target="pivotCache/pivotCacheDefinition2.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2.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Z282" sheet="Budgets"/>
  </cacheSource>
  <cacheFields>
    <cacheField name="iati-identifier" numFmtId="49">
      <sharedItems>
        <s v="GB-GOV-3-CSSF-01-000001"/>
        <s v="GB-GOV-3-CSSF-01-000002"/>
        <s v="GB-GOV-3-CSSF-01-000003"/>
        <s v="GB-GOV-3-CSSF-01-000004"/>
        <s v="GB-GOV-3-CSSF-01-000005"/>
        <s v="GB-GOV-3-CSSF-01-000006"/>
        <s v="GB-GOV-3-CSSF-01-000010"/>
        <s v="GB-GOV-3-CSSF-01-000011"/>
        <s v="GB-GOV-3-CSSF-01-000012"/>
        <s v="GB-GOV-3-CSSF-01-000013"/>
        <s v="GB-GOV-3-CSSF-01-000016"/>
        <s v="GB-GOV-3-CSSF-01-000018"/>
        <s v="GB-GOV-3-CSSF-01-000019"/>
        <s v="GB-GOV-3-CSSF-02-000001"/>
        <s v="GB-GOV-3-CSSF-02-000002"/>
        <s v="GB-GOV-3-CSSF-02-000004"/>
        <s v="GB-GOV-3-CSSF-02-000005"/>
        <s v="GB-GOV-3-CSSF-02-000006"/>
        <s v="GB-GOV-3-CSSF-03-000003"/>
        <s v="GB-GOV-3-CSSF-03-000007"/>
        <s v="GB-GOV-3-CSSF-03-000008"/>
        <s v="GB-GOV-3-CSSF-03-000010"/>
        <s v="GB-GOV-3-CSSF-03-000012"/>
        <s v="GB-GOV-3-CSSF-03-000017"/>
        <s v="GB-GOV-3-CSSF-03-000018"/>
        <s v="GB-GOV-3-CSSF-03-000019"/>
        <s v="GB-GOV-3-CSSF-03-000020"/>
        <s v="GB-GOV-3-CSSF-03-000022"/>
        <s v="GB-GOV-3-CSSF-03-000023"/>
        <s v="GB-GOV-3-CSSF-03-000024"/>
        <s v="GB-GOV-3-CSSF-03-000025"/>
        <s v="GB-GOV-3-CSSF-03-000026"/>
        <s v="GB-GOV-3-CSSF-03-000027"/>
        <s v="GB-GOV-3-CSSF-03-000028"/>
        <s v="GB-GOV-3-CSSF-03-000029"/>
        <s v="GB-GOV-3-CSSF-03-000030"/>
        <s v="GB-GOV-3-CSSF-04-000001"/>
        <s v="GB-GOV-3-CSSF-04-000002"/>
        <s v="GB-GOV-3-CSSF-04-000003"/>
        <s v="GB-GOV-3-CSSF-05-000001"/>
        <s v="GB-GOV-3-CSSF-05-000002"/>
        <s v="GB-GOV-3-CSSF-05-000003"/>
        <s v="GB-GOV-3-CSSF-06-000001"/>
        <s v="GB-GOV-3-CSSF-06-000002"/>
        <s v="GB-GOV-3-CSSF-06-000005"/>
        <s v="GB-GOV-3-CSSF-06-000006"/>
        <s v="GB-GOV-3-CSSF-06-000007"/>
        <s v="GB-GOV-3-CSSF-06-000013"/>
        <s v="GB-GOV-3-CSSF-06-000014"/>
        <s v="GB-GOV-3-CSSF-06-000015"/>
        <s v="GB-GOV-3-CSSF-06-000016"/>
        <s v="GB-GOV-3-CSSF-06-000017"/>
        <s v="GB-GOV-3-CSSF-06-000018"/>
        <s v="GB-GOV-3-CSSF-06-000020"/>
        <s v="GB-GOV-3-CSSF-06-000021"/>
        <s v="GB-GOV-3-CSSF-06-000022"/>
        <s v="GB-GOV-3-CSSF-06-000023"/>
        <s v="GB-GOV-3-CSSF-06-000024"/>
        <s v="GB-GOV-3-CSSF-06-000026"/>
        <s v="GB-GOV-3-CSSF-06-000027"/>
        <s v="GB-GOV-3-CSSF-06-000028"/>
        <s v="GB-GOV-3-CSSF-06-000029"/>
        <s v="GB-GOV-3-CSSF-06-000030"/>
        <s v="GB-GOV-3-CSSF-06-000033"/>
        <s v="GB-GOV-3-CSSF-06-000034"/>
        <s v="GB-GOV-3-CSSF-07-000004"/>
        <s v="GB-GOV-3-CSSF-07-000008"/>
        <s v="GB-GOV-3-CSSF-08-000001"/>
        <s v="GB-GOV-3-CSSF-08-000002"/>
        <s v="GB-GOV-3-CSSF-09-000001"/>
        <s v="GB-GOV-3-CSSF-09-000002"/>
        <s v="GB-GOV-3-CSSF-09-000003"/>
        <s v="GB-GOV-3-CSSF-10-000001"/>
        <s v="GB-GOV-3-CSSF-10-000002"/>
        <s v="GB-GOV-3-CSSF-10-000003"/>
        <s v="GB-GOV-3-CSSF-07-000009"/>
        <s v="GB-GOV-3-CSSF-07-000010"/>
        <s v="GB-GOV-3-CSSF-07-000011"/>
        <s v="GB-GOV-3-CSSF-07-000012"/>
        <s v="GB-GOV-3-CSSF-07-000013"/>
        <s v="GB-GOV-3-CSSF-03-000036"/>
        <s v="GB-GOV-3-CSSF-03-000037"/>
        <s v="GB-GOV-3-CSSF-03-000038"/>
        <s v="GB-GOV-3-CSSF-03-000039"/>
        <s v="GB-GOV-3-CSSF-03-000040"/>
        <s v="GB-GOV-3-CSSF-03-000041"/>
        <s v="GB-GOV-3-CSSF-06-000035"/>
        <s v="GB-GOV-3-CSSF-06-000036"/>
        <s v="GB-GOV-3-CSSF-06-000037"/>
        <s v="GB-GOV-3-CSSF-09-000007"/>
        <s v="GB-GOV-3-CSSF-09-000008"/>
        <s v="GB-GOV-3-CSSF-01-000023"/>
        <s v="GB-GOV-3-CSSF-05-000004"/>
        <s v="GB-GOV-3-CSSF-05-000006"/>
        <s v="GB-GOV-3-CSSF-09-000005"/>
      </sharedItems>
    </cacheField>
    <cacheField name="budget/0/value">
      <sharedItems containsMixedTypes="1" containsNumber="1" containsInteger="1">
        <n v="6100000.0"/>
        <n v="4300000.0"/>
        <n v="500000.0"/>
        <n v="420000.0"/>
        <n v="1500000.0"/>
        <n v="620000.0"/>
        <n v="1780000.0"/>
        <n v="2900000.0"/>
        <s v="1204817"/>
        <n v="2739280.0"/>
        <s v="2043407"/>
        <n v="2120000.0"/>
        <s v="0"/>
        <n v="8264995.0"/>
        <n v="2843000.0"/>
        <n v="5049342.0"/>
        <n v="1.0677E7"/>
        <n v="9879445.0"/>
        <n v="3588000.0"/>
        <n v="1.035E7"/>
        <n v="2.1907E7"/>
        <n v="9410000.0"/>
        <s v="2179000"/>
        <n v="1594000.0"/>
        <s v="1880000"/>
        <n v="3000000.0"/>
        <n v="1800000.0"/>
        <s v="27123000"/>
        <n v="2000000.0"/>
        <s v="15500000"/>
        <n v="3.02E7"/>
        <s v="4500000"/>
        <n v="4500000.0"/>
        <n v="800000.0"/>
        <n v="5200000.0"/>
        <n v="5500000.0"/>
        <n v="5600000.0"/>
        <n v="3300000.0"/>
        <n v="170000.0"/>
        <n v="90000.0"/>
        <n v="3600000.0"/>
        <n v="3240000.0"/>
        <n v="2300000.0"/>
        <n v="1790000.0"/>
        <n v="3384000.0"/>
        <n v="2360000.0"/>
        <n v="590000.0"/>
        <n v="2480000.0"/>
        <n v="2500000.0"/>
        <n v="900000.0"/>
        <n v="1300000.0"/>
        <n v="609387.0"/>
        <n v="4950000.0"/>
        <n v="650000.0"/>
        <n v="4800000.0"/>
        <n v="5000000.0"/>
        <n v="5710000.0"/>
        <n v="1450000.0"/>
        <n v="1070000.0"/>
        <n v="3731657.0"/>
        <n v="3520000.0"/>
        <n v="1420185.0"/>
        <n v="1470000.0"/>
        <n v="1135198.0"/>
        <n v="350000.0"/>
        <n v="1.0935E7"/>
        <n v="1120299.0"/>
        <n v="50000.0"/>
        <n v="4387502.0"/>
        <n v="2600000.0"/>
        <n v="4903186.0"/>
        <n v="3200000.0"/>
        <s v="6889000"/>
        <n v="4900000.0"/>
        <n v="7985240.0"/>
        <n v="6500000.0"/>
        <n v="1.015E7"/>
        <n v="9190000.0"/>
        <n v="7918992.0"/>
        <n v="5930000.0"/>
        <n v="1.3495E7"/>
        <n v="1.2E7"/>
        <n v="6981652.0"/>
        <n v="4600000.0"/>
        <s v="6421000"/>
        <n v="1.25E7"/>
        <n v="1.13E7"/>
        <n v="6733000.0"/>
        <n v="3230000.0"/>
        <n v="3120000.0"/>
        <n v="5540000.0"/>
        <n v="3979060.0"/>
        <n v="3372606.0"/>
        <n v="2800000.0"/>
        <s v="4600000"/>
        <s v="4554000"/>
        <n v="4310000.0"/>
        <n v="8760000.0"/>
        <n v="6110000.0"/>
        <n v="9140000.0"/>
        <n v="1.3983511E7"/>
        <n v="9700000.0"/>
        <n v="1.8284E7"/>
        <s v="2500000"/>
        <s v="2410000"/>
        <s v="3600000"/>
        <s v="505000"/>
        <n v="1320000.0"/>
        <s v="10000"/>
        <n v="1520000.0"/>
        <s v="2550000"/>
        <n v="1256241.0"/>
        <n v="2450000.0"/>
        <n v="721475.0"/>
        <n v="5150000.0"/>
        <n v="2370000.0"/>
        <n v="1350000.0"/>
        <n v="700000.0"/>
        <n v="3500000.0"/>
        <n v="1.833E7"/>
        <s v="27000000"/>
        <s v="8500000"/>
        <n v="9666376.0"/>
        <n v="1.0926135E7"/>
        <n v="2720000.0"/>
        <n v="1273456.0"/>
        <n v="887731.0"/>
        <n v="4118043.0"/>
        <n v="2.61E7"/>
        <n v="3417047.0"/>
        <n v="1952561.0"/>
        <n v="1000000.0"/>
        <n v="7900000.0"/>
        <n v="5426450.0"/>
        <n v="4000000.0"/>
        <n v="850000.0"/>
        <n v="200000.0"/>
        <n v="1855653.0"/>
        <n v="5529348.0"/>
        <n v="5331000.0"/>
        <n v="1900000.0"/>
        <n v="5220000.0"/>
        <n v="3425000.0"/>
        <n v="3100000.0"/>
        <n v="7600000.0"/>
        <n v="4550000.0"/>
        <n v="4930000.0"/>
        <n v="8070000.0"/>
        <n v="8500000.0"/>
        <n v="8284000.0"/>
        <n v="1.22E7"/>
        <n v="7965000.0"/>
        <n v="6580000.0"/>
        <n v="3776000.0"/>
        <n v="1.5E7"/>
        <n v="2.5285E7"/>
        <n v="4460000.0"/>
        <n v="3030000.0"/>
        <n v="564502.0"/>
        <n v="765178.0"/>
        <n v="1049815.0"/>
        <n v="2131000.0"/>
        <n v="381845.0"/>
        <n v="2850000.0"/>
        <n v="4683500.0"/>
        <n v="6000000.0"/>
        <n v="4050000.0"/>
        <n v="2.13E7"/>
        <n v="8100000.0"/>
        <n v="2493000.0"/>
        <n v="404000.0"/>
        <n v="2.05E7"/>
        <n v="2228250.0"/>
        <n v="1200000.0"/>
        <n v="4983000.0"/>
        <n v="9094000.0"/>
        <n v="8153000.0"/>
        <n v="6272000.0"/>
        <n v="142000.0"/>
        <n v="906000.0"/>
        <n v="3480000.0"/>
        <n v="8000000.0"/>
        <n v="3732696.0"/>
        <n v="9335000.0"/>
        <n v="300000.0"/>
        <n v="3876000.0"/>
        <n v="7845000.0"/>
        <n v="3325000.0"/>
        <n v="3620000.0"/>
        <n v="3935000.0"/>
        <n v="403200.0"/>
        <n v="364800.0"/>
        <n v="160000.0"/>
        <n v="120000.0"/>
        <n v="0.0"/>
        <n v="2700000.0"/>
        <n v="3060000.0"/>
        <n v="1.41E7"/>
        <n v="9100000.0"/>
        <n v="-43000.0"/>
        <n v="2105300.0"/>
        <n v="3785100.0"/>
        <n v="2870200.0"/>
        <n v="1.65485E7"/>
        <n v="2143400.0"/>
        <n v="-2.1799E7"/>
        <n v="2793900.0"/>
        <n v="547500.0"/>
        <n v="9402900.0"/>
        <n v="162600.0"/>
        <n v="4545300.0"/>
        <n v="1.06234E7"/>
        <n v="5495400.0"/>
        <n v="1608100.0"/>
        <n v="4235700.0"/>
        <n v="2689600.0"/>
        <n v="2421800.0"/>
        <n v="9280100.0"/>
        <n v="3.11739E7"/>
        <n v="1.26075E7"/>
        <n v="1164100.0"/>
        <n v="1216700.0"/>
        <n v="1.34931E7"/>
        <n v="4157500.0"/>
        <n v="345800.0"/>
        <n v="5093400.0"/>
        <n v="89500.0"/>
        <n v="7100100.0"/>
        <n v="2329200.0"/>
        <n v="6343100.0"/>
        <n v="1.08081E7"/>
        <n v="4166100.0"/>
        <n v="521500.0"/>
        <n v="123900.0"/>
        <n v="1354400.0"/>
        <n v="656300.0"/>
        <n v="88700.0"/>
        <n v="3228900.0"/>
        <n v="1818600.0"/>
        <n v="2874400.0"/>
        <n v="1602100.0"/>
        <n v="1363500.0"/>
        <n v="5662000.0"/>
        <n v="6148400.0"/>
        <n v="2380000.0"/>
        <n v="7077600.0"/>
      </sharedItems>
    </cacheField>
    <cacheField name="budget/0/value/@value-date" numFmtId="165">
      <sharedItems containsSemiMixedTypes="0" containsDate="1" containsString="0">
        <d v="2019-04-01T00:00:00Z"/>
        <d v="2018-04-01T00:00:00Z"/>
        <d v="2020-04-01T00:00:00Z"/>
        <d v="2021-04-01T00:00:00Z"/>
        <d v="2022-04-01T00:00:00Z"/>
      </sharedItems>
    </cacheField>
    <cacheField name="budget/0/period-start/@iso-date" numFmtId="165">
      <sharedItems containsSemiMixedTypes="0" containsDate="1" containsString="0">
        <d v="2019-04-01T00:00:00Z"/>
        <d v="2018-04-01T00:00:00Z"/>
        <d v="2020-04-01T00:00:00Z"/>
        <d v="2021-04-01T00:00:00Z"/>
        <d v="2022-04-01T00:00:00Z"/>
      </sharedItems>
    </cacheField>
    <cacheField name="budget/0/period-end/@iso-date" numFmtId="165">
      <sharedItems containsSemiMixedTypes="0" containsDate="1" containsString="0">
        <d v="2020-03-31T00:00:00Z"/>
        <d v="2019-03-31T00:00:00Z"/>
        <d v="2021-03-31T00:00:00Z"/>
        <d v="2022-03-31T00:00:00Z"/>
        <d v="2023-03-31T00:00:00Z"/>
      </sharedItems>
    </cacheField>
    <cacheField name="budget/0/@status" numFmtId="0">
      <sharedItems containsString="0" containsBlank="1" containsNumber="1" containsInteger="1">
        <n v="1.0"/>
        <m/>
      </sharedItems>
    </cacheField>
    <cacheField name="#budget-area">
      <sharedItems containsBlank="1" containsMixedTypes="1" containsNumber="1" containsInteger="1">
        <n v="998.0"/>
        <s v="TR"/>
        <n v="298.0"/>
        <s v="AF"/>
        <s v="NG"/>
        <s v="SO"/>
        <s v="SS"/>
        <s v="SD"/>
        <m/>
        <s v="CO"/>
        <n v="489.0"/>
        <n v="619.0"/>
        <s v="DZ"/>
        <s v="EG"/>
        <s v="LB"/>
        <s v="LY"/>
        <s v="MA"/>
        <s v="YE"/>
        <s v="IQ"/>
        <s v="JO"/>
        <n v="189.0"/>
        <n v="589.0"/>
        <s v="SY"/>
        <s v="TN"/>
        <s v="PK"/>
        <s v="MM"/>
        <s v="NP"/>
        <s v="LK"/>
        <n v="88.0"/>
        <n v="380.0"/>
        <s v="PH"/>
      </sharedItems>
    </cacheField>
    <cacheField name="#sector" numFmtId="0">
      <sharedItems containsSemiMixedTypes="0" containsString="0" containsNumber="1" containsInteger="1">
        <n v="15170.0"/>
        <n v="15220.0"/>
        <n v="15230.0"/>
        <n v="15190.0"/>
        <n v="15210.0"/>
        <n v="15160.0"/>
        <n v="14010.0"/>
        <n v="15250.0"/>
        <n v="72010.0"/>
        <n v="15136.0"/>
        <n v="73010.0"/>
        <n v="15150.0"/>
        <n v="16020.0"/>
        <n v="15142.0"/>
        <n v="15130.0"/>
        <n v="15112.0"/>
        <n v="15132.0"/>
        <n v="15110.0"/>
        <n v="41010.0"/>
        <n v="15153.0"/>
        <n v="12250.0"/>
      </sharedItems>
    </cacheField>
    <cacheField name="Column3" numFmtId="0">
      <sharedItems containsString="0" containsBlank="1">
        <m/>
      </sharedItems>
    </cacheField>
    <cacheField name="Column4" numFmtId="0">
      <sharedItems containsString="0" containsBlank="1">
        <m/>
      </sharedItems>
    </cacheField>
    <cacheField name="Column5" numFmtId="0">
      <sharedItems containsString="0" containsBlank="1">
        <m/>
      </sharedItems>
    </cacheField>
    <cacheField name="Column6" numFmtId="0">
      <sharedItems containsString="0" containsBlank="1">
        <m/>
      </sharedItems>
    </cacheField>
    <cacheField name="Column7" numFmtId="0">
      <sharedItems containsString="0" containsBlank="1">
        <m/>
      </sharedItems>
    </cacheField>
    <cacheField name="Column8" numFmtId="0">
      <sharedItems containsString="0" containsBlank="1">
        <m/>
      </sharedItems>
    </cacheField>
    <cacheField name="Column9" numFmtId="0">
      <sharedItems containsString="0" containsBlank="1">
        <m/>
      </sharedItems>
    </cacheField>
    <cacheField name="Column10" numFmtId="0">
      <sharedItems containsString="0" containsBlank="1">
        <m/>
      </sharedItems>
    </cacheField>
    <cacheField name="Column11" numFmtId="0">
      <sharedItems containsString="0" containsBlank="1">
        <m/>
      </sharedItems>
    </cacheField>
    <cacheField name="Column12" numFmtId="0">
      <sharedItems containsString="0" containsBlank="1">
        <m/>
      </sharedItems>
    </cacheField>
    <cacheField name="Column13" numFmtId="0">
      <sharedItems containsString="0" containsBlank="1">
        <m/>
      </sharedItems>
    </cacheField>
    <cacheField name="Column14" numFmtId="0">
      <sharedItems containsString="0" containsBlank="1">
        <m/>
      </sharedItems>
    </cacheField>
    <cacheField name="Column15" numFmtId="0">
      <sharedItems containsString="0" containsBlank="1">
        <m/>
      </sharedItems>
    </cacheField>
    <cacheField name="Column16" numFmtId="0">
      <sharedItems containsString="0" containsBlank="1">
        <m/>
      </sharedItems>
    </cacheField>
    <cacheField name="Column17" numFmtId="0">
      <sharedItems containsString="0" containsBlank="1">
        <m/>
      </sharedItems>
    </cacheField>
    <cacheField name="Column18" numFmtId="0">
      <sharedItems containsString="0" containsBlank="1">
        <m/>
      </sharedItems>
    </cacheField>
    <cacheField name="Column19" numFmtId="0">
      <sharedItems containsString="0" containsBlank="1">
        <m/>
      </sharedItems>
    </cacheField>
    <cacheField name="Column20" numFmtId="0">
      <sharedItems containsString="0" containsBlank="1">
        <m/>
      </sharedItems>
    </cacheField>
  </cacheFields>
</pivotCacheDefinition>
</file>

<file path=xl/pivotCache/pivotCacheDefinition2.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S1292" sheet="Transactions"/>
  </cacheSource>
  <cacheFields>
    <cacheField name="IATI Identifier" numFmtId="49">
      <sharedItems>
        <s v="iati-identifier"/>
        <s v="GB-GOV-3-CSSF-01-000001"/>
        <s v="GB-GOV-3-CSSF-01-000002"/>
        <s v="GB-GOV-3-CSSF-01-000003"/>
        <s v="GB-GOV-3-CSSF-01-000004"/>
        <s v="GB-GOV-3-CSSF-01-000005"/>
        <s v="GB-GOV-3-CSSF-01-000006"/>
        <s v="GB-GOV-3-CSSF-01-000010"/>
        <s v="GB-GOV-3-CSSF-01-000011"/>
        <s v="GB-GOV-3-CSSF-01-000012"/>
        <s v="GB-GOV-3-CSSF-01-000013"/>
        <s v="GB-GOV-3-CSSF-01-000016"/>
        <s v="GB-GOV-3-CSSF-02-000001"/>
        <s v="GB-GOV-3-CSSF-02-000002"/>
        <s v="GB-GOV-3-CSSF-02-000004"/>
        <s v="GB-GOV-3-CSSF-02-000005"/>
        <s v="GB-GOV-3-CSSF-02-000006"/>
        <s v="GB-GOV-3-CSSF-03-000003"/>
        <s v="GB-GOV-3-CSSF-03-000007"/>
        <s v="GB-GOV-3-CSSF-03-000008"/>
        <s v="GB-GOV-3-CSSF-03-000010"/>
        <s v="GB-GOV-3-CSSF-03-000012"/>
        <s v="GB-GOV-3-CSSF-03-000017"/>
        <s v="GB-GOV-3-CSSF-03-000018"/>
        <s v="GB-GOV-3-CSSF-03-000019"/>
        <s v="GB-GOV-3-CSSF-03-000020"/>
        <s v="GB-GOV-3-CSSF-03-000022"/>
        <s v="GB-GOV-3-CSSF-03-000023"/>
        <s v="GB-GOV-3-CSSF-03-000024"/>
        <s v="GB-GOV-3-CSSF-03-000025"/>
        <s v="GB-GOV-3-CSSF-03-000026"/>
        <s v="GB-GOV-3-CSSF-03-000027"/>
        <s v="GB-GOV-3-CSSF-03-000028"/>
        <s v="GB-GOV-3-CSSF-03-000029"/>
        <s v="GB-GOV-3-CSSF-03-000030"/>
        <s v="GB-GOV-3-CSSF-04-000001"/>
        <s v="GB-GOV-3-CSSF-04-000002"/>
        <s v="GB-GOV-3-CSSF-04-000003"/>
        <s v="GB-GOV-3-CSSF-05-000001"/>
        <s v="GB-GOV-3-CSSF-05-000002"/>
        <s v="GB-GOV-3-CSSF-05-000003"/>
        <s v="GB-GOV-3-CSSF-06-000001"/>
        <s v="GB-GOV-3-CSSF-06-000002"/>
        <s v="GB-GOV-3-CSSF-06-000005"/>
        <s v="GB-GOV-3-CSSF-06-000006"/>
        <s v="GB-GOV-3-CSSF-06-000007"/>
        <s v="GB-GOV-3-CSSF-06-000013"/>
        <s v="GB-GOV-3-CSSF-06-000014"/>
        <s v="GB-GOV-3-CSSF-06-000015"/>
        <s v="GB-GOV-3-CSSF-06-000016"/>
        <s v="GB-GOV-3-CSSF-06-000017"/>
        <s v="GB-GOV-3-CSSF-06-000018"/>
        <s v="GB-GOV-3-CSSF-06-000020"/>
        <s v="GB-GOV-3-CSSF-06-000021"/>
        <s v="GB-GOV-3-CSSF-06-000022"/>
        <s v="GB-GOV-3-CSSF-06-000023"/>
        <s v="GB-GOV-3-CSSF-06-000024"/>
        <s v="GB-GOV-3-CSSF-06-000026"/>
        <s v="GB-GOV-3-CSSF-06-000027"/>
        <s v="GB-GOV-3-CSSF-06-000028"/>
        <s v="GB-GOV-3-CSSF-07-000004"/>
        <s v="GB-GOV-3-CSSF-07-000008"/>
        <s v="GB-GOV-3-CSSF-08-000001"/>
        <s v="GB-GOV-3-CSSF-08-000002"/>
        <s v="GB-GOV-3-CSSF-09-000001"/>
        <s v="GB-GOV-3-CSSF-09-000002"/>
        <s v="GB-GOV-3-CSSF-09-000003"/>
        <s v="GB-GOV-3-CSSF-10-000001"/>
        <s v="GB-GOV-3-CSSF-10-000003"/>
        <s v="GB-GOV-3-CSSF-01-000018"/>
        <s v="GB-GOV-3-CSSF-01-000019"/>
        <s v="GB-GOV-3-CSSF-06-000029"/>
        <s v="GB-GOV-3-CSSF-06-000030"/>
        <s v="GB-GOV-3-CSSF-06-000033"/>
        <s v="GB-GOV-3-CSSF-06-000034"/>
        <s v="GB-GOV-3-CSSF-10-000002"/>
        <s v="GB-GOV-3-CSSF-07-000009"/>
        <s v="GB-GOV-3-CSSF-07-000010"/>
        <s v="GB-GOV-3-CSSF-07-000011"/>
        <s v="GB-GOV-3-CSSF-07-000012"/>
        <s v="GB-GOV-3-CSSF-07-000013"/>
        <s v="GB-GOV-3-CSSF-03-000036"/>
        <s v="GB-GOV-3-CSSF-03-000037"/>
        <s v="GB-GOV-3-CSSF-03-000038"/>
        <s v="GB-GOV-3-CSSF-03-000039"/>
        <s v="GB-GOV-3-CSSF-03-000040"/>
        <s v="GB-GOV-3-CSSF-03-000041"/>
        <s v="GB-GOV-3-CSSF-06-000035"/>
        <s v="GB-GOV-3-CSSF-06-000036"/>
        <s v="GB-GOV-3-CSSF-06-000037"/>
        <s v="GB-GOV-3-CSSF-09-000007"/>
        <s v="GB-GOV-3-CSSF-09-000008"/>
        <s v="GB-GOV-3-CSSF-01-000023"/>
        <s v="GB-GOV-3-CSSF-01-000024"/>
        <s v="GB-GOV-3-CSSF-09-000005"/>
      </sharedItems>
    </cacheField>
    <cacheField name="Activity check">
      <sharedItems containsMixedTypes="1" containsNumber="1" containsInteger="1">
        <s v="#check"/>
        <n v="1.0"/>
      </sharedItems>
    </cacheField>
    <cacheField name="Transaction Value">
      <sharedItems containsMixedTypes="1" containsNumber="1">
        <s v="transaction/1/value"/>
        <n v="1375000.0"/>
        <n v="0.0"/>
        <n v="1518813.0"/>
        <n v="321510.0"/>
        <n v="37248.0"/>
        <n v="5647460.0"/>
        <n v="688113.0"/>
        <n v="903966.0"/>
        <n v="371622.0"/>
        <n v="1430000.0"/>
        <n v="7986.0"/>
        <n v="9285.0"/>
        <n v="28565.0"/>
        <n v="393.0"/>
        <n v="119454.0"/>
        <n v="1451205.0"/>
        <n v="789030.0"/>
        <n v="243774.0"/>
        <n v="290096.0"/>
        <n v="283796.0"/>
        <n v="801354.0"/>
        <n v="417483.0"/>
        <n v="254132.0"/>
        <n v="242269.0"/>
        <n v="225774.0"/>
        <n v="1511737.0"/>
        <n v="1.192422E7"/>
        <n v="406796.0"/>
        <n v="566735.0"/>
        <n v="16219.0"/>
        <n v="45899.0"/>
        <n v="636222.0"/>
        <n v="7359.0"/>
        <n v="568967.0"/>
        <n v="937279.0"/>
        <n v="655926.0"/>
        <n v="1650180.0"/>
        <n v="558057.0"/>
        <n v="1352422.0"/>
        <n v="1459091.0"/>
        <n v="656955.0"/>
        <n v="914231.0"/>
        <n v="2477154.0"/>
        <n v="2814634.0"/>
        <n v="514578.0"/>
        <n v="-12934.0"/>
        <n v="20149.0"/>
        <n v="161411.0"/>
        <n v="214772.0"/>
        <n v="479592.0"/>
        <n v="164093.0"/>
        <n v="-34635.0"/>
        <n v="-5177.0"/>
        <n v="828140.0"/>
        <n v="2656380.0"/>
        <n v="83072.0"/>
        <n v="504803.0"/>
        <n v="81276.0"/>
        <n v="13740.0"/>
        <n v="355000.0"/>
        <n v="1430378.0"/>
        <n v="313000.0"/>
        <n v="970872.0"/>
        <n v="676450.0"/>
        <n v="115765.0"/>
        <n v="886789.0"/>
        <n v="1797241.0"/>
        <n v="483191.0"/>
        <n v="919836.0"/>
        <n v="3253420.0"/>
        <n v="2740000.0"/>
        <n v="556434.0"/>
        <n v="599510.0"/>
        <n v="242966.0"/>
        <n v="23150.0"/>
        <n v="159155.0"/>
        <n v="1558806.0"/>
        <n v="174090.0"/>
        <n v="231894.0"/>
        <n v="643760.0"/>
        <n v="467153.0"/>
        <n v="581118.0"/>
        <n v="366700.0"/>
        <n v="132563.0"/>
        <n v="292681.0"/>
        <n v="1424405.0"/>
        <n v="156.0"/>
        <n v="1020169.0"/>
        <n v="2053167.0"/>
        <n v="272242.0"/>
        <n v="1120431.0"/>
        <n v="975689.0"/>
        <n v="90341.0"/>
        <n v="1423416.0"/>
        <n v="13874.0"/>
        <n v="853453.0"/>
        <n v="1206235.0"/>
        <n v="1128361.0"/>
        <n v="1088387.0"/>
        <n v="1286051.0"/>
        <n v="2155129.0"/>
        <n v="1156671.0"/>
        <n v="861585.0"/>
        <n v="811810.0"/>
        <n v="1257212.0"/>
        <n v="2760597.0"/>
        <n v="769435.0"/>
        <n v="52607.0"/>
        <n v="2601769.0"/>
        <n v="551507.0"/>
        <n v="460619.0"/>
        <n v="538891.0"/>
        <n v="872569.0"/>
        <n v="2987885.0"/>
        <n v="220579.0"/>
        <n v="1451410.0"/>
        <n v="696644.0"/>
        <n v="34451.0"/>
        <n v="252340.0"/>
        <n v="290127.85"/>
        <n v="180342.0"/>
        <n v="887000.0"/>
        <n v="4361042.0"/>
        <n v="1093000.0"/>
        <n v="500000.0"/>
        <n v="3765.0"/>
        <n v="943841.0"/>
        <n v="778146.0"/>
        <n v="819745.0"/>
        <n v="1145273.0"/>
        <n v="4651808.0"/>
        <n v="5020326.0"/>
        <n v="2373150.0"/>
        <n v="650514.0"/>
        <n v="343081.0"/>
        <n v="6463251.0"/>
        <n v="1.2778E7"/>
        <n v="725000.0"/>
        <n v="537592.0"/>
        <n v="1705500.0"/>
        <n v="520680.0"/>
        <n v="71280.0"/>
        <n v="956624.0"/>
        <n v="1176617.0"/>
        <n v="398524.0"/>
        <n v="80192.0"/>
        <n v="255052.0"/>
        <n v="342236.0"/>
        <n v="609387.0"/>
        <n v="899800.0"/>
        <n v="524880.0"/>
        <n v="2230256.0"/>
        <n v="1232033.0"/>
        <n v="366429.0"/>
        <n v="1329206.0"/>
        <n v="512887.0"/>
        <n v="1024512.0"/>
        <n v="6577143.0"/>
        <n v="893962.0"/>
        <n v="1389056.0"/>
        <n v="944147.0"/>
        <n v="2660944.0"/>
        <n v="1768158.0"/>
        <n v="7143306.0"/>
        <n v="5548580.0"/>
        <n v="4248116.0"/>
        <n v="968597.0"/>
        <n v="812214.0"/>
        <n v="4286861.0"/>
        <n v="2743466.0"/>
        <n v="2438275.0"/>
        <n v="13355.0"/>
        <n v="1473834.0"/>
        <n v="1630513.0"/>
        <n v="1083752.0"/>
        <n v="2203245.0"/>
        <n v="2098601.0"/>
        <n v="1.1159824E7"/>
        <n v="122369.0"/>
        <n v="3675221.0"/>
        <n v="3875263.0"/>
        <n v="235696.0"/>
        <n v="252075.0"/>
        <n v="721475.0"/>
        <n v="1342621.0"/>
        <n v="445684.0"/>
        <n v="2338112.0"/>
        <n v="6503876.0"/>
        <n v="100000.0"/>
        <n v="94379.0"/>
        <n v="224510.0"/>
        <n v="918033.0"/>
        <n v="188122.0"/>
        <n v="2700684.0"/>
        <n v="1205978.0"/>
        <n v="2942758.0"/>
        <n v="6473038.0"/>
        <n v="5425217.0"/>
        <n v="2417973.0"/>
        <n v="941569.0"/>
        <n v="5272754.0"/>
        <n v="904189.0"/>
        <n v="211302.0"/>
        <n v="1250977.0"/>
        <n v="22072.0"/>
        <n v="84160.0"/>
        <n v="1043994.0"/>
        <n v="479150.0"/>
        <n v="175088.0"/>
        <n v="97054.0"/>
        <n v="335721.0"/>
        <n v="250376.0"/>
        <n v="450449.0"/>
        <n v="652700.0"/>
        <n v="1085836.0"/>
        <n v="603232.0"/>
        <n v="443188.0"/>
        <n v="1205838.0"/>
        <n v="83162.0"/>
        <n v="757880.0"/>
        <n v="1465309.0"/>
        <n v="164500.0"/>
        <n v="343215.0"/>
        <n v="813827.0"/>
        <n v="1742785.92"/>
        <n v="1946537.0"/>
        <n v="758179.0"/>
        <n v="2981305.0"/>
        <n v="4507091.0"/>
        <n v="1360983.0"/>
        <n v="3316696.0"/>
        <n v="2644923.0"/>
        <n v="-953006.0"/>
        <n v="2266448.0"/>
        <n v="20885.0"/>
        <n v="1159095.0"/>
        <n v="2118060.0"/>
        <n v="810077.0"/>
        <n v="1498921.0"/>
        <n v="1551469.0"/>
        <n v="-3885362.0"/>
        <n v="145120.0"/>
        <n v="1694246.0"/>
        <n v="1153900.0"/>
        <n v="1250847.0"/>
        <n v="3908795.0"/>
        <n v="259420.0"/>
        <n v="633619.0"/>
        <n v="582970.0"/>
        <n v="523537.0"/>
        <n v="1166377.0"/>
        <n v="7604007.0"/>
        <s v="2590000"/>
        <s v="0"/>
        <s v="726565"/>
        <s v="211432"/>
        <s v="5933"/>
        <s v="28873"/>
        <s v="96490"/>
        <s v="1539859"/>
        <s v="299968"/>
        <s v="6862000"/>
        <s v="845000"/>
        <s v="2429"/>
        <s v="7734"/>
        <s v="33343"/>
        <s v="1167358"/>
        <s v="119523"/>
        <s v="26893"/>
        <s v="640392"/>
        <s v="297320"/>
        <s v="167878"/>
        <s v="56846"/>
        <s v="182331"/>
        <s v="295000"/>
        <s v="30000"/>
        <s v="1810"/>
        <s v="1002984"/>
        <s v="410612"/>
        <s v="293244"/>
        <s v="731647"/>
        <s v="264972"/>
        <s v="148639"/>
        <s v="1365473"/>
        <s v="77702"/>
        <s v="762663"/>
        <s v="829664"/>
        <s v="1774621"/>
        <s v="478264"/>
        <s v="534487"/>
        <s v="604438"/>
        <s v="826011"/>
        <s v="1597636"/>
        <s v="784299"/>
        <s v="877134"/>
        <s v="16288"/>
        <s v="645665"/>
        <s v="973659"/>
        <s v="704308"/>
        <s v="671900"/>
        <s v="1489506"/>
        <s v="4135867"/>
        <s v="17761"/>
        <s v="3423"/>
        <s v="1002778"/>
        <s v="115800"/>
        <s v="193857"/>
        <s v="46187"/>
        <s v="57451"/>
        <s v="4310303"/>
        <s v="1818045"/>
        <s v="400000"/>
        <s v="39844"/>
        <s v="781879"/>
        <s v="7860"/>
        <s v="625543"/>
        <s v="1027292"/>
        <s v="3097617"/>
        <s v="906161"/>
        <s v="7830000"/>
        <s v="456"/>
        <s v="450000"/>
        <s v="474902"/>
        <s v="262353"/>
        <s v="329626"/>
        <s v="1602407"/>
        <s v="172820"/>
        <s v="31346"/>
        <s v="545272"/>
        <s v="330519"/>
        <s v="398423"/>
        <s v="214040"/>
        <s v="280667"/>
        <s v="410963"/>
        <s v="1290026"/>
        <s v="1128756"/>
        <s v="289593"/>
        <s v="656443"/>
        <s v="903651"/>
        <s v="1000000"/>
        <s v="299243"/>
        <s v="662908"/>
        <s v="111407"/>
        <s v="678082"/>
        <s v="1086230"/>
        <s v="1611494"/>
        <s v="2122336"/>
        <s v="1071357"/>
        <s v="748001"/>
        <s v="1826188"/>
        <s v="855059"/>
        <s v="708817"/>
        <s v="1069872"/>
        <s v="602292"/>
        <s v="1730805"/>
        <s v="1809187"/>
        <s v="369256"/>
        <s v="5586072"/>
        <s v="3804590"/>
        <s v="34264"/>
        <s v="3489"/>
        <s v="587942"/>
        <s v="1188955"/>
        <s v="295025"/>
        <s v="393575"/>
        <s v="4771140"/>
        <s v="1930000"/>
        <s v="100000"/>
        <s v="243517"/>
        <s v="682803"/>
        <s v="243701"/>
        <s v="660519"/>
        <s v="1422685"/>
        <s v="4014026"/>
        <s v="1489226"/>
        <s v="5220000"/>
        <s v="484414"/>
        <s v="138754"/>
        <s v="530650"/>
        <s v="27121460"/>
        <s v="13955229"/>
        <s v="710948"/>
        <s v="1179090"/>
        <s v="3847675"/>
        <s v="9017"/>
        <s v="646411"/>
        <s v="1433881"/>
        <s v="1732820"/>
        <s v="255971"/>
        <s v="40127"/>
        <s v="226444"/>
        <s v="1962047"/>
        <s v="1392182"/>
        <s v="3549062"/>
        <s v="779833"/>
        <s v="1425242"/>
        <s v="312705"/>
        <s v="325033"/>
        <s v="10931162"/>
        <s v="458816"/>
        <s v="3802493"/>
        <s v="3612100"/>
        <s v="1768399"/>
        <s v="2540444"/>
        <s v="8262839"/>
        <s v="2813277"/>
        <s v="3240927"/>
        <s v="2781463"/>
        <s v="1922907"/>
        <s v="1033566"/>
        <s v="1431553"/>
        <s v="1069046"/>
        <s v="1211173"/>
        <s v="1628900"/>
        <s v="2884542"/>
        <s v="3888433"/>
        <s v="6276094"/>
        <s v="450018"/>
        <s v="1499364"/>
        <s v="1322480"/>
        <s v="1158622"/>
        <s v="2130141"/>
        <s v="609594"/>
        <s v="2271088"/>
        <s v="8580000"/>
        <n v="11776.0"/>
        <n v="-1955.0"/>
        <n v="33196.0"/>
        <n v="275106.0"/>
        <n v="720241.0"/>
        <n v="187680.0"/>
        <n v="2395208.0"/>
        <n v="1069424.0"/>
        <n v="4990000.0"/>
        <n v="441632.0"/>
        <n v="147460.0"/>
        <n v="864432.0"/>
        <n v="418266.0"/>
        <n v="283.0"/>
        <n v="1129509.0"/>
        <n v="1569468.0"/>
        <n v="-458389.0"/>
        <n v="600179.0"/>
        <n v="2628023.0"/>
        <n v="505733.0"/>
        <n v="303255.0"/>
        <n v="169815.0"/>
        <n v="396977.0"/>
        <n v="321272.0"/>
        <n v="911346.0"/>
        <n v="261591.0"/>
        <n v="560521.0"/>
        <n v="1509110.0"/>
        <n v="132902.0"/>
        <n v="1200000.0"/>
        <n v="-1100000.0"/>
        <n v="700000.0"/>
        <n v="334069.0"/>
        <n v="764216.0"/>
        <n v="2026436.0"/>
        <n v="265351.0"/>
        <n v="-4047083.0"/>
        <n v="2968361.0"/>
        <n v="2420156.0"/>
        <n v="623516.0"/>
        <n v="648898.0"/>
        <n v="937373.0"/>
        <n v="413604.0"/>
        <n v="1093866.0"/>
        <n v="420004.0"/>
        <n v="1685928.0"/>
        <n v="2240557.0"/>
        <n v="1792369.24"/>
        <n v="2671891.89936498"/>
        <n v="239643.273319191"/>
        <n v="66774.0"/>
        <n v="997229.0"/>
        <n v="399549.0"/>
        <n v="705221.0"/>
        <n v="-111683.0"/>
        <n v="857447.0"/>
        <n v="816948.26"/>
        <n v="317175.0"/>
        <n v="555919.0"/>
        <n v="2710038.0"/>
        <n v="1811354.0"/>
        <n v="6745000.0"/>
        <n v="2200000.0"/>
        <n v="2295930.0"/>
        <n v="58435.0"/>
        <n v="56711.0"/>
        <n v="495380.0"/>
        <n v="3200000.0"/>
        <n v="140310.0"/>
        <n v="388175.0"/>
        <n v="6658.0"/>
        <n v="602558.0"/>
        <n v="89288.0"/>
        <n v="720310.0"/>
        <n v="1034240.0"/>
        <n v="132581.0"/>
        <n v="13400.0"/>
        <n v="280344.0"/>
        <n v="901633.0"/>
        <n v="873923.0"/>
        <n v="218911.0"/>
        <n v="812315.0"/>
        <n v="533867.0"/>
        <n v="462857.0"/>
        <n v="400000.0"/>
        <n v="4100000.0"/>
        <n v="300000.0"/>
        <n v="272063.0"/>
        <n v="305953.0"/>
        <n v="1566554.0"/>
        <n v="1704028.0"/>
        <n v="3230502.0"/>
        <n v="1076114.0"/>
        <n v="769705.0"/>
        <n v="2037468.0"/>
        <n v="905339.0"/>
        <n v="906929.0"/>
        <n v="46890.0"/>
        <n v="1187602.0"/>
        <n v="515908.0"/>
        <n v="1694859.43"/>
        <n v="5120183.98452675"/>
        <n v="138079.0"/>
        <n v="8693.0"/>
        <n v="3323.0"/>
        <n v="550000.0"/>
        <n v="112380.0"/>
        <n v="731751.0"/>
        <n v="457958.5"/>
        <n v="209898.0"/>
        <n v="1523780.0"/>
        <n v="588360.0"/>
        <n v="3537196.0"/>
        <n v="283329.0"/>
        <n v="91973.0"/>
        <n v="136669.0"/>
        <n v="3800000.0"/>
        <n v="779498.0"/>
        <n v="77116.77"/>
        <n v="2385009.15"/>
        <n v="51090.27"/>
        <n v="937461.11"/>
        <n v="93727.25"/>
        <n v="8145.0"/>
        <n v="195791.58"/>
        <n v="899384.53"/>
        <n v="936377.33"/>
        <n v="448360.02"/>
        <n v="602130.69"/>
        <n v="789489.15"/>
        <n v="349208.0"/>
        <n v="101592.0"/>
        <n v="630638.0"/>
        <n v="188400.0"/>
        <n v="976691.0"/>
        <n v="1225429.0"/>
        <n v="1662942.0"/>
        <n v="2045899.0"/>
        <n v="1603975.0"/>
        <n v="2318209.0"/>
        <n v="1455364.0"/>
        <n v="1764617.0"/>
        <n v="1052834.0"/>
        <n v="649837.0"/>
        <n v="174219.0"/>
        <n v="1305070.0"/>
        <n v="1269541.0"/>
        <n v="2411807.0"/>
        <n v="3196556.0"/>
        <n v="666434.0"/>
        <n v="367255.0"/>
        <n v="41942.0"/>
        <n v="7590.0"/>
        <n v="60271.0"/>
        <n v="789816.0"/>
        <n v="199990.54"/>
        <n v="348798.0"/>
        <n v="1476879.45"/>
        <n v="1017432.2"/>
        <n v="2682750.0"/>
        <n v="1131972.0"/>
        <n v="757198.0"/>
        <n v="7473928.0"/>
        <n v="180066.0"/>
        <n v="210596.6"/>
        <n v="916651.69"/>
        <n v="6425000.0"/>
        <n v="1087915.75"/>
        <n v="223411.0"/>
        <n v="75862.42"/>
        <n v="3621980.48"/>
        <n v="544317.02"/>
        <n v="822202.7"/>
        <n v="202344.96"/>
        <n v="431299.61"/>
        <n v="1329659.87"/>
        <n v="1437673.1241395"/>
        <n v="642320.66"/>
        <n v="569204.17"/>
        <n v="954212.0"/>
        <n v="669291.36"/>
        <n v="450164.0"/>
        <n v="-177503.0"/>
        <n v="144045.0"/>
        <n v="1178547.0"/>
        <n v="2075756.0"/>
        <n v="5699.916"/>
        <n v="1007341.34"/>
        <n v="3456940.82"/>
        <n v="3922403.27006062"/>
        <n v="3855642.79"/>
        <n v="860245.75"/>
        <n v="2273656.44"/>
        <n v="1406769.98733788"/>
        <n v="1058913.2"/>
        <n v="602403.05"/>
        <n v="2392205.23"/>
        <n v="3105375.52"/>
        <n v="1280201.19"/>
        <n v="849451.0"/>
        <n v="675498.0"/>
        <n v="201897.0"/>
        <n v="897691.0"/>
        <n v="2087801.0"/>
        <n v="1436214.0"/>
        <n v="5300693.0"/>
        <n v="2314675.0"/>
        <n v="262653.0"/>
        <n v="369.0"/>
        <n v="37696.0"/>
        <n v="131177.0"/>
        <n v="1608856.0"/>
        <n v="9798000.0"/>
        <n v="16527.0"/>
        <n v="414200.0"/>
        <n v="150333.91"/>
        <n v="1156831.74"/>
        <n v="781677.0"/>
        <n v="1324235.66"/>
        <n v="298873.41"/>
        <n v="293800.49"/>
        <n v="1765204.99"/>
        <n v="390064.2"/>
        <n v="2740452.89"/>
        <n v="896485.38"/>
        <n v="686118.95"/>
        <n v="1145713.45"/>
        <n v="1110562.0"/>
        <n v="5832973.0"/>
        <n v="627466.0"/>
        <n v="887045.17"/>
        <n v="1477609.88"/>
        <n v="1079270.46"/>
        <n v="968673.05"/>
        <n v="2284840.78"/>
        <n v="720246.0"/>
        <n v="2841445.58"/>
        <n v="2076614.86"/>
        <n v="-755777.64"/>
        <n v="1044279.74"/>
        <n v="1146350.32"/>
        <n v="5020839.0"/>
        <n v="388191.04"/>
        <n v="2026866.94"/>
        <n v="2461014.71"/>
        <n v="3007741.69"/>
        <n v="1859062.33"/>
        <n v="1472840.03"/>
        <n v="1281870.33575736"/>
        <n v="258120.0"/>
        <n v="43236.0"/>
        <n v="298836.0"/>
        <n v="20090.0"/>
        <n v="599246.0"/>
        <n v="753637.0"/>
        <n v="985103.0"/>
        <n v="497980.0"/>
        <n v="5227782.0"/>
        <n v="3792473.0"/>
        <n v="2177167.0"/>
        <n v="35127.0"/>
        <n v="1207761.0"/>
        <n v="2749000.0"/>
        <n v="816121.0"/>
        <n v="242500.0"/>
        <n v="201786.51"/>
        <n v="4983000.0"/>
        <n v="9094000.0"/>
        <n v="8153000.0"/>
        <n v="6272000.0"/>
        <n v="142000.0"/>
        <n v="906000.0"/>
        <n v="202635.0"/>
        <n v="421666.0"/>
        <n v="295051.16"/>
        <n v="1275308.61"/>
        <n v="645990.0"/>
        <n v="1674736.25"/>
        <n v="1912841.7"/>
        <n v="1617541.86765732"/>
        <n v="830449.4"/>
        <n v="607166.54"/>
        <n v="1830087.48"/>
        <n v="27963.01"/>
        <n v="363158.63"/>
        <n v="383778.53"/>
        <n v="2375034.55"/>
        <n v="806766.78"/>
        <n v="371416.1"/>
        <n v="451896.242342682"/>
        <n v="-53844.55"/>
        <n v="217195.280123279"/>
        <n v="1640725.07987672"/>
        <n v="68507.0"/>
        <n v="9674.0"/>
        <n v="169767.0"/>
        <n v="473525.0"/>
        <n v="109058.0"/>
        <n v="18628.0"/>
        <n v="64036.0"/>
        <n v="2225532.0"/>
        <n v="1325060.0"/>
        <n v="830125.0"/>
        <n v="2912000.0"/>
        <n v="682479.0"/>
        <n v="111492.0"/>
        <n v="1172820.64"/>
        <n v="1333719.75970076"/>
        <n v="1315957.29"/>
        <n v="1232908.5241"/>
        <n v="9535.0"/>
        <n v="1839870.0"/>
        <n v="583299.0"/>
        <n v="336558.0"/>
        <n v="1432957.0"/>
        <n v="756084.0"/>
        <n v="-285211.16"/>
        <n v="328115.27"/>
        <n v="2474376.09791057"/>
        <n v="1129243.59"/>
        <n v="421553.34"/>
        <n v="334348.72"/>
        <n v="42406.64"/>
        <n v="1000683.9"/>
        <n v="1260468.0"/>
        <n v="481716.28"/>
        <n v="1789823.48"/>
        <n v="466505.490404634"/>
        <n v="559797.872089426"/>
        <n v="-2069739.10040463"/>
        <n v="374613.312726961"/>
        <n v="-278135.342726961"/>
        <n v="449603.0"/>
        <n v="64350.0"/>
        <n v="46896.0"/>
        <n v="138659.0"/>
        <n v="32856.0"/>
        <n v="462161.0"/>
        <n v="906622.0"/>
        <n v="597359.0"/>
        <n v="416372.0"/>
        <n v="3493764.0"/>
        <n v="1626744.0"/>
        <n v="-106317.898"/>
        <n v="70160.0"/>
        <n v="266933.0"/>
        <n v="1241592.0"/>
        <n v="249419.0"/>
        <n v="-21379.0"/>
        <n v="1407749.5023302"/>
        <n v="3514364.04778626"/>
        <n v="5316526.0"/>
        <n v="1696234.0"/>
        <n v="66185.29"/>
        <n v="125827.249"/>
        <n v="3124946.0"/>
        <n v="745457.0"/>
        <n v="689263.0"/>
        <n v="1554554.0"/>
        <n v="1319258.0"/>
        <n v="-345878.66"/>
        <n v="473548.23"/>
        <n v="3863446.74792719"/>
        <n v="1935381.15"/>
        <n v="728200.77"/>
        <n v="-960464.55"/>
        <n v="55123.9908965449"/>
        <n v="1075391.3"/>
        <n v="2881663.69"/>
        <n v="888949.69"/>
        <n v="3328634.69"/>
        <n v="2101931.54152159"/>
        <n v="966884.571176268"/>
        <n v="4392896.58847841"/>
        <n v="947391.523455016"/>
        <n v="1967518.51654498"/>
        <n v="276159.0"/>
        <n v="201349.0"/>
        <n v="433275.0"/>
        <n v="156498.0"/>
        <n v="15657.0"/>
        <n v="1571271.0"/>
        <n v="1741480.0"/>
        <n v="1210234.0"/>
        <n v="997534.0"/>
        <n v="33845.0"/>
        <n v="107056.0"/>
        <n v="546037.0"/>
        <n v="6638000.0"/>
        <n v="4622.0"/>
        <n v="721982.0"/>
        <n v="488387.0"/>
        <n v="1558172.6176697975"/>
        <n v="3207847.25"/>
        <n v="1248874.648"/>
        <n v="2347608.4243999994"/>
        <n v="66117.71"/>
        <n v="768352.2000000001"/>
        <n v="1269858.0"/>
        <n v="1287314.0"/>
        <n v="759551.0"/>
        <n v="1748767.0"/>
        <n v="612504.0399999999"/>
        <n v="1109891.98"/>
        <n v="2791112.84646"/>
        <n v="1881641.01"/>
        <n v="805389.87"/>
        <n v="2367762.01"/>
        <n v="65562.0"/>
        <n v="1325930.31"/>
        <n v="4406895.15"/>
        <n v="1312149.55"/>
        <n v="2244605.1"/>
        <n v="420296.4420013149"/>
        <n v="689572.09354"/>
        <n v="3030260.0679986854"/>
        <n v="600144.5872025727"/>
        <n v="1005733.0727974272"/>
        <n v="212000.0"/>
        <n v="11917.0"/>
        <n v="773668.0"/>
        <n v="378445.0"/>
        <n v="968412.0"/>
        <n v="735280.0"/>
        <n v="700109.0"/>
        <n v="457805.0"/>
        <n v="415128.0"/>
        <n v="499972.14"/>
        <n v="562606.3"/>
        <n v="2547202.12"/>
        <n v="6978.81"/>
        <n v="129886.72"/>
        <n v="3261396.97"/>
        <n v="489998.21"/>
        <n v="572968.57"/>
        <n v="493425.34"/>
        <n v="-1082.44"/>
        <n v="361067.32"/>
        <n v="468275.71"/>
        <n v="75966.83"/>
        <n v="1213693.03"/>
        <n v="625079.31"/>
        <n v="46707.36"/>
        <n v="1255112.02"/>
        <n v="124599.01"/>
        <n v="84708.14"/>
        <n v="609186.98"/>
        <n v="330239.16"/>
        <n v="536875.87"/>
        <n v="883485.39"/>
        <n v="21346.8"/>
        <n v="-1994526.52"/>
        <n v="718310.7"/>
        <n v="189653.53"/>
        <n v="41973.59"/>
        <n v="193550.67"/>
        <n v="176767.2"/>
        <n v="779936.38"/>
        <n v="23729.58"/>
        <n v="107584.04"/>
        <n v="270413.31"/>
        <n v="242898.14"/>
        <n v="847726.78"/>
        <n v="1010447.72"/>
        <n v="451780.98"/>
        <n v="387457.41"/>
        <n v="-37351.52"/>
        <n v="622692.0"/>
        <n v="645226.59"/>
        <n v="557035.49"/>
        <n v="3418908.31"/>
        <n v="74115.65"/>
        <n v="-6728249.28"/>
        <n v="354941.98"/>
        <n v="2876007.27"/>
        <n v="23015.49"/>
        <n v="246970.12"/>
        <n v="979333.29"/>
        <n v="751088.0"/>
        <n v="140616.21"/>
        <n v="1130443.63"/>
        <n v="459752.67"/>
        <n v="901251.7"/>
        <n v="1403300.61"/>
        <n v="117270.3"/>
        <n v="20201.34"/>
        <n v="1244025.99"/>
        <n v="1487944.62"/>
        <n v="520478.82"/>
        <n v="2213730.18"/>
        <n v="704292.76"/>
        <n v="1820289.82"/>
        <n v="344644.05"/>
        <n v="991823.9"/>
        <n v="1631691.87"/>
        <n v="855012.91"/>
        <n v="284533.15"/>
        <n v="6325.93"/>
        <n v="1032464.88"/>
        <n v="227617.0"/>
        <n v="871919.97"/>
        <n v="229053.36"/>
        <n v="396698.01"/>
        <n v="178371.79"/>
        <n v="938102.23"/>
        <n v="1271883.92"/>
        <n v="3374645.97"/>
        <n v="308156.16"/>
        <n v="241298.49"/>
        <n v="-5944.64"/>
        <n v="859908.0"/>
        <n v="945907.57"/>
        <n v="690125.85"/>
        <n v="3174425.47"/>
        <n v="1093785.37"/>
        <n v="-1.507073844E7"/>
        <n v="-204270.69"/>
        <n v="1005758.01"/>
        <n v="-388.71"/>
        <n v="2164011.1"/>
        <n v="2064477.76"/>
        <n v="1431520.66"/>
        <n v="12899.66"/>
        <n v="1782717.9"/>
        <n v="928053.14"/>
        <n v="894289.89"/>
        <n v="2103995.69"/>
        <n v="438684.53"/>
        <n v="498498.75"/>
        <n v="5896304.07"/>
        <n v="619676.16"/>
        <n v="-217764.27"/>
        <n v="124576.6"/>
        <n v="-702575.17"/>
        <n v="2360536.0"/>
        <n v="36428.4"/>
        <n v="3517823.82"/>
        <n v="4941639.2"/>
        <n v="1085769.98"/>
        <n v="-151449.36"/>
        <n v="18163.52"/>
        <n v="-327147.12"/>
        <n v="85110.41"/>
        <n v="52117.77"/>
        <n v="634289.86"/>
        <n v="553230.25"/>
        <n v="184978.28"/>
        <n v="503601.92"/>
        <n v="2385367.84"/>
        <n v="1442274.91"/>
        <n v="463443.69"/>
        <n v="3420487.09"/>
        <n v="348275.77"/>
        <n v="207564.0"/>
        <n v="1693978.62"/>
        <n v="1060439.68"/>
        <n v="7407945.29"/>
        <n v="968496.36"/>
        <n v="266966.07"/>
        <n v="2259719.41"/>
        <n v="140000.0"/>
        <n v="1644337.16"/>
        <n v="7006657.24"/>
        <n v="2819321.12"/>
        <n v="1455678.95"/>
        <n v="961430.12"/>
        <n v="833555.98"/>
        <n v="550266.99"/>
        <n v="4559112.46"/>
        <n v="-16913.58"/>
        <n v="651458.58"/>
        <n v="5097670.9"/>
        <n v="1925324.35"/>
        <n v="-41591.31"/>
        <n v="2145894.15"/>
        <n v="-242500.73"/>
        <n v="2382395.88"/>
        <n v="1064611.92"/>
        <n v="1812067.93"/>
        <n v="6229316.28"/>
        <n v="1507025.52"/>
        <n v="198803.54"/>
        <n v="57464.0"/>
        <n v="455515.79"/>
        <n v="166818.56"/>
        <n v="36606.26"/>
        <n v="942793.44"/>
        <n v="1012604.56"/>
        <n v="2185105.2"/>
        <n v="411121.56"/>
        <n v="2095610.79"/>
        <n v="2586482.78"/>
        <n v="-2468559.64"/>
        <n v="2897150.44"/>
        <n v="625099.17"/>
      </sharedItems>
    </cacheField>
    <cacheField name="Transaction Date">
      <sharedItems containsDate="1" containsMixedTypes="1">
        <s v="transaction/1/transaction-date/@iso-date"/>
        <d v="2018-06-30T00:00:00Z"/>
        <d v="2018-09-30T00:00:00Z"/>
        <d v="2018-12-31T00:00:00Z"/>
        <d v="2019-03-31T00:00:00Z"/>
        <d v="2019-06-30T00:00:00Z"/>
        <d v="2019-09-30T00:00:00Z"/>
        <d v="2019-12-31T00:00:00Z"/>
        <d v="2020-03-31T00:00:00Z"/>
        <d v="2020-06-30T00:00:00Z"/>
        <d v="2020-09-30T00:00:00Z"/>
        <d v="2020-12-31T00:00:00Z"/>
        <d v="2021-03-31T00:00:00Z"/>
        <d v="2021-06-30T00:00:00Z"/>
        <d v="2021-09-30T00:00:00Z"/>
        <d v="2021-12-31T00:00:00Z"/>
        <d v="2022-03-31T00:00:00Z"/>
        <d v="2022-06-30T00:00:00Z"/>
        <d v="2022-09-30T00:00:00Z"/>
        <d v="2022-12-31T00:00:00Z"/>
        <d v="2023-03-31T00:00:00Z"/>
      </sharedItems>
    </cacheField>
    <cacheField name="Value Date">
      <sharedItems containsDate="1" containsMixedTypes="1">
        <s v="transaction/1/value/@value-date"/>
        <d v="2018-06-30T00:00:00Z"/>
        <d v="2018-09-30T00:00:00Z"/>
        <d v="2018-12-31T00:00:00Z"/>
        <d v="2019-03-31T00:00:00Z"/>
        <d v="2019-06-30T00:00:00Z"/>
        <d v="2019-09-30T00:00:00Z"/>
        <d v="2019-12-31T00:00:00Z"/>
        <d v="2020-03-31T00:00:00Z"/>
        <d v="2020-06-30T00:00:00Z"/>
        <d v="2020-09-30T00:00:00Z"/>
        <d v="2020-12-31T00:00:00Z"/>
        <d v="2021-03-31T00:00:00Z"/>
        <d v="2021-06-30T00:00:00Z"/>
        <d v="2021-09-30T00:00:00Z"/>
        <d v="2021-12-31T00:00:00Z"/>
        <d v="2022-03-31T00:00:00Z"/>
        <d v="2022-06-30T00:00:00Z"/>
        <d v="2022-09-30T00:00:00Z"/>
        <d v="2022-12-31T00:00:00Z"/>
        <d v="2023-03-31T00:00:00Z"/>
      </sharedItems>
    </cacheField>
    <cacheField name="Transaction Type">
      <sharedItems containsMixedTypes="1" containsNumber="1" containsInteger="1">
        <s v="transaction/1/transaction-type/@code"/>
        <n v="4.0"/>
      </sharedItems>
    </cacheField>
    <cacheField name="Month">
      <sharedItems containsMixedTypes="1" containsNumber="1" containsInteger="1">
        <s v="#month"/>
        <n v="6.0"/>
        <n v="9.0"/>
        <n v="12.0"/>
        <n v="3.0"/>
      </sharedItems>
    </cacheField>
    <cacheField name="Quarter" numFmtId="49">
      <sharedItems>
        <s v="#quarter"/>
        <s v="Q1"/>
        <s v="Q2"/>
        <s v="Q3"/>
        <s v="Q4"/>
      </sharedItems>
    </cacheField>
    <cacheField name="Year End">
      <sharedItems containsMixedTypes="1" containsNumber="1" containsInteger="1">
        <s v="#year end"/>
        <n v="2018.0"/>
        <n v="2019.0"/>
        <n v="2020.0"/>
        <n v="2021.0"/>
        <n v="2022.0"/>
        <n v="2023.0"/>
      </sharedItems>
    </cacheField>
    <cacheField name="Fiscal Year">
      <sharedItems containsMixedTypes="1" containsNumber="1" containsInteger="1">
        <s v="#fiscal year"/>
        <n v="2019.0"/>
        <n v="2020.0"/>
        <n v="2021.0"/>
        <n v="2022.0"/>
        <n v="2023.0"/>
      </sharedItems>
    </cacheField>
    <cacheField name="Description" numFmtId="49">
      <sharedItems>
        <s v="transaction/1/description/narrative"/>
        <s v="Expenditure on Multilateral Championing Our Values (Q1 FY 2019)"/>
        <s v="Expenditure on Multilateral Strategy Peacebuilding Programme (Q1 FY 2019)"/>
        <s v="Expenditure on Multilateral Strategy Peacekeeping Programme (Q1 FY 2019)"/>
        <s v="Expenditure on Multilateral Security Capacity Building (Q1 FY 2019)"/>
        <s v="Expenditure on Migration Reintegration and Support for Returnees Programme (Q1 FY 2019)"/>
        <s v="Expenditure on Supporting Turkey to manage illegal migration from the East (Q1 FY 2019)"/>
        <s v="Expenditure on Commonwealth Prosperity (Q1 FY 2019)"/>
        <s v="Expenditure on Commonwealth Security (Q1 FY 2019)"/>
        <s v="Expenditure on Commonwealth Fairness (Q1 FY 2019)"/>
        <s v="Expenditure on Commonwealth Sustainability (Q1 FY 2019)"/>
        <s v="Expenditure on Counter Terrorism Programmes Fund (Q1 FY 2019)"/>
        <s v="Expenditure on Afghanistan Demining programme (Q1 FY 2019)"/>
        <s v="Expenditure on Afghanistan Migration programme (Q1 FY 2019)"/>
        <s v="Expenditure on Afghanistan Security Sector and Peace-building Support (Q1 FY 2019)"/>
        <s v="Expenditure on Afghan National Army Trust Fund (Q1 FY 2019)"/>
        <s v="Expenditure on Afghanistan Support to the Peace Process (Q1 FY 2019)"/>
        <s v="Expenditure on Great Lakes Programme (Q1 FY 2019)"/>
        <s v="Expenditure on Nigeria Security &amp; Justice Reform Programme (Q1 FY 2019)"/>
        <s v="Expenditure on North East Nigeria Security and Conflict and Stabilisation Programme (Q1 FY 2019)"/>
        <s v="Expenditure on Strengthening Security and Resilience in Sierra Leone and Neighbouring Countries (Q1 FY 2019)"/>
        <s v="Expenditure on Somaliland (Somalia) Programme (Q1 FY 2019)"/>
        <s v="Expenditure on Africa Peace and Security (Q1 FY 2019)"/>
        <s v="Expenditure on East Africa Preventing Violent Extremism (Q1 FY 2019)"/>
        <s v="Expenditure on East Africa Crime and Justice Programme (Q1 FY 2019)"/>
        <s v="Expenditure on East Africa Migration Programme (Q1 FY 2019)"/>
        <s v="Expenditure on Nigeria Delta &amp; Maritime Security and Stability Programme (Q1 FY 2019)"/>
        <s v="Expenditure on Sahel Defence and Security (Q1 FY 2019)"/>
        <s v="Expenditure on Sahel Stabilisation Programme (Q1 FY 2019)"/>
        <s v="Expenditure on Somalia Human Rights and Vulnerable Persons’ Programme (Q1 FY 2019)"/>
        <s v="Expenditure on Somalia Counter Extremism Programme (Q1 FY 2019)"/>
        <s v="Expenditure on Somalia Security Sector Reform Programme (Q1 FY 2019)"/>
        <s v="Expenditure on Somalia Stabilisation Programme (Q1 FY 2019)"/>
        <s v="Expenditure on South Sudan Conflict Reduction (Q1 FY 2019)"/>
        <s v="Expenditure on Sudan Conflict Reduction and Stabilisation Programme (Q1 FY 2019)"/>
        <s v="Expenditure on Caribbean – Serious and Organised Crime (Q1 FY 2019)"/>
        <s v="Expenditure on Colombia Peace and Stability (Q1 FY 2019)"/>
        <s v="Expenditure on Peru/Colombia Serious Organised Crime (Formerly Combatting Illicit Economies - Colombia/Peru/Panama) (Q1 FY 2019)"/>
        <s v="Expenditure on Central Asia Programme (Q1 FY 2019)"/>
        <s v="Expenditure on Eastern Partnership (Q1 FY 2019)"/>
        <s v="Expenditure on Good Governance Fund (Q1 FY 2019)"/>
        <s v="Expenditure on Algeria CSSF Programme (Q1 FY 2019)"/>
        <s v="Expenditure on Egypt CSSF Programme (Q1 FY 2019)"/>
        <s v="Expenditure on Lebanon CSSF: Security Programme (Q1 FY 2019)"/>
        <s v="Expenditure on Libya CSSF Programme (Q1 FY 2019)"/>
        <s v="Expenditure on Morocco CSSF Programme (Q1 FY 2019)"/>
        <s v="Expenditure on Yemen CSSF Programme (Q1 FY 2019)"/>
        <s v="Expenditure on Iraq Governance and Resilience (Q1 FY 2019)"/>
        <s v="Expenditure on Iraq Security, Justice and Reconciliation (Q1 FY 2019)"/>
        <s v="Expenditure on Jordan Political Stability (Q1 FY 2019)"/>
        <s v="Expenditure on Jordan Economic Sustainability (Q1 FY 2019)"/>
        <s v="Expenditure on Jordan Internal Security (Q1 FY 2019)"/>
        <s v="Expenditure on Lebanon CSSF: Community Stability Programme (Q1 FY 2019)"/>
        <s v="Expenditure on The North Africa Fund for Regional Cooperation (Q1 FY 2019)"/>
        <s v="Expenditure on Technical Assistance Facility Programme (Q1 FY 2019)"/>
        <s v="Expenditure on Middle East Peace Process (MEPP) CSSF Programme (Q1 FY 2019)"/>
        <s v="Expenditure on Syria: Community Support in North-Western Syria (Q1 FY 2019)"/>
        <s v="Expenditure on Syria: Support for the Southern De-escalation Area (Q1 FY 2019)"/>
        <s v="Expenditure on Whole of Syria Support to a Political Process (Q1 FY 2019)"/>
        <s v="Expenditure on Tunisia CSSF Programme (Q1 FY 2019)"/>
        <s v="Expenditure on Overseas Territories Justice, Security &amp; Governance (Q1 FY 2019)"/>
        <s v="Expenditure on Maritime Governance and Environment Programme (Q1 FY 2019)"/>
        <s v="Expenditure on Consolidating Democracy in Pakistan (Q1 FY 2019)"/>
        <s v="Expenditure on Rule of Law in Pakistan Programme (Q1 FY 2019)"/>
        <s v="Expenditure on Myanmar Country Programme (Q1 FY 2019)"/>
        <s v="Expenditure on Nepal Peacebuilding Programme (Q1 FY 2019)"/>
        <s v="Expenditure on Sri Lanka - Delivering increased stability and reducing the risk of a return to conflict (Q1 FY 2019)"/>
        <s v="Expenditure on Western Balkans Programme (Q1 FY 2019)"/>
        <s v="Expenditure on Multilateral Championing Our Values (Q2 FY 2019)"/>
        <s v="Expenditure on Multilateral Strategy Peacebuilding Programme (Q2 FY 2019)"/>
        <s v="Expenditure on Multilateral Strategy Peacekeeping Programme (Q2 FY 2019)"/>
        <s v="Expenditure on Multilateral Security Capacity Building (Q2 FY 2019)"/>
        <s v="Expenditure on Migration Reintegration and Support for Returnees Programme (Q2 FY 2019)"/>
        <s v="Expenditure on Supporting Turkey to manage illegal migration from the East (Q2 FY 2019)"/>
        <s v="Expenditure on Commonwealth Prosperity (Q2 FY 2019)"/>
        <s v="Expenditure on Commonwealth Security (Q2 FY 2019)"/>
        <s v="Expenditure on Commonwealth Fairness (Q2 FY 2019)"/>
        <s v="Expenditure on Commonwealth Sustainability (Q2 FY 2019)"/>
        <s v="Expenditure on Counter Terrorism Programmes Fund (Q2 FY 2019)"/>
        <s v="Expenditure on Afghanistan Demining programme (Q2 FY 2019)"/>
        <s v="Expenditure on Afghanistan Migration programme (Q2 FY 2019)"/>
        <s v="Expenditure on Afghanistan Security Sector and Peace-building Support (Q2 FY 2019)"/>
        <s v="Expenditure on Afghan National Army Trust Fund (Q2 FY 2019)"/>
        <s v="Expenditure on Afghanistan Support to the Peace Process (Q2 FY 2019)"/>
        <s v="Expenditure on Great Lakes Programme (Q2 FY 2019)"/>
        <s v="Expenditure on Nigeria Security &amp; Justice Reform Programme (Q2 FY 2019)"/>
        <s v="Expenditure on North East Nigeria Security and Conflict and Stabilisation Programme (Q2 FY 2019)"/>
        <s v="Expenditure on Strengthening Security and Resilience in Sierra Leone and Neighbouring Countries (Q2 FY 2019)"/>
        <s v="Expenditure on Somaliland (Somalia) Programme (Q2 FY 2019)"/>
        <s v="Expenditure on Africa Peace and Security (Q2 FY 2019)"/>
        <s v="Expenditure on East Africa Preventing Violent Extremism (Q2 FY 2019)"/>
        <s v="Expenditure on East Africa Crime and Justice Programme (Q2 FY 2019)"/>
        <s v="Expenditure on East Africa Migration Programme (Q2 FY 2019)"/>
        <s v="Expenditure on Nigeria Delta &amp; Maritime Security and Stability Programme (Q2 FY 2019)"/>
        <s v="Expenditure on Sahel Defence and Security (Q2 FY 2019)"/>
        <s v="Expenditure on Sahel Stabilisation Programme (Q2 FY 2019)"/>
        <s v="Expenditure on Somalia Human Rights and Vulnerable Persons’ Programme (Q2 FY 2019)"/>
        <s v="Expenditure on Somalia Counter Extremism Programme (Q2 FY 2019)"/>
        <s v="Expenditure on Somalia Security Sector Reform Programme (Q2 FY 2019)"/>
        <s v="Expenditure on Somalia Stabilisation Programme (Q2 FY 2019)"/>
        <s v="Expenditure on South Sudan Conflict Reduction (Q2 FY 2019)"/>
        <s v="Expenditure on Sudan Conflict Reduction and Stabilisation Programme (Q2 FY 2019)"/>
        <s v="Expenditure on Caribbean – Serious and Organised Crime (Q2 FY 2019)"/>
        <s v="Expenditure on Colombia Peace and Stability (Q2 FY 2019)"/>
        <s v="Expenditure on Peru/Colombia Serious Organised Crime (Formerly Combatting Illicit Economies - Colombia/Peru/Panama) (Q2 FY 2019)"/>
        <s v="Expenditure on Central Asia Programme (Q2 FY 2019)"/>
        <s v="Expenditure on Eastern Partnership (Q2 FY 2019)"/>
        <s v="Expenditure on Good Governance Fund (Q2 FY 2019)"/>
        <s v="Expenditure on Algeria CSSF Programme (Q2 FY 2019)"/>
        <s v="Expenditure on Egypt CSSF Programme (Q2 FY 2019)"/>
        <s v="Expenditure on Lebanon CSSF: Security Programme (Q2 FY 2019)"/>
        <s v="Expenditure on Libya CSSF Programme (Q2 FY 2019)"/>
        <s v="Expenditure on Morocco CSSF Programme (Q2 FY 2019)"/>
        <s v="Expenditure on Yemen CSSF Programme (Q2 FY 2019)"/>
        <s v="Expenditure on Iraq Governance and Resilience (Q2 FY 2019)"/>
        <s v="Expenditure on Iraq Security, Justice and Reconciliation (Q2 FY 2019)"/>
        <s v="Expenditure on Jordan Political Stability (Q2 FY 2019)"/>
        <s v="Expenditure on Jordan Economic Sustainability (Q2 FY 2019)"/>
        <s v="Expenditure on Jordan Internal Security (Q2 FY 2019)"/>
        <s v="Expenditure on Lebanon CSSF: Community Stability Programme (Q2 FY 2019)"/>
        <s v="Expenditure on The North Africa Fund for Regional Cooperation (Q2 FY 2019)"/>
        <s v="Expenditure on Technical Assistance Facility Programme (Q2 FY 2019)"/>
        <s v="Expenditure on Middle East Peace Process (MEPP) CSSF Programme (Q2 FY 2019)"/>
        <s v="Expenditure on Syria: Community Support in North-Western Syria (Q2 FY 2019)"/>
        <s v="Expenditure on Syria: Support for the Southern De-escalation Area (Q2 FY 2019)"/>
        <s v="Expenditure on Whole of Syria Support to a Political Process (Q2 FY 2019)"/>
        <s v="Expenditure on Tunisia CSSF Programme (Q2 FY 2019)"/>
        <s v="Expenditure on Overseas Territories Justice, Security &amp; Governance (Q2 FY 2019)"/>
        <s v="Expenditure on Maritime Governance and Environment Programme (Q2 FY 2019)"/>
        <s v="Expenditure on Consolidating Democracy in Pakistan (Q2 FY 2019)"/>
        <s v="Expenditure on Rule of Law in Pakistan Programme (Q2 FY 2019)"/>
        <s v="Expenditure on Myanmar Country Programme (Q2 FY 2019)"/>
        <s v="Expenditure on Nepal Peacebuilding Programme (Q2 FY 2019)"/>
        <s v="Expenditure on Sri Lanka - Delivering increased stability and reducing the risk of a return to conflict (Q2 FY 2019)"/>
        <s v="Expenditure on Western Balkans Programme (Q2 FY 2019)"/>
        <s v="Expenditure on Multilateral Championing Our Values (Q3 FY 2019)"/>
        <s v="Expenditure on Multilateral Strategy Peacebuilding Programme (Q3 FY 2019)"/>
        <s v="Expenditure on Multilateral Strategy Peacekeeping Programme (Q3 FY 2019)"/>
        <s v="Expenditure on Multilateral Security Capacity Building (Q3 FY 2019)"/>
        <s v="Expenditure on Migration Reintegration and Support for Returnees Programme (Q3 FY 2019)"/>
        <s v="Expenditure on Supporting Turkey to manage illegal migration from the East (Q3 FY 2019)"/>
        <s v="Expenditure on Commonwealth Prosperity (Q3 FY 2019)"/>
        <s v="Expenditure on Commonwealth Security (Q3 FY 2019)"/>
        <s v="Expenditure on Commonwealth Fairness (Q3 FY 2019)"/>
        <s v="Expenditure on Commonwealth Sustainability (Q3 FY 2019)"/>
        <s v="Expenditure on Counter Terrorism Programmes Fund (Q3 FY 2019)"/>
        <s v="Expenditure on Afghanistan Demining programme (Q3 FY 2019)"/>
        <s v="Expenditure on Afghanistan Migration programme (Q3 FY 2019)"/>
        <s v="Expenditure on Afghanistan Security Sector and Peace-building Support (Q3 FY 2019)"/>
        <s v="Expenditure on Afghan National Army Trust Fund (Q3 FY 2019)"/>
        <s v="Expenditure on Afghanistan Support to the Peace Process (Q3 FY 2019)"/>
        <s v="Expenditure on Great Lakes Programme (Q3 FY 2019)"/>
        <s v="Expenditure on Nigeria Security &amp; Justice Reform Programme (Q3 FY 2019)"/>
        <s v="Expenditure on North East Nigeria Security and Conflict and Stabilisation Programme (Q3 FY 2019)"/>
        <s v="Expenditure on Strengthening Security and Resilience in Sierra Leone and Neighbouring Countries (Q3 FY 2019)"/>
        <s v="Expenditure on Somaliland (Somalia) Programme (Q3 FY 2019)"/>
        <s v="Expenditure on Africa Peace and Security (Q3 FY 2019)"/>
        <s v="Expenditure on East Africa Preventing Violent Extremism (Q3 FY 2019)"/>
        <s v="Expenditure on East Africa Crime and Justice Programme (Q3 FY 2019)"/>
        <s v="Expenditure on East Africa Migration Programme (Q3 FY 2019)"/>
        <s v="Expenditure on Nigeria Delta &amp; Maritime Security and Stability Programme (Q3 FY 2019)"/>
        <s v="Expenditure on Sahel Defence and Security (Q3 FY 2019)"/>
        <s v="Expenditure on Sahel Stabilisation Programme (Q3 FY 2019)"/>
        <s v="Expenditure on Somalia Human Rights and Vulnerable Persons’ Programme (Q3 FY 2019)"/>
        <s v="Expenditure on Somalia Counter Extremism Programme (Q3 FY 2019)"/>
        <s v="Expenditure on Somalia Security Sector Reform Programme (Q3 FY 2019)"/>
        <s v="Expenditure on Somalia Stabilisation Programme (Q3 FY 2019)"/>
        <s v="Expenditure on South Sudan Conflict Reduction (Q3 FY 2019)"/>
        <s v="Expenditure on Sudan Conflict Reduction and Stabilisation Programme (Q3 FY 2019)"/>
        <s v="Expenditure on Caribbean – Serious and Organised Crime (Q3 FY 2019)"/>
        <s v="Expenditure on Colombia Peace and Stability (Q3 FY 2019)"/>
        <s v="Expenditure on Peru/Colombia Serious Organised Crime (Formerly Combatting Illicit Economies - Colombia/Peru/Panama) (Q3 FY 2019)"/>
        <s v="Expenditure on Central Asia Programme (Q3 FY 2019)"/>
        <s v="Expenditure on Eastern Partnership (Q3 FY 2019)"/>
        <s v="Expenditure on Good Governance Fund (Q3 FY 2019)"/>
        <s v="Expenditure on Algeria CSSF Programme (Q3 FY 2019)"/>
        <s v="Expenditure on Egypt CSSF Programme (Q3 FY 2019)"/>
        <s v="Expenditure on Lebanon CSSF: Security Programme (Q3 FY 2019)"/>
        <s v="Expenditure on Libya CSSF Programme (Q3 FY 2019)"/>
        <s v="Expenditure on Morocco CSSF Programme (Q3 FY 2019)"/>
        <s v="Expenditure on Yemen CSSF Programme (Q3 FY 2019)"/>
        <s v="Expenditure on Iraq Governance and Resilience (Q3 FY 2019)"/>
        <s v="Expenditure on Iraq Security, Justice and Reconciliation (Q3 FY 2019)"/>
        <s v="Expenditure on Jordan Political Stability (Q3 FY 2019)"/>
        <s v="Expenditure on Jordan Economic Sustainability (Q3 FY 2019)"/>
        <s v="Expenditure on Jordan Internal Security (Q3 FY 2019)"/>
        <s v="Expenditure on Lebanon CSSF: Community Stability Programme (Q3 FY 2019)"/>
        <s v="Expenditure on The North Africa Fund for Regional Cooperation (Q3 FY 2019)"/>
        <s v="Expenditure on Technical Assistance Facility Programme (Q3 FY 2019)"/>
        <s v="Expenditure on Middle East Peace Process (MEPP) CSSF Programme (Q3 FY 2019)"/>
        <s v="Expenditure on Syria: Community Support in North-Western Syria (Q3 FY 2019)"/>
        <s v="Expenditure on Syria: Support for the Southern De-escalation Area (Q3 FY 2019)"/>
        <s v="Expenditure on Whole of Syria Support to a Political Process (Q3 FY 2019)"/>
        <s v="Expenditure on Tunisia CSSF Programme (Q3 FY 2019)"/>
        <s v="Expenditure on Overseas Territories Justice, Security &amp; Governance (Q3 FY 2019)"/>
        <s v="Expenditure on Maritime Governance and Environment Programme (Q3 FY 2019)"/>
        <s v="Expenditure on Consolidating Democracy in Pakistan (Q3 FY 2019)"/>
        <s v="Expenditure on Rule of Law in Pakistan Programme (Q3 FY 2019)"/>
        <s v="Expenditure on Myanmar Country Programme (Q3 FY 2019)"/>
        <s v="Expenditure on Nepal Peacebuilding Programme (Q3 FY 2019)"/>
        <s v="Expenditure on Sri Lanka - Delivering increased stability and reducing the risk of a return to conflict (Q3 FY 2019)"/>
        <s v="Expenditure on Western Balkans Programme (Q3 FY 2019)"/>
        <s v="Expenditure on Multilateral Championing Our Values (Q4 FY 2020)"/>
        <s v="Expenditure on Multilateral Strategy Peacebuilding Programme (Q4 FY 2020)"/>
        <s v="Expenditure on Multilateral Strategy Peacekeeping Programme (Q4 FY 2020)"/>
        <s v="Expenditure on Multilateral Security Capacity Building (Q4 FY 2020)"/>
        <s v="Expenditure on Migration Reintegration and Support for Returnees Programme (Q4 FY 2020)"/>
        <s v="Expenditure on Supporting Turkey to manage illegal migration from the East (Q4 FY 2020)"/>
        <s v="Expenditure on Commonwealth Prosperity (Q4 FY 2020)"/>
        <s v="Expenditure on Commonwealth Security (Q4 FY 2020)"/>
        <s v="Expenditure on Commonwealth Fairness (Q4 FY 2020)"/>
        <s v="Expenditure on Commonwealth Sustainability (Q4 FY 2020)"/>
        <s v="Expenditure on Counter Terrorism Programmes Fund (Q4 FY 2020)"/>
        <s v="Expenditure on Afghanistan Demining programme (Q4 FY 2020)"/>
        <s v="Expenditure on Afghanistan Migration programme (Q4 FY 2020)"/>
        <s v="Expenditure on Afghanistan Security Sector and Peace-building Support (Q4 FY 2020)"/>
        <s v="Expenditure on Afghan National Army Trust Fund (Q4 FY 2020)"/>
        <s v="Expenditure on Afghanistan Support to the Peace Process (Q4 FY 2020)"/>
        <s v="Expenditure on Great Lakes Programme (Q4 FY 2020)"/>
        <s v="Expenditure on Nigeria Security &amp; Justice Reform Programme (Q4 FY 2020)"/>
        <s v="Expenditure on North East Nigeria Security and Conflict and Stabilisation Programme (Q4 FY 2020)"/>
        <s v="Expenditure on Strengthening Security and Resilience in Sierra Leone and Neighbouring Countries (Q4 FY 2020)"/>
        <s v="Expenditure on Somaliland (Somalia) Programme (Q4 FY 2020)"/>
        <s v="Expenditure on Africa Peace and Security (Q4 FY 2020)"/>
        <s v="Expenditure on East Africa Preventing Violent Extremism (Q4 FY 2020)"/>
        <s v="Expenditure on East Africa Crime and Justice Programme (Q4 FY 2020)"/>
        <s v="Expenditure on East Africa Migration Programme (Q4 FY 2020)"/>
        <s v="Expenditure on Nigeria Delta &amp; Maritime Security and Stability Programme (Q4 FY 2020)"/>
        <s v="Expenditure on Sahel Defence and Security (Q4 FY 2020)"/>
        <s v="Expenditure on Sahel Stabilisation Programme (Q4 FY 2020)"/>
        <s v="Expenditure on Somalia Human Rights and Vulnerable Persons’ Programme (Q4 FY 2020)"/>
        <s v="Expenditure on Somalia Counter Extremism Programme (Q4 FY 2020)"/>
        <s v="Expenditure on Somalia Security Sector Reform Programme (Q4 FY 2020)"/>
        <s v="Expenditure on Somalia Stabilisation Programme (Q4 FY 2020)"/>
        <s v="Expenditure on South Sudan Conflict Reduction (Q4 FY 2020)"/>
        <s v="Expenditure on Sudan Conflict Reduction and Stabilisation Programme (Q4 FY 2020)"/>
        <s v="Expenditure on Caribbean – Serious and Organised Crime (Q4 FY 2020)"/>
        <s v="Expenditure on Colombia Peace and Stability (Q4 FY 2020)"/>
        <s v="Expenditure on Peru/Colombia Serious Organised Crime (Formerly Combatting Illicit Economies - Colombia/Peru/Panama) (Q4 FY 2020)"/>
        <s v="Expenditure on Central Asia Programme (Q4 FY 2020)"/>
        <s v="Expenditure on Eastern Partnership (Q4 FY 2020)"/>
        <s v="Expenditure on Good Governance Fund (Q4 FY 2020)"/>
        <s v="Expenditure on Algeria CSSF Programme (Q4 FY 2020)"/>
        <s v="Expenditure on Egypt CSSF Programme (Q4 FY 2020)"/>
        <s v="Expenditure on Lebanon CSSF: Security Programme (Q4 FY 2020)"/>
        <s v="Expenditure on Libya CSSF Programme (Q4 FY 2020)"/>
        <s v="Expenditure on Morocco CSSF Programme (Q4 FY 2020)"/>
        <s v="Expenditure on Yemen CSSF Programme (Q4 FY 2020)"/>
        <s v="Expenditure on Iraq Governance and Resilience (Q4 FY 2020)"/>
        <s v="Expenditure on Iraq Security, Justice and Reconciliation (Q4 FY 2020)"/>
        <s v="Expenditure on Jordan Political Stability (Q4 FY 2020)"/>
        <s v="Expenditure on Jordan Economic Sustainability (Q4 FY 2020)"/>
        <s v="Expenditure on Jordan Internal Security (Q4 FY 2020)"/>
        <s v="Expenditure on Lebanon CSSF: Community Stability Programme (Q4 FY 2020)"/>
        <s v="Expenditure on The North Africa Fund for Regional Cooperation (Q4 FY 2020)"/>
        <s v="Expenditure on Technical Assistance Facility Programme (Q4 FY 2020)"/>
        <s v="Expenditure on Middle East Peace Process (MEPP) CSSF Programme (Q4 FY 2020)"/>
        <s v="Expenditure on Syria: Community Support in North-Western Syria (Q4 FY 2020)"/>
        <s v="Expenditure on Syria: Support for the Southern De-escalation Area (Q4 FY 2020)"/>
        <s v="Expenditure on Whole of Syria Support to a Political Process (Q4 FY 2020)"/>
        <s v="Expenditure on Tunisia CSSF Programme (Q4 FY 2020)"/>
        <s v="Expenditure on Overseas Territories Justice, Security &amp; Governance (Q4 FY 2020)"/>
        <s v="Expenditure on Maritime Governance and Environment Programme (Q4 FY 2020)"/>
        <s v="Expenditure on Consolidating Democracy in Pakistan (Q4 FY 2020)"/>
        <s v="Expenditure on Rule of Law in Pakistan Programme (Q4 FY 2020)"/>
        <s v="Expenditure on Myanmar Country Programme (Q4 FY 2020)"/>
        <s v="Expenditure on Nepal Peacebuilding Programme (Q4 FY 2020)"/>
        <s v="Expenditure on Sri Lanka - Delivering increased stability and reducing the risk of a return to conflict (Q4 FY 2020)"/>
        <s v="Expenditure on Western Balkans Programme (Q4 FY 2020)"/>
        <s v="Expenditure on Western Balkans: Media Cyber and Defence (MCD) CSSF Programme (Q4 FY 2020)"/>
        <s v="Expenditure on Multilateral Championing Our Values (Q1 FY 2020)"/>
        <s v="Expenditure on Multilateral Strategy Peacebuilding Programme (Q1 FY 2020)"/>
        <s v="Expenditure on Multilateral Strategy Peacekeeping Programme (Q1 FY 2020)"/>
        <s v="Expenditure on Multilateral Security Capacity Building (Q1 FY 2020)"/>
        <s v="Expenditure on Migration Reintegration and Support for Returnees Programme (Q1 FY 2020)"/>
        <s v="Expenditure on Supporting Turkey to manage illegal migration from the East (Q1 FY 2020)"/>
        <s v="Expenditure on Commonwealth Prosperity (Q1 FY 2020)"/>
        <s v="Expenditure on Commonwealth Security (Q1 FY 2020)"/>
        <s v="Expenditure on Commonwealth Fairness (Q1 FY 2020)"/>
        <s v="Expenditure on Commonwealth Sustainability (Q1 FY 2020)"/>
        <s v="Expenditure on Counter Terrorism Programmes Fund (Q1 FY 2020)"/>
        <s v="Expenditure on Collaboration against trafficking and smuggling in Nigeria &amp; Niger (CATS NN)(Formerly Upstream Programme) (Q1 FY 2020)"/>
        <s v="Expenditure on Multilateral UN Reform (Q1 FY 2020)"/>
        <s v="Expenditure on Afghanistan Demining programme (Q1 FY 2020)"/>
        <s v="Expenditure on Afghanistan Security Sector and Peace-building Support (Q1 FY 2020)"/>
        <s v="Expenditure on Afghan National Army Trust Fund (Q1 FY 2020)"/>
        <s v="Expenditure on Afghanistan Support to the Peace Process (Q1 FY 2020)"/>
        <s v="Expenditure on Nigeria Security &amp; Justice Reform Programme (Q1 FY 2020)"/>
        <s v="Expenditure on North East Nigeria Security and Conflict and Stabilisation Programme (Q1 FY 2020)"/>
        <s v="Expenditure on Strengthening Security and Resilience in Sierra Leone and Neighbouring Countries (Q1 FY 2020)"/>
        <s v="Expenditure on Somaliland (Somalia) Programme (Q1 FY 2020)"/>
        <s v="Expenditure on Africa Peace and Security (Q1 FY 2020)"/>
        <s v="Expenditure on East Africa Preventing Violent Extremism (Q1 FY 2020)"/>
        <s v="Expenditure on East Africa Crime and Justice Programme (Q1 FY 2020)"/>
        <s v="Expenditure on Nigeria Delta &amp; Maritime Security and Stability Programme (Q1 FY 2020)"/>
        <s v="Expenditure on Sahel Defence and Security (Q1 FY 2020)"/>
        <s v="Expenditure on Sahel Stabilisation Programme (Q1 FY 2020)"/>
        <s v="Expenditure on Somalia Human Rights and Vulnerable Persons’ Programme (Q1 FY 2020)"/>
        <s v="Expenditure on Somalia Counter Extremism Programme (Q1 FY 2020)"/>
        <s v="Expenditure on Somalia Security Sector Reform Programme (Q1 FY 2020)"/>
        <s v="Expenditure on Somalia Stabilisation Programme (Q1 FY 2020)"/>
        <s v="Expenditure on South Sudan Conflict Reduction (Q1 FY 2020)"/>
        <s v="Expenditure on Sudan Conflict Reduction and Stabilisation Programme (Q1 FY 2020)"/>
        <s v="Expenditure on Caribbean – Serious and Organised Crime (Q1 FY 2020)"/>
        <s v="Expenditure on Colombia Peace and Stability (Q1 FY 2020)"/>
        <s v="Expenditure on Peru/Colombia Serious Organised Crime (Formerly Combatting Illicit Economies - Colombia/Peru/Panama) (Q1 FY 2020)"/>
        <s v="Expenditure on Central Asia Programme (Q1 FY 2020)"/>
        <s v="Expenditure on Eastern Partnership (Q1 FY 2020)"/>
        <s v="Expenditure on Good Governance Fund (Q1 FY 2020)"/>
        <s v="Expenditure on Algeria CSSF Programme (Q1 FY 2020)"/>
        <s v="Expenditure on Egypt CSSF Programme (Q1 FY 2020)"/>
        <s v="Expenditure on Lebanon CSSF: Security Programme (Q1 FY 2020)"/>
        <s v="Expenditure on Libya CSSF Programme (Q1 FY 2020)"/>
        <s v="Expenditure on Morocco CSSF Programme (Q1 FY 2020)"/>
        <s v="Expenditure on Yemen CSSF Programme (Q1 FY 2020)"/>
        <s v="Expenditure on Jordan Political Stability (Q1 FY 2020)"/>
        <s v="Expenditure on Jordan Internal Security (Q1 FY 2020)"/>
        <s v="Expenditure on Lebanon CSSF: Community Stability Programme (Q1 FY 2020)"/>
        <s v="Expenditure on The North Africa Fund for Regional Cooperation (Q1 FY 2020)"/>
        <s v="Expenditure on Technical Assistance Facility Programme (Q1 FY 2020)"/>
        <s v="Expenditure on Middle East Peace Process (MEPP) CSSF Programme (Q1 FY 2020)"/>
        <s v="Expenditure on Tunisia CSSF Programme (Q1 FY 2020)"/>
        <s v="Expenditure on Iraq CSSF Programme (Q1 FY 2020)"/>
        <s v="Expenditure on Syria CSSF: Future Syria Programme (Q1 FY 2020)"/>
        <s v="Expenditure on UK-Jordan Partnership Facility Programme (Q1 FY 2020)"/>
        <s v="Expenditure on Lebanon CSSF: Political Reform Programme (Q1 FY 2020)"/>
        <s v="Expenditure on Overseas Territories Justice, Security &amp; Governance (Q1 FY 2020)"/>
        <s v="Expenditure on Maritime Governance and Environment Programme (Q1 FY 2020)"/>
        <s v="Expenditure on Consolidating Democracy in Pakistan (Q1 FY 2020)"/>
        <s v="Expenditure on Rule of Law in Pakistan Programme (Q1 FY 2020)"/>
        <s v="Expenditure on Myanmar Country Programme (Q1 FY 2020)"/>
        <s v="Expenditure on Nepal Peacebuilding Programme (Q1 FY 2020)"/>
        <s v="Expenditure on Sri Lanka - Delivering increased stability and reducing the risk of a return to conflict (Q1 FY 2020)"/>
        <s v="Expenditure on Western Balkans Stability CSSF Programme (Q1 FY 2020)"/>
        <s v="Expenditure on Western Balkans: Media Cyber and Defence (MCD) CSSF Programme (Q1 FY 2020)"/>
        <s v="Expenditure on Multilateral Championing Our Values (Q2 FY 2020)"/>
        <s v="Expenditure on Multilateral Strategy Peacebuilding Programme (Q2 FY 2020)"/>
        <s v="Expenditure on Multilateral Strategy Peacekeeping Programme (Q2 FY 2020)"/>
        <s v="Expenditure on Multilateral Security Capacity Building (Q2 FY 2020)"/>
        <s v="Expenditure on Migration Reintegration and Support for Returnees Programme (Q2 FY 2020)"/>
        <s v="Expenditure on Supporting Turkey to manage illegal migration from the East (Q2 FY 2020)"/>
        <s v="Expenditure on Commonwealth Security (Q2 FY 2020)"/>
        <s v="Expenditure on Commonwealth Fairness (Q2 FY 2020)"/>
        <s v="Expenditure on Commonwealth Sustainability (Q2 FY 2020)"/>
        <s v="Expenditure on Counter Terrorism Programmes Fund (Q2 FY 2020)"/>
        <s v="Expenditure on Collaboration against trafficking and smuggling in Nigeria &amp; Niger (CATS NN)(Formerly Upstream Programme) (Q2 FY 2020)"/>
        <s v="Expenditure on Multilateral UN Reform (Q2 FY 2020)"/>
        <s v="Expenditure on Afghanistan Demining programme (Q2 FY 2020)"/>
        <s v="Expenditure on Afghanistan Security Sector and Peace-building Support (Q2 FY 2020)"/>
        <s v="Expenditure on Afghan National Army Trust Fund (Q2 FY 2020)"/>
        <s v="Expenditure on Afghanistan Support to the Peace Process (Q2 FY 2020)"/>
        <s v="Expenditure on Nigeria Security &amp; Justice Reform Programme (Q2 FY 2020)"/>
        <s v="Expenditure on North East Nigeria Security and Conflict and Stabilisation Programme (Q2 FY 2020)"/>
        <s v="Expenditure on Strengthening Security and Resilience in Sierra Leone and Neighbouring Countries (Q2 FY 2020)"/>
        <s v="Expenditure on Somaliland (Somalia) Programme (Q2 FY 2020)"/>
        <s v="Expenditure on Africa Peace and Security (Q2 FY 2020)"/>
        <s v="Expenditure on East Africa Preventing Violent Extremism (Q2 FY 2020)"/>
        <s v="Expenditure on East Africa Crime and Justice Programme (Q2 FY 2020)"/>
        <s v="Expenditure on Nigeria Delta &amp; Maritime Security and Stability Programme (Q2 FY 2020)"/>
        <s v="Expenditure on Sahel Defence and Security (Q2 FY 2020)"/>
        <s v="Expenditure on Sahel Stabilisation Programme (Q2 FY 2020)"/>
        <s v="Expenditure on Somalia Human Rights and Vulnerable Persons’ Programme (Q2 FY 2020)"/>
        <s v="Expenditure on Somalia Counter Extremism Programme (Q2 FY 2020)"/>
        <s v="Expenditure on Somalia Security Sector Reform Programme (Q2 FY 2020)"/>
        <s v="Expenditure on Somalia Stabilisation Programme (Q2 FY 2020)"/>
        <s v="Expenditure on South Sudan Conflict Reduction (Q2 FY 2020)"/>
        <s v="Expenditure on Sudan Conflict Reduction and Stabilisation Programme (Q2 FY 2020)"/>
        <s v="Expenditure on Caribbean – Serious and Organised Crime (Q2 FY 2020)"/>
        <s v="Expenditure on Colombia Peace and Stability (Q2 FY 2020)"/>
        <s v="Expenditure on Peru/Colombia Serious Organised Crime (Formerly Combatting Illicit Economies - Colombia/Peru/Panama) (Q2 FY 2020)"/>
        <s v="Expenditure on Central Asia Programme (Q2 FY 2020)"/>
        <s v="Expenditure on Eastern Partnership (Q2 FY 2020)"/>
        <s v="Expenditure on Good Governance Fund (Q2 FY 2020)"/>
        <s v="Expenditure on Algeria CSSF Programme (Q2 FY 2020)"/>
        <s v="Expenditure on Egypt CSSF Programme (Q2 FY 2020)"/>
        <s v="Expenditure on Lebanon CSSF: Security Programme (Q2 FY 2020)"/>
        <s v="Expenditure on Libya CSSF Programme (Q2 FY 2020)"/>
        <s v="Expenditure on Morocco CSSF Programme (Q2 FY 2020)"/>
        <s v="Expenditure on Yemen CSSF Programme (Q2 FY 2020)"/>
        <s v="Expenditure on Jordan Political Stability (Q2 FY 2020)"/>
        <s v="Expenditure on Jordan Internal Security (Q2 FY 2020)"/>
        <s v="Expenditure on Lebanon CSSF: Community Stability Programme (Q2 FY 2020)"/>
        <s v="Expenditure on The North Africa Fund for Regional Cooperation (Q2 FY 2020)"/>
        <s v="Expenditure on Technical Assistance Facility Programme (Q2 FY 2020)"/>
        <s v="Expenditure on Middle East Peace Process (MEPP) CSSF Programme (Q2 FY 2020)"/>
        <s v="Expenditure on Tunisia CSSF Programme (Q2 FY 2020)"/>
        <s v="Expenditure on Iraq CSSF Programme (Q2 FY 2020)"/>
        <s v="Expenditure on Syria CSSF: Future Syria Programme (Q2 FY 2020)"/>
        <s v="Expenditure on UK-Jordan Partnership Facility Programme (Q2 FY 2020)"/>
        <s v="Expenditure on Lebanon CSSF: Political Reform Programme (Q2 FY 2020)"/>
        <s v="Expenditure on Overseas Territories Justice, Security &amp; Governance (Q2 FY 2020)"/>
        <s v="Expenditure on Maritime Governance and Environment Programme (Q2 FY 2020)"/>
        <s v="Expenditure on Consolidating Democracy in Pakistan (Q2 FY 2020)"/>
        <s v="Expenditure on Rule of Law in Pakistan Programme (Q2 FY 2020)"/>
        <s v="Expenditure on Myanmar Country Programme (Q2 FY 2020)"/>
        <s v="Expenditure on Nepal Peacebuilding Programme (Q2 FY 2020)"/>
        <s v="Expenditure on Sri Lanka - Delivering increased stability and reducing the risk of a return to conflict (Q2 FY 2020)"/>
        <s v="Expenditure on Western Balkans Stability CSSF Programme (Q2 FY 2020)"/>
        <s v="Expenditure on Western Balkans: Media Cyber and Defence (MCD) CSSF Programme (Q2 FY 2020)"/>
        <s v="Expenditure on Multilateral Championing Our Values (Q3 FY 2020)"/>
        <s v="Expenditure on Multilateral Strategy Peacebuilding Programme (Q3 FY 2020)"/>
        <s v="Expenditure on Multilateral Strategy Peacekeeping Programme (Q3 FY 2020)"/>
        <s v="Expenditure on Multilateral Security Capacity Building (Q3 FY 2020)"/>
        <s v="Expenditure on Migration Reintegration and Support for Returnees Programme (Q3 FY 2020)"/>
        <s v="Expenditure on Supporting Turkey to manage illegal migration from the East (Q3 FY 2020)"/>
        <s v="Expenditure on Commonwealth Security (Q3 FY 2020)"/>
        <s v="Expenditure on Commonwealth Fairness (Q3 FY 2020)"/>
        <s v="Expenditure on Commonwealth Sustainability (Q3 FY 2020)"/>
        <s v="Expenditure on Counter Terrorism Programmes Fund (Q3 FY 2020)"/>
        <s v="Expenditure on Collaboration against trafficking and smuggling in Nigeria &amp; Niger (CATS NN)(Formerly Upstream Programme) (Q3 FY 2020)"/>
        <s v="Expenditure on Multilateral UN Reform (Q3 FY 2020)"/>
        <s v="Expenditure on Afghanistan Demining programme (Q3 FY 2020)"/>
        <s v="Expenditure on Afghanistan Security Sector and Peace-building Support (Q3 FY 2020)"/>
        <s v="Expenditure on Afghan National Army Trust Fund (Q3 FY 2020)"/>
        <s v="Expenditure on Afghanistan Support to the Peace Process (Q3 FY 2020)"/>
        <s v="Expenditure on Nigeria Security &amp; Justice Reform Programme (Q3 FY 2020)"/>
        <s v="Expenditure on North East Nigeria Security and Conflict and Stabilisation Programme (Q3 FY 2020)"/>
        <s v="Expenditure on Strengthening Security and Resilience in Sierra Leone and Neighbouring Countries (Q3 FY 2020)"/>
        <s v="Expenditure on Somaliland (Somalia) Programme (Q3 FY 2020)"/>
        <s v="Expenditure on Africa Peace and Security (Q3 FY 2020)"/>
        <s v="Expenditure on East Africa Preventing Violent Extremism (Q3 FY 2020)"/>
        <s v="Expenditure on East Africa Crime and Justice Programme (Q3 FY 2020)"/>
        <s v="Expenditure on Nigeria Delta &amp; Maritime Security and Stability Programme (Q3 FY 2020)"/>
        <s v="Expenditure on Sahel Defence and Security (Q3 FY 2020)"/>
        <s v="Expenditure on Sahel Stabilisation Programme (Q3 FY 2020)"/>
        <s v="Expenditure on Somalia Human Rights and Vulnerable Persons’ Programme (Q3 FY 2020)"/>
        <s v="Expenditure on Somalia Counter Extremism Programme (Q3 FY 2020)"/>
        <s v="Expenditure on Somalia Security Sector Reform Programme (Q3 FY 2020)"/>
        <s v="Expenditure on Somalia Stabilisation Programme (Q3 FY 2020)"/>
        <s v="Expenditure on South Sudan Conflict Reduction (Q3 FY 2020)"/>
        <s v="Expenditure on Sudan Conflict Reduction and Stabilisation Programme (Q3 FY 2020)"/>
        <s v="Expenditure on Caribbean – Serious and Organised Crime (Q3 FY 2020)"/>
        <s v="Expenditure on Colombia Peace and Stability (Q3 FY 2020)"/>
        <s v="Expenditure on Peru/Colombia Serious Organised Crime (Formerly Combatting Illicit Economies - Colombia/Peru/Panama) (Q3 FY 2020)"/>
        <s v="Expenditure on Central Asia Programme (Q3 FY 2020)"/>
        <s v="Expenditure on Eastern Partnership (Q3 FY 2020)"/>
        <s v="Expenditure on Good Governance Fund (Q3 FY 2020)"/>
        <s v="Expenditure on Algeria CSSF Programme (Q3 FY 2020)"/>
        <s v="Expenditure on Egypt CSSF Programme (Q3 FY 2020)"/>
        <s v="Expenditure on Lebanon CSSF: Security Programme (Q3 FY 2020)"/>
        <s v="Expenditure on Libya CSSF Programme (Q3 FY 2020)"/>
        <s v="Expenditure on Morocco CSSF Programme (Q3 FY 2020)"/>
        <s v="Expenditure on Yemen CSSF Programme (Q3 FY 2020)"/>
        <s v="Expenditure on Jordan Political Stability (Q3 FY 2020)"/>
        <s v="Expenditure on Jordan Internal Security (Q3 FY 2020)"/>
        <s v="Expenditure on Lebanon CSSF: Community Stability Programme (Q3 FY 2020)"/>
        <s v="Expenditure on The North Africa Fund for Regional Cooperation (Q3 FY 2020)"/>
        <s v="Expenditure on Technical Assistance Facility Programme (Q3 FY 2020)"/>
        <s v="Expenditure on Middle East Peace Process (MEPP) CSSF Programme (Q3 FY 2020)"/>
        <s v="Expenditure on Tunisia CSSF Programme (Q3 FY 2020)"/>
        <s v="Expenditure on Iraq CSSF Programme (Q3 FY 2020)"/>
        <s v="Expenditure on Syria CSSF: Future Syria Programme (Q3 FY 2020)"/>
        <s v="Expenditure on UK-Jordan Partnership Facility Programme (Q3 FY 2020)"/>
        <s v="Expenditure on Lebanon CSSF: Political Reform Programme (Q3 FY 2020)"/>
        <s v="Expenditure on Overseas Territories Justice, Security &amp; Governance (Q3 FY 2020)"/>
        <s v="Expenditure on Maritime Governance and Environment Programme (Q3 FY 2020)"/>
        <s v="Expenditure on Consolidating Democracy in Pakistan (Q3 FY 2020)"/>
        <s v="Expenditure on Rule of Law in Pakistan Programme (Q3 FY 2020)"/>
        <s v="Expenditure on Myanmar Country Programme (Q3 FY 2020)"/>
        <s v="Expenditure on Nepal Peacebuilding Programme (Q3 FY 2020)"/>
        <s v="Expenditure on Sri Lanka - Delivering increased stability and reducing the risk of a return to conflict (Q3 FY 2020)"/>
        <s v="Expenditure on Western Balkans Stability CSSF Programme (Q3 FY 2020)"/>
        <s v="Expenditure on Western Balkans: Media Cyber and Defence (MCD) CSSF Programme (Q3 FY 2020)"/>
        <s v="Expenditure on Multilateral Championing Our Values (Q4 FY 2021)"/>
        <s v="Expenditure on Multilateral Strategy Peacebuilding Programme (Q4 FY 2021)"/>
        <s v="Expenditure on Multilateral Strategy Peacekeeping Programme (Q4 FY 2021)"/>
        <s v="Expenditure on Multilateral Security Capacity Building (Q4 FY 2021)"/>
        <s v="Expenditure on Migration Reintegration and Support for Returnees Programme (Q4 FY 2021)"/>
        <s v="Expenditure on Supporting Turkey to manage illegal migration from the East (Q4 FY 2021)"/>
        <s v="Expenditure on Commonwealth Prosperity (Q4 FY 2021)"/>
        <s v="Expenditure on Commonwealth Security (Q4 FY 2021)"/>
        <s v="Expenditure on Commonwealth Fairness (Q4 FY 2021)"/>
        <s v="Expenditure on Commonwealth Sustainability (Q4 FY 2021)"/>
        <s v="Expenditure on Counter Terrorism Programmes Fund (Q4 FY 2021)"/>
        <s v="Expenditure on Collaboration against trafficking and smuggling in Nigeria &amp; Niger (CATS NN)(Formerly Upstream Programme) (Q4 FY 2021)"/>
        <s v="Expenditure on Multilateral UN Reform (Q4 FY 2021)"/>
        <s v="Expenditure on Afghanistan Demining programme (Q4 FY 2021)"/>
        <s v="Expenditure on Afghanistan Security Sector and Peace-building Support (Q4 FY 2021)"/>
        <s v="Expenditure on Afghan National Army Trust Fund (Q4 FY 2021)"/>
        <s v="Expenditure on Afghanistan Support to the Peace Process (Q4 FY 2021)"/>
        <s v="Expenditure on Nigeria Security &amp; Justice Reform Programme (Q4 FY 2021)"/>
        <s v="Expenditure on North East Nigeria Security and Conflict and Stabilisation Programme (Q4 FY 2021)"/>
        <s v="Expenditure on Strengthening Security and Resilience in Sierra Leone and Neighbouring Countries (Q4 FY 2021)"/>
        <s v="Expenditure on Somaliland (Somalia) Programme (Q4 FY 2021)"/>
        <s v="Expenditure on Africa Peace and Security (Q4 FY 2021)"/>
        <s v="Expenditure on East Africa Preventing Violent Extremism (Q4 FY 2021)"/>
        <s v="Expenditure on East Africa Crime and Justice Programme (Q4 FY 2021)"/>
        <s v="Expenditure on Nigeria Delta &amp; Maritime Security and Stability Programme (Q4 FY 2021)"/>
        <s v="Expenditure on Sahel Defence and Security (Q4 FY 2021)"/>
        <s v="Expenditure on Sahel Stabilisation Programme (Q4 FY 2021)"/>
        <s v="Expenditure on Somalia Counter Extremism Programme (Q4 FY 2021)"/>
        <s v="Expenditure on Somalia Security Sector Reform Programme (Q4 FY 2021)"/>
        <s v="Expenditure on Somalia Stabilisation Programme (Q4 FY 2021)"/>
        <s v="Expenditure on South Sudan Conflict Reduction (Q4 FY 2021)"/>
        <s v="Expenditure on Sudan Conflict Reduction and Stabilisation Programme (Q4 FY 2021)"/>
        <s v="Expenditure on Caribbean – Serious and Organised Crime (Q4 FY 2021)"/>
        <s v="Expenditure on Colombia Peace and Stability (Q4 FY 2021)"/>
        <s v="Expenditure on Peru/Colombia Serious Organised Crime (Formerly Combatting Illicit Economies - Colombia/Peru/Panama) (Q4 FY 2021)"/>
        <s v="Expenditure on Central Asia Programme (Q4 FY 2021)"/>
        <s v="Expenditure on Eastern Partnership (Q4 FY 2021)"/>
        <s v="Expenditure on Good Governance Fund (Q4 FY 2021)"/>
        <s v="Expenditure on Algeria CSSF Programme (Q4 FY 2021)"/>
        <s v="Expenditure on Egypt CSSF Programme (Q4 FY 2021)"/>
        <s v="Expenditure on Lebanon CSSF: Security Programme (Q4 FY 2021)"/>
        <s v="Expenditure on Libya CSSF Programme (Q4 FY 2021)"/>
        <s v="Expenditure on Morocco CSSF Programme (Q4 FY 2021)"/>
        <s v="Expenditure on Yemen CSSF Programme (Q4 FY 2021)"/>
        <s v="Expenditure on Jordan Political Stability (Q4 FY 2021)"/>
        <s v="Expenditure on Jordan Internal Security (Q4 FY 2021)"/>
        <s v="Expenditure on Lebanon CSSF: Community Stability Programme (Q4 FY 2021)"/>
        <s v="Expenditure on The North Africa Fund for Regional Cooperation (Q4 FY 2021)"/>
        <s v="Expenditure on Technical Assistance Facility Programme (Q4 FY 2021)"/>
        <s v="Expenditure on Middle East Peace Process (MEPP) CSSF Programme (Q4 FY 2021)"/>
        <s v="Expenditure on Tunisia CSSF Programme (Q4 FY 2021)"/>
        <s v="Expenditure on Iraq CSSF Programme (Q4 FY 2021)"/>
        <s v="Expenditure on Syria CSSF: Future Syria Programme (Q4 FY 2021)"/>
        <s v="Expenditure on UK-Jordan Partnership Facility Programme (Q4 FY 2021)"/>
        <s v="Expenditure on Lebanon CSSF: Political Reform Programme (Q4 FY 2021)"/>
        <s v="Expenditure on Overseas Territories Justice, Security &amp; Governance (Q4 FY 2021)"/>
        <s v="Expenditure on Maritime Governance and Environment Programme (Q4 FY 2021)"/>
        <s v="Expenditure on Consolidating Democracy in Pakistan (Q4 FY 2021)"/>
        <s v="Expenditure on Rule of Law in Pakistan Programme (Q4 FY 2021)"/>
        <s v="Expenditure on Myanmar Country Programme (Q4 FY 2021)"/>
        <s v="Expenditure on Nepal Peacebuilding Programme (Q4 FY 2021)"/>
        <s v="Expenditure on Sri Lanka - Delivering increased stability and reducing the risk of a return to conflict (Q4 FY 2021)"/>
        <s v="Expenditure on Western Balkans Stability CSSF Programme (Q4 FY 2021)"/>
        <s v="Expenditure on Western Balkans: Media Cyber and Defence (MCD) CSSF Programme (Q4 FY 2021)"/>
        <s v="Expenditure on Multilateral Championing Our Values (Q1 FY 2021)"/>
        <s v="Expenditure on Multilateral Strategy Peacebuilding Programme (Q1 FY 2021)"/>
        <s v="Expenditure on Multilateral Strategy Peacekeeping Programme (Q1 FY 2021)"/>
        <s v="Expenditure on Multilateral Security Capacity Building (Q1 FY 2021)"/>
        <s v="Expenditure on Migration Reintegration and Support for Returnees Programme (Q1 FY 2021)"/>
        <s v="Expenditure on Supporting Turkey to manage illegal migration from the East (Q1 FY 2021)"/>
        <s v="Expenditure on Counter Terrorism Programmes Fund (Q1 FY 2021)"/>
        <s v="Expenditure on Collaboration against trafficking and smuggling in Nigeria &amp; Niger (CATS NN)(Formerly Upstream Programme) (Q1 FY 2021)"/>
        <s v="Expenditure on Multilateral UN Reform (Q1 FY 2021)"/>
        <s v="Expenditure on Nigeria Security &amp; Justice Reform Programme (Q1 FY 2021)"/>
        <s v="Expenditure on North East Nigeria Security and Conflict and Stabilisation Programme (Q1 FY 2021)"/>
        <s v="Expenditure on Somaliland (Somalia) Programme (Q1 FY 2021)"/>
        <s v="Expenditure on Africa Peace and Security (Q1 FY 2021)"/>
        <s v="Expenditure on East Africa Preventing Violent Extremism (Q1 FY 2021)"/>
        <s v="Expenditure on East Africa Crime and Justice Programme (Q1 FY 2021)"/>
        <s v="Expenditure on Nigeria Delta &amp; Maritime Security and Stability Programme (Q1 FY 2021)"/>
        <s v="Expenditure on Sahel Defence and Security (Q1 FY 2021)"/>
        <s v="Expenditure on Sahel Stabilisation Programme (Q1 FY 2021)"/>
        <s v="Expenditure on Somalia Counter Extremism Programme (Q1 FY 2021)"/>
        <s v="Expenditure on Somalia Security Sector Reform Programme (Q1 FY 2021)"/>
        <s v="Expenditure on Somalia Stabilisation Programme (Q1 FY 2021)"/>
        <s v="Expenditure on South Sudan Conflict Reduction (Q1 FY 2021)"/>
        <s v="Expenditure on Sudan Conflict Reduction and Stabilisation Programme (Q1 FY 2021)"/>
        <s v="Expenditure on Caribbean – Serious and Organised Crime (Q1 FY 2021)"/>
        <s v="Expenditure on Colombia Peace and Stability (Q1 FY 2021)"/>
        <s v="Expenditure on Peru/Colombia Serious Organised Crime (Formerly Combatting Illicit Economies - Colombia/Peru/Panama) (Q1 FY 2021)"/>
        <s v="Expenditure on Central Asia Programme (Q1 FY 2021)"/>
        <s v="Expenditure on Eastern Partnership (Q1 FY 2021)"/>
        <s v="Expenditure on Good Governance Fund (Q1 FY 2021)"/>
        <s v="Expenditure on Algeria CSSF Programme (Q1 FY 2021)"/>
        <s v="Expenditure on Egypt CSSF Programme (Q1 FY 2021)"/>
        <s v="Expenditure on Lebanon CSSF: Security Programme (Q1 FY 2021)"/>
        <s v="Expenditure on Libya CSSF Programme (Q1 FY 2021)"/>
        <s v="Expenditure on Morocco CSSF Programme (Q1 FY 2021)"/>
        <s v="Expenditure on Yemen CSSF Programme (Q1 FY 2021)"/>
        <s v="Expenditure on Lebanon CSSF: Community Stability Programme (Q1 FY 2021)"/>
        <s v="Expenditure on The North Africa Fund for Regional Cooperation (Q1 FY 2021)"/>
        <s v="Expenditure on Technical Assistance Facility Programme (Q1 FY 2021)"/>
        <s v="Expenditure on Middle East Peace Process (MEPP) CSSF Programme (Q1 FY 2021)"/>
        <s v="Expenditure on Tunisia CSSF Programme (Q1 FY 2021)"/>
        <s v="Expenditure on Iraq CSSF Programme (Q1 FY 2021)"/>
        <s v="Expenditure on Syria CSSF: Future Syria Programme (Q1 FY 2021)"/>
        <s v="Expenditure on Lebanon CSSF: Political Reform Programme (Q1 FY 2021)"/>
        <s v="Expenditure on OTD Justice Programme (Q1 FY 2021)"/>
        <s v="Expenditure on OTD Governance Programme (Q1 FY 2021)"/>
        <s v="Expenditure on OTD Environment, Sustainablity and Climate Change (ESCC) Programme (Q1 FY 2021)"/>
        <s v="Expenditure on OTD Covid-19 Response Programme (Q1 FY 2021)"/>
        <s v="Expenditure on OTD Border Security Programme (Q1 FY 2021)"/>
        <s v="Expenditure on Consolidating Democracy in Pakistan (Q1 FY 2021)"/>
        <s v="Expenditure on Rule of Law in Pakistan Programme (Q1 FY 2021)"/>
        <s v="Expenditure on Myanmar Country Programme (Q1 FY 2021)"/>
        <s v="Expenditure on Sri Lanka - Delivering increased stability and reducing the risk of a return to conflict (Q1 FY 2021)"/>
        <s v="Expenditure on Western Balkans Stability CSSF Programme (Q1 FY 2021)"/>
        <s v="Expenditure on Western Balkans: Media Cyber and Defence (MCD) CSSF Programme (Q1 FY 2021)"/>
        <s v="Expenditure on Multilateral Championing Our Values (Q2 FY 2021)"/>
        <s v="Expenditure on Multilateral Strategy Peacebuilding Programme (Q2 FY 2021)"/>
        <s v="Expenditure on Multilateral Strategy Peacekeeping Programme (Q2 FY 2021)"/>
        <s v="Expenditure on Multilateral Security Capacity Building (Q2 FY 2021)"/>
        <s v="Expenditure on Migration Reintegration and Support for Returnees Programme (Q2 FY 2021)"/>
        <s v="Expenditure on Supporting Turkey to manage illegal migration from the East (Q2 FY 2021)"/>
        <s v="Expenditure on Counter Terrorism Programmes Fund (Q2 FY 2021)"/>
        <s v="Expenditure on Collaboration against trafficking and smuggling in Nigeria &amp; Niger (CATS NN)(Formerly Upstream Programme) (Q2 FY 2021)"/>
        <s v="Expenditure on Multilateral UN Reform (Q2 FY 2021)"/>
        <s v="Expenditure on Nigeria Security &amp; Justice Reform Programme (Q2 FY 2021)"/>
        <s v="Expenditure on North East Nigeria Security and Conflict and Stabilisation Programme (Q2 FY 2021)"/>
        <s v="Expenditure on Somaliland (Somalia) Programme (Q2 FY 2021)"/>
        <s v="Expenditure on Africa Peace and Security (Q2 FY 2021)"/>
        <s v="Expenditure on East Africa Preventing Violent Extremism (Q2 FY 2021)"/>
        <s v="Expenditure on East Africa Crime and Justice Programme (Q2 FY 2021)"/>
        <s v="Expenditure on Nigeria Delta &amp; Maritime Security and Stability Programme (Q2 FY 2021)"/>
        <s v="Expenditure on Sahel Defence and Security (Q2 FY 2021)"/>
        <s v="Expenditure on Sahel Stabilisation Programme (Q2 FY 2021)"/>
        <s v="Expenditure on Somalia Counter Extremism Programme (Q2 FY 2021)"/>
        <s v="Expenditure on Somalia Security Sector Reform Programme (Q2 FY 2021)"/>
        <s v="Expenditure on Somalia Stabilisation Programme (Q2 FY 2021)"/>
        <s v="Expenditure on South Sudan Conflict Reduction (Q2 FY 2021)"/>
        <s v="Expenditure on Sudan Conflict Reduction and Stabilisation Programme (Q2 FY 2021)"/>
        <s v="Expenditure on Caribbean – Serious and Organised Crime (Q2 FY 2021)"/>
        <s v="Expenditure on Colombia Peace and Stability (Q2 FY 2021)"/>
        <s v="Expenditure on Peru/Colombia Serious Organised Crime (Formerly Combatting Illicit Economies - Colombia/Peru/Panama) (Q2 FY 2021)"/>
        <s v="Expenditure on Central Asia Programme (Q2 FY 2021)"/>
        <s v="Expenditure on Eastern Partnership (Q2 FY 2021)"/>
        <s v="Expenditure on Good Governance Fund (Q2 FY 2021)"/>
        <s v="Expenditure on Algeria CSSF Programme (Q2 FY 2021)"/>
        <s v="Expenditure on Egypt CSSF Programme (Q2 FY 2021)"/>
        <s v="Expenditure on Lebanon CSSF: Security Programme (Q2 FY 2021)"/>
        <s v="Expenditure on Libya CSSF Programme (Q2 FY 2021)"/>
        <s v="Expenditure on Morocco CSSF Programme (Q2 FY 2021)"/>
        <s v="Expenditure on Yemen CSSF Programme (Q2 FY 2021)"/>
        <s v="Expenditure on Lebanon CSSF: Community Stability Programme (Q2 FY 2021)"/>
        <s v="Expenditure on The North Africa Fund for Regional Cooperation (Q2 FY 2021)"/>
        <s v="Expenditure on Technical Assistance Facility Programme (Q2 FY 2021)"/>
        <s v="Expenditure on Middle East Peace Process (MEPP) CSSF Programme (Q2 FY 2021)"/>
        <s v="Expenditure on Tunisia CSSF Programme (Q2 FY 2021)"/>
        <s v="Expenditure on Iraq CSSF Programme (Q2 FY 2021)"/>
        <s v="Expenditure on Syria CSSF: Future Syria Programme (Q2 FY 2021)"/>
        <s v="Expenditure on Lebanon CSSF: Political Reform Programme (Q2 FY 2021)"/>
        <s v="Expenditure on OTD Justice Programme (Q2 FY 2021)"/>
        <s v="Expenditure on OTD Governance Programme (Q2 FY 2021)"/>
        <s v="Expenditure on OTD Environment, Sustainablity and Climate Change (ESCC) Programme (Q2 FY 2021)"/>
        <s v="Expenditure on OTD Covid-19 Response Programme (Q2 FY 2021)"/>
        <s v="Expenditure on OTD Border Security Programme (Q2 FY 2021)"/>
        <s v="Expenditure on Consolidating Democracy in Pakistan (Q2 FY 2021)"/>
        <s v="Expenditure on Rule of Law in Pakistan Programme (Q2 FY 2021)"/>
        <s v="Expenditure on Myanmar Country Programme (Q2 FY 2021)"/>
        <s v="Expenditure on Sri Lanka - Delivering increased stability and reducing the risk of a return to conflict (Q2 FY 2021)"/>
        <s v="Expenditure on Western Balkans Stability CSSF Programme (Q2 FY 2021)"/>
        <s v="Expenditure on Western Balkans: Media Cyber and Defence (MCD) CSSF Programme (Q2 FY 2021)"/>
        <s v="Expenditure on Multilateral Championing Our Values (Q3 FY 2021)"/>
        <s v="Expenditure on Multilateral Strategy Peacebuilding Programme (Q3 FY 2021)"/>
        <s v="Expenditure on Multilateral Strategy Peacekeeping Programme (Q3 FY 2021)"/>
        <s v="Expenditure on Multilateral Security Capacity Building (Q3 FY 2021)"/>
        <s v="Expenditure on Migration Reintegration and Support for Returnees Programme (Q3 FY 2021)"/>
        <s v="Expenditure on Supporting Turkey to manage illegal migration from the East (Q3 FY 2021)"/>
        <s v="Expenditure on Counter Terrorism Programmes Fund (Q3 FY 2021)"/>
        <s v="Expenditure on Collaboration against trafficking and smuggling in Nigeria &amp; Niger (CATS NN)(Formerly Upstream Programme) (Q3 FY 2021)"/>
        <s v="Expenditure on Multilateral UN Reform (Q3 FY 2021)"/>
        <s v="Expenditure on Nigeria Security &amp; Justice Reform Programme (Q3 FY 2021)"/>
        <s v="Expenditure on North East Nigeria Security and Conflict and Stabilisation Programme (Q3 FY 2021)"/>
        <s v="Expenditure on Somaliland (Somalia) Programme (Q3 FY 2021)"/>
        <s v="Expenditure on Africa Peace and Security (Q3 FY 2021)"/>
        <s v="Expenditure on East Africa Preventing Violent Extremism (Q3 FY 2021)"/>
        <s v="Expenditure on East Africa Crime and Justice Programme (Q3 FY 2021)"/>
        <s v="Expenditure on Nigeria Delta &amp; Maritime Security and Stability Programme (Q3 FY 2021)"/>
        <s v="Expenditure on Sahel Defence and Security (Q3 FY 2021)"/>
        <s v="Expenditure on Sahel Stabilisation Programme (Q3 FY 2021)"/>
        <s v="Expenditure on Somalia Counter Extremism Programme (Q3 FY 2021)"/>
        <s v="Expenditure on Somalia Security Sector Reform Programme (Q3 FY 2021)"/>
        <s v="Expenditure on Somalia Stabilisation Programme (Q3 FY 2021)"/>
        <s v="Expenditure on South Sudan Conflict Reduction (Q3 FY 2021)"/>
        <s v="Expenditure on Sudan Conflict Reduction and Stabilisation Programme (Q3 FY 2021)"/>
        <s v="Expenditure on Caribbean – Serious and Organised Crime (Q3 FY 2021)"/>
        <s v="Expenditure on Colombia Peace and Stability (Q3 FY 2021)"/>
        <s v="Expenditure on Peru/Colombia Serious Organised Crime (Formerly Combatting Illicit Economies - Colombia/Peru/Panama) (Q3 FY 2021)"/>
        <s v="Expenditure on Central Asia Programme (Q3 FY 2021)"/>
        <s v="Expenditure on Eastern Partnership (Q3 FY 2021)"/>
        <s v="Expenditure on Good Governance Fund (Q3 FY 2021)"/>
        <s v="Expenditure on Algeria CSSF Programme (Q3 FY 2021)"/>
        <s v="Expenditure on Egypt CSSF Programme (Q3 FY 2021)"/>
        <s v="Expenditure on Lebanon CSSF: Security Programme (Q3 FY 2021)"/>
        <s v="Expenditure on Libya CSSF Programme (Q3 FY 2021)"/>
        <s v="Expenditure on Morocco CSSF Programme (Q3 FY 2021)"/>
        <s v="Expenditure on Yemen CSSF Programme (Q3 FY 2021)"/>
        <s v="Expenditure on Lebanon CSSF: Community Stability Programme (Q3 FY 2021)"/>
        <s v="Expenditure on The North Africa Fund for Regional Cooperation (Q3 FY 2021)"/>
        <s v="Expenditure on Technical Assistance Facility Programme (Q3 FY 2021)"/>
        <s v="Expenditure on Middle East Peace Process (MEPP) CSSF Programme (Q3 FY 2021)"/>
        <s v="Expenditure on Tunisia CSSF Programme (Q3 FY 2021)"/>
        <s v="Expenditure on Iraq CSSF Programme (Q3 FY 2021)"/>
        <s v="Expenditure on Syria CSSF: Future Syria Programme (Q3 FY 2021)"/>
        <s v="Expenditure on Lebanon CSSF: Political Reform Programme (Q3 FY 2021)"/>
        <s v="Expenditure on OTD Justice Programme (Q3 FY 2021)"/>
        <s v="Expenditure on OTD Governance Programme (Q3 FY 2021)"/>
        <s v="Expenditure on OTD Environment, Sustainablity and Climate Change (ESCC) Programme (Q3 FY 2021)"/>
        <s v="Expenditure on OTD Covid-19 Response Programme (Q3 FY 2021)"/>
        <s v="Expenditure on OTD Border Security Programme (Q3 FY 2021)"/>
        <s v="Expenditure on Consolidating Democracy in Pakistan (Q3 FY 2021)"/>
        <s v="Expenditure on Rule of Law in Pakistan Programme (Q3 FY 2021)"/>
        <s v="Expenditure on Myanmar Country Programme (Q3 FY 2021)"/>
        <s v="Expenditure on Sri Lanka - Delivering increased stability and reducing the risk of a return to conflict (Q3 FY 2021)"/>
        <s v="Expenditure on Western Balkans Stability CSSF Programme (Q3 FY 2021)"/>
        <s v="Expenditure on Western Balkans: Media Cyber and Defence (MCD) CSSF Programme (Q3 FY 2021)"/>
        <s v="Expenditure on Multilateral Championing Our Values (Q4 FY 2022)"/>
        <s v="Expenditure on Multilateral Strategy Peacebuilding Programme (Q4 FY 2022)"/>
        <s v="Expenditure on Multilateral Strategy Peacekeeping Programme (Q4 FY 2022)"/>
        <s v="Expenditure on Multilateral Security Capacity Building (Q4 FY 2022)"/>
        <s v="Expenditure on Migration Reintegration and Support for Returnees Programme (Q4 FY 2022)"/>
        <s v="Expenditure on Supporting Turkey to manage illegal migration from the East (Q4 FY 2022)"/>
        <s v="Expenditure on Counter Terrorism Programmes Fund (Q4 FY 2022)"/>
        <s v="Expenditure on Collaboration against trafficking and smuggling in Nigeria &amp; Niger (CATS NN)(Formerly Upstream Programme) (Q4 FY 2022)"/>
        <s v="Expenditure on Multilateral UN Reform (Q4 FY 2022)"/>
        <s v="Expenditure on Nigeria Security &amp; Justice Reform Programme (Q4 FY 2022)"/>
        <s v="Expenditure on North East Nigeria Security and Conflict and Stabilisation Programme (Q4 FY 2022)"/>
        <s v="Expenditure on Africa Peace and Security (Q4 FY 2022)"/>
        <s v="Expenditure on East Africa Preventing Violent Extremism (Q4 FY 2022)"/>
        <s v="Expenditure on East Africa Crime and Justice Programme (Q4 FY 2022)"/>
        <s v="Expenditure on Nigeria Delta &amp; Maritime Security and Stability Programme (Q4 FY 2022)"/>
        <s v="Expenditure on Sahel Defence and Security (Q4 FY 2022)"/>
        <s v="Expenditure on Sahel Stabilisation Programme (Q4 FY 2022)"/>
        <s v="Expenditure on Somalia Counter Extremism Programme (Q4 FY 2022)"/>
        <s v="Expenditure on Somalia Security Sector Reform Programme (Q4 FY 2022)"/>
        <s v="Expenditure on Somalia Stabilisation Programme (Q4 FY 2022)"/>
        <s v="Expenditure on South Sudan Conflict Reduction (Q4 FY 2022)"/>
        <s v="Expenditure on Sudan Conflict Reduction and Stabilisation Programme (Q4 FY 2022)"/>
        <s v="Expenditure on Caribbean – Serious and Organised Crime (Q4 FY 2022)"/>
        <s v="Expenditure on Colombia Peace and Stability (Q4 FY 2022)"/>
        <s v="Expenditure on Peru/Colombia Serious Organised Crime (Formerly Combatting Illicit Economies - Colombia/Peru/Panama) (Q4 FY 2022)"/>
        <s v="Expenditure on Central Asia Programme (Q4 FY 2022)"/>
        <s v="Expenditure on Eastern Partnership (Q4 FY 2022)"/>
        <s v="Expenditure on Good Governance Fund (Q4 FY 2022)"/>
        <s v="Expenditure on Algeria CSSF Programme (Q4 FY 2022)"/>
        <s v="Expenditure on Egypt CSSF Programme (Q4 FY 2022)"/>
        <s v="Expenditure on Lebanon CSSF: Security Programme (Q4 FY 2022)"/>
        <s v="Expenditure on Libya CSSF Programme (Q4 FY 2022)"/>
        <s v="Expenditure on Morocco CSSF Programme (Q4 FY 2022)"/>
        <s v="Expenditure on Yemen CSSF Programme (Q4 FY 2022)"/>
        <s v="Expenditure on Jordan Political Stability (Q4 FY 2022)"/>
        <s v="Expenditure on Jordan Internal Security (Q4 FY 2022)"/>
        <s v="Expenditure on Lebanon CSSF: Community Stability Programme (Q4 FY 2022)"/>
        <s v="Expenditure on The North Africa Fund for Regional Cooperation (Q4 FY 2022)"/>
        <s v="Expenditure on Technical Assistance Facility Programme (Q4 FY 2022)"/>
        <s v="Expenditure on Middle East Peace Process (MEPP) CSSF Programme (Q4 FY 2022)"/>
        <s v="Expenditure on Tunisia CSSF Programme (Q4 FY 2022)"/>
        <s v="Expenditure on Iraq CSSF Programme (Q4 FY 2022)"/>
        <s v="Expenditure on Syria CSSF: Future Syria Programme (Q4 FY 2022)"/>
        <s v="Expenditure on Lebanon CSSF: Political Reform Programme (Q4 FY 2022)"/>
        <s v="Expenditure on OTD Justice Programme (Q4 FY 2022)"/>
        <s v="Expenditure on OTD Governance Programme (Q4 FY 2022)"/>
        <s v="Expenditure on OTD Environment, Sustainablity and Climate Change (ESCC) Programme (Q4 FY 2022)"/>
        <s v="Expenditure on OTD Covid-19 Response Programme (Q4 FY 2022)"/>
        <s v="Expenditure on OTD Border Security Programme (Q4 FY 2022)"/>
        <s v="Expenditure on Consolidating Democracy in Pakistan (Q4 FY 2022)"/>
        <s v="Expenditure on Rule of Law in Pakistan Programme (Q4 FY 2022)"/>
        <s v="Expenditure on Myanmar Country Programme (Q4 FY 2022)"/>
        <s v="Expenditure on Sri Lanka - Delivering increased stability and reducing the risk of a return to conflict (Q4 FY 2022)"/>
        <s v="Expenditure on Western Balkans Stability CSSF Programme (Q4 FY 2022)"/>
        <s v="Expenditure on Western Balkans: Media Cyber and Defence (MCD) CSSF Programme (Q4 FY 2022)"/>
        <s v="Expenditure on Multilateral Strategy Peacekeeping Programme (Q1 FY 2022)"/>
        <s v="Expenditure on Multilateral Security Capacity Building (Q1 FY 2022)"/>
        <s v="Expenditure on Supporting Turkey to manage illegal migration from the East (Q1 FY 2022)"/>
        <s v="Expenditure on Counter Terrorism Programmes Fund (Q1 FY 2022)"/>
        <s v="Expenditure on Collaboration against trafficking and smuggling in Nigeria &amp; Niger (CATS NN)(Formerly Upstream Programme) (Q1 FY 2022)"/>
        <s v="Expenditure on Multilateral UN Reform (Q1 FY 2022)"/>
        <s v="Expenditure on Somaliland (Somalia) Programme (Q1 FY 2022)"/>
        <s v="Expenditure on East Africa Programme (Q1 FY 2022)"/>
        <s v="Expenditure on Somalia Programme (Q1 FY 2022)"/>
        <s v="Expenditure on Lake Chad Basin Programme (Q1 FY 2022)"/>
        <s v="Expenditure on Sahel Programme (Q1 FY 2022)"/>
        <s v="Expenditure on Africa Peace Support Operations Programme (Q1 FY 2022)"/>
        <s v="Expenditure on West Africa Programme (Q1 FY 2022)"/>
        <s v="Expenditure on Colombia Peace and Stability (Q1 FY 2022)"/>
        <s v="Expenditure on Peru/Colombia Serious Organised Crime (Formerly Combatting Illicit Economies - Colombia/Peru/Panama) (Q1 FY 2022)"/>
        <s v="Expenditure on Central Asia Programme (Q1 FY 2022)"/>
        <s v="Expenditure on Eastern Partnership (Q1 FY 2022)"/>
        <s v="Expenditure on Good Governance Fund (Q1 FY 2022)"/>
        <s v="Expenditure on Algeria CSSF Programme (Q1 FY 2022)"/>
        <s v="Expenditure on Egypt CSSF Programme (Q1 FY 2022)"/>
        <s v="Expenditure on Lebanon CSSF: Security Programme (Q1 FY 2022)"/>
        <s v="Expenditure on Libya CSSF Programme (Q1 FY 2022)"/>
        <s v="Expenditure on Morocco CSSF Programme (Q1 FY 2022)"/>
        <s v="Expenditure on Yemen CSSF Programme (Q1 FY 2022)"/>
        <s v="Expenditure on Lebanon CSSF: Community Stability Programme (Q1 FY 2022)"/>
        <s v="Expenditure on Technical Assistance Facility Programme (Q1 FY 2022)"/>
        <s v="Expenditure on Middle East Peace Process (MEPP) CSSF Programme (Q1 FY 2022)"/>
        <s v="Expenditure on Tunisia CSSF Programme (Q1 FY 2022)"/>
        <s v="Expenditure on Iraq CSSF Programme (Q1 FY 2022)"/>
        <s v="Expenditure on Syria CSSF: Future Syria Programme (Q1 FY 2022)"/>
        <s v="Expenditure on Lebanon CSSF: Political Reform Programme (Q1 FY 2022)"/>
        <s v="Expenditure on Syria CSSF: Civilian Protection and Community Resilience Programme (Q1 FY 2022)"/>
        <s v="Expenditure on Jordan CSSF: Political and Economic Resilience Programme (Q1 FY 2022)"/>
        <s v="Expenditure on Jordan CSSF: Security and Stability Programme (Q1 FY 2022)"/>
        <s v="Expenditure on OTD Justice Programme (Q1 FY 2022)"/>
        <s v="Expenditure on OTD Governance Programme (Q1 FY 2022)"/>
        <s v="Expenditure on OTD Environment, Sustainablity and Climate Change (ESCC) Programme (Q1 FY 2022)"/>
        <s v="Expenditure on OTD Covid-19 Response Programme (Q1 FY 2022)"/>
        <s v="Expenditure on OTD Border Security Programme (Q1 FY 2022)"/>
        <s v="Expenditure on Myanmar Country Programme (Q1 FY 2022)"/>
        <s v="Expenditure on Sri Lanka - Delivering increased stability and reducing the risk of a return to conflict (Q1 FY 2022)"/>
        <s v="Expenditure on Philippines Programme (Q1 FY 2022)"/>
        <s v="Expenditure on Pacific Programme (Q1 FY 2022)"/>
        <s v="Expenditure on Western Balkans Stability CSSF Programme (Q1 FY 2022)"/>
        <s v="Expenditure on Western Balkans: Media Cyber and Defence (MCD) CSSF Programme (Q1 FY 2022)"/>
        <s v="Expenditure on Collaboration against trafficking and smuggling in Nigeria &amp; Niger (CATS NN)(Formerly Upstream Programme) (Q2 FY 2022)"/>
        <s v="Expenditure on Multilateral UN Reform (Q2 FY 2022)"/>
        <s v="Expenditure on Somaliland (Somalia) Programme (Q2 FY 2022)"/>
        <s v="Expenditure on East Africa Programme (Q2 FY 2022)"/>
        <s v="Expenditure on Somalia Programme (Q2 FY 2022)"/>
        <s v="Expenditure on Lake Chad Basin Programme (Q2 FY 2022)"/>
        <s v="Expenditure on Sahel Programme (Q2 FY 2022)"/>
        <s v="Expenditure on Africa Peace Support Operations Programme (Q2 FY 2022)"/>
        <s v="Expenditure on West Africa Programme (Q2 FY 2022)"/>
        <s v="Expenditure on Colombia Peace and Stability (Q2 FY 2022)"/>
        <s v="Expenditure on Peru/Colombia Serious Organised Crime (Formerly Combatting Illicit Economies - Colombia/Peru/Panama) (Q2 FY 2022)"/>
        <s v="Expenditure on Central Asia Programme (Q2 FY 2022)"/>
        <s v="Expenditure on Eastern Partnership (Q2 FY 2022)"/>
        <s v="Expenditure on Good Governance Fund (Q2 FY 2022)"/>
        <s v="Expenditure on Algeria CSSF Programme (Q2 FY 2022)"/>
        <s v="Expenditure on Egypt CSSF Programme (Q2 FY 2022)"/>
        <s v="Expenditure on Lebanon CSSF: Security Programme (Q2 FY 2022)"/>
        <s v="Expenditure on Libya CSSF Programme (Q2 FY 2022)"/>
        <s v="Expenditure on Morocco CSSF Programme (Q2 FY 2022)"/>
        <s v="Expenditure on Yemen CSSF Programme (Q2 FY 2022)"/>
        <s v="Expenditure on Lebanon CSSF: Community Stability Programme (Q2 FY 2022)"/>
        <s v="Expenditure on Technical Assistance Facility Programme (Q2 FY 2022)"/>
        <s v="Expenditure on Middle East Peace Process (MEPP) CSSF Programme (Q2 FY 2022)"/>
        <s v="Expenditure on Tunisia CSSF Programme (Q2 FY 2022)"/>
        <s v="Expenditure on Iraq CSSF Programme (Q2 FY 2022)"/>
        <s v="Expenditure on Syria CSSF: Future Syria Programme (Q2 FY 2022)"/>
        <s v="Expenditure on Lebanon CSSF: Political Reform Programme (Q2 FY 2022)"/>
        <s v="Expenditure on Syria CSSF: Civilian Protection and Community Resilience Programme (Q2 FY 2022)"/>
        <s v="Expenditure on Jordan CSSF: Political and Economic Resilience Programme (Q2 FY 2022)"/>
        <s v="Expenditure on Jordan CSSF: Security and Stability Programme (Q2 FY 2022)"/>
        <s v="Expenditure on OTD Justice Programme (Q2 FY 2022)"/>
        <s v="Expenditure on OTD Governance Programme (Q2 FY 2022)"/>
        <s v="Expenditure on OTD Environment, Sustainablity and Climate Change (ESCC) Programme (Q2 FY 2022)"/>
        <s v="Expenditure on OTD Covid-19 Response Programme (Q2 FY 2022)"/>
        <s v="Expenditure on OTD Border Security Programme (Q2 FY 2022)"/>
        <s v="Expenditure on Myanmar Country Programme (Q2 FY 2022)"/>
        <s v="Expenditure on Sri Lanka - Delivering increased stability and reducing the risk of a return to conflict (Q2 FY 2022)"/>
        <s v="Expenditure on Philippines Programme (Q2 FY 2022)"/>
        <s v="Expenditure on Pacific Programme (Q2 FY 2022)"/>
        <s v="Expenditure on Western Balkans Stability CSSF Programme (Q2 FY 2022)"/>
        <s v="Expenditure on Western Balkans: Media Cyber and Defence (MCD) CSSF Programme (Q2 FY 2022)"/>
        <s v="Expenditure on Multilateral Strategy Peacekeeping Programme (Q3 FY 2022)"/>
        <s v="Expenditure on Multilateral Security Capacity Building (Q3 FY 2022)"/>
        <s v="Expenditure on Supporting Turkey to manage illegal migration from the East (Q3 FY 2022)"/>
        <s v="Expenditure on Counter Terrorism Programmes Fund (Q3 FY 2022)"/>
        <s v="Expenditure on Collaboration against trafficking and smuggling in Nigeria &amp; Niger (CATS NN)(Formerly Upstream Programme) (Q3 FY 2022)"/>
        <s v="Expenditure on Multilateral UN Reform (Q3 FY 2022)"/>
        <s v="Expenditure on Somaliland (Somalia) Programme (Q3 FY 2022)"/>
        <s v="Expenditure on East Africa Programme (Q3 FY 2022)"/>
        <s v="Expenditure on Somalia Programme (Q3 FY 2022)"/>
        <s v="Expenditure on Lake Chad Basin Programme (Q3 FY 2022)"/>
        <s v="Expenditure on Sahel Programme (Q3 FY 2022)"/>
        <s v="Expenditure on Africa Peace Support Operations Programme (Q3 FY 2022)"/>
        <s v="Expenditure on West Africa Programme (Q3 FY 2022)"/>
        <s v="Expenditure on Colombia Peace and Stability (Q3 FY 2022)"/>
        <s v="Expenditure on Peru/Colombia Serious Organised Crime (Formerly Combatting Illicit Economies - Colombia/Peru/Panama) (Q3 FY 2022)"/>
        <s v="Expenditure on Central Asia Programme (Q3 FY 2022)"/>
        <s v="Expenditure on Eastern Partnership (Q3 FY 2022)"/>
        <s v="Expenditure on Good Governance Fund (Q3 FY 2022)"/>
        <s v="Expenditure on Algeria CSSF Programme (Q3 FY 2022)"/>
        <s v="Expenditure on Egypt CSSF Programme (Q3 FY 2022)"/>
        <s v="Expenditure on Lebanon CSSF: Security Programme (Q3 FY 2022)"/>
        <s v="Expenditure on Libya CSSF Programme (Q3 FY 2022)"/>
        <s v="Expenditure on Morocco CSSF Programme (Q3 FY 2022)"/>
        <s v="Expenditure on Yemen CSSF Programme (Q3 FY 2022)"/>
        <s v="Expenditure on Lebanon CSSF: Community Stability Programme (Q3 FY 2022)"/>
        <s v="Expenditure on Technical Assistance Facility Programme (Q3 FY 2022)"/>
        <s v="Expenditure on Middle East Peace Process (MEPP) CSSF Programme (Q3 FY 2022)"/>
        <s v="Expenditure on Tunisia CSSF Programme (Q3 FY 2022)"/>
        <s v="Expenditure on Iraq CSSF Programme (Q3 FY 2022)"/>
        <s v="Expenditure on Syria CSSF: Future Syria Programme (Q3 FY 2022)"/>
        <s v="Expenditure on Lebanon CSSF: Political Reform Programme (Q3 FY 2022)"/>
        <s v="Expenditure on Syria CSSF: Civilian Protection and Community Resilience Programme (Q3 FY 2022)"/>
        <s v="Expenditure on Jordan CSSF: Political and Economic Resilience Programme (Q3 FY 2022)"/>
        <s v="Expenditure on Jordan CSSF: Security and Stability Programme (Q3 FY 2022)"/>
        <s v="Expenditure on OTD Justice Programme (Q3 FY 2022)"/>
        <s v="Expenditure on OTD Governance Programme (Q3 FY 2022)"/>
        <s v="Expenditure on OTD Environment, Sustainablity and Climate Change (ESCC) Programme (Q3 FY 2022)"/>
        <s v="Expenditure on OTD Covid-19 Response Programme (Q3 FY 2022)"/>
        <s v="Expenditure on OTD Border Security Programme (Q3 FY 2022)"/>
        <s v="Expenditure on Myanmar Country Programme (Q3 FY 2022)"/>
        <s v="Expenditure on Sri Lanka - Delivering increased stability and reducing the risk of a return to conflict (Q3 FY 2022)"/>
        <s v="Expenditure on Philippines Programme (Q3 FY 2022)"/>
        <s v="Expenditure on Pacific Programme (Q3 FY 2022)"/>
        <s v="Expenditure on Western Balkans Stability CSSF Programme (Q3 FY 2022)"/>
        <s v="Expenditure on Western Balkans: Media Cyber and Defence (MCD) CSSF Programme (Q3 FY 2022)"/>
        <s v="Expenditure on Somaliland (Somalia) Programme (Q4 FY 2022)"/>
        <s v="Expenditure on East Africa Programme (Q4 FY 2022)"/>
        <s v="Expenditure on Somalia Programme (Q4 FY 2022)"/>
        <s v="Expenditure on Lake Chad Basin Programme (Q4 FY 2022)"/>
        <s v="Expenditure on Sahel Programme (Q4 FY 2022)"/>
        <s v="Expenditure on Africa Peace Support Operations Programme (Q4 FY 2022)"/>
        <s v="Expenditure on West Africa Programme (Q4 FY 2022)"/>
        <s v="Expenditure on Syria CSSF: Civilian Protection and Community Resilience Programme (Q4 FY 2022)"/>
        <s v="Expenditure on Jordan CSSF: Political and Economic Resilience Programme (Q4 FY 2022)"/>
        <s v="Expenditure on Jordan CSSF: Security and Stability Programme (Q4 FY 2022)"/>
        <s v="Expenditure on Philippines Programme (Q4 FY 2022)"/>
        <s v="Expenditure on Pacific Programme (Q4 FY 2022)"/>
        <s v="Expenditure on Multilateral Championing Our Values (Q1 FY 2023)"/>
        <s v="Expenditure on Multilateral Strategy Peacebuilding Programme (Q1 FY 2023)"/>
        <s v="Expenditure on Multilateral Strategy Peacekeeping Programme (Q1 FY 2023)"/>
        <s v="Expenditure on Multilateral Security Capacity Building (Q1 FY 2023)"/>
        <s v="Expenditure on Migration Reintegration and Support for Returnees Programme (Q1 FY 2023)"/>
        <s v="Expenditure on Supporting Turkey to manage illegal migration from the East (Q1 FY 2023)"/>
        <s v="Expenditure on Commonwealth Prosperity (Q1 FY 2023)"/>
        <s v="Expenditure on Commonwealth Security (Q1 FY 2023)"/>
        <s v="Expenditure on Commonwealth Fairness (Q1 FY 2023)"/>
        <s v="Expenditure on Commonwealth Sustainability (Q1 FY 2023)"/>
        <s v="Expenditure on Counter Terrorism Programmes Fund (Q1 FY 2023)"/>
        <s v="Expenditure on Collaboration against trafficking and smuggling in Nigeria &amp; Niger (CATS NN)(Formerly Upstream Programme) (Q1 FY 2023)"/>
        <s v="Expenditure on Future Frontiers Programme (Q1 FY 2023)"/>
        <s v="Expenditure on Afghanistan Demining programme (Q1 FY 2023)"/>
        <s v="Expenditure on Afghanistan Migration programme (Q1 FY 2023)"/>
        <s v="Expenditure on Afghanistan Security Sector and Peace-building Support (Q1 FY 2023)"/>
        <s v="Expenditure on Afghan National Army Trust Fund (Q1 FY 2023)"/>
        <s v="Expenditure on Afghanistan Support to the Peace Process (Q1 FY 2023)"/>
        <s v="Expenditure on Great Lakes Programme (Q1 FY 2023)"/>
        <s v="Expenditure on Nigeria Security &amp; Justice Reform Programme (Q1 FY 2023)"/>
        <s v="Expenditure on North East Nigeria Security and Conflict and Stabilisation Programme (Q1 FY 2023)"/>
        <s v="Expenditure on Strengthening Security and Resilience in Sierra Leone and Neighbouring Countries (Q1 FY 2023)"/>
        <s v="Expenditure on Somaliland (Somalia) Programme (Q1 FY 2023)"/>
        <s v="Expenditure on Africa Peace and Security (Q1 FY 2023)"/>
        <s v="Expenditure on East Africa Preventing Violent Extremism (Q1 FY 2023)"/>
        <s v="Expenditure on East Africa Crime and Justice Programme (Q1 FY 2023)"/>
        <s v="Expenditure on East Africa Migration Programme (Q1 FY 2023)"/>
        <s v="Expenditure on Nigeria Delta &amp; Maritime Security and Stability Programme (Q1 FY 2023)"/>
        <s v="Expenditure on Sahel Defence and Security (Q1 FY 2023)"/>
        <s v="Expenditure on Sahel Stabilisation Programme (Q1 FY 2023)"/>
        <s v="Expenditure on Somalia Human Rights and Vulnerable Persons’ Programme (Q1 FY 2023)"/>
        <s v="Expenditure on Somalia Counter Extremism Programme (Q1 FY 2023)"/>
        <s v="Expenditure on Somalia Security Sector Reform Programme (Q1 FY 2023)"/>
        <s v="Expenditure on Somalia Stabilisation Programme (Q1 FY 2023)"/>
        <s v="Expenditure on South Sudan Conflict Reduction (Q1 FY 2023)"/>
        <s v="Expenditure on Sudan Conflict Reduction and Stabilisation Programme (Q1 FY 2023)"/>
        <s v="Expenditure on East Africa Programme (Q1 FY 2023)"/>
        <s v="Expenditure on Somalia Programme (Q1 FY 2023)"/>
        <s v="Expenditure on Lake Chad Basin Programme (Q1 FY 2023)"/>
        <s v="Expenditure on Sahel Programme (Q1 FY 2023)"/>
        <s v="Expenditure on Africa Peace Support Operations Programme (Q1 FY 2023)"/>
        <s v="Expenditure on West Africa Programme (Q1 FY 2023)"/>
        <s v="Expenditure on Caribbean – Serious and Organised Crime (Q1 FY 2023)"/>
        <s v="Expenditure on Colombia Peace and Stability (Q1 FY 2023)"/>
        <s v="Expenditure on Peru/Colombia Serious Organised Crime (Formerly Combatting Illicit Economies - Colombia/Peru/Panama) (Q1 FY 2023)"/>
        <s v="Expenditure on Central Asia Programme (Q1 FY 2023)"/>
        <s v="Expenditure on Eastern Partnership (Q1 FY 2023)"/>
        <s v="Expenditure on Good Governance Fund (Q1 FY 2023)"/>
        <s v="Expenditure on Algeria CSSF Programme (Q1 FY 2023)"/>
        <s v="Expenditure on Egypt CSSF Programme (Q1 FY 2023)"/>
        <s v="Expenditure on Lebanon CSSF: Security Programme (Q1 FY 2023)"/>
        <s v="Expenditure on Libya CSSF Programme (Q1 FY 2023)"/>
        <s v="Expenditure on Morocco CSSF Programme (Q1 FY 2023)"/>
        <s v="Expenditure on Yemen CSSF Programme (Q1 FY 2023)"/>
        <s v="Expenditure on Iraq Governance and Resilience (Q1 FY 2023)"/>
        <s v="Expenditure on Iraq Security, Justice and Reconciliation (Q1 FY 2023)"/>
        <s v="Expenditure on Jordan Political Stability (Q1 FY 2023)"/>
        <s v="Expenditure on Jordan Economic Sustainability (Q1 FY 2023)"/>
        <s v="Expenditure on Jordan Internal Security (Q1 FY 2023)"/>
        <s v="Expenditure on Lebanon CSSF: Community Stability Programme (Q1 FY 2023)"/>
        <s v="Expenditure on The North Africa Fund for Regional Cooperation (Q1 FY 2023)"/>
        <s v="Expenditure on Technical Assistance Facility Programme (Q1 FY 2023)"/>
        <s v="Expenditure on Middle East Peace Process (MEPP) CSSF Programme (Q1 FY 2023)"/>
        <s v="Expenditure on Syria: Community Support in North-Western Syria (Q1 FY 2023)"/>
        <s v="Expenditure on Syria: Support for the Southern De-escalation Area (Q1 FY 2023)"/>
        <s v="Expenditure on Whole of Syria Support to a Political Process (Q1 FY 2023)"/>
        <s v="Expenditure on Tunisia CSSF Programme (Q1 FY 2023)"/>
        <s v="Expenditure on Iraq CSSF Programme (Q1 FY 2023)"/>
        <s v="Expenditure on Syria CSSF: Future Syria Programme (Q1 FY 2023)"/>
        <s v="Expenditure on UK-Jordan Partnership Facility Programme (Q1 FY 2023)"/>
        <s v="Expenditure on Lebanon CSSF: Political Reform Programme (Q1 FY 2023)"/>
        <s v="Expenditure on Syria CSSF: Civilian Protection and Community Resilience Programme (Q1 FY 2023)"/>
        <s v="Expenditure on Jordan CSSF: Political and Economic Resilience Programme (Q1 FY 2023)"/>
        <s v="Expenditure on Jordan CSSF: Security and Stability Programme (Q1 FY 2023)"/>
        <s v="Expenditure on Overseas Territories Justice, Security &amp; Governance (Q1 FY 2023)"/>
        <s v="Expenditure on Maritime Governance and Environment Programme (Q1 FY 2023)"/>
        <s v="Expenditure on OTD Justice Programme (Q1 FY 2023)"/>
        <s v="Expenditure on OTD Governance Programme (Q1 FY 2023)"/>
        <s v="Expenditure on OTD Environment, Sustainablity and Climate Change (ESCC) Programme (Q1 FY 2023)"/>
        <s v="Expenditure on OTD Covid-19 Response Programme (Q1 FY 2023)"/>
        <s v="Expenditure on OTD Border Security Programme (Q1 FY 2023)"/>
        <s v="Expenditure on Consolidating Democracy in Pakistan (Q1 FY 2023)"/>
        <s v="Expenditure on Rule of Law in Pakistan Programme (Q1 FY 2023)"/>
        <s v="Expenditure on Myanmar Country Programme (Q1 FY 2023)"/>
        <s v="Expenditure on Nepal Peacebuilding Programme (Q1 FY 2023)"/>
        <s v="Expenditure on Sri Lanka - Delivering increased stability and reducing the risk of a return to conflict (Q1 FY 2023)"/>
        <s v="Expenditure on Philippines Programme (Q1 FY 2023)"/>
        <s v="Expenditure on Pacific Programme (Q1 FY 2023)"/>
        <s v="Expenditure on Western Balkans Programme (Q1 FY 2023)"/>
        <s v="Expenditure on Western Balkans Stability CSSF Programme (Q1 FY 2023)"/>
        <s v="Expenditure on Western Balkans: Media Cyber and Defence (MCD) CSSF Programme (Q1 FY 2023)"/>
        <s v="Expenditure on Maldives CSSF Programme (Q1 FY 2023)"/>
        <s v="Expenditure on Multilateral Championing Our Values (Q2 FY 2023)"/>
        <s v="Expenditure on Multilateral Strategy Peacebuilding Programme (Q2 FY 2023)"/>
        <s v="Expenditure on Multilateral Strategy Peacekeeping Programme (Q2 FY 2023)"/>
        <s v="Expenditure on Multilateral Security Capacity Building (Q2 FY 2023)"/>
        <s v="Expenditure on Migration Reintegration and Support for Returnees Programme (Q2 FY 2023)"/>
        <s v="Expenditure on Supporting Turkey to manage illegal migration from the East (Q2 FY 2023)"/>
        <s v="Expenditure on Commonwealth Prosperity (Q2 FY 2023)"/>
        <s v="Expenditure on Commonwealth Security (Q2 FY 2023)"/>
        <s v="Expenditure on Commonwealth Fairness (Q2 FY 2023)"/>
        <s v="Expenditure on Commonwealth Sustainability (Q2 FY 2023)"/>
        <s v="Expenditure on Counter Terrorism Programmes Fund (Q2 FY 2023)"/>
        <s v="Expenditure on Collaboration against trafficking and smuggling in Nigeria &amp; Niger (CATS NN)(Formerly Upstream Programme) (Q2 FY 2023)"/>
        <s v="Expenditure on Future Frontiers Programme (Q2 FY 2023)"/>
        <s v="Expenditure on Afghanistan Demining programme (Q2 FY 2023)"/>
        <s v="Expenditure on Afghanistan Migration programme (Q2 FY 2023)"/>
        <s v="Expenditure on Afghanistan Security Sector and Peace-building Support (Q2 FY 2023)"/>
        <s v="Expenditure on Afghan National Army Trust Fund (Q2 FY 2023)"/>
        <s v="Expenditure on Afghanistan Support to the Peace Process (Q2 FY 2023)"/>
        <s v="Expenditure on Great Lakes Programme (Q2 FY 2023)"/>
        <s v="Expenditure on Nigeria Security &amp; Justice Reform Programme (Q2 FY 2023)"/>
        <s v="Expenditure on North East Nigeria Security and Conflict and Stabilisation Programme (Q2 FY 2023)"/>
        <s v="Expenditure on Strengthening Security and Resilience in Sierra Leone and Neighbouring Countries (Q2 FY 2023)"/>
        <s v="Expenditure on Somaliland (Somalia) Programme (Q2 FY 2023)"/>
        <s v="Expenditure on Africa Peace and Security (Q2 FY 2023)"/>
        <s v="Expenditure on East Africa Preventing Violent Extremism (Q2 FY 2023)"/>
        <s v="Expenditure on East Africa Crime and Justice Programme (Q2 FY 2023)"/>
        <s v="Expenditure on East Africa Migration Programme (Q2 FY 2023)"/>
        <s v="Expenditure on Nigeria Delta &amp; Maritime Security and Stability Programme (Q2 FY 2023)"/>
        <s v="Expenditure on Sahel Defence and Security (Q2 FY 2023)"/>
        <s v="Expenditure on Sahel Stabilisation Programme (Q2 FY 2023)"/>
        <s v="Expenditure on Somalia Human Rights and Vulnerable Persons’ Programme (Q2 FY 2023)"/>
        <s v="Expenditure on Somalia Counter Extremism Programme (Q2 FY 2023)"/>
        <s v="Expenditure on Somalia Security Sector Reform Programme (Q2 FY 2023)"/>
        <s v="Expenditure on Somalia Stabilisation Programme (Q2 FY 2023)"/>
        <s v="Expenditure on South Sudan Conflict Reduction (Q2 FY 2023)"/>
        <s v="Expenditure on Sudan Conflict Reduction and Stabilisation Programme (Q2 FY 2023)"/>
        <s v="Expenditure on East Africa Programme (Q2 FY 2023)"/>
        <s v="Expenditure on Somalia Programme (Q2 FY 2023)"/>
        <s v="Expenditure on Lake Chad Basin Programme (Q2 FY 2023)"/>
        <s v="Expenditure on Sahel Programme (Q2 FY 2023)"/>
        <s v="Expenditure on Africa Peace Support Operations Programme (Q2 FY 2023)"/>
        <s v="Expenditure on West Africa Programme (Q2 FY 2023)"/>
        <s v="Expenditure on Caribbean – Serious and Organised Crime (Q2 FY 2023)"/>
        <s v="Expenditure on Colombia Peace and Stability (Q2 FY 2023)"/>
        <s v="Expenditure on Peru/Colombia Serious Organised Crime (Formerly Combatting Illicit Economies - Colombia/Peru/Panama) (Q2 FY 2023)"/>
        <s v="Expenditure on Central Asia Programme (Q2 FY 2023)"/>
        <s v="Expenditure on Eastern Partnership (Q2 FY 2023)"/>
        <s v="Expenditure on Good Governance Fund (Q2 FY 2023)"/>
        <s v="Expenditure on Algeria CSSF Programme (Q2 FY 2023)"/>
        <s v="Expenditure on Egypt CSSF Programme (Q2 FY 2023)"/>
        <s v="Expenditure on Lebanon CSSF: Security Programme (Q2 FY 2023)"/>
        <s v="Expenditure on Libya CSSF Programme (Q2 FY 2023)"/>
        <s v="Expenditure on Morocco CSSF Programme (Q2 FY 2023)"/>
        <s v="Expenditure on Yemen CSSF Programme (Q2 FY 2023)"/>
        <s v="Expenditure on Iraq Governance and Resilience (Q2 FY 2023)"/>
        <s v="Expenditure on Iraq Security, Justice and Reconciliation (Q2 FY 2023)"/>
        <s v="Expenditure on Jordan Political Stability (Q2 FY 2023)"/>
        <s v="Expenditure on Jordan Economic Sustainability (Q2 FY 2023)"/>
        <s v="Expenditure on Jordan Internal Security (Q2 FY 2023)"/>
        <s v="Expenditure on Lebanon CSSF: Community Stability Programme (Q2 FY 2023)"/>
        <s v="Expenditure on The North Africa Fund for Regional Cooperation (Q2 FY 2023)"/>
        <s v="Expenditure on Technical Assistance Facility Programme (Q2 FY 2023)"/>
        <s v="Expenditure on Middle East Peace Process (MEPP) CSSF Programme (Q2 FY 2023)"/>
        <s v="Expenditure on Syria: Community Support in North-Western Syria (Q2 FY 2023)"/>
        <s v="Expenditure on Syria: Support for the Southern De-escalation Area (Q2 FY 2023)"/>
        <s v="Expenditure on Whole of Syria Support to a Political Process (Q2 FY 2023)"/>
        <s v="Expenditure on Tunisia CSSF Programme (Q2 FY 2023)"/>
        <s v="Expenditure on Iraq CSSF Programme (Q2 FY 2023)"/>
        <s v="Expenditure on Syria CSSF: Future Syria Programme (Q2 FY 2023)"/>
        <s v="Expenditure on UK-Jordan Partnership Facility Programme (Q2 FY 2023)"/>
        <s v="Expenditure on Lebanon CSSF: Political Reform Programme (Q2 FY 2023)"/>
        <s v="Expenditure on Syria CSSF: Civilian Protection and Community Resilience Programme (Q2 FY 2023)"/>
        <s v="Expenditure on Jordan CSSF: Political and Economic Resilience Programme (Q2 FY 2023)"/>
        <s v="Expenditure on Jordan CSSF: Security and Stability Programme (Q2 FY 2023)"/>
        <s v="Expenditure on Overseas Territories Justice, Security &amp; Governance (Q2 FY 2023)"/>
        <s v="Expenditure on Maritime Governance and Environment Programme (Q2 FY 2023)"/>
        <s v="Expenditure on OTD Justice Programme (Q2 FY 2023)"/>
        <s v="Expenditure on OTD Governance Programme (Q2 FY 2023)"/>
        <s v="Expenditure on OTD Environment, Sustainablity and Climate Change (ESCC) Programme (Q2 FY 2023)"/>
        <s v="Expenditure on OTD Covid-19 Response Programme (Q2 FY 2023)"/>
        <s v="Expenditure on OTD Border Security Programme (Q2 FY 2023)"/>
        <s v="Expenditure on Consolidating Democracy in Pakistan (Q2 FY 2023)"/>
        <s v="Expenditure on Rule of Law in Pakistan Programme (Q2 FY 2023)"/>
        <s v="Expenditure on Myanmar Country Programme (Q2 FY 2023)"/>
        <s v="Expenditure on Nepal Peacebuilding Programme (Q2 FY 2023)"/>
        <s v="Expenditure on Sri Lanka - Delivering increased stability and reducing the risk of a return to conflict (Q2 FY 2023)"/>
        <s v="Expenditure on Philippines Programme (Q2 FY 2023)"/>
        <s v="Expenditure on Pacific Programme (Q2 FY 2023)"/>
        <s v="Expenditure on Western Balkans Programme (Q2 FY 2023)"/>
        <s v="Expenditure on Western Balkans Stability CSSF Programme (Q2 FY 2023)"/>
        <s v="Expenditure on Western Balkans: Media Cyber and Defence (MCD) CSSF Programme (Q2 FY 2023)"/>
        <s v="Expenditure on Maldives CSSF Programme (Q2 FY 2023)"/>
        <s v="Expenditure on Multilateral Championing Our Values (Q3 FY 2023)"/>
        <s v="Expenditure on Multilateral Strategy Peacebuilding Programme (Q3 FY 2023)"/>
        <s v="Expenditure on Multilateral Strategy Peacekeeping Programme (Q3 FY 2023)"/>
        <s v="Expenditure on Multilateral Security Capacity Building (Q3 FY 2023)"/>
        <s v="Expenditure on Migration Reintegration and Support for Returnees Programme (Q3 FY 2023)"/>
        <s v="Expenditure on Supporting Turkey to manage illegal migration from the East (Q3 FY 2023)"/>
        <s v="Expenditure on Commonwealth Prosperity (Q3 FY 2023)"/>
        <s v="Expenditure on Commonwealth Security (Q3 FY 2023)"/>
        <s v="Expenditure on Commonwealth Fairness (Q3 FY 2023)"/>
        <s v="Expenditure on Commonwealth Sustainability (Q3 FY 2023)"/>
        <s v="Expenditure on Counter Terrorism Programmes Fund (Q3 FY 2023)"/>
        <s v="Expenditure on Collaboration against trafficking and smuggling in Nigeria &amp; Niger (CATS NN)(Formerly Upstream Programme) (Q3 FY 2023)"/>
        <s v="Expenditure on Future Frontiers Programme (Q3 FY 2023)"/>
        <s v="Expenditure on Afghanistan Demining programme (Q3 FY 2023)"/>
        <s v="Expenditure on Afghanistan Migration programme (Q3 FY 2023)"/>
        <s v="Expenditure on Afghanistan Security Sector and Peace-building Support (Q3 FY 2023)"/>
        <s v="Expenditure on Afghan National Army Trust Fund (Q3 FY 2023)"/>
        <s v="Expenditure on Afghanistan Support to the Peace Process (Q3 FY 2023)"/>
        <s v="Expenditure on Great Lakes Programme (Q3 FY 2023)"/>
        <s v="Expenditure on Nigeria Security &amp; Justice Reform Programme (Q3 FY 2023)"/>
        <s v="Expenditure on North East Nigeria Security and Conflict and Stabilisation Programme (Q3 FY 2023)"/>
        <s v="Expenditure on Strengthening Security and Resilience in Sierra Leone and Neighbouring Countries (Q3 FY 2023)"/>
        <s v="Expenditure on Somaliland (Somalia) Programme (Q3 FY 2023)"/>
        <s v="Expenditure on Africa Peace and Security (Q3 FY 2023)"/>
        <s v="Expenditure on East Africa Preventing Violent Extremism (Q3 FY 2023)"/>
        <s v="Expenditure on East Africa Crime and Justice Programme (Q3 FY 2023)"/>
        <s v="Expenditure on East Africa Migration Programme (Q3 FY 2023)"/>
        <s v="Expenditure on Nigeria Delta &amp; Maritime Security and Stability Programme (Q3 FY 2023)"/>
        <s v="Expenditure on Sahel Defence and Security (Q3 FY 2023)"/>
        <s v="Expenditure on Sahel Stabilisation Programme (Q3 FY 2023)"/>
        <s v="Expenditure on Somalia Human Rights and Vulnerable Persons’ Programme (Q3 FY 2023)"/>
        <s v="Expenditure on Somalia Counter Extremism Programme (Q3 FY 2023)"/>
        <s v="Expenditure on Somalia Security Sector Reform Programme (Q3 FY 2023)"/>
        <s v="Expenditure on Somalia Stabilisation Programme (Q3 FY 2023)"/>
        <s v="Expenditure on South Sudan Conflict Reduction (Q3 FY 2023)"/>
        <s v="Expenditure on Sudan Conflict Reduction and Stabilisation Programme (Q3 FY 2023)"/>
        <s v="Expenditure on East Africa Programme (Q3 FY 2023)"/>
        <s v="Expenditure on Somalia Programme (Q3 FY 2023)"/>
        <s v="Expenditure on Lake Chad Basin Programme (Q3 FY 2023)"/>
        <s v="Expenditure on Sahel Programme (Q3 FY 2023)"/>
        <s v="Expenditure on Africa Peace Support Operations Programme (Q3 FY 2023)"/>
        <s v="Expenditure on West Africa Programme (Q3 FY 2023)"/>
        <s v="Expenditure on Caribbean – Serious and Organised Crime (Q3 FY 2023)"/>
        <s v="Expenditure on Colombia Peace and Stability (Q3 FY 2023)"/>
        <s v="Expenditure on Peru/Colombia Serious Organised Crime (Formerly Combatting Illicit Economies - Colombia/Peru/Panama) (Q3 FY 2023)"/>
        <s v="Expenditure on Central Asia Programme (Q3 FY 2023)"/>
        <s v="Expenditure on Eastern Partnership (Q3 FY 2023)"/>
        <s v="Expenditure on Good Governance Fund (Q3 FY 2023)"/>
        <s v="Expenditure on Algeria CSSF Programme (Q3 FY 2023)"/>
        <s v="Expenditure on Egypt CSSF Programme (Q3 FY 2023)"/>
        <s v="Expenditure on Lebanon CSSF: Security Programme (Q3 FY 2023)"/>
        <s v="Expenditure on Libya CSSF Programme (Q3 FY 2023)"/>
        <s v="Expenditure on Morocco CSSF Programme (Q3 FY 2023)"/>
        <s v="Expenditure on Yemen CSSF Programme (Q3 FY 2023)"/>
        <s v="Expenditure on Iraq Governance and Resilience (Q3 FY 2023)"/>
        <s v="Expenditure on Iraq Security, Justice and Reconciliation (Q3 FY 2023)"/>
        <s v="Expenditure on Jordan Political Stability (Q3 FY 2023)"/>
        <s v="Expenditure on Jordan Economic Sustainability (Q3 FY 2023)"/>
        <s v="Expenditure on Jordan Internal Security (Q3 FY 2023)"/>
        <s v="Expenditure on Lebanon CSSF: Community Stability Programme (Q3 FY 2023)"/>
        <s v="Expenditure on The North Africa Fund for Regional Cooperation (Q3 FY 2023)"/>
        <s v="Expenditure on Technical Assistance Facility Programme (Q3 FY 2023)"/>
        <s v="Expenditure on Middle East Peace Process (MEPP) CSSF Programme (Q3 FY 2023)"/>
        <s v="Expenditure on Syria: Community Support in North-Western Syria (Q3 FY 2023)"/>
        <s v="Expenditure on Syria: Support for the Southern De-escalation Area (Q3 FY 2023)"/>
        <s v="Expenditure on Whole of Syria Support to a Political Process (Q3 FY 2023)"/>
        <s v="Expenditure on Tunisia CSSF Programme (Q3 FY 2023)"/>
        <s v="Expenditure on Iraq CSSF Programme (Q3 FY 2023)"/>
        <s v="Expenditure on Syria CSSF: Future Syria Programme (Q3 FY 2023)"/>
        <s v="Expenditure on UK-Jordan Partnership Facility Programme (Q3 FY 2023)"/>
        <s v="Expenditure on Lebanon CSSF: Political Reform Programme (Q3 FY 2023)"/>
        <s v="Expenditure on Syria CSSF: Civilian Protection and Community Resilience Programme (Q3 FY 2023)"/>
        <s v="Expenditure on Jordan CSSF: Political and Economic Resilience Programme (Q3 FY 2023)"/>
        <s v="Expenditure on Jordan CSSF: Security and Stability Programme (Q3 FY 2023)"/>
        <s v="Expenditure on Overseas Territories Justice, Security &amp; Governance (Q3 FY 2023)"/>
        <s v="Expenditure on Maritime Governance and Environment Programme (Q3 FY 2023)"/>
        <s v="Expenditure on OTD Justice Programme (Q3 FY 2023)"/>
        <s v="Expenditure on OTD Governance Programme (Q3 FY 2023)"/>
        <s v="Expenditure on OTD Environment, Sustainablity and Climate Change (ESCC) Programme (Q3 FY 2023)"/>
        <s v="Expenditure on OTD Covid-19 Response Programme (Q3 FY 2023)"/>
        <s v="Expenditure on OTD Border Security Programme (Q3 FY 2023)"/>
        <s v="Expenditure on Consolidating Democracy in Pakistan (Q3 FY 2023)"/>
        <s v="Expenditure on Rule of Law in Pakistan Programme (Q3 FY 2023)"/>
        <s v="Expenditure on Myanmar Country Programme (Q3 FY 2023)"/>
        <s v="Expenditure on Nepal Peacebuilding Programme (Q3 FY 2023)"/>
        <s v="Expenditure on Sri Lanka - Delivering increased stability and reducing the risk of a return to conflict (Q3 FY 2023)"/>
        <s v="Expenditure on Philippines Programme (Q3 FY 2023)"/>
        <s v="Expenditure on Pacific Programme (Q3 FY 2023)"/>
        <s v="Expenditure on Western Balkans Programme (Q3 FY 2023)"/>
        <s v="Expenditure on Western Balkans Stability CSSF Programme (Q3 FY 2023)"/>
        <s v="Expenditure on Western Balkans: Media Cyber and Defence (MCD) CSSF Programme (Q3 FY 2023)"/>
        <s v="Expenditure on Maldives CSSF Programme (Q3 FY 2023)"/>
        <s v="Expenditure on Multilateral Championing Our Values (Q4 FY 2023)"/>
        <s v="Expenditure on Multilateral Strategy Peacebuilding Programme (Q4 FY 2023)"/>
        <s v="Expenditure on Multilateral Strategy Peacekeeping Programme (Q4 FY 2023)"/>
        <s v="Expenditure on Multilateral Security Capacity Building (Q4 FY 2023)"/>
        <s v="Expenditure on Migration Reintegration and Support for Returnees Programme (Q4 FY 2023)"/>
        <s v="Expenditure on Supporting Turkey to manage illegal migration from the East (Q4 FY 2023)"/>
        <s v="Expenditure on Commonwealth Prosperity (Q4 FY 2023)"/>
        <s v="Expenditure on Commonwealth Security (Q4 FY 2023)"/>
        <s v="Expenditure on Commonwealth Fairness (Q4 FY 2023)"/>
        <s v="Expenditure on Commonwealth Sustainability (Q4 FY 2023)"/>
        <s v="Expenditure on Counter Terrorism Programmes Fund (Q4 FY 2023)"/>
        <s v="Expenditure on Collaboration against trafficking and smuggling in Nigeria &amp; Niger (CATS NN)(Formerly Upstream Programme) (Q4 FY 2023)"/>
        <s v="Expenditure on Future Frontiers Programme (Q4 FY 2023)"/>
        <s v="Expenditure on Afghanistan Demining programme (Q4 FY 2023)"/>
        <s v="Expenditure on Afghanistan Migration programme (Q4 FY 2023)"/>
        <s v="Expenditure on Afghanistan Security Sector and Peace-building Support (Q4 FY 2023)"/>
        <s v="Expenditure on Afghan National Army Trust Fund (Q4 FY 2023)"/>
        <s v="Expenditure on Afghanistan Support to the Peace Process (Q4 FY 2023)"/>
        <s v="Expenditure on Great Lakes Programme (Q4 FY 2023)"/>
        <s v="Expenditure on Nigeria Security &amp; Justice Reform Programme (Q4 FY 2023)"/>
        <s v="Expenditure on North East Nigeria Security and Conflict and Stabilisation Programme (Q4 FY 2023)"/>
        <s v="Expenditure on Strengthening Security and Resilience in Sierra Leone and Neighbouring Countries (Q4 FY 2023)"/>
        <s v="Expenditure on Somaliland (Somalia) Programme (Q4 FY 2023)"/>
        <s v="Expenditure on Africa Peace and Security (Q4 FY 2023)"/>
        <s v="Expenditure on East Africa Preventing Violent Extremism (Q4 FY 2023)"/>
        <s v="Expenditure on East Africa Crime and Justice Programme (Q4 FY 2023)"/>
        <s v="Expenditure on East Africa Migration Programme (Q4 FY 2023)"/>
        <s v="Expenditure on Nigeria Delta &amp; Maritime Security and Stability Programme (Q4 FY 2023)"/>
        <s v="Expenditure on Sahel Defence and Security (Q4 FY 2023)"/>
        <s v="Expenditure on Sahel Stabilisation Programme (Q4 FY 2023)"/>
        <s v="Expenditure on Somalia Human Rights and Vulnerable Persons’ Programme (Q4 FY 2023)"/>
        <s v="Expenditure on Somalia Counter Extremism Programme (Q4 FY 2023)"/>
        <s v="Expenditure on Somalia Security Sector Reform Programme (Q4 FY 2023)"/>
        <s v="Expenditure on Somalia Stabilisation Programme (Q4 FY 2023)"/>
        <s v="Expenditure on South Sudan Conflict Reduction (Q4 FY 2023)"/>
        <s v="Expenditure on Sudan Conflict Reduction and Stabilisation Programme (Q4 FY 2023)"/>
        <s v="Expenditure on East Africa Programme (Q4 FY 2023)"/>
        <s v="Expenditure on Somalia Programme (Q4 FY 2023)"/>
        <s v="Expenditure on Lake Chad Basin Programme (Q4 FY 2023)"/>
        <s v="Expenditure on Sahel Programme (Q4 FY 2023)"/>
        <s v="Expenditure on Africa Peace Support Operations Programme (Q4 FY 2023)"/>
        <s v="Expenditure on West Africa Programme (Q4 FY 2023)"/>
        <s v="Expenditure on Caribbean – Serious and Organised Crime (Q4 FY 2023)"/>
        <s v="Expenditure on Colombia Peace and Stability (Q4 FY 2023)"/>
        <s v="Expenditure on Peru/Colombia Serious Organised Crime (Formerly Combatting Illicit Economies - Colombia/Peru/Panama) (Q4 FY 2023)"/>
        <s v="Expenditure on Central Asia Programme (Q4 FY 2023)"/>
        <s v="Expenditure on Eastern Partnership (Q4 FY 2023)"/>
        <s v="Expenditure on Good Governance Fund (Q4 FY 2023)"/>
        <s v="Expenditure on Algeria CSSF Programme (Q4 FY 2023)"/>
        <s v="Expenditure on Egypt CSSF Programme (Q4 FY 2023)"/>
        <s v="Expenditure on Lebanon CSSF: Security Programme (Q4 FY 2023)"/>
        <s v="Expenditure on Libya CSSF Programme (Q4 FY 2023)"/>
        <s v="Expenditure on Morocco CSSF Programme (Q4 FY 2023)"/>
        <s v="Expenditure on Yemen CSSF Programme (Q4 FY 2023)"/>
        <s v="Expenditure on Iraq Governance and Resilience (Q4 FY 2023)"/>
        <s v="Expenditure on Iraq Security, Justice and Reconciliation (Q4 FY 2023)"/>
        <s v="Expenditure on Jordan Political Stability (Q4 FY 2023)"/>
        <s v="Expenditure on Jordan Economic Sustainability (Q4 FY 2023)"/>
        <s v="Expenditure on Jordan Internal Security (Q4 FY 2023)"/>
        <s v="Expenditure on Lebanon CSSF: Community Stability Programme (Q4 FY 2023)"/>
        <s v="Expenditure on The North Africa Fund for Regional Cooperation (Q4 FY 2023)"/>
        <s v="Expenditure on Technical Assistance Facility Programme (Q4 FY 2023)"/>
        <s v="Expenditure on Middle East Peace Process (MEPP) CSSF Programme (Q4 FY 2023)"/>
        <s v="Expenditure on Syria: Community Support in North-Western Syria (Q4 FY 2023)"/>
        <s v="Expenditure on Syria: Support for the Southern De-escalation Area (Q4 FY 2023)"/>
        <s v="Expenditure on Whole of Syria Support to a Political Process (Q4 FY 2023)"/>
        <s v="Expenditure on Tunisia CSSF Programme (Q4 FY 2023)"/>
        <s v="Expenditure on Iraq CSSF Programme (Q4 FY 2023)"/>
        <s v="Expenditure on Syria CSSF: Future Syria Programme (Q4 FY 2023)"/>
        <s v="Expenditure on UK-Jordan Partnership Facility Programme (Q4 FY 2023)"/>
        <s v="Expenditure on Lebanon CSSF: Political Reform Programme (Q4 FY 2023)"/>
        <s v="Expenditure on Syria CSSF: Civilian Protection and Community Resilience Programme (Q4 FY 2023)"/>
        <s v="Expenditure on Jordan CSSF: Political and Economic Resilience Programme (Q4 FY 2023)"/>
        <s v="Expenditure on Jordan CSSF: Security and Stability Programme (Q4 FY 2023)"/>
        <s v="Expenditure on Overseas Territories Justice, Security &amp; Governance (Q4 FY 2023)"/>
        <s v="Expenditure on Maritime Governance and Environment Programme (Q4 FY 2023)"/>
        <s v="Expenditure on OTD Justice Programme (Q4 FY 2023)"/>
        <s v="Expenditure on OTD Governance Programme (Q4 FY 2023)"/>
        <s v="Expenditure on OTD Environment, Sustainablity and Climate Change (ESCC) Programme (Q4 FY 2023)"/>
        <s v="Expenditure on OTD Covid-19 Response Programme (Q4 FY 2023)"/>
        <s v="Expenditure on OTD Border Security Programme (Q4 FY 2023)"/>
        <s v="Expenditure on Consolidating Democracy in Pakistan (Q4 FY 2023)"/>
        <s v="Expenditure on Rule of Law in Pakistan Programme (Q4 FY 2023)"/>
        <s v="Expenditure on Myanmar Country Programme (Q4 FY 2023)"/>
        <s v="Expenditure on Nepal Peacebuilding Programme (Q4 FY 2023)"/>
        <s v="Expenditure on Sri Lanka - Delivering increased stability and reducing the risk of a return to conflict (Q4 FY 2023)"/>
        <s v="Expenditure on Philippines Programme (Q4 FY 2023)"/>
        <s v="Expenditure on Pacific Programme (Q4 FY 2023)"/>
        <s v="Expenditure on Western Balkans Programme (Q4 FY 2023)"/>
        <s v="Expenditure on Western Balkans Stability CSSF Programme (Q4 FY 2023)"/>
        <s v="Expenditure on Western Balkans: Media Cyber and Defence (MCD) CSSF Programme (Q4 FY 2023)"/>
        <s v="Expenditure on Maldives CSSF Programme (Q4 FY 2023)"/>
      </sharedItems>
    </cacheField>
    <cacheField name="Provider Org Name" numFmtId="49">
      <sharedItems>
        <s v="transaction/1/provider-org/narrative"/>
        <s v="UK - Foreign, Commonwealth and Development Office"/>
      </sharedItems>
    </cacheField>
    <cacheField name="Provider Org Ref" numFmtId="49">
      <sharedItems>
        <s v="transaction/1/provider-org/@ref"/>
        <s v="GB-GOV-1"/>
      </sharedItems>
    </cacheField>
    <cacheField name="Provider Org Type">
      <sharedItems containsMixedTypes="1" containsNumber="1" containsInteger="1">
        <s v="transaction/1/provider-org/@type"/>
        <n v="10.0"/>
      </sharedItems>
    </cacheField>
    <cacheField name="Receiver Org Name" numFmtId="49">
      <sharedItems containsBlank="1">
        <s v="transaction/1/receiver-org/narrative"/>
        <m/>
      </sharedItems>
    </cacheField>
    <cacheField name="Receiver Org Ref" numFmtId="49">
      <sharedItems containsBlank="1">
        <s v="transaction/1/receiver-org/@ref"/>
        <m/>
      </sharedItems>
    </cacheField>
    <cacheField name="Receiver Org Type" numFmtId="49">
      <sharedItems containsBlank="1">
        <s v="transaction/1/receiver-org/@type"/>
        <m/>
      </sharedItems>
    </cacheField>
    <cacheField name="Transaction Region" numFmtId="49">
      <sharedItems containsBlank="1">
        <s v="#region"/>
        <m/>
      </sharedItems>
    </cacheField>
    <cacheField name="Activity Name" numFmtId="49">
      <sharedItems>
        <s v="#activity"/>
        <s v="Multilateral Championing Our Values"/>
        <s v="Multilateral Strategy Peacebuilding Programme"/>
        <s v="Multilateral Strategy Peacekeeping Programme"/>
        <s v="Multilateral Security Capacity Building"/>
        <s v="Migration Reintegration and Support for Returnees Programme"/>
        <s v="Supporting Turkey to manage illegal migration from the East"/>
        <s v="Commonwealth Prosperity"/>
        <s v="Commonwealth Security"/>
        <s v="Commonwealth Fairness"/>
        <s v="Commonwealth Sustainability"/>
        <s v="Counter Terrorism Programmes Fund"/>
        <s v="Afghanistan Demining programme"/>
        <s v="Afghanistan Migration programme"/>
        <s v="Afghanistan Security Sector and Peace-building Support"/>
        <s v="Afghan National Army Trust Fund"/>
        <s v="Afghanistan Support to the Peace Process"/>
        <s v="Great Lakes Programme"/>
        <s v="Nigeria Security &amp; Justice Reform Programme"/>
        <s v="North East Nigeria Security and Conflict and Stabilisation Programme"/>
        <s v="Strengthening Security and Resilience in Sierra Leone and Neighbouring Countries"/>
        <s v="Somaliland (Somalia) Programme"/>
        <s v="Africa Peace and Security"/>
        <s v="East Africa Preventing Violent Extremism"/>
        <s v="East Africa Crime and Justice Programme"/>
        <s v="East Africa Migration Programme"/>
        <s v="Nigeria Delta &amp; Maritime Security and Stability Programme"/>
        <s v="Sahel Defence and Security"/>
        <s v="Sahel Stabilisation Programme"/>
        <s v="Somalia Human Rights and Vulnerable Persons’ Programme"/>
        <s v="Somalia Counter Extremism Programme"/>
        <s v="Somalia Security Sector Reform Programme"/>
        <s v="Somalia Stabilisation Programme"/>
        <s v="South Sudan Conflict Reduction"/>
        <s v="Sudan Conflict Reduction and Stabilisation Programme"/>
        <s v="Caribbean – Serious and Organised Crime"/>
        <s v="Colombia Peace and Stability"/>
        <s v="Peru/Colombia Serious Organised Crime (Formerly Combatting Illicit Economies - Colombia/Peru/Panama)"/>
        <s v="Central Asia Programme"/>
        <s v="Eastern Partnership"/>
        <s v="Good Governance Fund"/>
        <s v="Algeria CSSF Programme"/>
        <s v="Egypt CSSF Programme"/>
        <s v="Lebanon CSSF: Security Programme"/>
        <s v="Libya CSSF Programme"/>
        <s v="Morocco CSSF Programme"/>
        <s v="Yemen CSSF Programme"/>
        <s v="Iraq Governance and Resilience"/>
        <s v="Iraq Security, Justice and Reconciliation"/>
        <s v="Jordan Political Stability"/>
        <s v="Jordan Economic Sustainability"/>
        <s v="Jordan Internal Security"/>
        <s v="Lebanon CSSF: Community Stability Programme"/>
        <s v="The North Africa Fund for Regional Cooperation"/>
        <s v="Technical Assistance Facility Programme"/>
        <s v="Middle East Peace Process (MEPP) CSSF Programme"/>
        <s v="Syria: Community Support in North-Western Syria"/>
        <s v="Syria: Support for the Southern De-escalation Area"/>
        <s v="Whole of Syria Support to a Political Process"/>
        <s v="Tunisia CSSF Programme"/>
        <s v="Overseas Territories Justice, Security &amp; Governance"/>
        <s v="Maritime Governance and Environment Programme"/>
        <s v="Consolidating Democracy in Pakistan"/>
        <s v="Rule of Law in Pakistan Programme"/>
        <s v="Myanmar Country Programme"/>
        <s v="Nepal Peacebuilding Programme"/>
        <s v="Sri Lanka - Delivering increased stability and reducing the risk of a return to conflict"/>
        <s v="Western Balkans Programme"/>
        <s v="Western Balkans: Media Cyber and Defence (MCD) CSSF Programme"/>
        <s v="Collaboration against trafficking and smuggling in Nigeria &amp; Niger (CATS NN)(Formerly Upstream Programme)"/>
        <s v="Multilateral UN Reform"/>
        <s v="Iraq CSSF Programme"/>
        <s v="Syria CSSF: Future Syria Programme"/>
        <s v="UK-Jordan Partnership Facility Programme"/>
        <s v="Lebanon CSSF: Political Reform Programme"/>
        <s v="Western Balkans Stability CSSF Programme"/>
        <s v="OTD Justice Programme"/>
        <s v="OTD Governance Programme"/>
        <s v="OTD Environment, Sustainablity and Climate Change (ESCC) Programme"/>
        <s v="OTD Covid-19 Response Programme"/>
        <s v="OTD Border Security Programme"/>
        <s v="East Africa Programme"/>
        <s v="Somalia Programme"/>
        <s v="Lake Chad Basin Programme"/>
        <s v="Sahel Programme"/>
        <s v="Africa Peace Support Operations Programme"/>
        <s v="West Africa Programme"/>
        <s v="Syria CSSF: Civilian Protection and Community Resilience Programme"/>
        <s v="Jordan CSSF: Political and Economic Resilience Programme"/>
        <s v="Jordan CSSF: Security and Stability Programme"/>
        <s v="Philippines Programme"/>
        <s v="Pacific Programme"/>
        <s v="Future Frontiers Programme"/>
        <s v="Maldives CSSF Programme"/>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Sheet2" cacheId="0" dataCaption="" compact="0" compactData="0">
  <location ref="A3:D289" firstHeaderRow="0" firstDataRow="3" firstDataCol="0"/>
  <pivotFields>
    <pivotField name="iati-identifier" axis="axisRow" compact="0" numFmtId="49" outline="0" multipleItemSelectionAllowed="1" showAll="0" sortType="ascending">
      <items>
        <item x="0"/>
        <item x="1"/>
        <item x="2"/>
        <item x="3"/>
        <item x="4"/>
        <item x="5"/>
        <item x="6"/>
        <item x="7"/>
        <item x="8"/>
        <item x="9"/>
        <item x="10"/>
        <item x="11"/>
        <item x="12"/>
        <item x="91"/>
        <item x="13"/>
        <item x="14"/>
        <item x="15"/>
        <item x="16"/>
        <item x="17"/>
        <item x="18"/>
        <item x="19"/>
        <item x="20"/>
        <item x="21"/>
        <item x="22"/>
        <item x="23"/>
        <item x="24"/>
        <item x="25"/>
        <item x="26"/>
        <item x="27"/>
        <item x="28"/>
        <item x="29"/>
        <item x="30"/>
        <item x="31"/>
        <item x="32"/>
        <item x="33"/>
        <item x="34"/>
        <item x="35"/>
        <item x="80"/>
        <item x="81"/>
        <item x="82"/>
        <item x="83"/>
        <item x="84"/>
        <item x="85"/>
        <item x="36"/>
        <item x="37"/>
        <item x="38"/>
        <item x="39"/>
        <item x="40"/>
        <item x="41"/>
        <item x="92"/>
        <item x="93"/>
        <item x="42"/>
        <item x="43"/>
        <item x="44"/>
        <item x="45"/>
        <item x="46"/>
        <item x="47"/>
        <item x="48"/>
        <item x="49"/>
        <item x="50"/>
        <item x="51"/>
        <item x="52"/>
        <item x="53"/>
        <item x="54"/>
        <item x="55"/>
        <item x="56"/>
        <item x="57"/>
        <item x="58"/>
        <item x="59"/>
        <item x="60"/>
        <item x="61"/>
        <item x="62"/>
        <item x="63"/>
        <item x="64"/>
        <item x="86"/>
        <item x="87"/>
        <item x="88"/>
        <item x="65"/>
        <item x="66"/>
        <item x="75"/>
        <item x="76"/>
        <item x="77"/>
        <item x="78"/>
        <item x="79"/>
        <item x="67"/>
        <item x="68"/>
        <item x="69"/>
        <item x="70"/>
        <item x="71"/>
        <item x="94"/>
        <item x="89"/>
        <item x="90"/>
        <item x="72"/>
        <item x="73"/>
        <item x="74"/>
        <item t="default"/>
      </items>
    </pivotField>
    <pivotField name="budget/0/valu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budget/0/value/@value-date" compact="0" numFmtId="165" outline="0" multipleItemSelectionAllowed="1" showAll="0">
      <items>
        <item x="0"/>
        <item x="1"/>
        <item x="2"/>
        <item x="3"/>
        <item x="4"/>
        <item t="default"/>
      </items>
    </pivotField>
    <pivotField name="budget/0/period-start/@iso-date" compact="0" numFmtId="165" outline="0" multipleItemSelectionAllowed="1" showAll="0">
      <items>
        <item x="0"/>
        <item x="1"/>
        <item x="2"/>
        <item x="3"/>
        <item x="4"/>
        <item t="default"/>
      </items>
    </pivotField>
    <pivotField name="budget/0/period-end/@iso-date" compact="0" numFmtId="165" outline="0" multipleItemSelectionAllowed="1" showAll="0">
      <items>
        <item x="0"/>
        <item x="1"/>
        <item x="2"/>
        <item x="3"/>
        <item x="4"/>
        <item t="default"/>
      </items>
    </pivotField>
    <pivotField name="budget/0/@status" compact="0" outline="0" multipleItemSelectionAllowed="1" showAll="0">
      <items>
        <item x="0"/>
        <item x="1"/>
        <item t="default"/>
      </items>
    </pivotField>
    <pivotField name="#budget-area" axis="axisRow" compact="0" outline="0" multipleItemSelectionAllowed="1" showAll="0" sortType="ascending">
      <items>
        <item x="8"/>
        <item x="28"/>
        <item x="20"/>
        <item x="2"/>
        <item x="29"/>
        <item x="10"/>
        <item x="21"/>
        <item x="11"/>
        <item x="0"/>
        <item x="3"/>
        <item x="9"/>
        <item x="12"/>
        <item x="13"/>
        <item x="18"/>
        <item x="19"/>
        <item x="14"/>
        <item x="27"/>
        <item x="15"/>
        <item x="16"/>
        <item x="25"/>
        <item x="4"/>
        <item x="26"/>
        <item x="30"/>
        <item x="24"/>
        <item x="7"/>
        <item x="5"/>
        <item x="6"/>
        <item x="22"/>
        <item x="23"/>
        <item x="1"/>
        <item x="17"/>
        <item t="default"/>
      </items>
    </pivotField>
    <pivotField name="#sector" axis="axisRow" compact="0" outline="0" multipleItemSelectionAllowed="1" showAll="0" sortType="ascending">
      <items>
        <item x="20"/>
        <item x="6"/>
        <item x="17"/>
        <item x="15"/>
        <item x="14"/>
        <item x="16"/>
        <item x="9"/>
        <item x="13"/>
        <item x="11"/>
        <item x="19"/>
        <item x="5"/>
        <item x="0"/>
        <item x="3"/>
        <item x="4"/>
        <item x="1"/>
        <item x="2"/>
        <item x="7"/>
        <item x="12"/>
        <item x="18"/>
        <item x="8"/>
        <item x="10"/>
        <item t="default"/>
      </items>
    </pivotField>
    <pivotField name="Column3" compact="0" outline="0" multipleItemSelectionAllowed="1" showAll="0">
      <items>
        <item x="0"/>
        <item t="default"/>
      </items>
    </pivotField>
    <pivotField name="Column4" compact="0" outline="0" multipleItemSelectionAllowed="1" showAll="0">
      <items>
        <item x="0"/>
        <item t="default"/>
      </items>
    </pivotField>
    <pivotField name="Column5" compact="0" outline="0" multipleItemSelectionAllowed="1" showAll="0">
      <items>
        <item x="0"/>
        <item t="default"/>
      </items>
    </pivotField>
    <pivotField name="Column6" compact="0" outline="0" multipleItemSelectionAllowed="1" showAll="0">
      <items>
        <item x="0"/>
        <item t="default"/>
      </items>
    </pivotField>
    <pivotField name="Column7" compact="0" outline="0" multipleItemSelectionAllowed="1" showAll="0">
      <items>
        <item x="0"/>
        <item t="default"/>
      </items>
    </pivotField>
    <pivotField name="Column8" compact="0" outline="0" multipleItemSelectionAllowed="1" showAll="0">
      <items>
        <item x="0"/>
        <item t="default"/>
      </items>
    </pivotField>
    <pivotField name="Column9" compact="0" outline="0" multipleItemSelectionAllowed="1" showAll="0">
      <items>
        <item x="0"/>
        <item t="default"/>
      </items>
    </pivotField>
    <pivotField name="Column10" compact="0" outline="0" multipleItemSelectionAllowed="1" showAll="0">
      <items>
        <item x="0"/>
        <item t="default"/>
      </items>
    </pivotField>
    <pivotField name="Column11" compact="0" outline="0" multipleItemSelectionAllowed="1" showAll="0">
      <items>
        <item x="0"/>
        <item t="default"/>
      </items>
    </pivotField>
    <pivotField name="Column12" compact="0" outline="0" multipleItemSelectionAllowed="1" showAll="0">
      <items>
        <item x="0"/>
        <item t="default"/>
      </items>
    </pivotField>
    <pivotField name="Column13" compact="0" outline="0" multipleItemSelectionAllowed="1" showAll="0">
      <items>
        <item x="0"/>
        <item t="default"/>
      </items>
    </pivotField>
    <pivotField name="Column14" compact="0" outline="0" multipleItemSelectionAllowed="1" showAll="0">
      <items>
        <item x="0"/>
        <item t="default"/>
      </items>
    </pivotField>
    <pivotField name="Column15" compact="0" outline="0" multipleItemSelectionAllowed="1" showAll="0">
      <items>
        <item x="0"/>
        <item t="default"/>
      </items>
    </pivotField>
    <pivotField name="Column16" compact="0" outline="0" multipleItemSelectionAllowed="1" showAll="0">
      <items>
        <item x="0"/>
        <item t="default"/>
      </items>
    </pivotField>
    <pivotField name="Column17" compact="0" outline="0" multipleItemSelectionAllowed="1" showAll="0">
      <items>
        <item x="0"/>
        <item t="default"/>
      </items>
    </pivotField>
    <pivotField name="Column18" compact="0" outline="0" multipleItemSelectionAllowed="1" showAll="0">
      <items>
        <item x="0"/>
        <item t="default"/>
      </items>
    </pivotField>
    <pivotField name="Column19" compact="0" outline="0" multipleItemSelectionAllowed="1" showAll="0">
      <items>
        <item x="0"/>
        <item t="default"/>
      </items>
    </pivotField>
    <pivotField name="Column20" compact="0" outline="0" multipleItemSelectionAllowed="1" showAll="0">
      <items>
        <item x="0"/>
        <item t="default"/>
      </items>
    </pivotField>
  </pivotFields>
  <rowFields>
    <field x="0"/>
    <field x="6"/>
    <field x="7"/>
  </rowFields>
</pivotTableDefinition>
</file>

<file path=xl/pivotTables/pivotTable2.xml><?xml version="1.0" encoding="utf-8"?>
<pivotTableDefinition xmlns="http://schemas.openxmlformats.org/spreadsheetml/2006/main" name="#Sheet1" cacheId="1" dataCaption="" compact="0" compactData="0">
  <location ref="A3:B96" firstHeaderRow="0" firstDataRow="1" firstDataCol="0" rowPageCount="1" colPageCount="1"/>
  <pivotFields>
    <pivotField name="IATI Identifier" axis="axisRow" compact="0" numFmtId="49" outline="0" multipleItemSelectionAllowed="1" showAll="0" sortType="ascending">
      <items>
        <item x="1"/>
        <item x="2"/>
        <item x="3"/>
        <item x="4"/>
        <item x="5"/>
        <item x="6"/>
        <item x="7"/>
        <item x="8"/>
        <item x="9"/>
        <item x="10"/>
        <item x="11"/>
        <item x="69"/>
        <item x="70"/>
        <item x="92"/>
        <item x="93"/>
        <item x="12"/>
        <item x="13"/>
        <item x="14"/>
        <item x="15"/>
        <item x="16"/>
        <item x="17"/>
        <item x="18"/>
        <item x="19"/>
        <item x="20"/>
        <item x="21"/>
        <item x="22"/>
        <item x="23"/>
        <item x="24"/>
        <item x="25"/>
        <item x="26"/>
        <item x="27"/>
        <item x="28"/>
        <item x="29"/>
        <item x="30"/>
        <item x="31"/>
        <item x="32"/>
        <item x="33"/>
        <item x="34"/>
        <item x="81"/>
        <item x="82"/>
        <item x="83"/>
        <item x="84"/>
        <item x="85"/>
        <item x="86"/>
        <item x="35"/>
        <item x="36"/>
        <item x="37"/>
        <item x="38"/>
        <item x="39"/>
        <item x="40"/>
        <item x="41"/>
        <item x="42"/>
        <item x="43"/>
        <item x="44"/>
        <item x="45"/>
        <item x="46"/>
        <item x="47"/>
        <item x="48"/>
        <item x="49"/>
        <item x="50"/>
        <item x="51"/>
        <item x="52"/>
        <item x="53"/>
        <item x="54"/>
        <item x="55"/>
        <item x="56"/>
        <item x="57"/>
        <item x="58"/>
        <item x="59"/>
        <item x="71"/>
        <item x="72"/>
        <item x="73"/>
        <item x="74"/>
        <item x="87"/>
        <item x="88"/>
        <item x="89"/>
        <item x="60"/>
        <item x="61"/>
        <item x="76"/>
        <item x="77"/>
        <item x="78"/>
        <item x="79"/>
        <item x="80"/>
        <item x="62"/>
        <item x="63"/>
        <item x="64"/>
        <item x="65"/>
        <item x="66"/>
        <item x="94"/>
        <item x="90"/>
        <item x="91"/>
        <item x="67"/>
        <item x="75"/>
        <item x="68"/>
        <item x="0"/>
        <item t="default"/>
      </items>
    </pivotField>
    <pivotField name="Activity check" compact="0" outline="0" multipleItemSelectionAllowed="1" showAll="0">
      <items>
        <item x="0"/>
        <item x="1"/>
        <item t="default"/>
      </items>
    </pivotField>
    <pivotField name="Transaction Value"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t="default"/>
      </items>
    </pivotField>
    <pivotField name="Transaction Date"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Value Date"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ransaction Type" compact="0" outline="0" multipleItemSelectionAllowed="1" showAll="0">
      <items>
        <item x="0"/>
        <item x="1"/>
        <item t="default"/>
      </items>
    </pivotField>
    <pivotField name="Month" compact="0" outline="0" multipleItemSelectionAllowed="1" showAll="0">
      <items>
        <item x="0"/>
        <item x="1"/>
        <item x="2"/>
        <item x="3"/>
        <item x="4"/>
        <item t="default"/>
      </items>
    </pivotField>
    <pivotField name="Quarter" compact="0" numFmtId="49" outline="0" multipleItemSelectionAllowed="1" showAll="0">
      <items>
        <item x="0"/>
        <item x="1"/>
        <item x="2"/>
        <item x="3"/>
        <item x="4"/>
        <item t="default"/>
      </items>
    </pivotField>
    <pivotField name="Year End" compact="0" outline="0" multipleItemSelectionAllowed="1" showAll="0">
      <items>
        <item x="0"/>
        <item x="1"/>
        <item x="2"/>
        <item x="3"/>
        <item x="4"/>
        <item x="5"/>
        <item x="6"/>
        <item t="default"/>
      </items>
    </pivotField>
    <pivotField name="Fiscal Year" axis="axisPage" compact="0" outline="0" multipleItemSelectionAllowed="1" showAll="0">
      <items>
        <item h="1" x="0"/>
        <item h="1" x="1"/>
        <item h="1" x="2"/>
        <item h="1" x="3"/>
        <item h="1" x="4"/>
        <item x="5"/>
        <item t="default"/>
      </items>
    </pivotField>
    <pivotField name="Description"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t="default"/>
      </items>
    </pivotField>
    <pivotField name="Provider Org Name" compact="0" numFmtId="49" outline="0" multipleItemSelectionAllowed="1" showAll="0">
      <items>
        <item x="0"/>
        <item x="1"/>
        <item t="default"/>
      </items>
    </pivotField>
    <pivotField name="Provider Org Ref" compact="0" numFmtId="49" outline="0" multipleItemSelectionAllowed="1" showAll="0">
      <items>
        <item x="0"/>
        <item x="1"/>
        <item t="default"/>
      </items>
    </pivotField>
    <pivotField name="Provider Org Type" compact="0" outline="0" multipleItemSelectionAllowed="1" showAll="0">
      <items>
        <item x="0"/>
        <item x="1"/>
        <item t="default"/>
      </items>
    </pivotField>
    <pivotField name="Receiver Org Name" compact="0" numFmtId="49" outline="0" multipleItemSelectionAllowed="1" showAll="0">
      <items>
        <item x="0"/>
        <item x="1"/>
        <item t="default"/>
      </items>
    </pivotField>
    <pivotField name="Receiver Org Ref" compact="0" numFmtId="49" outline="0" multipleItemSelectionAllowed="1" showAll="0">
      <items>
        <item x="0"/>
        <item x="1"/>
        <item t="default"/>
      </items>
    </pivotField>
    <pivotField name="Receiver Org Type" compact="0" numFmtId="49" outline="0" multipleItemSelectionAllowed="1" showAll="0">
      <items>
        <item x="0"/>
        <item x="1"/>
        <item t="default"/>
      </items>
    </pivotField>
    <pivotField name="Transaction Region" compact="0" numFmtId="49" outline="0" multipleItemSelectionAllowed="1" showAll="0">
      <items>
        <item x="0"/>
        <item x="1"/>
        <item t="default"/>
      </items>
    </pivotField>
    <pivotField name="Activity Name"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t="default"/>
      </items>
    </pivotField>
  </pivotFields>
  <rowFields>
    <field x="0"/>
  </rowFields>
  <pageFields>
    <pageField fld="9"/>
  </pageFields>
  <dataFields>
    <dataField name="Sum of Transaction Value" fld="2"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0" Type="http://schemas.openxmlformats.org/officeDocument/2006/relationships/hyperlink" Target="https://www.gov.uk/government/publications/conflict-stability-and-security-fund-annual-report-2023-to-2024/conflict-stability-and-security-fund-annual-report-2023-to-2024" TargetMode="External"/><Relationship Id="rId11" Type="http://schemas.openxmlformats.org/officeDocument/2006/relationships/hyperlink" Target="https://www.parliament.uk/business/committees/committees-a-z/joint-select/national-security-strategy/news-parliament-2017/conflict-stability-security-fund-launch-17-19/" TargetMode="External"/><Relationship Id="rId22" Type="http://schemas.openxmlformats.org/officeDocument/2006/relationships/hyperlink" Target="https://questions-statements.parliament.uk/written-questions/detail/2022-05-10/hl14" TargetMode="External"/><Relationship Id="rId10" Type="http://schemas.openxmlformats.org/officeDocument/2006/relationships/hyperlink" Target="https://www.gov.uk/government/statistics/statistics-on-international-development-2017" TargetMode="External"/><Relationship Id="rId21" Type="http://schemas.openxmlformats.org/officeDocument/2006/relationships/hyperlink" Target="https://hansard.parliament.uk/commons/2023-01-26/debates/8b9541e8-311c-4d37-b293-3fce692fac5c/WrittenStatements" TargetMode="External"/><Relationship Id="rId13" Type="http://schemas.openxmlformats.org/officeDocument/2006/relationships/hyperlink" Target="https://www.gov.uk/government/publications/capability-review-of-the-cross-government-funds" TargetMode="External"/><Relationship Id="rId24" Type="http://schemas.openxmlformats.org/officeDocument/2006/relationships/drawing" Target="../drawings/drawing11.xml"/><Relationship Id="rId12" Type="http://schemas.openxmlformats.org/officeDocument/2006/relationships/hyperlink" Target="https://icai.independent.gov.uk/report/cssf/" TargetMode="External"/><Relationship Id="rId23" Type="http://schemas.openxmlformats.org/officeDocument/2006/relationships/hyperlink" Target="https://questions-statements.parliament.uk/written-statements/detail/2021-12-15/hcws487" TargetMode="External"/><Relationship Id="rId1" Type="http://schemas.openxmlformats.org/officeDocument/2006/relationships/hyperlink" Target="https://www.gov.uk/government/publications/conflict-stability-and-security-fund-annual-report-2020-to-2021" TargetMode="External"/><Relationship Id="rId2" Type="http://schemas.openxmlformats.org/officeDocument/2006/relationships/hyperlink" Target="https://www.gov.uk/government/publications/conflict-stability-and-security-fund-annual-report-2019-to-2020--2" TargetMode="External"/><Relationship Id="rId3" Type="http://schemas.openxmlformats.org/officeDocument/2006/relationships/hyperlink" Target="https://assets.publishing.service.gov.uk/government/uploads/system/uploads/attachment_data/file/630077/conflict-stability-security-fund-annual-report-2016-2017.pdf" TargetMode="External"/><Relationship Id="rId4" Type="http://schemas.openxmlformats.org/officeDocument/2006/relationships/hyperlink" Target="https://assets.publishing.service.gov.uk/government/uploads/system/uploads/attachment_data/file/727383/CSSF_Annual_Report_2017_to_2018.pdf" TargetMode="External"/><Relationship Id="rId9" Type="http://schemas.openxmlformats.org/officeDocument/2006/relationships/hyperlink" Target="http://www.government-online.net/fco-conflict-stability-and-security-fund-framework/" TargetMode="External"/><Relationship Id="rId15" Type="http://schemas.openxmlformats.org/officeDocument/2006/relationships/hyperlink" Target="https://www.gov.uk/government/publications/government-response-to-the-independent-commission-for-aid-impact-report-into-cssf" TargetMode="External"/><Relationship Id="rId14" Type="http://schemas.openxmlformats.org/officeDocument/2006/relationships/hyperlink" Target="https://www.gov.uk/government/publications/conflict-stability-and-security-fund-cssf/conflict-stability-and-security-fund-an-overview" TargetMode="External"/><Relationship Id="rId17" Type="http://schemas.openxmlformats.org/officeDocument/2006/relationships/hyperlink" Target="https://www.gov.uk/government/publications/conflict-stabilisation-and-security-fund-cssf-official-development-assistance-oda-spend" TargetMode="External"/><Relationship Id="rId16" Type="http://schemas.openxmlformats.org/officeDocument/2006/relationships/hyperlink" Target="https://hansard.parliament.uk/Commons/2018-07-18/debates/18071835000012/ConflictStabilityAndSecurityFund?highlight=cssf%2018%2019" TargetMode="External"/><Relationship Id="rId5" Type="http://schemas.openxmlformats.org/officeDocument/2006/relationships/hyperlink" Target="https://www.gov.uk/government/publications/conflict-stability-and-security-fund-cssf/conflict-stability-and-security-fund-an-overview" TargetMode="External"/><Relationship Id="rId19" Type="http://schemas.openxmlformats.org/officeDocument/2006/relationships/hyperlink" Target="https://www.gov.uk/government/publications/conflict-stability-and-security-fund-annual-report-2022-to-2023" TargetMode="External"/><Relationship Id="rId6" Type="http://schemas.openxmlformats.org/officeDocument/2006/relationships/hyperlink" Target="https://www.gov.uk/government/collections/official-development-assistance-oda--2" TargetMode="External"/><Relationship Id="rId18" Type="http://schemas.openxmlformats.org/officeDocument/2006/relationships/hyperlink" Target="https://www.gov.uk/government/publications/conflict-stability-and-security-fund-annual-report-2021-to-2022" TargetMode="External"/><Relationship Id="rId7" Type="http://schemas.openxmlformats.org/officeDocument/2006/relationships/hyperlink" Target="https://www.gov.uk/government/publications/conflict-stability-and-security-fund-cssf" TargetMode="External"/><Relationship Id="rId8" Type="http://schemas.openxmlformats.org/officeDocument/2006/relationships/hyperlink" Target="https://www.gov.uk/government/publications/conflict-stability-and-security-fund-cssf/conflict-stability-and-security-fund-ring-fenced-activities" TargetMode="External"/></Relationships>
</file>

<file path=xl/worksheets/_rels/sheet12.xml.rels><?xml version="1.0" encoding="UTF-8" standalone="yes"?><Relationships xmlns="http://schemas.openxmlformats.org/package/2006/relationships"><Relationship Id="rId40" Type="http://schemas.openxmlformats.org/officeDocument/2006/relationships/hyperlink" Target="https://assets.publishing.service.gov.uk/government/uploads/system/uploads/attachment_data/file/874995/Combined_Annual_Review_Summary.odt" TargetMode="External"/><Relationship Id="rId190" Type="http://schemas.openxmlformats.org/officeDocument/2006/relationships/hyperlink" Target="https://assets.publishing.service.gov.uk/government/uploads/system/uploads/attachment_data/file/758104/MENA_North_Africa_Regional_Cooperation_Fund_Programme_Summary_FY_18_19.odt" TargetMode="External"/><Relationship Id="rId42" Type="http://schemas.openxmlformats.org/officeDocument/2006/relationships/hyperlink" Target="https://assets.publishing.service.gov.uk/government/uploads/system/uploads/attachment_data/file/842453/UN_Reform_Programme.odt" TargetMode="External"/><Relationship Id="rId41" Type="http://schemas.openxmlformats.org/officeDocument/2006/relationships/hyperlink" Target="https://assets.publishing.service.gov.uk/government/uploads/system/uploads/attachment_data/file/842446/Upstream_Programme_Summary.odt" TargetMode="External"/><Relationship Id="rId44" Type="http://schemas.openxmlformats.org/officeDocument/2006/relationships/hyperlink" Target="https://assets.publishing.service.gov.uk/government/uploads/system/uploads/attachment_data/file/787164/Afghanistan_Demining_2017-2018.odt" TargetMode="External"/><Relationship Id="rId194" Type="http://schemas.openxmlformats.org/officeDocument/2006/relationships/hyperlink" Target="https://assets.publishing.service.gov.uk/government/uploads/system/uploads/attachment_data/file/758105/MENA_North_Africa_Technical_Assistance_Facility_Programme_Summary_FY_18_....odt" TargetMode="External"/><Relationship Id="rId43" Type="http://schemas.openxmlformats.org/officeDocument/2006/relationships/hyperlink" Target="https://assets.publishing.service.gov.uk/government/uploads/system/uploads/attachment_data/file/787679/Afghanistan_Demining_Programme_Summary_2018-2019.odt" TargetMode="External"/><Relationship Id="rId193" Type="http://schemas.openxmlformats.org/officeDocument/2006/relationships/hyperlink" Target="https://assets.publishing.service.gov.uk/government/uploads/system/uploads/attachment_data/file/875933/North_Arica_Regional_Cooperation_Fund_Annual_Review_Summary.odt" TargetMode="External"/><Relationship Id="rId46" Type="http://schemas.openxmlformats.org/officeDocument/2006/relationships/hyperlink" Target="https://assets.publishing.service.gov.uk/government/uploads/system/uploads/attachment_data/file/875474/Afghan_Demining_Annual_Review_Summary.odt" TargetMode="External"/><Relationship Id="rId192" Type="http://schemas.openxmlformats.org/officeDocument/2006/relationships/hyperlink" Target="https://assets.publishing.service.gov.uk/government/uploads/system/uploads/attachment_data/file/842771/North_Africa_Regional_Cooperation_Fund_Programme.odt" TargetMode="External"/><Relationship Id="rId45" Type="http://schemas.openxmlformats.org/officeDocument/2006/relationships/hyperlink" Target="https://assets.publishing.service.gov.uk/government/uploads/system/uploads/attachment_data/file/842476/Afghanistan_Demining_Programme.odt" TargetMode="External"/><Relationship Id="rId191" Type="http://schemas.openxmlformats.org/officeDocument/2006/relationships/hyperlink" Target="https://assets.publishing.service.gov.uk/government/uploads/system/uploads/attachment_data/file/787016/North_Africa_Good_Governance_Fund_regional_programme_2017-2018.odt" TargetMode="External"/><Relationship Id="rId48" Type="http://schemas.openxmlformats.org/officeDocument/2006/relationships/hyperlink" Target="https://assets.publishing.service.gov.uk/government/uploads/system/uploads/attachment_data/file/875477/Afghan_Migration_Annual_Review_Summary.odt" TargetMode="External"/><Relationship Id="rId187" Type="http://schemas.openxmlformats.org/officeDocument/2006/relationships/hyperlink" Target="https://assets.publishing.service.gov.uk/government/uploads/system/uploads/attachment_data/file/758094/MENA_Lebanon_Community_Stability_Programme_Summary_FY_1819.odt" TargetMode="External"/><Relationship Id="rId47" Type="http://schemas.openxmlformats.org/officeDocument/2006/relationships/hyperlink" Target="https://assets.publishing.service.gov.uk/government/uploads/system/uploads/attachment_data/file/787681/Afghanistan_Migration_Programme_Summary_2018-2019.odt" TargetMode="External"/><Relationship Id="rId186" Type="http://schemas.openxmlformats.org/officeDocument/2006/relationships/hyperlink" Target="https://assets.publishing.service.gov.uk/government/uploads/system/uploads/attachment_data/file/875535/Jordan_Internal_Security_Annual_Review_Summary.odt" TargetMode="External"/><Relationship Id="rId185" Type="http://schemas.openxmlformats.org/officeDocument/2006/relationships/hyperlink" Target="https://assets.publishing.service.gov.uk/government/uploads/system/uploads/attachment_data/file/842763/Jordan_Internal_Security_Programme.odt" TargetMode="External"/><Relationship Id="rId49" Type="http://schemas.openxmlformats.org/officeDocument/2006/relationships/hyperlink" Target="https://assets.publishing.service.gov.uk/government/uploads/system/uploads/attachment_data/file/787682/Afghanistan_Security_Sector___Peacebuilding_Programme_Summary_2018-2019.odt" TargetMode="External"/><Relationship Id="rId184" Type="http://schemas.openxmlformats.org/officeDocument/2006/relationships/hyperlink" Target="https://assets.publishing.service.gov.uk/government/uploads/system/uploads/attachment_data/file/758092/MENA_Jordan_Internal_Security_Programme_Summary_FY_18_19.odt" TargetMode="External"/><Relationship Id="rId189" Type="http://schemas.openxmlformats.org/officeDocument/2006/relationships/hyperlink" Target="https://assets.publishing.service.gov.uk/government/uploads/system/uploads/attachment_data/file/875921/Lebanon_Community_Stability_Annual_Review_Summary.odt" TargetMode="External"/><Relationship Id="rId188" Type="http://schemas.openxmlformats.org/officeDocument/2006/relationships/hyperlink" Target="https://assets.publishing.service.gov.uk/government/uploads/system/uploads/attachment_data/file/842765/Lebanon_Community_Stability.odt" TargetMode="External"/><Relationship Id="rId31" Type="http://schemas.openxmlformats.org/officeDocument/2006/relationships/hyperlink" Target="https://assets.publishing.service.gov.uk/government/uploads/system/uploads/attachment_data/file/874858/Commonwealth_Fairness_Programme_Annual_Review_Summary.odt" TargetMode="External"/><Relationship Id="rId30" Type="http://schemas.openxmlformats.org/officeDocument/2006/relationships/hyperlink" Target="https://assets.publishing.service.gov.uk/government/uploads/system/uploads/attachment_data/file/842698/Commonwealth_1820_Fund_-_Fairness_Programme.odt" TargetMode="External"/><Relationship Id="rId33" Type="http://schemas.openxmlformats.org/officeDocument/2006/relationships/hyperlink" Target="https://assets.publishing.service.gov.uk/government/uploads/system/uploads/attachment_data/file/842701/Commonwealth_1820_Fund_-_Sustainability_Programme.odt" TargetMode="External"/><Relationship Id="rId183" Type="http://schemas.openxmlformats.org/officeDocument/2006/relationships/hyperlink" Target="https://assets.publishing.service.gov.uk/government/uploads/system/uploads/attachment_data/file/786985/Jordan_Internal_Security_programme_2017-2018.odt" TargetMode="External"/><Relationship Id="rId32" Type="http://schemas.openxmlformats.org/officeDocument/2006/relationships/hyperlink" Target="https://assets.publishing.service.gov.uk/government/uploads/system/uploads/attachment_data/file/758175/CMWF_Commonwealth_1820_Fund_Sustainability_Programme_Summary_FY_1819.odt" TargetMode="External"/><Relationship Id="rId182" Type="http://schemas.openxmlformats.org/officeDocument/2006/relationships/hyperlink" Target="https://assets.publishing.service.gov.uk/government/uploads/system/uploads/attachment_data/file/875919/Jordan_Economic_Sustainability_Annual_Review_Summary.odt" TargetMode="External"/><Relationship Id="rId35" Type="http://schemas.openxmlformats.org/officeDocument/2006/relationships/hyperlink" Target="https://assets.publishing.service.gov.uk/government/uploads/system/uploads/attachment_data/file/716907/140618_CCS207_CCS0218929798-1_CONTEST_3.0_WEB.pdf" TargetMode="External"/><Relationship Id="rId181" Type="http://schemas.openxmlformats.org/officeDocument/2006/relationships/hyperlink" Target="https://assets.publishing.service.gov.uk/government/uploads/system/uploads/attachment_data/file/786984/Jordan_Inclusive_Sustainable_Economic_Reform_programme_2017-2018.odt" TargetMode="External"/><Relationship Id="rId34" Type="http://schemas.openxmlformats.org/officeDocument/2006/relationships/hyperlink" Target="https://assets.publishing.service.gov.uk/government/uploads/system/uploads/attachment_data/file/874865/Commonwealth_Sustainability_Programme_Annual_Review_Summary.odt" TargetMode="External"/><Relationship Id="rId180" Type="http://schemas.openxmlformats.org/officeDocument/2006/relationships/hyperlink" Target="https://assets.publishing.service.gov.uk/government/uploads/system/uploads/attachment_data/file/758090/MENA_Jordan_Economic_Sustainability_Programme_Summary_FY_18_19.odt" TargetMode="External"/><Relationship Id="rId37" Type="http://schemas.openxmlformats.org/officeDocument/2006/relationships/hyperlink" Target="https://assets.publishing.service.gov.uk/government/uploads/system/uploads/attachment_data/file/758180/CTPF_Strand_One_Programme_Summary_FY_1819.odt" TargetMode="External"/><Relationship Id="rId176" Type="http://schemas.openxmlformats.org/officeDocument/2006/relationships/hyperlink" Target="https://assets.publishing.service.gov.uk/government/uploads/system/uploads/attachment_data/file/875940/Combined_Iraq_Annual_Review_Summary.odt" TargetMode="External"/><Relationship Id="rId36" Type="http://schemas.openxmlformats.org/officeDocument/2006/relationships/hyperlink" Target="https://assets.publishing.service.gov.uk/government/uploads/system/uploads/attachment_data/file/758179/CTPF_Enablers_Programme_Summary_FY_1819.odt" TargetMode="External"/><Relationship Id="rId175" Type="http://schemas.openxmlformats.org/officeDocument/2006/relationships/hyperlink" Target="https://assets.publishing.service.gov.uk/government/uploads/system/uploads/attachment_data/file/758087/MENA_Iraq_Security_Justice_Reconciliation_Programme_Summary_FY_18_19.odt" TargetMode="External"/><Relationship Id="rId39" Type="http://schemas.openxmlformats.org/officeDocument/2006/relationships/hyperlink" Target="https://assets.publishing.service.gov.uk/government/uploads/system/uploads/attachment_data/file/758183/CTPF_Strand_Four_Programme_Summary_FY_1819.odt" TargetMode="External"/><Relationship Id="rId174" Type="http://schemas.openxmlformats.org/officeDocument/2006/relationships/hyperlink" Target="https://assets.publishing.service.gov.uk/government/uploads/system/uploads/attachment_data/file/786981/Iraq_Security_and_Justice_programme_2017-2018.odt" TargetMode="External"/><Relationship Id="rId38" Type="http://schemas.openxmlformats.org/officeDocument/2006/relationships/hyperlink" Target="https://assets.publishing.service.gov.uk/government/uploads/system/uploads/attachment_data/file/758181/CTPF_Strand_Two_and_Three_Programme_Summary_FY_1819.odt" TargetMode="External"/><Relationship Id="rId173" Type="http://schemas.openxmlformats.org/officeDocument/2006/relationships/hyperlink" Target="https://assets.publishing.service.gov.uk/government/uploads/system/uploads/attachment_data/file/875940/Combined_Iraq_Annual_Review_Summary.odt" TargetMode="External"/><Relationship Id="rId179" Type="http://schemas.openxmlformats.org/officeDocument/2006/relationships/hyperlink" Target="https://assets.publishing.service.gov.uk/government/uploads/system/uploads/attachment_data/file/875920/Jordan_Political_Stability_Annual_Review_Summary.odt" TargetMode="External"/><Relationship Id="rId178" Type="http://schemas.openxmlformats.org/officeDocument/2006/relationships/hyperlink" Target="https://assets.publishing.service.gov.uk/government/uploads/system/uploads/attachment_data/file/842764/Jordan_Political_Stability_Programme.odt" TargetMode="External"/><Relationship Id="rId177" Type="http://schemas.openxmlformats.org/officeDocument/2006/relationships/hyperlink" Target="https://assets.publishing.service.gov.uk/government/uploads/system/uploads/attachment_data/file/758093/MENA_Jordan_Political_Stability_Programme_Summary_FY_1819.odt" TargetMode="External"/><Relationship Id="rId20" Type="http://schemas.openxmlformats.org/officeDocument/2006/relationships/hyperlink" Target="https://assets.publishing.service.gov.uk/government/uploads/system/uploads/attachment_data/file/787065/Migration_Eastern_Route_2017-2018.odt" TargetMode="External"/><Relationship Id="rId22" Type="http://schemas.openxmlformats.org/officeDocument/2006/relationships/hyperlink" Target="https://assets.publishing.service.gov.uk/government/uploads/system/uploads/attachment_data/file/842440/Eastern_Route__Turkey__Programme.odt" TargetMode="External"/><Relationship Id="rId21" Type="http://schemas.openxmlformats.org/officeDocument/2006/relationships/hyperlink" Target="https://assets.publishing.service.gov.uk/government/uploads/system/uploads/attachment_data/file/758198/MIGN_Eastern_Route_Programme_Summary_FY_1819.odt" TargetMode="External"/><Relationship Id="rId24" Type="http://schemas.openxmlformats.org/officeDocument/2006/relationships/hyperlink" Target="https://assets.publishing.service.gov.uk/government/uploads/system/uploads/attachment_data/file/758173/CMWF_Commonwealth_1820_Fund_Prosperity_Programme_Summary_FY_1819.odt" TargetMode="External"/><Relationship Id="rId23" Type="http://schemas.openxmlformats.org/officeDocument/2006/relationships/hyperlink" Target="https://assets.publishing.service.gov.uk/government/uploads/system/uploads/attachment_data/file/875356/Migration_Eastern_Route_Annual_Review_Summary.odt" TargetMode="External"/><Relationship Id="rId26" Type="http://schemas.openxmlformats.org/officeDocument/2006/relationships/hyperlink" Target="https://assets.publishing.service.gov.uk/government/uploads/system/uploads/attachment_data/file/758174/CMWF_Commonwealth_1820_Fund_Security_Programme_Summary_FY_1819.odt" TargetMode="External"/><Relationship Id="rId25" Type="http://schemas.openxmlformats.org/officeDocument/2006/relationships/hyperlink" Target="https://assets.publishing.service.gov.uk/government/uploads/system/uploads/attachment_data/file/874862/Commonwealth_Prosperity_Programme_Annual_Review_Summary.odt" TargetMode="External"/><Relationship Id="rId28" Type="http://schemas.openxmlformats.org/officeDocument/2006/relationships/hyperlink" Target="https://assets.publishing.service.gov.uk/government/uploads/system/uploads/attachment_data/file/874863/Commonwealth_Security_Programme_Annual_Review_Summary.odt" TargetMode="External"/><Relationship Id="rId27" Type="http://schemas.openxmlformats.org/officeDocument/2006/relationships/hyperlink" Target="https://assets.publishing.service.gov.uk/government/uploads/system/uploads/attachment_data/file/842700/Commonwealth_1820_Fund_-_Security_Programme.odt" TargetMode="External"/><Relationship Id="rId29" Type="http://schemas.openxmlformats.org/officeDocument/2006/relationships/hyperlink" Target="https://assets.publishing.service.gov.uk/government/uploads/system/uploads/attachment_data/file/758171/CMWF_Commonwealth_1820_Fund_Fairness_Programme_Summary_FY_1819.odt" TargetMode="External"/><Relationship Id="rId11" Type="http://schemas.openxmlformats.org/officeDocument/2006/relationships/hyperlink" Target="https://assets.publishing.service.gov.uk/government/uploads/system/uploads/attachment_data/file/842451/Peacekeeping_Programme.odt" TargetMode="External"/><Relationship Id="rId10" Type="http://schemas.openxmlformats.org/officeDocument/2006/relationships/hyperlink" Target="https://assets.publishing.service.gov.uk/government/uploads/system/uploads/attachment_data/file/758200/MULT_Peacekeeping_Programme_Summary_FY_18_19.odt" TargetMode="External"/><Relationship Id="rId13" Type="http://schemas.openxmlformats.org/officeDocument/2006/relationships/hyperlink" Target="https://assets.publishing.service.gov.uk/government/uploads/system/uploads/attachment_data/file/758203/MULT_Security_Capacity_Building_Programme_Summary_FY_18_19.odt" TargetMode="External"/><Relationship Id="rId12" Type="http://schemas.openxmlformats.org/officeDocument/2006/relationships/hyperlink" Target="https://assets.publishing.service.gov.uk/government/uploads/system/uploads/attachment_data/file/875359/Peacekeeping_Annual_Review_Summary.odt" TargetMode="External"/><Relationship Id="rId15" Type="http://schemas.openxmlformats.org/officeDocument/2006/relationships/hyperlink" Target="https://assets.publishing.service.gov.uk/government/uploads/system/uploads/attachment_data/file/842452/Security_Capacity_Building_Programme.odt" TargetMode="External"/><Relationship Id="rId198" Type="http://schemas.openxmlformats.org/officeDocument/2006/relationships/hyperlink" Target="https://assets.publishing.service.gov.uk/government/uploads/system/uploads/attachment_data/file/786991/Middle_East_Peace_Process__MEPP__programme_2017-2018.odt" TargetMode="External"/><Relationship Id="rId14" Type="http://schemas.openxmlformats.org/officeDocument/2006/relationships/hyperlink" Target="https://assets.publishing.service.gov.uk/government/uploads/system/uploads/attachment_data/file/787030/Security_Capacity_Building_2017-2018.odt" TargetMode="External"/><Relationship Id="rId197" Type="http://schemas.openxmlformats.org/officeDocument/2006/relationships/hyperlink" Target="https://assets.publishing.service.gov.uk/government/uploads/system/uploads/attachment_data/file/875931/North_Africa_Technical_Assistance_Facility_Annual_Review_Summary.odt" TargetMode="External"/><Relationship Id="rId17" Type="http://schemas.openxmlformats.org/officeDocument/2006/relationships/hyperlink" Target="https://assets.publishing.service.gov.uk/government/uploads/system/uploads/attachment_data/file/758202/MIGN_Reintegration_and_Support_for_Returnees_Programme_Summary_FY_1819.odt" TargetMode="External"/><Relationship Id="rId196" Type="http://schemas.openxmlformats.org/officeDocument/2006/relationships/hyperlink" Target="https://assets.publishing.service.gov.uk/government/uploads/system/uploads/attachment_data/file/842772/North_Africa_Technical_Facilities_Programme.odt" TargetMode="External"/><Relationship Id="rId16" Type="http://schemas.openxmlformats.org/officeDocument/2006/relationships/hyperlink" Target="https://assets.publishing.service.gov.uk/government/uploads/system/uploads/attachment_data/file/875362/Security_Capacity_Building_Annual_Review_Summary.odt" TargetMode="External"/><Relationship Id="rId195" Type="http://schemas.openxmlformats.org/officeDocument/2006/relationships/hyperlink" Target="https://assets.publishing.service.gov.uk/government/uploads/system/uploads/attachment_data/file/787016/North_Africa_Good_Governance_Fund_regional_programme_2017-2018.odt" TargetMode="External"/><Relationship Id="rId19" Type="http://schemas.openxmlformats.org/officeDocument/2006/relationships/hyperlink" Target="https://assets.publishing.service.gov.uk/government/uploads/system/uploads/attachment_data/file/875360/Reintegration_and_Support_for_Returnees_Annual_Review_Summary.odt" TargetMode="External"/><Relationship Id="rId18" Type="http://schemas.openxmlformats.org/officeDocument/2006/relationships/hyperlink" Target="https://assets.publishing.service.gov.uk/government/uploads/system/uploads/attachment_data/file/842444/Reintegration_and_Support_for_Returnees_Programme.odt" TargetMode="External"/><Relationship Id="rId199" Type="http://schemas.openxmlformats.org/officeDocument/2006/relationships/hyperlink" Target="https://assets.publishing.service.gov.uk/government/uploads/system/uploads/attachment_data/file/758097/MENA_Middle_East_Peace_Process_Programme_Summary_FY_18_19.odt" TargetMode="External"/><Relationship Id="rId84" Type="http://schemas.openxmlformats.org/officeDocument/2006/relationships/hyperlink" Target="https://assets.publishing.service.gov.uk/government/uploads/system/uploads/attachment_data/file/874637/East_Africa_Preventing_Violent_Extremism_Annual_Review_Summary.odt" TargetMode="External"/><Relationship Id="rId83" Type="http://schemas.openxmlformats.org/officeDocument/2006/relationships/hyperlink" Target="https://assets.publishing.service.gov.uk/government/uploads/system/uploads/attachment_data/file/845424/East_Africa_Preventing_Violent_Extremism_Programme.odt" TargetMode="External"/><Relationship Id="rId86" Type="http://schemas.openxmlformats.org/officeDocument/2006/relationships/hyperlink" Target="https://assets.publishing.service.gov.uk/government/uploads/system/uploads/attachment_data/file/758132/AFRA_East_Africa_Crime_and_Justice_Programme_Summary_FY_18_19.odt" TargetMode="External"/><Relationship Id="rId85" Type="http://schemas.openxmlformats.org/officeDocument/2006/relationships/hyperlink" Target="https://assets.publishing.service.gov.uk/government/uploads/system/uploads/attachment_data/file/787170/East_Africa_Criminality_2017-2018.odt" TargetMode="External"/><Relationship Id="rId88" Type="http://schemas.openxmlformats.org/officeDocument/2006/relationships/hyperlink" Target="https://assets.publishing.service.gov.uk/government/uploads/system/uploads/attachment_data/file/874635/East_Africa_Crime_and_Justice_Annual_Review_Summary.odt" TargetMode="External"/><Relationship Id="rId150" Type="http://schemas.openxmlformats.org/officeDocument/2006/relationships/hyperlink" Target="https://assets.publishing.service.gov.uk/government/uploads/system/uploads/attachment_data/file/875503/Algeria_Annual_Review_Summary.odt" TargetMode="External"/><Relationship Id="rId87" Type="http://schemas.openxmlformats.org/officeDocument/2006/relationships/hyperlink" Target="https://assets.publishing.service.gov.uk/government/uploads/system/uploads/attachment_data/file/842223/East_Africa_Crime_and_Justice_Programme.odt" TargetMode="External"/><Relationship Id="rId89" Type="http://schemas.openxmlformats.org/officeDocument/2006/relationships/hyperlink" Target="https://assets.publishing.service.gov.uk/government/uploads/system/uploads/attachment_data/file/758133/AFRA_East_Africa_Migration_Programme_Summary_FY_1819.odt" TargetMode="External"/><Relationship Id="rId80" Type="http://schemas.openxmlformats.org/officeDocument/2006/relationships/hyperlink" Target="https://assets.publishing.service.gov.uk/government/uploads/system/uploads/attachment_data/file/874632/Africa_Peace_and_Security_Annual_Review_Summary.odt" TargetMode="External"/><Relationship Id="rId82" Type="http://schemas.openxmlformats.org/officeDocument/2006/relationships/hyperlink" Target="https://assets.publishing.service.gov.uk/government/uploads/system/uploads/attachment_data/file/787169/East_Africa_Countering_Violent_Extremism_2017-2018.odt" TargetMode="External"/><Relationship Id="rId81" Type="http://schemas.openxmlformats.org/officeDocument/2006/relationships/hyperlink" Target="https://assets.publishing.service.gov.uk/government/uploads/system/uploads/attachment_data/file/758134/AFRA_East_Africa_Preventing_Violent_Extremism_Programme_Summary_FY_18_19....odt" TargetMode="External"/><Relationship Id="rId1" Type="http://schemas.openxmlformats.org/officeDocument/2006/relationships/hyperlink" Target="https://assets.publishing.service.gov.uk/government/uploads/system/uploads/attachment_data/file/786990/Championing_Our_Values_2017-2018.odt" TargetMode="External"/><Relationship Id="rId2" Type="http://schemas.openxmlformats.org/officeDocument/2006/relationships/hyperlink" Target="https://assets.publishing.service.gov.uk/government/uploads/system/uploads/attachment_data/file/758197/MULT_Championing_Our_Value_Programme_Summary_FY_18_19.odt" TargetMode="External"/><Relationship Id="rId3" Type="http://schemas.openxmlformats.org/officeDocument/2006/relationships/hyperlink" Target="https://assets.publishing.service.gov.uk/government/uploads/system/uploads/attachment_data/file/842448/Championing_Our_Values_Programme.odt" TargetMode="External"/><Relationship Id="rId149" Type="http://schemas.openxmlformats.org/officeDocument/2006/relationships/hyperlink" Target="https://assets.publishing.service.gov.uk/government/uploads/system/uploads/attachment_data/file/844927/Algeria_Programme.odt" TargetMode="External"/><Relationship Id="rId4" Type="http://schemas.openxmlformats.org/officeDocument/2006/relationships/hyperlink" Target="https://assets.publishing.service.gov.uk/government/uploads/system/uploads/attachment_data/file/875355/Championing_Our_Values_Annual_Review_Summary.odt" TargetMode="External"/><Relationship Id="rId148" Type="http://schemas.openxmlformats.org/officeDocument/2006/relationships/hyperlink" Target="https://assets.publishing.service.gov.uk/government/uploads/system/uploads/attachment_data/file/786982/Algeria_CSSF_country_programme_2017-2018.odt" TargetMode="External"/><Relationship Id="rId9" Type="http://schemas.openxmlformats.org/officeDocument/2006/relationships/hyperlink" Target="https://assets.publishing.service.gov.uk/government/uploads/system/uploads/attachment_data/file/787018/Peacekeeping_programme_2017-2018.odt" TargetMode="External"/><Relationship Id="rId143" Type="http://schemas.openxmlformats.org/officeDocument/2006/relationships/hyperlink" Target="https://assets.publishing.service.gov.uk/government/uploads/system/uploads/attachment_data/file/758166/EECA_GGF_Programme_Summary_FY_18_19.odt" TargetMode="External"/><Relationship Id="rId142" Type="http://schemas.openxmlformats.org/officeDocument/2006/relationships/hyperlink" Target="https://assets.publishing.service.gov.uk/government/uploads/system/uploads/attachment_data/file/875191/Eastern_Partnership_Annual_Review_Summary.odt" TargetMode="External"/><Relationship Id="rId141" Type="http://schemas.openxmlformats.org/officeDocument/2006/relationships/hyperlink" Target="https://assets.publishing.service.gov.uk/government/uploads/system/uploads/attachment_data/file/842429/Eastern_Partnership_Programme.odt" TargetMode="External"/><Relationship Id="rId140" Type="http://schemas.openxmlformats.org/officeDocument/2006/relationships/hyperlink" Target="https://assets.publishing.service.gov.uk/government/uploads/system/uploads/attachment_data/file/758165/EECA_Eastern_Partnership_Programme_Summary_FY_18_19.odt" TargetMode="External"/><Relationship Id="rId5" Type="http://schemas.openxmlformats.org/officeDocument/2006/relationships/hyperlink" Target="https://assets.publishing.service.gov.uk/government/uploads/system/uploads/attachment_data/file/758199/MULT_Peacebuilding_Programme_Summary_FY_18_19.odt" TargetMode="External"/><Relationship Id="rId147" Type="http://schemas.openxmlformats.org/officeDocument/2006/relationships/hyperlink" Target="https://assets.publishing.service.gov.uk/government/uploads/system/uploads/attachment_data/file/758084/MENA_Algeria_Programme_Summary_FY_18_19.odt" TargetMode="External"/><Relationship Id="rId6" Type="http://schemas.openxmlformats.org/officeDocument/2006/relationships/hyperlink" Target="https://assets.publishing.service.gov.uk/government/uploads/system/uploads/attachment_data/file/786999/Peacebuilding_Programme_2017-2018.odt" TargetMode="External"/><Relationship Id="rId146" Type="http://schemas.openxmlformats.org/officeDocument/2006/relationships/hyperlink" Target="https://assets.publishing.service.gov.uk/government/uploads/system/uploads/attachment_data/file/875019/Good_Governance_Fund_Annual_Review_Summary.odt" TargetMode="External"/><Relationship Id="rId7" Type="http://schemas.openxmlformats.org/officeDocument/2006/relationships/hyperlink" Target="https://assets.publishing.service.gov.uk/government/uploads/system/uploads/attachment_data/file/842449/Peacebuilding_Programme.odt" TargetMode="External"/><Relationship Id="rId145" Type="http://schemas.openxmlformats.org/officeDocument/2006/relationships/hyperlink" Target="https://assets.publishing.service.gov.uk/government/uploads/system/uploads/attachment_data/file/842430/Good_Governance_Fund_Programme.odt" TargetMode="External"/><Relationship Id="rId8" Type="http://schemas.openxmlformats.org/officeDocument/2006/relationships/hyperlink" Target="https://assets.publishing.service.gov.uk/government/uploads/system/uploads/attachment_data/file/875358/Peacebuilding_Annual_Review_Summary.odt" TargetMode="External"/><Relationship Id="rId144" Type="http://schemas.openxmlformats.org/officeDocument/2006/relationships/hyperlink" Target="https://assets.publishing.service.gov.uk/government/uploads/system/uploads/attachment_data/file/787286/Good_Governance_Fund_2017-2018.odt" TargetMode="External"/><Relationship Id="rId73" Type="http://schemas.openxmlformats.org/officeDocument/2006/relationships/hyperlink" Target="https://assets.publishing.service.gov.uk/government/uploads/system/uploads/attachment_data/file/874662/Strengthening_Security_and_Resilience_in_Sierra_Leone_Annual_Review_Summary.odt" TargetMode="External"/><Relationship Id="rId72" Type="http://schemas.openxmlformats.org/officeDocument/2006/relationships/hyperlink" Target="https://assets.publishing.service.gov.uk/government/uploads/system/uploads/attachment_data/file/842239/Sierra_Leone_Strengthening_Security_and_Resilience_Programme.odt" TargetMode="External"/><Relationship Id="rId75" Type="http://schemas.openxmlformats.org/officeDocument/2006/relationships/hyperlink" Target="https://assets.publishing.service.gov.uk/government/uploads/system/uploads/attachment_data/file/758151/AFRA_Somalia_Somaliland_Programme_Summary_FY_18_19.odt" TargetMode="External"/><Relationship Id="rId74" Type="http://schemas.openxmlformats.org/officeDocument/2006/relationships/hyperlink" Target="https://assets.publishing.service.gov.uk/government/uploads/system/uploads/attachment_data/file/787231/Somaliland_Programme_2017-2018.odt" TargetMode="External"/><Relationship Id="rId77" Type="http://schemas.openxmlformats.org/officeDocument/2006/relationships/hyperlink" Target="https://assets.publishing.service.gov.uk/government/uploads/system/uploads/attachment_data/file/874659/Somaliland_Annual_Review_Summary.odt" TargetMode="External"/><Relationship Id="rId76" Type="http://schemas.openxmlformats.org/officeDocument/2006/relationships/hyperlink" Target="https://assets.publishing.service.gov.uk/government/uploads/system/uploads/attachment_data/file/842244/Somaliland__Somalia__Programme.odt" TargetMode="External"/><Relationship Id="rId79" Type="http://schemas.openxmlformats.org/officeDocument/2006/relationships/hyperlink" Target="https://assets.publishing.service.gov.uk/government/uploads/system/uploads/attachment_data/file/842220/Africa_Peace_and_Security_Programme.odt" TargetMode="External"/><Relationship Id="rId78" Type="http://schemas.openxmlformats.org/officeDocument/2006/relationships/hyperlink" Target="https://assets.publishing.service.gov.uk/government/uploads/system/uploads/attachment_data/file/758131/AFRA_Africa_Peace_and_Security_Programme_Summary_FY_1819.odt" TargetMode="External"/><Relationship Id="rId71" Type="http://schemas.openxmlformats.org/officeDocument/2006/relationships/hyperlink" Target="https://assets.publishing.service.gov.uk/government/uploads/system/uploads/attachment_data/file/787217/Sierra_Leone_Security_and_Resilience_2017-2018.odt" TargetMode="External"/><Relationship Id="rId70" Type="http://schemas.openxmlformats.org/officeDocument/2006/relationships/hyperlink" Target="https://assets.publishing.service.gov.uk/government/uploads/system/uploads/attachment_data/file/758144/AFRA_Sierra_Leone_Strengthening_Security_and_Resilience_Programme_Summar....odt" TargetMode="External"/><Relationship Id="rId139" Type="http://schemas.openxmlformats.org/officeDocument/2006/relationships/hyperlink" Target="https://assets.publishing.service.gov.uk/government/uploads/system/uploads/attachment_data/file/787284/Eastern_Partnership_Programmes_2017-2018.odt" TargetMode="External"/><Relationship Id="rId138" Type="http://schemas.openxmlformats.org/officeDocument/2006/relationships/hyperlink" Target="https://assets.publishing.service.gov.uk/government/uploads/system/uploads/attachment_data/file/875017/Central_Asia_Annual_Review_Summary.odt" TargetMode="External"/><Relationship Id="rId137" Type="http://schemas.openxmlformats.org/officeDocument/2006/relationships/hyperlink" Target="https://assets.publishing.service.gov.uk/government/uploads/system/uploads/attachment_data/file/842427/Central_Asia_Programme_Summary.odt" TargetMode="External"/><Relationship Id="rId132" Type="http://schemas.openxmlformats.org/officeDocument/2006/relationships/hyperlink" Target="https://assets.publishing.service.gov.uk/government/uploads/system/uploads/attachment_data/file/787278/Peru_and_Colombia_Serious_Organised_Crime_2017-2018.odt" TargetMode="External"/><Relationship Id="rId131" Type="http://schemas.openxmlformats.org/officeDocument/2006/relationships/hyperlink" Target="https://assets.publishing.service.gov.uk/government/uploads/system/uploads/attachment_data/file/758161/AMRC_Peru_Colombia_Serious_Organised_Crime_Programme_Summary_FY_18_19.odt" TargetMode="External"/><Relationship Id="rId130" Type="http://schemas.openxmlformats.org/officeDocument/2006/relationships/hyperlink" Target="https://assets.publishing.service.gov.uk/government/uploads/system/uploads/attachment_data/file/874820/Colombia_Security_and_Access_to_Justice_for_Peace_Annual_Review_Summary.odt" TargetMode="External"/><Relationship Id="rId250" Type="http://schemas.openxmlformats.org/officeDocument/2006/relationships/drawing" Target="../drawings/drawing12.xml"/><Relationship Id="rId136" Type="http://schemas.openxmlformats.org/officeDocument/2006/relationships/hyperlink" Target="https://assets.publishing.service.gov.uk/government/uploads/system/uploads/attachment_data/file/787283/Central_Asia_Programme_2017-2018.odt" TargetMode="External"/><Relationship Id="rId135" Type="http://schemas.openxmlformats.org/officeDocument/2006/relationships/hyperlink" Target="https://assets.publishing.service.gov.uk/government/uploads/system/uploads/attachment_data/file/758164/EECA_Central_Asia_Programme_Summary_FY_18_19.odt" TargetMode="External"/><Relationship Id="rId134" Type="http://schemas.openxmlformats.org/officeDocument/2006/relationships/hyperlink" Target="https://assets.publishing.service.gov.uk/government/uploads/system/uploads/attachment_data/file/874818/Colombia_and_Peru_Serious_Organised_Crime_Annual_Review.odt" TargetMode="External"/><Relationship Id="rId133" Type="http://schemas.openxmlformats.org/officeDocument/2006/relationships/hyperlink" Target="https://assets.publishing.service.gov.uk/government/uploads/system/uploads/attachment_data/file/842693/Peru_-_Colombia_Serious_Organised_Crime_Programme.odt" TargetMode="External"/><Relationship Id="rId62" Type="http://schemas.openxmlformats.org/officeDocument/2006/relationships/hyperlink" Target="https://assets.publishing.service.gov.uk/government/uploads/system/uploads/attachment_data/file/787209/Nigeria_Security_Justice_Reform_2017-2018.odt" TargetMode="External"/><Relationship Id="rId61" Type="http://schemas.openxmlformats.org/officeDocument/2006/relationships/hyperlink" Target="https://assets.publishing.service.gov.uk/government/uploads/system/uploads/attachment_data/file/874643/Great_Lakes_Programme_Completion_Review_Summary.odt" TargetMode="External"/><Relationship Id="rId64" Type="http://schemas.openxmlformats.org/officeDocument/2006/relationships/hyperlink" Target="https://assets.publishing.service.gov.uk/government/uploads/system/uploads/attachment_data/file/842234/Nigeria_Security_and_Justice_Reform_Programme.odt" TargetMode="External"/><Relationship Id="rId63" Type="http://schemas.openxmlformats.org/officeDocument/2006/relationships/hyperlink" Target="https://assets.publishing.service.gov.uk/government/uploads/system/uploads/attachment_data/file/758140/AFRA_Nigeria_Security_and_Justice_Reform_Programme_Summary_FY_18_19.odt" TargetMode="External"/><Relationship Id="rId66" Type="http://schemas.openxmlformats.org/officeDocument/2006/relationships/hyperlink" Target="https://assets.publishing.service.gov.uk/government/uploads/system/uploads/attachment_data/file/758139/AFRA_Nigeria_North_East_Programme_Summary_FY_18_19.od" TargetMode="External"/><Relationship Id="rId172" Type="http://schemas.openxmlformats.org/officeDocument/2006/relationships/hyperlink" Target="https://assets.publishing.service.gov.uk/government/uploads/system/uploads/attachment_data/file/786978/Iraq_Governance_programme_2017-2018.odt" TargetMode="External"/><Relationship Id="rId65" Type="http://schemas.openxmlformats.org/officeDocument/2006/relationships/hyperlink" Target="https://assets.publishing.service.gov.uk/government/uploads/system/uploads/attachment_data/file/874648/Nigeria_Security_and_Justice_Reform_Annual_Review_Summary.odt" TargetMode="External"/><Relationship Id="rId171" Type="http://schemas.openxmlformats.org/officeDocument/2006/relationships/hyperlink" Target="https://assets.publishing.service.gov.uk/government/uploads/system/uploads/attachment_data/file/758086/MENA_Iraq_Governance_and_Resilience_Programme_Summary_FY_18_19.odt" TargetMode="External"/><Relationship Id="rId68" Type="http://schemas.openxmlformats.org/officeDocument/2006/relationships/hyperlink" Target="https://assets.publishing.service.gov.uk/government/uploads/system/uploads/attachment_data/file/842232/Nigeria_North_East_Programme.odt" TargetMode="External"/><Relationship Id="rId170" Type="http://schemas.openxmlformats.org/officeDocument/2006/relationships/hyperlink" Target="https://assets.publishing.service.gov.uk/government/uploads/system/uploads/attachment_data/file/875938/Yemen_Annual_Review_Summary.odt" TargetMode="External"/><Relationship Id="rId67" Type="http://schemas.openxmlformats.org/officeDocument/2006/relationships/hyperlink" Target="https://assets.publishing.service.gov.uk/government/uploads/system/uploads/attachment_data/file/787215/North_East_Nigeria_Security_Conflict_and_Stabilisation_2017-2018.odt" TargetMode="External"/><Relationship Id="rId60" Type="http://schemas.openxmlformats.org/officeDocument/2006/relationships/hyperlink" Target="https://assets.publishing.service.gov.uk/government/uploads/system/uploads/attachment_data/file/758136/AFRA_Great_Lakes_Programme_Summary_FY_18_19.odt" TargetMode="External"/><Relationship Id="rId165" Type="http://schemas.openxmlformats.org/officeDocument/2006/relationships/hyperlink" Target="https://assets.publishing.service.gov.uk/government/uploads/system/uploads/attachment_data/file/842770/Morocco_Programme.odt" TargetMode="External"/><Relationship Id="rId69" Type="http://schemas.openxmlformats.org/officeDocument/2006/relationships/hyperlink" Target="https://assets.publishing.service.gov.uk/government/uploads/system/uploads/attachment_data/file/874651/North_East_Nigeria_Security_and_Stabilisation_Annual_Review_Summary.odt" TargetMode="External"/><Relationship Id="rId164" Type="http://schemas.openxmlformats.org/officeDocument/2006/relationships/hyperlink" Target="https://assets.publishing.service.gov.uk/government/uploads/system/uploads/attachment_data/file/787013/Morocco_CSSF_country_programme_2017-2018.odt" TargetMode="External"/><Relationship Id="rId163" Type="http://schemas.openxmlformats.org/officeDocument/2006/relationships/hyperlink" Target="https://assets.publishing.service.gov.uk/government/uploads/system/uploads/attachment_data/file/758098/MENA_Morocco_Programme_Summary_FY_18_19.odt" TargetMode="External"/><Relationship Id="rId162" Type="http://schemas.openxmlformats.org/officeDocument/2006/relationships/hyperlink" Target="https://assets.publishing.service.gov.uk/government/uploads/system/uploads/attachment_data/file/875924/Libya_Annual_Review_Summary.odt" TargetMode="External"/><Relationship Id="rId169" Type="http://schemas.openxmlformats.org/officeDocument/2006/relationships/hyperlink" Target="https://assets.publishing.service.gov.uk/government/uploads/system/uploads/attachment_data/file/842774/Yemen_Programme.odt" TargetMode="External"/><Relationship Id="rId168" Type="http://schemas.openxmlformats.org/officeDocument/2006/relationships/hyperlink" Target="https://assets.publishing.service.gov.uk/government/uploads/system/uploads/attachment_data/file/758114/MENA_Yemen_Programme_Summary_FY_18_19.odt" TargetMode="External"/><Relationship Id="rId167" Type="http://schemas.openxmlformats.org/officeDocument/2006/relationships/hyperlink" Target="https://assets.publishing.service.gov.uk/government/uploads/system/uploads/attachment_data/file/787051/Yemen_CSSF_country_programme_2017-2018.odt" TargetMode="External"/><Relationship Id="rId166" Type="http://schemas.openxmlformats.org/officeDocument/2006/relationships/hyperlink" Target="https://assets.publishing.service.gov.uk/government/uploads/system/uploads/attachment_data/file/875929/Morocco_Annual_Review_Summary.odt" TargetMode="External"/><Relationship Id="rId51" Type="http://schemas.openxmlformats.org/officeDocument/2006/relationships/hyperlink" Target="https://assets.publishing.service.gov.uk/government/uploads/system/uploads/attachment_data/file/875484/Afghan_Security_Sector_and_Peacebuilding_Support__SSPS__Annual_Review_Summary.odt" TargetMode="External"/><Relationship Id="rId50" Type="http://schemas.openxmlformats.org/officeDocument/2006/relationships/hyperlink" Target="https://assets.publishing.service.gov.uk/government/uploads/system/uploads/attachment_data/file/842477/Afghanistan_Security_Sector_Peacebuilding_Programme.odt" TargetMode="External"/><Relationship Id="rId53" Type="http://schemas.openxmlformats.org/officeDocument/2006/relationships/hyperlink" Target="https://assets.publishing.service.gov.uk/government/uploads/system/uploads/attachment_data/file/787161/Afghan_National_Defence_and_Security_Force__ANDSF__Professionalisation__2017-2018.odt" TargetMode="External"/><Relationship Id="rId52" Type="http://schemas.openxmlformats.org/officeDocument/2006/relationships/hyperlink" Target="https://assets.publishing.service.gov.uk/government/uploads/system/uploads/attachment_data/file/787676/Afghan_National_Army_Trust_Fund__Programme_Summary_2018-2019.odt" TargetMode="External"/><Relationship Id="rId55" Type="http://schemas.openxmlformats.org/officeDocument/2006/relationships/hyperlink" Target="https://assets.publishing.service.gov.uk/government/uploads/system/uploads/attachment_data/file/875478/Afghan_National_Army_Trust_Fund_Annual_Review_Summary.odt" TargetMode="External"/><Relationship Id="rId161" Type="http://schemas.openxmlformats.org/officeDocument/2006/relationships/hyperlink" Target="https://assets.publishing.service.gov.uk/government/uploads/system/uploads/attachment_data/file/842768/Libya_Programme.odt" TargetMode="External"/><Relationship Id="rId54" Type="http://schemas.openxmlformats.org/officeDocument/2006/relationships/hyperlink" Target="https://assets.publishing.service.gov.uk/government/uploads/system/uploads/attachment_data/file/842474/Afghan_National_Army_Trust_Fund_Programme.odt" TargetMode="External"/><Relationship Id="rId160" Type="http://schemas.openxmlformats.org/officeDocument/2006/relationships/hyperlink" Target="https://assets.publishing.service.gov.uk/government/uploads/system/uploads/attachment_data/file/758096/MENA_Libya_Programme_Summary_FY_18_19.odt" TargetMode="External"/><Relationship Id="rId57" Type="http://schemas.openxmlformats.org/officeDocument/2006/relationships/hyperlink" Target="https://assets.publishing.service.gov.uk/government/uploads/system/uploads/attachment_data/file/842481/UK_Support_to_the_Afghanistan_Peace_Process_Programme.odt" TargetMode="External"/><Relationship Id="rId56" Type="http://schemas.openxmlformats.org/officeDocument/2006/relationships/hyperlink" Target="https://assets.publishing.service.gov.uk/government/uploads/system/uploads/attachment_data/file/787683/Afghanistan_Support_to_the_Peace_Process_Programme_Summary_2018-2019.odt" TargetMode="External"/><Relationship Id="rId159" Type="http://schemas.openxmlformats.org/officeDocument/2006/relationships/hyperlink" Target="https://assets.publishing.service.gov.uk/government/uploads/system/uploads/attachment_data/file/786987/Libya_CSSF_Country_Programme_2017-2018.odt" TargetMode="External"/><Relationship Id="rId59" Type="http://schemas.openxmlformats.org/officeDocument/2006/relationships/hyperlink" Target="https://assets.publishing.service.gov.uk/government/uploads/system/uploads/attachment_data/file/787176/Great_Lakes_2017-2018.odt" TargetMode="External"/><Relationship Id="rId154" Type="http://schemas.openxmlformats.org/officeDocument/2006/relationships/hyperlink" Target="https://assets.publishing.service.gov.uk/government/uploads/system/uploads/attachment_data/file/875504/Egypt_Annual_Review_Summary.odt" TargetMode="External"/><Relationship Id="rId58" Type="http://schemas.openxmlformats.org/officeDocument/2006/relationships/hyperlink" Target="https://assets.publishing.service.gov.uk/government/uploads/system/uploads/attachment_data/file/875487/Afghan_Support_to_the_Peace_Annual_Review_Summary.odt" TargetMode="External"/><Relationship Id="rId153" Type="http://schemas.openxmlformats.org/officeDocument/2006/relationships/hyperlink" Target="https://assets.publishing.service.gov.uk/government/uploads/system/uploads/attachment_data/file/844928/Egypt_Programme.odt" TargetMode="External"/><Relationship Id="rId152" Type="http://schemas.openxmlformats.org/officeDocument/2006/relationships/hyperlink" Target="https://assets.publishing.service.gov.uk/government/uploads/system/uploads/attachment_data/file/758085/MENA_Egypt_Programme_Summary_FY_18_19.odt" TargetMode="External"/><Relationship Id="rId151" Type="http://schemas.openxmlformats.org/officeDocument/2006/relationships/hyperlink" Target="https://assets.publishing.service.gov.uk/government/uploads/system/uploads/attachment_data/file/786983/Egypt_CSSF_country_programme_2017-2018.odt" TargetMode="External"/><Relationship Id="rId158" Type="http://schemas.openxmlformats.org/officeDocument/2006/relationships/hyperlink" Target="https://assets.publishing.service.gov.uk/government/uploads/system/uploads/attachment_data/file/875923/Lebanon_Security_Annual_Review_Summary.odt" TargetMode="External"/><Relationship Id="rId157" Type="http://schemas.openxmlformats.org/officeDocument/2006/relationships/hyperlink" Target="https://assets.publishing.service.gov.uk/government/uploads/system/uploads/attachment_data/file/842767/Lebanon_Security_Programme.odt" TargetMode="External"/><Relationship Id="rId156" Type="http://schemas.openxmlformats.org/officeDocument/2006/relationships/hyperlink" Target="https://assets.publishing.service.gov.uk/government/uploads/system/uploads/attachment_data/file/786986/Lebanon_Security_Programme_2017-2018.odt" TargetMode="External"/><Relationship Id="rId155" Type="http://schemas.openxmlformats.org/officeDocument/2006/relationships/hyperlink" Target="https://assets.publishing.service.gov.uk/government/uploads/system/uploads/attachment_data/file/758095/MENA_Lebanon_Security_Programme_Summary_FY_18_19.odt" TargetMode="External"/><Relationship Id="rId107" Type="http://schemas.openxmlformats.org/officeDocument/2006/relationships/hyperlink" Target="https://assets.publishing.service.gov.uk/government/uploads/system/uploads/attachment_data/file/842241/Somalia_Counter_Extremism_Programme.odt" TargetMode="External"/><Relationship Id="rId228" Type="http://schemas.openxmlformats.org/officeDocument/2006/relationships/hyperlink" Target="https://assets.publishing.service.gov.uk/government/uploads/system/uploads/attachment_data/file/842482/Pakistan_Democracy_Programme.odt" TargetMode="External"/><Relationship Id="rId106" Type="http://schemas.openxmlformats.org/officeDocument/2006/relationships/hyperlink" Target="https://assets.publishing.service.gov.uk/government/uploads/system/uploads/attachment_data/file/758145/AFRA_Somalia_Counter_Extremism_Programme_Summary_FY_1819.odt" TargetMode="External"/><Relationship Id="rId227" Type="http://schemas.openxmlformats.org/officeDocument/2006/relationships/hyperlink" Target="https://assets.publishing.service.gov.uk/government/uploads/system/uploads/attachment_data/file/787261/Consolidating_Democracy_Programme_in_Pakistan__CDIP__2017-2018.odt" TargetMode="External"/><Relationship Id="rId105" Type="http://schemas.openxmlformats.org/officeDocument/2006/relationships/hyperlink" Target="https://assets.publishing.service.gov.uk/government/uploads/system/uploads/attachment_data/file/874657/Somalia_Human_Rights_and_Vulnerable_Persons_Annual_Review_Summary.odt" TargetMode="External"/><Relationship Id="rId226" Type="http://schemas.openxmlformats.org/officeDocument/2006/relationships/hyperlink" Target="https://assets.publishing.service.gov.uk/government/uploads/system/uploads/attachment_data/file/758075/ASIA_Pakistan_Democracy_Programme_Summary_FY_18_19.odt" TargetMode="External"/><Relationship Id="rId104" Type="http://schemas.openxmlformats.org/officeDocument/2006/relationships/hyperlink" Target="https://assets.publishing.service.gov.uk/government/uploads/system/uploads/attachment_data/file/787230/Somalia_Human_Rights_2017-2018.odt" TargetMode="External"/><Relationship Id="rId225" Type="http://schemas.openxmlformats.org/officeDocument/2006/relationships/hyperlink" Target="https://assets.publishing.service.gov.uk/government/uploads/system/uploads/attachment_data/file/875463/Maritime_Governance_and_Environment_Annual_Review_Summary.odt" TargetMode="External"/><Relationship Id="rId109" Type="http://schemas.openxmlformats.org/officeDocument/2006/relationships/hyperlink" Target="https://assets.publishing.service.gov.uk/government/uploads/system/uploads/attachment_data/file/758148/AFRA_Somalia_Security_Sector_Reform_Programme_Summary_FY_1819.odt" TargetMode="External"/><Relationship Id="rId108" Type="http://schemas.openxmlformats.org/officeDocument/2006/relationships/hyperlink" Target="https://assets.publishing.service.gov.uk/government/uploads/system/uploads/attachment_data/file/874656/Somalia_Countering_Violent_Extremism_Annual_Review_Summary.odt" TargetMode="External"/><Relationship Id="rId229" Type="http://schemas.openxmlformats.org/officeDocument/2006/relationships/hyperlink" Target="https://assets.publishing.service.gov.uk/government/uploads/system/uploads/attachment_data/file/875495/Pakistan_Consolidating_Democracy__CDIP__Annual_Review_Summary.odt" TargetMode="External"/><Relationship Id="rId220" Type="http://schemas.openxmlformats.org/officeDocument/2006/relationships/hyperlink" Target="https://assets.publishing.service.gov.uk/government/uploads/system/uploads/attachment_data/file/842469/Justice_Security_and_Governance_Programme.odt" TargetMode="External"/><Relationship Id="rId103" Type="http://schemas.openxmlformats.org/officeDocument/2006/relationships/hyperlink" Target="https://assets.publishing.service.gov.uk/government/uploads/system/uploads/attachment_data/file/758147/AFRA_Somalia_Human_Rights_and_Vulnerable_Persons_Programme_Summary_FY_18....odt" TargetMode="External"/><Relationship Id="rId224" Type="http://schemas.openxmlformats.org/officeDocument/2006/relationships/hyperlink" Target="https://assets.publishing.service.gov.uk/government/uploads/system/uploads/attachment_data/file/842470/Maritime_Governance_and_Enviroment_Programme.odt" TargetMode="External"/><Relationship Id="rId102" Type="http://schemas.openxmlformats.org/officeDocument/2006/relationships/hyperlink" Target="https://assets.publishing.service.gov.uk/government/uploads/system/uploads/attachment_data/file/874654/Sahel_Stabilisation_Annual_Review_Summary.odt" TargetMode="External"/><Relationship Id="rId223" Type="http://schemas.openxmlformats.org/officeDocument/2006/relationships/hyperlink" Target="https://assets.publishing.service.gov.uk/government/uploads/system/uploads/attachment_data/file/757974/OVTS_Maritime_Governance_and_Environment_Programme_Summary_FY_1819.odt" TargetMode="External"/><Relationship Id="rId101" Type="http://schemas.openxmlformats.org/officeDocument/2006/relationships/hyperlink" Target="https://assets.publishing.service.gov.uk/government/uploads/system/uploads/attachment_data/file/842237/Sahel_Stabilisation.odt" TargetMode="External"/><Relationship Id="rId222" Type="http://schemas.openxmlformats.org/officeDocument/2006/relationships/hyperlink" Target="https://assets.publishing.service.gov.uk/government/uploads/system/uploads/attachment_data/file/787258/Sustainable_Economic_Development_programmes_2017-2018.odt" TargetMode="External"/><Relationship Id="rId100" Type="http://schemas.openxmlformats.org/officeDocument/2006/relationships/hyperlink" Target="https://assets.publishing.service.gov.uk/government/uploads/system/uploads/attachment_data/file/758142/AFRA_Sahel_Stabilisation_Programme_Summary_FY_1819.odt" TargetMode="External"/><Relationship Id="rId221" Type="http://schemas.openxmlformats.org/officeDocument/2006/relationships/hyperlink" Target="https://assets.publishing.service.gov.uk/government/uploads/system/uploads/attachment_data/file/875461/Justice__Security_and_Governance_Annual_Review_Summary.odt" TargetMode="External"/><Relationship Id="rId217" Type="http://schemas.openxmlformats.org/officeDocument/2006/relationships/hyperlink" Target="https://assets.publishing.service.gov.uk/government/uploads/system/uploads/attachment_data/file/842766/Lebanon_Political_Reform_Programme.odt" TargetMode="External"/><Relationship Id="rId216" Type="http://schemas.openxmlformats.org/officeDocument/2006/relationships/hyperlink" Target="https://assets.publishing.service.gov.uk/government/uploads/system/uploads/attachment_data/file/842760/Jordan_-_UK-Jordan_Partnership_Facility_Programme.odt" TargetMode="External"/><Relationship Id="rId215" Type="http://schemas.openxmlformats.org/officeDocument/2006/relationships/hyperlink" Target="https://assets.publishing.service.gov.uk/government/uploads/system/uploads/attachment_data/file/842773/Syria_Future_Syria_Programme.odt" TargetMode="External"/><Relationship Id="rId214" Type="http://schemas.openxmlformats.org/officeDocument/2006/relationships/hyperlink" Target="https://assets.publishing.service.gov.uk/government/uploads/system/uploads/attachment_data/file/875940/Combined_Iraq_Annual_Review_Summary.odt" TargetMode="External"/><Relationship Id="rId219" Type="http://schemas.openxmlformats.org/officeDocument/2006/relationships/hyperlink" Target="https://assets.publishing.service.gov.uk/government/uploads/system/uploads/attachment_data/file/787255/Security_and_Good_Governance_programmes_2017-2018.docx" TargetMode="External"/><Relationship Id="rId218" Type="http://schemas.openxmlformats.org/officeDocument/2006/relationships/hyperlink" Target="https://assets.publishing.service.gov.uk/government/uploads/system/uploads/attachment_data/file/757973/OVTS_Justice_Security_and_Governance_Programme_Summary_FY_18_19.odt" TargetMode="External"/><Relationship Id="rId213" Type="http://schemas.openxmlformats.org/officeDocument/2006/relationships/hyperlink" Target="https://assets.publishing.service.gov.uk/government/uploads/system/uploads/attachment_data/file/842757/Iraq_Programme.odt" TargetMode="External"/><Relationship Id="rId212" Type="http://schemas.openxmlformats.org/officeDocument/2006/relationships/hyperlink" Target="https://assets.publishing.service.gov.uk/government/uploads/system/uploads/attachment_data/file/875936/Tunisia_Annual_Review_Summary.odt" TargetMode="External"/><Relationship Id="rId211" Type="http://schemas.openxmlformats.org/officeDocument/2006/relationships/hyperlink" Target="https://assets.publishing.service.gov.uk/government/uploads/system/uploads/attachment_data/file/844929/Tunisia_Programme.odt" TargetMode="External"/><Relationship Id="rId210" Type="http://schemas.openxmlformats.org/officeDocument/2006/relationships/hyperlink" Target="https://assets.publishing.service.gov.uk/government/uploads/system/uploads/attachment_data/file/758111/MENA_Tunisia_CSSF_Programme_Summary_FY_18_19.odt" TargetMode="External"/><Relationship Id="rId129" Type="http://schemas.openxmlformats.org/officeDocument/2006/relationships/hyperlink" Target="https://assets.publishing.service.gov.uk/government/uploads/system/uploads/attachment_data/file/842692/Colombia_Peace_Programme.odt" TargetMode="External"/><Relationship Id="rId128" Type="http://schemas.openxmlformats.org/officeDocument/2006/relationships/hyperlink" Target="https://assets.publishing.service.gov.uk/government/uploads/system/uploads/attachment_data/file/758160/AMRC_Colombia_Peace_Process_Programme_Summary_FY_18_19.odt" TargetMode="External"/><Relationship Id="rId249" Type="http://schemas.openxmlformats.org/officeDocument/2006/relationships/hyperlink" Target="https://www.gov.uk/government/publications/conflict-stability-and-security-fund-programme-summaries-for-eastern-europe-central-asia-and-western-balkans-2019-to-2020" TargetMode="External"/><Relationship Id="rId127" Type="http://schemas.openxmlformats.org/officeDocument/2006/relationships/hyperlink" Target="https://assets.publishing.service.gov.uk/government/uploads/system/uploads/attachment_data/file/787277/Colombia_Peace_Process_2017-2018.odt" TargetMode="External"/><Relationship Id="rId248" Type="http://schemas.openxmlformats.org/officeDocument/2006/relationships/hyperlink" Target="https://assets.publishing.service.gov.uk/government/uploads/system/uploads/attachment_data/file/842435/Western_Balkans_Stability_Programme.odt" TargetMode="External"/><Relationship Id="rId126" Type="http://schemas.openxmlformats.org/officeDocument/2006/relationships/hyperlink" Target="https://assets.publishing.service.gov.uk/government/uploads/system/uploads/attachment_data/file/874817/Caribbean_Serious_Organised_Crime_Annual_Review_Summary.odt" TargetMode="External"/><Relationship Id="rId247" Type="http://schemas.openxmlformats.org/officeDocument/2006/relationships/hyperlink" Target="https://assets.publishing.service.gov.uk/government/uploads/system/uploads/attachment_data/file/875024/Western_Balkans_Programme_Completion_Summary.odt" TargetMode="External"/><Relationship Id="rId121" Type="http://schemas.openxmlformats.org/officeDocument/2006/relationships/hyperlink" Target="https://assets.publishing.service.gov.uk/government/uploads/system/uploads/attachment_data/file/842246/Sudan_Conflict_Reduction_and_Stabilisation_Programme.odt" TargetMode="External"/><Relationship Id="rId242" Type="http://schemas.openxmlformats.org/officeDocument/2006/relationships/hyperlink" Target="https://assets.publishing.service.gov.uk/government/uploads/system/uploads/attachment_data/file/758078/ASIA_Sri_Lanka_Programme_Summary_FY_18_19.odt" TargetMode="External"/><Relationship Id="rId120" Type="http://schemas.openxmlformats.org/officeDocument/2006/relationships/hyperlink" Target="https://assets.publishing.service.gov.uk/government/uploads/system/uploads/attachment_data/file/758154/AFRA_Sudan_Conflict_Reduction_and_Stablisation_Programme_Summary_FY_18_1....odt" TargetMode="External"/><Relationship Id="rId241" Type="http://schemas.openxmlformats.org/officeDocument/2006/relationships/hyperlink" Target="https://assets.publishing.service.gov.uk/government/uploads/system/uploads/attachment_data/file/787190/Sri_Lanka_Delivering_increased_stability_and_reducing_the_risk_of_a_return_to_conflict_2017-2018.odt" TargetMode="External"/><Relationship Id="rId240" Type="http://schemas.openxmlformats.org/officeDocument/2006/relationships/hyperlink" Target="https://assets.publishing.service.gov.uk/government/uploads/system/uploads/attachment_data/file/875492/Nepal_Annual_Review_Summary.odt" TargetMode="External"/><Relationship Id="rId125" Type="http://schemas.openxmlformats.org/officeDocument/2006/relationships/hyperlink" Target="https://assets.publishing.service.gov.uk/government/uploads/system/uploads/attachment_data/file/842691/Caribbean_Serious_Organised_Crime_Programme.odt" TargetMode="External"/><Relationship Id="rId246" Type="http://schemas.openxmlformats.org/officeDocument/2006/relationships/hyperlink" Target="https://assets.publishing.service.gov.uk/government/uploads/system/uploads/attachment_data/file/787142/Western_Balkans_programme_2017-2018.odt" TargetMode="External"/><Relationship Id="rId124" Type="http://schemas.openxmlformats.org/officeDocument/2006/relationships/hyperlink" Target="https://assets.publishing.service.gov.uk/government/uploads/system/uploads/attachment_data/file/787276/Caribbean_Serious_Organised_Crime_2017-2018.odt" TargetMode="External"/><Relationship Id="rId245" Type="http://schemas.openxmlformats.org/officeDocument/2006/relationships/hyperlink" Target="https://assets.publishing.service.gov.uk/government/uploads/system/uploads/attachment_data/file/758168/EECA_Western_Balkans_Programme_Summary_FY_18_19.odt" TargetMode="External"/><Relationship Id="rId123" Type="http://schemas.openxmlformats.org/officeDocument/2006/relationships/hyperlink" Target="https://assets.publishing.service.gov.uk/government/uploads/system/uploads/attachment_data/file/758159/AMRC_Caribbean_Serious_Organised_Crime_Programme_Summary_FY_18_19.odt" TargetMode="External"/><Relationship Id="rId244" Type="http://schemas.openxmlformats.org/officeDocument/2006/relationships/hyperlink" Target="https://assets.publishing.service.gov.uk/government/uploads/system/uploads/attachment_data/file/875498/Sri_Lanka_Annual_Review_Summary.odt" TargetMode="External"/><Relationship Id="rId122" Type="http://schemas.openxmlformats.org/officeDocument/2006/relationships/hyperlink" Target="https://assets.publishing.service.gov.uk/government/uploads/system/uploads/attachment_data/file/874663/Sudan_Conflict_Resilience_and_Stabilisation_Annual_Review_Summary.odt" TargetMode="External"/><Relationship Id="rId243" Type="http://schemas.openxmlformats.org/officeDocument/2006/relationships/hyperlink" Target="https://assets.publishing.service.gov.uk/government/uploads/system/uploads/attachment_data/file/842484/Sri_Lanka_Programme.odt" TargetMode="External"/><Relationship Id="rId95" Type="http://schemas.openxmlformats.org/officeDocument/2006/relationships/hyperlink" Target="https://assets.publishing.service.gov.uk/government/uploads/system/uploads/attachment_data/file/874645/Niger_Delta_And_Maritime_Security_Annual_Review_Summary.odt" TargetMode="External"/><Relationship Id="rId94" Type="http://schemas.openxmlformats.org/officeDocument/2006/relationships/hyperlink" Target="https://assets.publishing.service.gov.uk/government/uploads/system/uploads/attachment_data/file/842226/Niger_Delta_and_Maritime_Programme.odt" TargetMode="External"/><Relationship Id="rId97" Type="http://schemas.openxmlformats.org/officeDocument/2006/relationships/hyperlink" Target="https://assets.publishing.service.gov.uk/government/uploads/system/uploads/attachment_data/file/842236/Sahel_Defence_and_Security.odt" TargetMode="External"/><Relationship Id="rId96" Type="http://schemas.openxmlformats.org/officeDocument/2006/relationships/hyperlink" Target="https://assets.publishing.service.gov.uk/government/uploads/system/uploads/attachment_data/file/758141/AFRA_Sahel_Defence_and_Security_Programme_Summary_FY_1819.odt" TargetMode="External"/><Relationship Id="rId99" Type="http://schemas.openxmlformats.org/officeDocument/2006/relationships/hyperlink" Target="https://assets.publishing.service.gov.uk/government/uploads/system/uploads/attachment_data/file/787216/Sahel_Support_to_Multilaterals_2017-2018.odt" TargetMode="External"/><Relationship Id="rId98" Type="http://schemas.openxmlformats.org/officeDocument/2006/relationships/hyperlink" Target="https://assets.publishing.service.gov.uk/government/uploads/system/uploads/attachment_data/file/874653/Sahel_Defence_and_Security_Annual_Review_Summary.odt" TargetMode="External"/><Relationship Id="rId91" Type="http://schemas.openxmlformats.org/officeDocument/2006/relationships/hyperlink" Target="https://assets.publishing.service.gov.uk/government/uploads/system/uploads/attachment_data/file/787178/Niger_Delta_Stability_2017-2018.odt" TargetMode="External"/><Relationship Id="rId90" Type="http://schemas.openxmlformats.org/officeDocument/2006/relationships/hyperlink" Target="https://assets.publishing.service.gov.uk/government/uploads/system/uploads/attachment_data/file/874638/East_Africa_Regional_Migration_Annual_Review_Summary.odt" TargetMode="External"/><Relationship Id="rId93" Type="http://schemas.openxmlformats.org/officeDocument/2006/relationships/hyperlink" Target="https://assets.publishing.service.gov.uk/government/uploads/system/uploads/attachment_data/file/758137/AFRA_Niger_Delta_and_Maritime_Programme_Summary_FY_18_19.odt" TargetMode="External"/><Relationship Id="rId92" Type="http://schemas.openxmlformats.org/officeDocument/2006/relationships/hyperlink" Target="https://assets.publishing.service.gov.uk/government/uploads/system/uploads/attachment_data/file/787180/Nigeria_Regional_Maritime_Security_2017-2018.odt" TargetMode="External"/><Relationship Id="rId118" Type="http://schemas.openxmlformats.org/officeDocument/2006/relationships/hyperlink" Target="https://assets.publishing.service.gov.uk/government/uploads/system/uploads/attachment_data/file/874661/South_Sudan_Conflict_and_Resilience_Annual_Review_Summary.odt" TargetMode="External"/><Relationship Id="rId239" Type="http://schemas.openxmlformats.org/officeDocument/2006/relationships/hyperlink" Target="https://assets.publishing.service.gov.uk/government/uploads/system/uploads/attachment_data/file/842480/Nepal_Programme.odt" TargetMode="External"/><Relationship Id="rId117" Type="http://schemas.openxmlformats.org/officeDocument/2006/relationships/hyperlink" Target="https://assets.publishing.service.gov.uk/government/uploads/system/uploads/attachment_data/file/842245/South_Sudan_Programme.odt" TargetMode="External"/><Relationship Id="rId238" Type="http://schemas.openxmlformats.org/officeDocument/2006/relationships/hyperlink" Target="https://assets.publishing.service.gov.uk/government/uploads/system/uploads/attachment_data/file/787188/Nepal_Peacebuilding_Programme_2017-2018.odt" TargetMode="External"/><Relationship Id="rId116" Type="http://schemas.openxmlformats.org/officeDocument/2006/relationships/hyperlink" Target="https://assets.publishing.service.gov.uk/government/uploads/system/uploads/attachment_data/file/787248/South_Sudan_National_Conflict_Reduction_2017-2018.odt" TargetMode="External"/><Relationship Id="rId237" Type="http://schemas.openxmlformats.org/officeDocument/2006/relationships/hyperlink" Target="https://assets.publishing.service.gov.uk/government/uploads/system/uploads/attachment_data/file/758076/ASIA_Nepal_Peacebuilding_Programme_Summary_FY_18_19.odt" TargetMode="External"/><Relationship Id="rId115" Type="http://schemas.openxmlformats.org/officeDocument/2006/relationships/hyperlink" Target="https://assets.publishing.service.gov.uk/government/uploads/system/uploads/attachment_data/file/758153/AFRA_South_Sudan_Conflict_Reduction_Programme_Summary_FY_18_19.odt" TargetMode="External"/><Relationship Id="rId236" Type="http://schemas.openxmlformats.org/officeDocument/2006/relationships/hyperlink" Target="https://assets.publishing.service.gov.uk/government/uploads/system/uploads/attachment_data/file/875491/Myanmar_Annual_Review_Summary.odt" TargetMode="External"/><Relationship Id="rId119" Type="http://schemas.openxmlformats.org/officeDocument/2006/relationships/hyperlink" Target="https://assets.publishing.service.gov.uk/government/uploads/system/uploads/attachment_data/file/787252/Sudan_Conflict_Resilience_and_Stabilisation_2017-2018.odt" TargetMode="External"/><Relationship Id="rId110" Type="http://schemas.openxmlformats.org/officeDocument/2006/relationships/hyperlink" Target="https://assets.publishing.service.gov.uk/government/uploads/system/uploads/attachment_data/file/845425/Somalia_Security_Sector_Reform_Programme.odt" TargetMode="External"/><Relationship Id="rId231" Type="http://schemas.openxmlformats.org/officeDocument/2006/relationships/hyperlink" Target="https://assets.publishing.service.gov.uk/government/uploads/system/uploads/attachment_data/file/810719/CSSF_-_PAKISTAN_RULE_OF_LAW_PROGRAMME_2017-2018.odt" TargetMode="External"/><Relationship Id="rId230" Type="http://schemas.openxmlformats.org/officeDocument/2006/relationships/hyperlink" Target="https://assets.publishing.service.gov.uk/government/uploads/system/uploads/attachment_data/file/758077/ASIA_Pakistan_Rule_of_Law_Programme_Summary_FY_1819.odt" TargetMode="External"/><Relationship Id="rId114" Type="http://schemas.openxmlformats.org/officeDocument/2006/relationships/hyperlink" Target="https://assets.publishing.service.gov.uk/government/uploads/system/uploads/attachment_data/file/874658/Somalia_Stabilisation_Programme_Annual_Review_Summary.odt" TargetMode="External"/><Relationship Id="rId235" Type="http://schemas.openxmlformats.org/officeDocument/2006/relationships/hyperlink" Target="https://assets.publishing.service.gov.uk/government/uploads/system/uploads/attachment_data/file/842478/Myanmar_Programme.odt" TargetMode="External"/><Relationship Id="rId113" Type="http://schemas.openxmlformats.org/officeDocument/2006/relationships/hyperlink" Target="https://assets.publishing.service.gov.uk/government/uploads/system/uploads/attachment_data/file/842242/Somalia_Stabilisation_Programme.odt" TargetMode="External"/><Relationship Id="rId234" Type="http://schemas.openxmlformats.org/officeDocument/2006/relationships/hyperlink" Target="https://assets.publishing.service.gov.uk/government/uploads/system/uploads/attachment_data/file/758074/ASIA_Burma_Programme_Summary_FY_18_19.odt" TargetMode="External"/><Relationship Id="rId112" Type="http://schemas.openxmlformats.org/officeDocument/2006/relationships/hyperlink" Target="https://assets.publishing.service.gov.uk/government/uploads/system/uploads/attachment_data/file/758152/AFRA_Somalia_Stabilisation_Programme_Summary_FY_18_19.odt" TargetMode="External"/><Relationship Id="rId233" Type="http://schemas.openxmlformats.org/officeDocument/2006/relationships/hyperlink" Target="https://assets.publishing.service.gov.uk/government/uploads/system/uploads/attachment_data/file/875496/Pakistan_Rule_of_Law_Annual_Review_Summary.odt" TargetMode="External"/><Relationship Id="rId111" Type="http://schemas.openxmlformats.org/officeDocument/2006/relationships/hyperlink" Target="https://assets.publishing.service.gov.uk/government/uploads/system/uploads/attachment_data/file/787229/Somalia_Early_Recovery_Stabilisation_2017-2018.odt" TargetMode="External"/><Relationship Id="rId232" Type="http://schemas.openxmlformats.org/officeDocument/2006/relationships/hyperlink" Target="https://assets.publishing.service.gov.uk/government/uploads/system/uploads/attachment_data/file/842483/Pakistan_Rule_of_Law_Programme.odt" TargetMode="External"/><Relationship Id="rId206" Type="http://schemas.openxmlformats.org/officeDocument/2006/relationships/hyperlink" Target="https://assets.publishing.service.gov.uk/government/uploads/system/uploads/attachment_data/file/758107/MENA_Syria_Whole_of_Syria_Programme_Summary_FY_18_19.odt" TargetMode="External"/><Relationship Id="rId205" Type="http://schemas.openxmlformats.org/officeDocument/2006/relationships/hyperlink" Target="https://assets.publishing.service.gov.uk/government/uploads/system/uploads/attachment_data/file/875935/Southern_Syria_Programme_Completion_Summary.odt" TargetMode="External"/><Relationship Id="rId204" Type="http://schemas.openxmlformats.org/officeDocument/2006/relationships/hyperlink" Target="https://assets.publishing.service.gov.uk/government/uploads/system/uploads/attachment_data/file/758109/MENA_Syria_Southern_Programme_Summary_FY_18_19.odt" TargetMode="External"/><Relationship Id="rId203" Type="http://schemas.openxmlformats.org/officeDocument/2006/relationships/hyperlink" Target="https://assets.publishing.service.gov.uk/government/uploads/system/uploads/attachment_data/file/875934/North_Western_Syria_Programme_Completion_Summary.odt" TargetMode="External"/><Relationship Id="rId209" Type="http://schemas.openxmlformats.org/officeDocument/2006/relationships/hyperlink" Target="https://assets.publishing.service.gov.uk/government/uploads/system/uploads/attachment_data/file/787048/Tunisia_CSSF_Security_Programme_2017-2018.odt" TargetMode="External"/><Relationship Id="rId208" Type="http://schemas.openxmlformats.org/officeDocument/2006/relationships/hyperlink" Target="https://assets.publishing.service.gov.uk/government/uploads/system/uploads/attachment_data/file/787044/Tunisia_CSSF_Economic_and_Governance_Programme_2017-2018.odt" TargetMode="External"/><Relationship Id="rId207" Type="http://schemas.openxmlformats.org/officeDocument/2006/relationships/hyperlink" Target="https://assets.publishing.service.gov.uk/government/uploads/system/uploads/attachment_data/file/875937/Whole_of_Syria_Programme_Completion_Summary.odt" TargetMode="External"/><Relationship Id="rId202" Type="http://schemas.openxmlformats.org/officeDocument/2006/relationships/hyperlink" Target="https://assets.publishing.service.gov.uk/government/uploads/system/uploads/attachment_data/file/758106/MENA_Syria_North_West_Programme_Summary_FY_18_19.odt" TargetMode="External"/><Relationship Id="rId201" Type="http://schemas.openxmlformats.org/officeDocument/2006/relationships/hyperlink" Target="https://assets.publishing.service.gov.uk/government/uploads/system/uploads/attachment_data/file/875926/Middle_East_Peace_Process__MEPP__Annual_Review_Summary.odt" TargetMode="External"/><Relationship Id="rId200" Type="http://schemas.openxmlformats.org/officeDocument/2006/relationships/hyperlink" Target="https://assets.publishing.service.gov.uk/government/uploads/system/uploads/attachment_data/file/842769/Middle_East_Peace_Process_Programme.odt"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40" Type="http://schemas.openxmlformats.org/officeDocument/2006/relationships/hyperlink" Target="http://reference.iatistandard.org/202/activity-standard/iati-activities/iati-activity/recipient-country" TargetMode="External"/><Relationship Id="rId42" Type="http://schemas.openxmlformats.org/officeDocument/2006/relationships/hyperlink" Target="http://reference.iatistandard.org/202/activity-standard/iati-activities/iati-activity/recipient-region" TargetMode="External"/><Relationship Id="rId41" Type="http://schemas.openxmlformats.org/officeDocument/2006/relationships/hyperlink" Target="http://reference.iatistandard.org/202/activity-standard/iati-activities/iati-activity/recipient-country" TargetMode="External"/><Relationship Id="rId44" Type="http://schemas.openxmlformats.org/officeDocument/2006/relationships/hyperlink" Target="http://reference.iatistandard.org/202/activity-standard/iati-activities/iati-activity/recipient-region" TargetMode="External"/><Relationship Id="rId43" Type="http://schemas.openxmlformats.org/officeDocument/2006/relationships/hyperlink" Target="http://reference.iatistandard.org/202/activity-standard/iati-activities/iati-activity/recipient-region" TargetMode="External"/><Relationship Id="rId46" Type="http://schemas.openxmlformats.org/officeDocument/2006/relationships/hyperlink" Target="http://reference.iatistandard.org/202/activity-standard/iati-activities/iati-activity/default-flow-type" TargetMode="External"/><Relationship Id="rId45" Type="http://schemas.openxmlformats.org/officeDocument/2006/relationships/hyperlink" Target="http://reference.iatistandard.org/202/activity-standard/iati-activities/iati-activity/default-finance-type" TargetMode="External"/><Relationship Id="rId48" Type="http://schemas.openxmlformats.org/officeDocument/2006/relationships/hyperlink" Target="http://reference.iatistandard.org/202/activity-standard/iati-activities/iati-activity/policy-marker" TargetMode="External"/><Relationship Id="rId47" Type="http://schemas.openxmlformats.org/officeDocument/2006/relationships/hyperlink" Target="http://reference.iatistandard.org/202/activity-standard/iati-activities/iati-activity/policy-marker" TargetMode="External"/><Relationship Id="rId49" Type="http://schemas.openxmlformats.org/officeDocument/2006/relationships/hyperlink" Target="http://reference.iatistandard.org/202/activity-standard/iati-activities/iati-activity/sector" TargetMode="External"/><Relationship Id="rId31" Type="http://schemas.openxmlformats.org/officeDocument/2006/relationships/hyperlink" Target="http://reference.iatistandard.org/202/activity-standard/iati-activities/iati-activity/activity-date" TargetMode="External"/><Relationship Id="rId30" Type="http://schemas.openxmlformats.org/officeDocument/2006/relationships/hyperlink" Target="http://reference.iatistandard.org/202/activity-standard/iati-activities/iati-activity/activity-date" TargetMode="External"/><Relationship Id="rId33" Type="http://schemas.openxmlformats.org/officeDocument/2006/relationships/hyperlink" Target="http://reference.iatistandard.org/202/activity-standard/iati-activities/iati-activity/activity-date" TargetMode="External"/><Relationship Id="rId32" Type="http://schemas.openxmlformats.org/officeDocument/2006/relationships/hyperlink" Target="http://reference.iatistandard.org/202/activity-standard/iati-activities/iati-activity/activity-date" TargetMode="External"/><Relationship Id="rId35" Type="http://schemas.openxmlformats.org/officeDocument/2006/relationships/hyperlink" Target="http://reference.iatistandard.org/202/activity-standard/iati-activities/iati-activity/activity-date" TargetMode="External"/><Relationship Id="rId34" Type="http://schemas.openxmlformats.org/officeDocument/2006/relationships/hyperlink" Target="http://reference.iatistandard.org/202/activity-standard/iati-activities/iati-activity/activity-date" TargetMode="External"/><Relationship Id="rId37" Type="http://schemas.openxmlformats.org/officeDocument/2006/relationships/hyperlink" Target="http://reference.iatistandard.org/202/activity-standard/iati-activities/iati-activity/activity-status" TargetMode="External"/><Relationship Id="rId36" Type="http://schemas.openxmlformats.org/officeDocument/2006/relationships/hyperlink" Target="http://reference.iatistandard.org/202/activity-standard/iati-activities/iati-activity/activity-scope" TargetMode="External"/><Relationship Id="rId39" Type="http://schemas.openxmlformats.org/officeDocument/2006/relationships/hyperlink" Target="http://reference.iatistandard.org/202/activity-standard/iati-activities/iati-activity/crs-add" TargetMode="External"/><Relationship Id="rId38" Type="http://schemas.openxmlformats.org/officeDocument/2006/relationships/hyperlink" Target="http://reference.iatistandard.org/202/activity-standard/iati-activities/iati-activity/default-aid-type" TargetMode="External"/><Relationship Id="rId20" Type="http://schemas.openxmlformats.org/officeDocument/2006/relationships/hyperlink" Target="http://reference.iatistandard.org/202/activity-standard/iati-activities/iati-activity/iati-activities/iati-activity/" TargetMode="External"/><Relationship Id="rId22" Type="http://schemas.openxmlformats.org/officeDocument/2006/relationships/hyperlink" Target="http://reference.iatistandard.org/202/activity-standard/iati-activities/iati-activity/participating-org" TargetMode="External"/><Relationship Id="rId21" Type="http://schemas.openxmlformats.org/officeDocument/2006/relationships/hyperlink" Target="http://reference.iatistandard.org/202/activity-standard/iati-activities/iati-activity/participating-org" TargetMode="External"/><Relationship Id="rId24" Type="http://schemas.openxmlformats.org/officeDocument/2006/relationships/hyperlink" Target="http://reference.iatistandard.org/202/activity-standard/iati-activities/iati-activity/participating-org" TargetMode="External"/><Relationship Id="rId23" Type="http://schemas.openxmlformats.org/officeDocument/2006/relationships/hyperlink" Target="http://reference.iatistandard.org/202/activity-standard/iati-activities/iati-activity/participating-org" TargetMode="External"/><Relationship Id="rId26" Type="http://schemas.openxmlformats.org/officeDocument/2006/relationships/hyperlink" Target="http://reference.iatistandard.org/202/activity-standard/iati-activities/iati-activity/description" TargetMode="External"/><Relationship Id="rId25" Type="http://schemas.openxmlformats.org/officeDocument/2006/relationships/hyperlink" Target="http://reference.iatistandard.org/202/activity-standard/iati-activities/iati-activity/title" TargetMode="External"/><Relationship Id="rId28" Type="http://schemas.openxmlformats.org/officeDocument/2006/relationships/hyperlink" Target="http://reference.iatistandard.org/202/activity-standard/iati-activities/iati-activity/activity-date" TargetMode="External"/><Relationship Id="rId27" Type="http://schemas.openxmlformats.org/officeDocument/2006/relationships/hyperlink" Target="http://reference.iatistandard.org/202/activity-standard/iati-activities/iati-activity/description" TargetMode="External"/><Relationship Id="rId29" Type="http://schemas.openxmlformats.org/officeDocument/2006/relationships/hyperlink" Target="http://reference.iatistandard.org/202/activity-standard/iati-activities/iati-activity/activity-date" TargetMode="External"/><Relationship Id="rId11" Type="http://schemas.openxmlformats.org/officeDocument/2006/relationships/hyperlink" Target="http://reference.iatistandard.org/202/activity-standard/iati-activities/iati-activity/budget/period-start/" TargetMode="External"/><Relationship Id="rId10" Type="http://schemas.openxmlformats.org/officeDocument/2006/relationships/hyperlink" Target="http://reference.iatistandard.org/202/activity-standard/iati-activities/iati-activity/reporting-org" TargetMode="External"/><Relationship Id="rId13" Type="http://schemas.openxmlformats.org/officeDocument/2006/relationships/hyperlink" Target="http://reference.iatistandard.org/202/activity-standard/iati-activities/iati-activity/reporting-org" TargetMode="External"/><Relationship Id="rId12" Type="http://schemas.openxmlformats.org/officeDocument/2006/relationships/hyperlink" Target="http://reference.iatistandard.org/202/activity-standard/iati-activities/iati-activity/transaction/value/" TargetMode="External"/><Relationship Id="rId15" Type="http://schemas.openxmlformats.org/officeDocument/2006/relationships/hyperlink" Target="http://reference.iatistandard.org/202/activity-standard/iati-activities/iati-activity/transaction/transaction-type/" TargetMode="External"/><Relationship Id="rId14" Type="http://schemas.openxmlformats.org/officeDocument/2006/relationships/hyperlink" Target="http://reference.iatistandard.org/202/activity-standard/iati-activities/iati-activity/budget/period-end/" TargetMode="External"/><Relationship Id="rId17" Type="http://schemas.openxmlformats.org/officeDocument/2006/relationships/hyperlink" Target="http://reference.iatistandard.org/202/activity-standard/iati-activities/iati-activity/budget/" TargetMode="External"/><Relationship Id="rId16" Type="http://schemas.openxmlformats.org/officeDocument/2006/relationships/hyperlink" Target="http://reference.iatistandard.org/202/activity-standard/iati-activities/iati-activity/other-identifier" TargetMode="External"/><Relationship Id="rId19" Type="http://schemas.openxmlformats.org/officeDocument/2006/relationships/hyperlink" Target="http://reference.iatistandard.org/202/activity-standard/iati-activities/iati-activity/participating-org" TargetMode="External"/><Relationship Id="rId18" Type="http://schemas.openxmlformats.org/officeDocument/2006/relationships/hyperlink" Target="http://reference.iatistandard.org/202/activity-standard/iati-activities/iati-activity/other-identifier" TargetMode="External"/><Relationship Id="rId1" Type="http://schemas.openxmlformats.org/officeDocument/2006/relationships/hyperlink" Target="http://reference.iatistandard.org/202/activity-standard/iati-activities/iati-activity/iati-identifier" TargetMode="External"/><Relationship Id="rId2" Type="http://schemas.openxmlformats.org/officeDocument/2006/relationships/hyperlink" Target="http://reference.iatistandard.org/202/activity-standard/iati-activities/iati-activity/iati-identifier" TargetMode="External"/><Relationship Id="rId3" Type="http://schemas.openxmlformats.org/officeDocument/2006/relationships/hyperlink" Target="http://reference.iatistandard.org/202/activity-standard/iati-activities/iati-activity/iati-identifier" TargetMode="External"/><Relationship Id="rId4" Type="http://schemas.openxmlformats.org/officeDocument/2006/relationships/hyperlink" Target="http://reference.iatistandard.org/202/activity-standard/iati-activities/iati-activity/iati-activities/iati-activity/" TargetMode="External"/><Relationship Id="rId9" Type="http://schemas.openxmlformats.org/officeDocument/2006/relationships/hyperlink" Target="http://reference.iatistandard.org/202/activity-standard/iati-activities/iati-activity/transaction/transaction-date/" TargetMode="External"/><Relationship Id="rId5" Type="http://schemas.openxmlformats.org/officeDocument/2006/relationships/hyperlink" Target="http://reference.iatistandard.org/202/activity-standard/iati-activities/iati-activity/budget/value/" TargetMode="External"/><Relationship Id="rId6" Type="http://schemas.openxmlformats.org/officeDocument/2006/relationships/hyperlink" Target="http://reference.iatistandard.org/202/activity-standard/iati-activities/iati-activity/transaction/value/" TargetMode="External"/><Relationship Id="rId7" Type="http://schemas.openxmlformats.org/officeDocument/2006/relationships/hyperlink" Target="http://reference.iatistandard.org/202/activity-standard/iati-activities/iati-activity/reporting-org" TargetMode="External"/><Relationship Id="rId8" Type="http://schemas.openxmlformats.org/officeDocument/2006/relationships/hyperlink" Target="http://reference.iatistandard.org/202/activity-standard/iati-activities/iati-activity/budget/value/" TargetMode="External"/><Relationship Id="rId62" Type="http://schemas.openxmlformats.org/officeDocument/2006/relationships/hyperlink" Target="http://reference.iatistandard.org/202/activity-standard/iati-activities/iati-activity/document-link" TargetMode="External"/><Relationship Id="rId61" Type="http://schemas.openxmlformats.org/officeDocument/2006/relationships/hyperlink" Target="http://reference.iatistandard.org/202/activity-standard/iati-activities/iati-activity/document-link" TargetMode="External"/><Relationship Id="rId64" Type="http://schemas.openxmlformats.org/officeDocument/2006/relationships/drawing" Target="../drawings/drawing16.xml"/><Relationship Id="rId63" Type="http://schemas.openxmlformats.org/officeDocument/2006/relationships/hyperlink" Target="http://reference.iatistandard.org/202/activity-standard/iati-activities/iati-activity/contact-info" TargetMode="External"/><Relationship Id="rId60" Type="http://schemas.openxmlformats.org/officeDocument/2006/relationships/hyperlink" Target="http://reference.iatistandard.org/202/activity-standard/iati-activities/iati-activity/document-link" TargetMode="External"/><Relationship Id="rId51" Type="http://schemas.openxmlformats.org/officeDocument/2006/relationships/hyperlink" Target="http://reference.iatistandard.org/202/activity-standard/iati-activities/iati-activity/sector" TargetMode="External"/><Relationship Id="rId50" Type="http://schemas.openxmlformats.org/officeDocument/2006/relationships/hyperlink" Target="http://reference.iatistandard.org/202/activity-standard/iati-activities/iati-activity/sector" TargetMode="External"/><Relationship Id="rId53" Type="http://schemas.openxmlformats.org/officeDocument/2006/relationships/hyperlink" Target="http://reference.iatistandard.org/202/activity-standard/iati-activities/iati-activity/document-link" TargetMode="External"/><Relationship Id="rId52" Type="http://schemas.openxmlformats.org/officeDocument/2006/relationships/hyperlink" Target="http://reference.iatistandard.org/202/activity-standard/iati-activities/iati-activity/default-tied-status" TargetMode="External"/><Relationship Id="rId55" Type="http://schemas.openxmlformats.org/officeDocument/2006/relationships/hyperlink" Target="http://reference.iatistandard.org/202/activity-standard/iati-activities/iati-activity/document-link" TargetMode="External"/><Relationship Id="rId54" Type="http://schemas.openxmlformats.org/officeDocument/2006/relationships/hyperlink" Target="http://reference.iatistandard.org/202/activity-standard/iati-activities/iati-activity/document-link" TargetMode="External"/><Relationship Id="rId57" Type="http://schemas.openxmlformats.org/officeDocument/2006/relationships/hyperlink" Target="http://reference.iatistandard.org/202/activity-standard/iati-activities/iati-activity/document-link" TargetMode="External"/><Relationship Id="rId56" Type="http://schemas.openxmlformats.org/officeDocument/2006/relationships/hyperlink" Target="http://reference.iatistandard.org/202/activity-standard/iati-activities/iati-activity/document-link" TargetMode="External"/><Relationship Id="rId59" Type="http://schemas.openxmlformats.org/officeDocument/2006/relationships/hyperlink" Target="http://reference.iatistandard.org/202/activity-standard/iati-activities/iati-activity/document-link" TargetMode="External"/><Relationship Id="rId58" Type="http://schemas.openxmlformats.org/officeDocument/2006/relationships/hyperlink" Target="http://reference.iatistandard.org/202/activity-standard/iati-activities/iati-activity/document-lin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25"/>
    <col customWidth="1" min="2" max="2" width="24.88"/>
    <col customWidth="1" min="3" max="3" width="45.5"/>
    <col customWidth="1" min="4" max="6" width="13.25"/>
  </cols>
  <sheetData>
    <row r="1" ht="15.0" customHeight="1">
      <c r="A1" s="1" t="s">
        <v>0</v>
      </c>
      <c r="B1" s="2" t="s">
        <v>1</v>
      </c>
      <c r="C1" s="3" t="s">
        <v>2</v>
      </c>
      <c r="D1" s="4"/>
      <c r="E1" s="4"/>
      <c r="F1" s="4"/>
      <c r="G1" s="4"/>
      <c r="H1" s="4"/>
      <c r="I1" s="4"/>
      <c r="J1" s="4"/>
      <c r="K1" s="4"/>
      <c r="L1" s="4"/>
      <c r="M1" s="4"/>
      <c r="N1" s="4"/>
      <c r="O1" s="4"/>
      <c r="P1" s="4"/>
      <c r="Q1" s="4"/>
      <c r="R1" s="4"/>
      <c r="S1" s="4"/>
      <c r="T1" s="4"/>
      <c r="U1" s="4"/>
      <c r="V1" s="4"/>
      <c r="W1" s="4"/>
      <c r="X1" s="4"/>
      <c r="Y1" s="4"/>
      <c r="Z1" s="4"/>
    </row>
    <row r="2" ht="15.0" customHeight="1">
      <c r="A2" s="1" t="s">
        <v>3</v>
      </c>
      <c r="B2" s="2" t="s">
        <v>4</v>
      </c>
      <c r="C2" s="3" t="s">
        <v>5</v>
      </c>
      <c r="D2" s="4"/>
      <c r="E2" s="4"/>
      <c r="F2" s="4"/>
      <c r="G2" s="4"/>
      <c r="H2" s="4"/>
      <c r="I2" s="4"/>
      <c r="J2" s="4"/>
      <c r="K2" s="4"/>
      <c r="L2" s="4"/>
      <c r="M2" s="4"/>
      <c r="N2" s="4"/>
      <c r="O2" s="4"/>
      <c r="P2" s="4"/>
      <c r="Q2" s="4"/>
      <c r="R2" s="4"/>
      <c r="S2" s="4"/>
      <c r="T2" s="4"/>
      <c r="U2" s="4"/>
      <c r="V2" s="4"/>
      <c r="W2" s="4"/>
      <c r="X2" s="4"/>
      <c r="Y2" s="4"/>
      <c r="Z2" s="4"/>
    </row>
    <row r="3" ht="15.0" customHeight="1">
      <c r="A3" s="1" t="s">
        <v>6</v>
      </c>
      <c r="B3" s="2" t="s">
        <v>7</v>
      </c>
      <c r="C3" s="3" t="s">
        <v>8</v>
      </c>
      <c r="D3" s="4"/>
      <c r="E3" s="4"/>
      <c r="F3" s="4"/>
      <c r="G3" s="4"/>
      <c r="H3" s="4"/>
      <c r="I3" s="4"/>
      <c r="J3" s="4"/>
      <c r="K3" s="4"/>
      <c r="L3" s="4"/>
      <c r="M3" s="4"/>
      <c r="N3" s="4"/>
      <c r="O3" s="4"/>
      <c r="P3" s="4"/>
      <c r="Q3" s="4"/>
      <c r="R3" s="4"/>
      <c r="S3" s="4"/>
      <c r="T3" s="4"/>
      <c r="U3" s="4"/>
      <c r="V3" s="4"/>
      <c r="W3" s="4"/>
      <c r="X3" s="4"/>
      <c r="Y3" s="4"/>
      <c r="Z3" s="4"/>
    </row>
    <row r="4" ht="15.0" customHeight="1">
      <c r="A4" s="1" t="s">
        <v>9</v>
      </c>
      <c r="B4" s="2" t="s">
        <v>10</v>
      </c>
      <c r="C4" s="3">
        <v>10.0</v>
      </c>
      <c r="D4" s="4"/>
      <c r="E4" s="4"/>
      <c r="F4" s="4"/>
      <c r="G4" s="4"/>
      <c r="H4" s="4"/>
      <c r="I4" s="4"/>
      <c r="J4" s="4"/>
      <c r="K4" s="4"/>
      <c r="L4" s="4"/>
      <c r="M4" s="4"/>
      <c r="N4" s="4"/>
      <c r="O4" s="4"/>
      <c r="P4" s="4"/>
      <c r="Q4" s="4"/>
      <c r="R4" s="4"/>
      <c r="S4" s="4"/>
      <c r="T4" s="4"/>
      <c r="U4" s="4"/>
      <c r="V4" s="4"/>
      <c r="W4" s="4"/>
      <c r="X4" s="4"/>
      <c r="Y4" s="4"/>
      <c r="Z4" s="4"/>
    </row>
    <row r="5" ht="15.0" customHeight="1">
      <c r="A5" s="1" t="s">
        <v>11</v>
      </c>
      <c r="B5" s="2" t="s">
        <v>12</v>
      </c>
      <c r="C5" s="5" t="s">
        <v>13</v>
      </c>
      <c r="D5" s="4"/>
      <c r="E5" s="4"/>
      <c r="F5" s="4"/>
      <c r="G5" s="4"/>
      <c r="H5" s="4"/>
      <c r="I5" s="4"/>
      <c r="J5" s="4"/>
      <c r="K5" s="4"/>
      <c r="L5" s="4"/>
      <c r="M5" s="4"/>
      <c r="N5" s="4"/>
      <c r="O5" s="4"/>
      <c r="P5" s="4"/>
      <c r="Q5" s="4"/>
      <c r="R5" s="4"/>
      <c r="S5" s="4"/>
      <c r="T5" s="4"/>
      <c r="U5" s="4"/>
      <c r="V5" s="4"/>
      <c r="W5" s="4"/>
      <c r="X5" s="4"/>
      <c r="Y5" s="4"/>
      <c r="Z5" s="4"/>
    </row>
    <row r="6" ht="15.0" customHeight="1">
      <c r="A6" s="1" t="s">
        <v>14</v>
      </c>
      <c r="B6" s="2" t="s">
        <v>15</v>
      </c>
      <c r="C6" s="6" t="s">
        <v>16</v>
      </c>
      <c r="D6" s="4"/>
      <c r="E6" s="4"/>
      <c r="F6" s="4"/>
      <c r="G6" s="4"/>
      <c r="H6" s="4"/>
      <c r="I6" s="4"/>
      <c r="J6" s="4"/>
      <c r="K6" s="4"/>
      <c r="L6" s="4"/>
      <c r="M6" s="4"/>
      <c r="N6" s="4"/>
      <c r="O6" s="4"/>
      <c r="P6" s="4"/>
      <c r="Q6" s="4"/>
      <c r="R6" s="4"/>
      <c r="S6" s="4"/>
      <c r="T6" s="4"/>
      <c r="U6" s="4"/>
      <c r="V6" s="4"/>
      <c r="W6" s="4"/>
      <c r="X6" s="4"/>
      <c r="Y6" s="4"/>
      <c r="Z6" s="4"/>
    </row>
    <row r="7" ht="15.0" customHeight="1">
      <c r="A7" s="1" t="s">
        <v>17</v>
      </c>
      <c r="B7" s="2" t="s">
        <v>18</v>
      </c>
      <c r="C7" s="6">
        <v>1.0</v>
      </c>
      <c r="D7" s="4"/>
      <c r="E7" s="4"/>
      <c r="F7" s="4"/>
      <c r="G7" s="4"/>
      <c r="H7" s="4"/>
      <c r="I7" s="4"/>
      <c r="J7" s="4"/>
      <c r="K7" s="4"/>
      <c r="L7" s="4"/>
      <c r="M7" s="4"/>
      <c r="N7" s="4"/>
      <c r="O7" s="4"/>
      <c r="P7" s="4"/>
      <c r="Q7" s="4"/>
      <c r="R7" s="4"/>
      <c r="S7" s="4"/>
      <c r="T7" s="4"/>
      <c r="U7" s="4"/>
      <c r="V7" s="4"/>
      <c r="W7" s="4"/>
      <c r="X7" s="4"/>
      <c r="Y7" s="4"/>
      <c r="Z7" s="4"/>
    </row>
    <row r="8" ht="15.0" customHeight="1">
      <c r="A8" s="1" t="s">
        <v>19</v>
      </c>
      <c r="B8" s="2" t="s">
        <v>20</v>
      </c>
      <c r="C8" s="5" t="s">
        <v>21</v>
      </c>
      <c r="D8" s="4"/>
      <c r="E8" s="4"/>
      <c r="F8" s="4"/>
      <c r="G8" s="4"/>
      <c r="H8" s="4"/>
      <c r="I8" s="4"/>
      <c r="J8" s="4"/>
      <c r="K8" s="4"/>
      <c r="L8" s="4"/>
      <c r="M8" s="4"/>
      <c r="N8" s="4"/>
      <c r="O8" s="4"/>
      <c r="P8" s="4"/>
      <c r="Q8" s="4"/>
      <c r="R8" s="4"/>
      <c r="S8" s="4"/>
      <c r="T8" s="4"/>
      <c r="U8" s="4"/>
      <c r="V8" s="4"/>
      <c r="W8" s="4"/>
      <c r="X8" s="4"/>
      <c r="Y8" s="4"/>
      <c r="Z8" s="4"/>
    </row>
    <row r="9" ht="15.0" customHeight="1">
      <c r="A9" s="1" t="s">
        <v>22</v>
      </c>
      <c r="B9" s="2" t="s">
        <v>23</v>
      </c>
      <c r="C9" s="6" t="s">
        <v>24</v>
      </c>
      <c r="D9" s="4"/>
      <c r="E9" s="4"/>
      <c r="F9" s="4"/>
      <c r="G9" s="4"/>
      <c r="H9" s="4"/>
      <c r="I9" s="4"/>
      <c r="J9" s="4"/>
      <c r="K9" s="4"/>
      <c r="L9" s="4"/>
      <c r="M9" s="4"/>
      <c r="N9" s="4"/>
      <c r="O9" s="4"/>
      <c r="P9" s="4"/>
      <c r="Q9" s="4"/>
      <c r="R9" s="4"/>
      <c r="S9" s="4"/>
      <c r="T9" s="4"/>
      <c r="U9" s="4"/>
      <c r="V9" s="4"/>
      <c r="W9" s="4"/>
      <c r="X9" s="4"/>
      <c r="Y9" s="4"/>
      <c r="Z9" s="4"/>
    </row>
    <row r="10" ht="15.0" customHeight="1">
      <c r="A10" s="1" t="s">
        <v>25</v>
      </c>
      <c r="B10" s="2" t="s">
        <v>26</v>
      </c>
      <c r="C10" s="6">
        <v>4.0</v>
      </c>
      <c r="D10" s="4"/>
      <c r="E10" s="4"/>
      <c r="F10" s="4"/>
      <c r="G10" s="4"/>
      <c r="H10" s="4"/>
      <c r="I10" s="4"/>
      <c r="J10" s="4"/>
      <c r="K10" s="4"/>
      <c r="L10" s="4"/>
      <c r="M10" s="4"/>
      <c r="N10" s="4"/>
      <c r="O10" s="4"/>
      <c r="P10" s="4"/>
      <c r="Q10" s="4"/>
      <c r="R10" s="4"/>
      <c r="S10" s="4"/>
      <c r="T10" s="4"/>
      <c r="U10" s="4"/>
      <c r="V10" s="4"/>
      <c r="W10" s="4"/>
      <c r="X10" s="4"/>
      <c r="Y10" s="4"/>
      <c r="Z10" s="4"/>
    </row>
    <row r="11" ht="15.0" customHeight="1">
      <c r="A11" s="1" t="s">
        <v>27</v>
      </c>
      <c r="B11" s="2" t="s">
        <v>28</v>
      </c>
      <c r="C11" s="6" t="s">
        <v>29</v>
      </c>
      <c r="D11" s="4"/>
      <c r="E11" s="4"/>
      <c r="F11" s="4"/>
      <c r="G11" s="4"/>
      <c r="H11" s="4"/>
      <c r="I11" s="4"/>
      <c r="J11" s="4"/>
      <c r="K11" s="4"/>
      <c r="L11" s="4"/>
      <c r="M11" s="4"/>
      <c r="N11" s="4"/>
      <c r="O11" s="4"/>
      <c r="P11" s="4"/>
      <c r="Q11" s="4"/>
      <c r="R11" s="4"/>
      <c r="S11" s="4"/>
      <c r="T11" s="4"/>
      <c r="U11" s="4"/>
      <c r="V11" s="4"/>
      <c r="W11" s="4"/>
      <c r="X11" s="4"/>
      <c r="Y11" s="4"/>
      <c r="Z11" s="4"/>
    </row>
    <row r="12" ht="15.0" customHeight="1">
      <c r="A12" s="1" t="s">
        <v>30</v>
      </c>
      <c r="B12" s="2" t="s">
        <v>31</v>
      </c>
      <c r="C12" s="6">
        <v>110.0</v>
      </c>
      <c r="D12" s="4"/>
      <c r="E12" s="4"/>
      <c r="F12" s="4"/>
      <c r="G12" s="4"/>
      <c r="H12" s="4"/>
      <c r="I12" s="4"/>
      <c r="J12" s="4"/>
      <c r="K12" s="4"/>
      <c r="L12" s="4"/>
      <c r="M12" s="4"/>
      <c r="N12" s="4"/>
      <c r="O12" s="4"/>
      <c r="P12" s="4"/>
      <c r="Q12" s="4"/>
      <c r="R12" s="4"/>
      <c r="S12" s="4"/>
      <c r="T12" s="4"/>
      <c r="U12" s="4"/>
      <c r="V12" s="4"/>
      <c r="W12" s="4"/>
      <c r="X12" s="4"/>
      <c r="Y12" s="4"/>
      <c r="Z12" s="4"/>
    </row>
    <row r="13" ht="15.0" customHeight="1">
      <c r="A13" s="1" t="s">
        <v>32</v>
      </c>
      <c r="B13" s="2" t="s">
        <v>33</v>
      </c>
      <c r="C13" s="7">
        <v>10.0</v>
      </c>
      <c r="D13" s="4"/>
      <c r="E13" s="4"/>
      <c r="F13" s="4"/>
      <c r="G13" s="4"/>
      <c r="H13" s="4"/>
      <c r="I13" s="4"/>
      <c r="J13" s="4"/>
      <c r="K13" s="4"/>
      <c r="L13" s="4"/>
      <c r="M13" s="4"/>
      <c r="N13" s="4"/>
      <c r="O13" s="4"/>
      <c r="P13" s="4"/>
      <c r="Q13" s="4"/>
      <c r="R13" s="4"/>
      <c r="S13" s="4"/>
      <c r="T13" s="4"/>
      <c r="U13" s="4"/>
      <c r="V13" s="4"/>
      <c r="W13" s="4"/>
      <c r="X13" s="4"/>
      <c r="Y13" s="4"/>
      <c r="Z13" s="4"/>
    </row>
    <row r="14" ht="15.0" customHeight="1">
      <c r="A14" s="1" t="s">
        <v>34</v>
      </c>
      <c r="B14" s="2" t="s">
        <v>35</v>
      </c>
      <c r="C14" s="8">
        <v>5.0</v>
      </c>
      <c r="D14" s="4"/>
      <c r="E14" s="4"/>
      <c r="F14" s="4"/>
      <c r="G14" s="4"/>
      <c r="H14" s="4"/>
      <c r="I14" s="4"/>
      <c r="J14" s="4"/>
      <c r="K14" s="4"/>
      <c r="L14" s="4"/>
      <c r="M14" s="4"/>
      <c r="N14" s="4"/>
      <c r="O14" s="4"/>
      <c r="P14" s="4"/>
      <c r="Q14" s="4"/>
      <c r="R14" s="4"/>
      <c r="S14" s="4"/>
      <c r="T14" s="4"/>
      <c r="U14" s="4"/>
      <c r="V14" s="4"/>
      <c r="W14" s="4"/>
      <c r="X14" s="4"/>
      <c r="Y14" s="4"/>
      <c r="Z14" s="4"/>
    </row>
    <row r="15" ht="15.0" customHeight="1">
      <c r="A15" s="1" t="s">
        <v>36</v>
      </c>
      <c r="B15" s="2" t="s">
        <v>37</v>
      </c>
      <c r="C15" s="3">
        <v>1.0</v>
      </c>
      <c r="D15" s="4"/>
      <c r="E15" s="4"/>
      <c r="F15" s="4"/>
      <c r="G15" s="4"/>
      <c r="H15" s="4"/>
      <c r="I15" s="4"/>
      <c r="J15" s="4"/>
      <c r="K15" s="4"/>
      <c r="L15" s="4"/>
      <c r="M15" s="4"/>
      <c r="N15" s="4"/>
      <c r="O15" s="4"/>
      <c r="P15" s="4"/>
      <c r="Q15" s="4"/>
      <c r="R15" s="4"/>
      <c r="S15" s="4"/>
      <c r="T15" s="4"/>
      <c r="U15" s="4"/>
      <c r="V15" s="4"/>
      <c r="W15" s="4"/>
      <c r="X15" s="4"/>
      <c r="Y15" s="4"/>
      <c r="Z15" s="4"/>
    </row>
    <row r="16" ht="15.0" customHeight="1">
      <c r="A16" s="1" t="s">
        <v>38</v>
      </c>
      <c r="B16" s="2" t="s">
        <v>39</v>
      </c>
      <c r="C16" s="3" t="s">
        <v>40</v>
      </c>
      <c r="D16" s="4"/>
      <c r="E16" s="4"/>
      <c r="F16" s="4"/>
      <c r="G16" s="4"/>
      <c r="H16" s="4"/>
      <c r="I16" s="4"/>
      <c r="J16" s="4"/>
      <c r="K16" s="4"/>
      <c r="L16" s="4"/>
      <c r="M16" s="4"/>
      <c r="N16" s="4"/>
      <c r="O16" s="4"/>
      <c r="P16" s="4"/>
      <c r="Q16" s="4"/>
      <c r="R16" s="4"/>
      <c r="S16" s="4"/>
      <c r="T16" s="4"/>
      <c r="U16" s="4"/>
      <c r="V16" s="4"/>
      <c r="W16" s="4"/>
      <c r="X16" s="4"/>
      <c r="Y16" s="4"/>
      <c r="Z16" s="4"/>
    </row>
    <row r="17" ht="13.5" customHeight="1">
      <c r="A17" s="1" t="s">
        <v>41</v>
      </c>
      <c r="B17" s="2" t="s">
        <v>42</v>
      </c>
      <c r="C17" s="3" t="s">
        <v>43</v>
      </c>
      <c r="D17" s="4"/>
      <c r="E17" s="4"/>
      <c r="F17" s="4"/>
      <c r="G17" s="4"/>
      <c r="H17" s="4"/>
      <c r="I17" s="4"/>
      <c r="J17" s="4"/>
      <c r="K17" s="4"/>
      <c r="L17" s="4"/>
      <c r="M17" s="4"/>
      <c r="N17" s="4"/>
      <c r="O17" s="4"/>
      <c r="P17" s="4"/>
      <c r="Q17" s="4"/>
      <c r="R17" s="4"/>
      <c r="S17" s="4"/>
      <c r="T17" s="4"/>
      <c r="U17" s="4"/>
      <c r="V17" s="4"/>
      <c r="W17" s="4"/>
      <c r="X17" s="4"/>
      <c r="Y17" s="4"/>
      <c r="Z17" s="4"/>
    </row>
    <row r="18" ht="13.5" customHeight="1">
      <c r="A18" s="1" t="s">
        <v>44</v>
      </c>
      <c r="B18" s="2" t="s">
        <v>45</v>
      </c>
      <c r="C18" s="3" t="s">
        <v>46</v>
      </c>
      <c r="D18" s="4"/>
      <c r="E18" s="4"/>
      <c r="F18" s="4"/>
      <c r="G18" s="4"/>
      <c r="H18" s="4"/>
      <c r="I18" s="4"/>
      <c r="J18" s="4"/>
      <c r="K18" s="4"/>
      <c r="L18" s="4"/>
      <c r="M18" s="4"/>
      <c r="N18" s="4"/>
      <c r="O18" s="4"/>
      <c r="P18" s="4"/>
      <c r="Q18" s="4"/>
      <c r="R18" s="4"/>
      <c r="S18" s="4"/>
      <c r="T18" s="4"/>
      <c r="U18" s="4"/>
      <c r="V18" s="4"/>
      <c r="W18" s="4"/>
      <c r="X18" s="4"/>
      <c r="Y18" s="4"/>
      <c r="Z18" s="4"/>
    </row>
    <row r="19" ht="13.5" customHeight="1">
      <c r="A19" s="1" t="s">
        <v>47</v>
      </c>
      <c r="B19" s="2" t="s">
        <v>48</v>
      </c>
      <c r="C19" s="3" t="s">
        <v>49</v>
      </c>
      <c r="D19" s="4"/>
      <c r="E19" s="4"/>
      <c r="F19" s="4"/>
      <c r="G19" s="4"/>
      <c r="H19" s="4"/>
      <c r="I19" s="4"/>
      <c r="J19" s="4"/>
      <c r="K19" s="4"/>
      <c r="L19" s="4"/>
      <c r="M19" s="4"/>
      <c r="N19" s="4"/>
      <c r="O19" s="4"/>
      <c r="P19" s="4"/>
      <c r="Q19" s="4"/>
      <c r="R19" s="4"/>
      <c r="S19" s="4"/>
      <c r="T19" s="4"/>
      <c r="U19" s="4"/>
      <c r="V19" s="4"/>
      <c r="W19" s="4"/>
      <c r="X19" s="4"/>
      <c r="Y19" s="4"/>
      <c r="Z19" s="4"/>
    </row>
    <row r="20" ht="13.5" customHeight="1">
      <c r="A20" s="9" t="s">
        <v>50</v>
      </c>
      <c r="B20" s="10" t="s">
        <v>51</v>
      </c>
      <c r="C20" s="11">
        <v>0.0</v>
      </c>
      <c r="D20" s="4"/>
      <c r="E20" s="4"/>
      <c r="F20" s="4"/>
      <c r="G20" s="4"/>
      <c r="H20" s="4"/>
      <c r="I20" s="4"/>
      <c r="J20" s="4"/>
      <c r="K20" s="4"/>
      <c r="L20" s="4"/>
      <c r="M20" s="4"/>
      <c r="N20" s="4"/>
      <c r="O20" s="4"/>
      <c r="P20" s="4"/>
      <c r="Q20" s="4"/>
      <c r="R20" s="4"/>
      <c r="S20" s="4"/>
      <c r="T20" s="4"/>
      <c r="U20" s="4"/>
      <c r="V20" s="4"/>
      <c r="W20" s="4"/>
      <c r="X20" s="4"/>
      <c r="Y20" s="4"/>
      <c r="Z20" s="4"/>
    </row>
    <row r="21" ht="13.5" customHeight="1">
      <c r="A21" s="12" t="s">
        <v>52</v>
      </c>
      <c r="B21" s="2" t="s">
        <v>53</v>
      </c>
      <c r="C21" s="13" t="s">
        <v>54</v>
      </c>
      <c r="D21" s="4"/>
      <c r="E21" s="4"/>
      <c r="F21" s="4"/>
      <c r="G21" s="4"/>
      <c r="H21" s="4"/>
      <c r="I21" s="4"/>
      <c r="J21" s="4"/>
      <c r="K21" s="4"/>
      <c r="L21" s="4"/>
      <c r="M21" s="4"/>
      <c r="N21" s="4"/>
      <c r="O21" s="4"/>
      <c r="P21" s="4"/>
      <c r="Q21" s="4"/>
      <c r="R21" s="4"/>
      <c r="S21" s="4"/>
      <c r="T21" s="4"/>
      <c r="U21" s="4"/>
      <c r="V21" s="4"/>
      <c r="W21" s="4"/>
      <c r="X21" s="4"/>
      <c r="Y21" s="4"/>
      <c r="Z21" s="4"/>
    </row>
    <row r="22" ht="13.5" customHeight="1">
      <c r="A22" s="14" t="s">
        <v>55</v>
      </c>
      <c r="B22" s="15" t="s">
        <v>56</v>
      </c>
      <c r="C22" s="16" t="s">
        <v>57</v>
      </c>
      <c r="D22" s="4"/>
      <c r="E22" s="4"/>
      <c r="F22" s="4"/>
      <c r="G22" s="4"/>
      <c r="H22" s="4"/>
      <c r="I22" s="4"/>
      <c r="J22" s="4"/>
      <c r="K22" s="4"/>
      <c r="L22" s="4"/>
      <c r="M22" s="4"/>
      <c r="N22" s="4"/>
      <c r="O22" s="4"/>
      <c r="P22" s="4"/>
      <c r="Q22" s="4"/>
      <c r="R22" s="4"/>
      <c r="S22" s="4"/>
      <c r="T22" s="4"/>
      <c r="U22" s="4"/>
      <c r="V22" s="4"/>
      <c r="W22" s="4"/>
      <c r="X22" s="4"/>
      <c r="Y22" s="4"/>
      <c r="Z22" s="4"/>
    </row>
    <row r="23" ht="13.5" customHeight="1">
      <c r="A23" s="17" t="s">
        <v>58</v>
      </c>
      <c r="B23" s="17" t="s">
        <v>59</v>
      </c>
      <c r="C23" s="18" t="s">
        <v>60</v>
      </c>
      <c r="D23" s="4"/>
      <c r="E23" s="4"/>
      <c r="F23" s="4"/>
      <c r="G23" s="4"/>
      <c r="H23" s="4"/>
      <c r="I23" s="4"/>
      <c r="J23" s="4"/>
      <c r="K23" s="4"/>
      <c r="L23" s="4"/>
      <c r="M23" s="4"/>
      <c r="N23" s="4"/>
      <c r="O23" s="4"/>
      <c r="P23" s="4"/>
      <c r="Q23" s="4"/>
      <c r="R23" s="4"/>
      <c r="S23" s="4"/>
      <c r="T23" s="4"/>
      <c r="U23" s="4"/>
      <c r="V23" s="4"/>
      <c r="W23" s="4"/>
      <c r="X23" s="4"/>
      <c r="Y23" s="4"/>
      <c r="Z23" s="4"/>
    </row>
    <row r="24" ht="13.5" customHeight="1">
      <c r="A24" s="19" t="s">
        <v>61</v>
      </c>
      <c r="B24" s="19" t="s">
        <v>62</v>
      </c>
      <c r="C24" s="20">
        <f>NOW()</f>
        <v>45729.07149</v>
      </c>
      <c r="D24" s="4"/>
      <c r="E24" s="4"/>
      <c r="F24" s="4"/>
      <c r="G24" s="4"/>
      <c r="H24" s="4"/>
      <c r="I24" s="4"/>
      <c r="J24" s="4"/>
      <c r="K24" s="4"/>
      <c r="L24" s="4"/>
      <c r="M24" s="4"/>
      <c r="N24" s="4"/>
      <c r="O24" s="4"/>
      <c r="P24" s="4"/>
      <c r="Q24" s="4"/>
      <c r="R24" s="4"/>
      <c r="S24" s="4"/>
      <c r="T24" s="4"/>
      <c r="U24" s="4"/>
      <c r="V24" s="4"/>
      <c r="W24" s="4"/>
      <c r="X24" s="4"/>
      <c r="Y24" s="4"/>
      <c r="Z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ht="15.7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sheetData>
  <printOptions/>
  <pageMargins bottom="0.39375000000000004" footer="0.0" header="0.0" left="0.7000000000000001" right="0.7000000000000001" top="0.39375000000000004"/>
  <pageSetup orientation="portrait"/>
  <headerFooter>
    <oddHeader>&amp;C000000 OFFICIAL#_x000D_000000000000 OFFICIAL# </oddHeader>
    <oddFooter>&amp;C #000000 OFFICIAL_x000D_#000000 OFFICIAL</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0"/>
  <cols>
    <col customWidth="1" min="1" max="1" width="32.38"/>
    <col customWidth="1" min="2" max="3" width="16.38"/>
    <col customWidth="1" min="4" max="4" width="9.5"/>
    <col customWidth="1" min="5" max="5" width="12.75"/>
    <col customWidth="1" min="6" max="6" width="39.75"/>
    <col customWidth="1" min="7" max="7" width="23.63"/>
    <col customWidth="1" min="8" max="8" width="11.88"/>
    <col customWidth="1" min="9" max="9" width="83.63"/>
    <col customWidth="1" min="10" max="10" width="23.63"/>
    <col customWidth="1" min="11" max="11" width="15.5"/>
    <col customWidth="1" min="12" max="12" width="15.13"/>
    <col customWidth="1" min="13" max="13" width="8.63"/>
    <col customWidth="1" min="14" max="14" width="9.38"/>
    <col customWidth="1" min="15" max="15" width="9.63"/>
    <col customWidth="1" min="16" max="16" width="11.63"/>
    <col customWidth="1" min="17" max="17" width="9.0"/>
    <col customWidth="1" min="18" max="18" width="10.88"/>
    <col customWidth="1" min="19" max="19" width="10.0"/>
    <col customWidth="1" min="20" max="21" width="10.13"/>
    <col customWidth="1" min="22" max="22" width="9.88"/>
    <col customWidth="1" min="23" max="23" width="10.88"/>
    <col customWidth="1" min="24" max="24" width="12.75"/>
    <col customWidth="1" min="25" max="25" width="10.63"/>
    <col customWidth="1" min="26" max="26" width="10.0"/>
    <col customWidth="1" min="27" max="27" width="9.88"/>
    <col customWidth="1" min="28" max="29" width="8.0"/>
    <col customWidth="1" min="30" max="30" width="12.5"/>
    <col customWidth="1" min="31" max="31" width="9.13"/>
    <col customWidth="1" min="32" max="32" width="43.63"/>
    <col customWidth="1" min="33" max="33" width="13.0"/>
    <col customWidth="1" min="34" max="35" width="20.5"/>
    <col customWidth="1" min="36" max="36" width="42.13"/>
    <col customWidth="1" min="37" max="53" width="20.5"/>
    <col customWidth="1" min="54" max="58" width="12.75"/>
  </cols>
  <sheetData>
    <row r="1" ht="45.0" customHeight="1">
      <c r="A1" s="21" t="str">
        <f t="array" ref="A1">INDEX('#_Column_IATI_Standard_Lookup'!$A:$A,MATCH(A2,'#_Column_IATI_Standard_Lookup'!$B:$B,0))</f>
        <v>IATI Identifier</v>
      </c>
      <c r="B1" s="22" t="s">
        <v>63</v>
      </c>
      <c r="C1" s="22" t="s">
        <v>64</v>
      </c>
      <c r="D1" s="22" t="s">
        <v>65</v>
      </c>
      <c r="E1" s="21" t="str">
        <f t="array" ref="E1">INDEX('#_Column_IATI_Standard_Lookup'!$A:$A,MATCH(E2,'#_Column_IATI_Standard_Lookup'!$B:$B,0))</f>
        <v>#N/A</v>
      </c>
      <c r="F1" s="21" t="str">
        <f t="array" ref="F1">INDEX('#_Column_IATI_Standard_Lookup'!$A:$A,MATCH(F2,'#_Column_IATI_Standard_Lookup'!$B:$B,0))</f>
        <v>#N/A</v>
      </c>
      <c r="G1" s="21" t="s">
        <v>66</v>
      </c>
      <c r="H1" s="21" t="str">
        <f t="array" ref="H1">INDEX('#_Column_IATI_Standard_Lookup'!$A:$A,MATCH(H2,'#_Column_IATI_Standard_Lookup'!$B:$B,0))</f>
        <v>#N/A</v>
      </c>
      <c r="I1" s="21" t="str">
        <f t="array" ref="I1">INDEX('#_Column_IATI_Standard_Lookup'!$A:$A,MATCH(I2,'#_Column_IATI_Standard_Lookup'!$B:$B,0))</f>
        <v>Activity Title</v>
      </c>
      <c r="J1" s="21" t="str">
        <f t="array" ref="J1">INDEX('#_Column_IATI_Standard_Lookup'!$A:$A,MATCH(J2,'#_Column_IATI_Standard_Lookup'!$B:$B,0))</f>
        <v>Activity Decription</v>
      </c>
      <c r="K1" s="21" t="str">
        <f t="array" ref="K1">INDEX('#_Column_IATI_Standard_Lookup'!$A:$A,MATCH(K2,'#_Column_IATI_Standard_Lookup'!$B:$B,0))</f>
        <v>Activity Decription</v>
      </c>
      <c r="L1" s="21" t="str">
        <f t="array" ref="L1">INDEX('#_Column_IATI_Standard_Lookup'!$A:$A,MATCH(L2,'#_Column_IATI_Standard_Lookup'!$B:$B,0))</f>
        <v>Planned Start Date</v>
      </c>
      <c r="M1" s="21" t="str">
        <f t="array" ref="M1">INDEX('#_Column_IATI_Standard_Lookup'!$A:$A,MATCH(M2,'#_Column_IATI_Standard_Lookup'!$B:$B,0))</f>
        <v>Planned Start Date (Type)</v>
      </c>
      <c r="N1" s="21" t="str">
        <f t="array" ref="N1">INDEX('#_Column_IATI_Standard_Lookup'!$A:$A,MATCH(N2,'#_Column_IATI_Standard_Lookup'!$B:$B,0))</f>
        <v>Actual Start Date</v>
      </c>
      <c r="O1" s="21" t="str">
        <f t="array" ref="O1">INDEX('#_Column_IATI_Standard_Lookup'!$A:$A,MATCH(O2,'#_Column_IATI_Standard_Lookup'!$B:$B,0))</f>
        <v>Actual Start Date (Type)</v>
      </c>
      <c r="P1" s="21" t="str">
        <f t="array" ref="P1">INDEX('#_Column_IATI_Standard_Lookup'!$A:$A,MATCH(P2,'#_Column_IATI_Standard_Lookup'!$B:$B,0))</f>
        <v>Planned End Date</v>
      </c>
      <c r="Q1" s="21" t="str">
        <f t="array" ref="Q1">INDEX('#_Column_IATI_Standard_Lookup'!$A:$A,MATCH(Q2,'#_Column_IATI_Standard_Lookup'!$B:$B,0))</f>
        <v>Planned End Date (Type)</v>
      </c>
      <c r="R1" s="21" t="str">
        <f t="array" ref="R1">INDEX('#_Column_IATI_Standard_Lookup'!$A:$A,MATCH(R2,'#_Column_IATI_Standard_Lookup'!$B:$B,0))</f>
        <v>Actual End Date</v>
      </c>
      <c r="S1" s="21" t="str">
        <f t="array" ref="S1">INDEX('#_Column_IATI_Standard_Lookup'!$A:$A,MATCH(S2,'#_Column_IATI_Standard_Lookup'!$B:$B,0))</f>
        <v>Actual End Date (Type)</v>
      </c>
      <c r="T1" s="21" t="str">
        <f t="array" ref="T1">INDEX('#_Column_IATI_Standard_Lookup'!$A:$A,MATCH(T2,'#_Column_IATI_Standard_Lookup'!$B:$B,0))</f>
        <v>Activity Scope Code</v>
      </c>
      <c r="U1" s="21" t="str">
        <f t="array" ref="U1">INDEX('#_Column_IATI_Standard_Lookup'!$A:$A,MATCH(U2,'#_Column_IATI_Standard_Lookup'!$B:$B,0))</f>
        <v>Activity Status Code</v>
      </c>
      <c r="V1" s="21" t="str">
        <f t="array" ref="V1">INDEX('#_Column_IATI_Standard_Lookup'!$A:$A,MATCH(V2,'#_Column_IATI_Standard_Lookup'!$B:$B,0))</f>
        <v>CRS Channel Code</v>
      </c>
      <c r="W1" s="21" t="str">
        <f t="array" ref="W1">INDEX('#_Column_IATI_Standard_Lookup'!$A:$A,MATCH(W2,'#_Column_IATI_Standard_Lookup'!$B:$B,0))</f>
        <v>Recipient Country Code</v>
      </c>
      <c r="X1" s="21" t="str">
        <f t="array" ref="X1">INDEX('#_Column_IATI_Standard_Lookup'!$A:$A,MATCH(X2,'#_Column_IATI_Standard_Lookup'!$B:$B,0))</f>
        <v>Recipient Country Name</v>
      </c>
      <c r="Y1" s="21" t="str">
        <f t="array" ref="Y1">INDEX('#_Column_IATI_Standard_Lookup'!$A:$A,MATCH(Y2,'#_Column_IATI_Standard_Lookup'!$B:$B,0))</f>
        <v>Recipient Region Code</v>
      </c>
      <c r="Z1" s="21" t="str">
        <f t="array" ref="Z1">INDEX('#_Column_IATI_Standard_Lookup'!$A:$A,MATCH(Z2,'#_Column_IATI_Standard_Lookup'!$B:$B,0))</f>
        <v>Recipient Region Name</v>
      </c>
      <c r="AA1" s="21" t="str">
        <f t="array" ref="AA1">INDEX('#_Column_IATI_Standard_Lookup'!$A:$A,MATCH(AA2,'#_Column_IATI_Standard_Lookup'!$B:$B,0))</f>
        <v>Recipient Region Narrative</v>
      </c>
      <c r="AB1" s="21" t="s">
        <v>67</v>
      </c>
      <c r="AC1" s="21" t="str">
        <f t="array" ref="AC1">INDEX('#_Column_IATI_Standard_Lookup'!$A:$A,MATCH(AC2,'#_Column_IATI_Standard_Lookup'!$B:$B,0))</f>
        <v>Policy Marker Code</v>
      </c>
      <c r="AD1" s="21" t="str">
        <f t="array" ref="AD1">INDEX('#_Column_IATI_Standard_Lookup'!$A:$A,MATCH(AD2,'#_Column_IATI_Standard_Lookup'!$B:$B,0))</f>
        <v>Policy Marker Significance</v>
      </c>
      <c r="AE1" s="21" t="str">
        <f t="array" ref="AE1">INDEX('#_Column_IATI_Standard_Lookup'!$A:$A,MATCH(AE2,'#_Column_IATI_Standard_Lookup'!$B:$B,0))</f>
        <v>#N/A</v>
      </c>
      <c r="AF1" s="21" t="str">
        <f t="array" ref="AF1">INDEX('#_Column_IATI_Standard_Lookup'!$A:$A,MATCH(AF2,'#_Column_IATI_Standard_Lookup'!$B:$B,0))</f>
        <v>#N/A</v>
      </c>
      <c r="AG1" s="21" t="str">
        <f t="array" ref="AG1">INDEX('#_Column_IATI_Standard_Lookup'!$A:$A,MATCH(AG2,'#_Column_IATI_Standard_Lookup'!$B:$B,0))</f>
        <v>#N/A</v>
      </c>
      <c r="AH1" s="23" t="s">
        <v>68</v>
      </c>
      <c r="AI1" s="23" t="str">
        <f t="array" ref="AI1">INDEX('#_Column_IATI_Standard_Lookup'!$A:$A,MATCH(AI2,'#_Column_IATI_Standard_Lookup'!$B:$B,0))</f>
        <v>Default Currency</v>
      </c>
      <c r="AJ1" s="23" t="str">
        <f t="array" ref="AJ1">INDEX('#_Column_IATI_Standard_Lookup'!$A:$A,MATCH(AJ2,'#_Column_IATI_Standard_Lookup'!$B:$B,0))</f>
        <v>Reporting Organisation Name</v>
      </c>
      <c r="AK1" s="23" t="str">
        <f t="array" ref="AK1">INDEX('#_Column_IATI_Standard_Lookup'!$A:$A,MATCH(AK2,'#_Column_IATI_Standard_Lookup'!$B:$B,0))</f>
        <v>Reporting Organisation Reference</v>
      </c>
      <c r="AL1" s="23" t="str">
        <f t="array" ref="AL1">INDEX('#_Column_IATI_Standard_Lookup'!$A:$A,MATCH(AL2,'#_Column_IATI_Standard_Lookup'!$B:$B,0))</f>
        <v>Reporting Organisation Type</v>
      </c>
      <c r="AM1" s="23" t="str">
        <f t="array" ref="AM1">INDEX('#_Column_IATI_Standard_Lookup'!$A:$A,MATCH(AM2,'#_Column_IATI_Standard_Lookup'!$B:$B,0))</f>
        <v>Funding Organisation Reference</v>
      </c>
      <c r="AN1" s="23" t="str">
        <f t="array" ref="AN1">INDEX('#_Column_IATI_Standard_Lookup'!$A:$A,MATCH(AN2,'#_Column_IATI_Standard_Lookup'!$B:$B,0))</f>
        <v>Funding Organisation Name</v>
      </c>
      <c r="AO1" s="23" t="str">
        <f t="array" ref="AO1">INDEX('#_Column_IATI_Standard_Lookup'!$A:$A,MATCH(AO2,'#_Column_IATI_Standard_Lookup'!$B:$B,0))</f>
        <v>Funding Organisation Role</v>
      </c>
      <c r="AP1" s="24"/>
      <c r="AQ1" s="24"/>
      <c r="AR1" s="24"/>
      <c r="AS1" s="23" t="str">
        <f t="array" ref="AS1">INDEX('#_Column_IATI_Standard_Lookup'!$A:$A,MATCH(AS2,'#_Column_IATI_Standard_Lookup'!$B:$B,0))</f>
        <v>Default Aid Type Code</v>
      </c>
      <c r="AT1" s="23" t="str">
        <f t="array" ref="AT1">INDEX('#_Column_IATI_Standard_Lookup'!$A:$A,MATCH(AT2,'#_Column_IATI_Standard_Lookup'!$B:$B,0))</f>
        <v>Default Finance Type</v>
      </c>
      <c r="AU1" s="23" t="str">
        <f t="array" ref="AU1">INDEX('#_Column_IATI_Standard_Lookup'!$A:$A,MATCH(AU2,'#_Column_IATI_Standard_Lookup'!$B:$B,0))</f>
        <v>Default Flow Type</v>
      </c>
      <c r="AV1" s="23" t="str">
        <f t="array" ref="AV1">INDEX('#_Column_IATI_Standard_Lookup'!$A:$A,MATCH(AV2,'#_Column_IATI_Standard_Lookup'!$B:$B,0))</f>
        <v>Defult Tied Status</v>
      </c>
      <c r="AW1" s="24"/>
      <c r="AX1" s="24"/>
      <c r="AY1" s="24"/>
      <c r="AZ1" s="24"/>
      <c r="BA1" s="23" t="str">
        <f t="array" ref="BA1">INDEX('#_Column_IATI_Standard_Lookup'!$A:$A,MATCH(BA2,'#_Column_IATI_Standard_Lookup'!$B:$B,0))</f>
        <v>Contact Email</v>
      </c>
      <c r="BB1" s="25" t="s">
        <v>69</v>
      </c>
      <c r="BC1" s="26" t="s">
        <v>52</v>
      </c>
      <c r="BD1" s="26" t="s">
        <v>70</v>
      </c>
      <c r="BE1" s="27" t="s">
        <v>58</v>
      </c>
      <c r="BF1" s="28" t="s">
        <v>61</v>
      </c>
    </row>
    <row r="2" ht="12.0" customHeight="1">
      <c r="A2" s="29" t="s">
        <v>71</v>
      </c>
      <c r="B2" s="30" t="s">
        <v>72</v>
      </c>
      <c r="C2" s="30" t="s">
        <v>73</v>
      </c>
      <c r="D2" s="30" t="s">
        <v>74</v>
      </c>
      <c r="E2" s="31" t="s">
        <v>75</v>
      </c>
      <c r="F2" s="31" t="s">
        <v>76</v>
      </c>
      <c r="G2" s="31" t="s">
        <v>77</v>
      </c>
      <c r="H2" s="31" t="s">
        <v>78</v>
      </c>
      <c r="I2" s="32" t="s">
        <v>79</v>
      </c>
      <c r="J2" s="32" t="s">
        <v>80</v>
      </c>
      <c r="K2" s="32" t="s">
        <v>81</v>
      </c>
      <c r="L2" s="32" t="s">
        <v>82</v>
      </c>
      <c r="M2" s="32" t="s">
        <v>83</v>
      </c>
      <c r="N2" s="32" t="s">
        <v>84</v>
      </c>
      <c r="O2" s="32" t="s">
        <v>85</v>
      </c>
      <c r="P2" s="32" t="s">
        <v>86</v>
      </c>
      <c r="Q2" s="32" t="s">
        <v>87</v>
      </c>
      <c r="R2" s="32" t="s">
        <v>88</v>
      </c>
      <c r="S2" s="32" t="s">
        <v>89</v>
      </c>
      <c r="T2" s="32" t="s">
        <v>90</v>
      </c>
      <c r="U2" s="32" t="s">
        <v>91</v>
      </c>
      <c r="V2" s="32" t="s">
        <v>92</v>
      </c>
      <c r="W2" s="32" t="s">
        <v>93</v>
      </c>
      <c r="X2" s="32" t="s">
        <v>94</v>
      </c>
      <c r="Y2" s="32" t="s">
        <v>95</v>
      </c>
      <c r="Z2" s="32" t="s">
        <v>96</v>
      </c>
      <c r="AA2" s="32" t="s">
        <v>97</v>
      </c>
      <c r="AB2" s="32" t="s">
        <v>98</v>
      </c>
      <c r="AC2" s="32" t="s">
        <v>99</v>
      </c>
      <c r="AD2" s="32" t="s">
        <v>100</v>
      </c>
      <c r="AE2" s="32" t="s">
        <v>101</v>
      </c>
      <c r="AF2" s="32" t="s">
        <v>102</v>
      </c>
      <c r="AG2" s="32" t="s">
        <v>103</v>
      </c>
      <c r="AH2" s="33" t="s">
        <v>104</v>
      </c>
      <c r="AI2" s="33" t="s">
        <v>1</v>
      </c>
      <c r="AJ2" s="33" t="s">
        <v>4</v>
      </c>
      <c r="AK2" s="33" t="s">
        <v>7</v>
      </c>
      <c r="AL2" s="33" t="s">
        <v>10</v>
      </c>
      <c r="AM2" s="33" t="s">
        <v>12</v>
      </c>
      <c r="AN2" s="33" t="s">
        <v>15</v>
      </c>
      <c r="AO2" s="33" t="s">
        <v>18</v>
      </c>
      <c r="AP2" s="33" t="s">
        <v>20</v>
      </c>
      <c r="AQ2" s="33" t="s">
        <v>23</v>
      </c>
      <c r="AR2" s="33" t="s">
        <v>26</v>
      </c>
      <c r="AS2" s="33" t="s">
        <v>28</v>
      </c>
      <c r="AT2" s="33" t="s">
        <v>31</v>
      </c>
      <c r="AU2" s="33" t="s">
        <v>33</v>
      </c>
      <c r="AV2" s="33" t="s">
        <v>35</v>
      </c>
      <c r="AW2" s="33" t="s">
        <v>37</v>
      </c>
      <c r="AX2" s="33" t="s">
        <v>39</v>
      </c>
      <c r="AY2" s="33" t="s">
        <v>42</v>
      </c>
      <c r="AZ2" s="33" t="s">
        <v>45</v>
      </c>
      <c r="BA2" s="33" t="s">
        <v>48</v>
      </c>
      <c r="BB2" s="34" t="s">
        <v>51</v>
      </c>
      <c r="BC2" s="35" t="s">
        <v>53</v>
      </c>
      <c r="BD2" s="35" t="s">
        <v>56</v>
      </c>
      <c r="BE2" s="36" t="s">
        <v>59</v>
      </c>
      <c r="BF2" s="4" t="s">
        <v>62</v>
      </c>
    </row>
    <row r="3" ht="12.0" customHeight="1">
      <c r="A3" s="37" t="s">
        <v>105</v>
      </c>
      <c r="B3" s="38" t="s">
        <v>106</v>
      </c>
      <c r="C3" s="38"/>
      <c r="D3" s="39"/>
      <c r="E3" s="40" t="s">
        <v>54</v>
      </c>
      <c r="F3" s="40" t="s">
        <v>107</v>
      </c>
      <c r="G3" s="40">
        <v>10.0</v>
      </c>
      <c r="H3" s="40">
        <v>2.0</v>
      </c>
      <c r="I3" s="41" t="s">
        <v>16</v>
      </c>
      <c r="J3" s="41" t="s">
        <v>16</v>
      </c>
      <c r="K3" s="42">
        <v>1.0</v>
      </c>
      <c r="L3" s="43">
        <v>42826.0</v>
      </c>
      <c r="M3" s="42">
        <v>1.0</v>
      </c>
      <c r="N3" s="43">
        <f t="shared" ref="N3:N53" si="1">L3</f>
        <v>42826</v>
      </c>
      <c r="O3" s="42">
        <v>2.0</v>
      </c>
      <c r="P3" s="43">
        <v>45382.0</v>
      </c>
      <c r="Q3" s="40">
        <v>3.0</v>
      </c>
      <c r="R3" s="44"/>
      <c r="S3" s="40"/>
      <c r="T3" s="42">
        <v>3.0</v>
      </c>
      <c r="U3" s="42">
        <v>2.0</v>
      </c>
      <c r="V3" s="42">
        <v>99999.0</v>
      </c>
      <c r="W3" s="40"/>
      <c r="X3" s="40"/>
      <c r="Y3" s="40"/>
      <c r="Z3" s="40"/>
      <c r="AA3" s="40"/>
      <c r="AB3" s="40"/>
      <c r="AC3" s="40">
        <v>3.0</v>
      </c>
      <c r="AD3" s="40">
        <v>2.0</v>
      </c>
      <c r="AE3" s="45"/>
      <c r="AF3" s="45"/>
      <c r="AG3" s="42"/>
      <c r="AH3" s="46" t="s">
        <v>108</v>
      </c>
      <c r="AI3" s="46" t="str">
        <f t="array" ref="AI3">INDEX('#_CONSTANTS'!$C:$C,MATCH(AI$2,'#_CONSTANTS'!$B:$B,0))</f>
        <v>GBP</v>
      </c>
      <c r="AJ3" s="46" t="str">
        <f t="array" ref="AJ3">INDEX('#_CONSTANTS'!$C:$C,MATCH(AJ$2,'#_CONSTANTS'!$B:$B,0))</f>
        <v>UK - Foreign, Commonwealth and Development Office</v>
      </c>
      <c r="AK3" s="46" t="str">
        <f t="array" ref="AK3">INDEX('#_CONSTANTS'!$C:$C,MATCH(AK$2,'#_CONSTANTS'!$B:$B,0))</f>
        <v>GB-GOV-1</v>
      </c>
      <c r="AL3" s="47">
        <f t="array" ref="AL3">INDEX('#_CONSTANTS'!$C:$C,MATCH(AL$2,'#_CONSTANTS'!$B:$B,0))</f>
        <v>10</v>
      </c>
      <c r="AM3" s="46" t="str">
        <f t="array" ref="AM3">INDEX('#_CONSTANTS'!$C:$C,MATCH(AM$2,'#_CONSTANTS'!$B:$B,0))</f>
        <v>GB-GOV-52</v>
      </c>
      <c r="AN3" s="46" t="str">
        <f t="array" ref="AN3">INDEX('#_CONSTANTS'!$C:$C,MATCH(AN$2,'#_CONSTANTS'!$B:$B,0))</f>
        <v>Conflict, Stability and Security Fund (CSSF)</v>
      </c>
      <c r="AO3" s="47">
        <f t="array" ref="AO3">INDEX('#_CONSTANTS'!$C:$C,MATCH(AO$2,'#_CONSTANTS'!$B:$B,0))</f>
        <v>1</v>
      </c>
      <c r="AP3" s="46" t="str">
        <f t="array" ref="AP3">INDEX('#_CONSTANTS'!$C:$C,MATCH(AP$2,'#_CONSTANTS'!$B:$B,0))</f>
        <v>GB-GOR-D2</v>
      </c>
      <c r="AQ3" s="46" t="str">
        <f t="array" ref="AQ3">INDEX('#_CONSTANTS'!$C:$C,MATCH(AQ$2,'#_CONSTANTS'!$B:$B,0))</f>
        <v>Joint Funds Unit (JFU)</v>
      </c>
      <c r="AR3" s="47">
        <f t="array" ref="AR3">INDEX('#_CONSTANTS'!$C:$C,MATCH(AR$2,'#_CONSTANTS'!$B:$B,0))</f>
        <v>4</v>
      </c>
      <c r="AS3" s="46" t="str">
        <f t="array" ref="AS3">INDEX('#_CONSTANTS'!$C:$C,MATCH(AS$2,'#_CONSTANTS'!$B:$B,0))</f>
        <v>C01</v>
      </c>
      <c r="AT3" s="48"/>
      <c r="AU3" s="48"/>
      <c r="AV3" s="47">
        <f t="array" ref="AV3">INDEX('#_CONSTANTS'!$C:$C,MATCH(AV$2,'#_CONSTANTS'!$B:$B,0))</f>
        <v>5</v>
      </c>
      <c r="AW3" s="47">
        <f t="array" ref="AW3">INDEX('#_CONSTANTS'!$C:$C,MATCH(AW$2,'#_CONSTANTS'!$B:$B,0))</f>
        <v>1</v>
      </c>
      <c r="AX3" s="46" t="str">
        <f t="array" ref="AX3">INDEX('#_CONSTANTS'!$C:$C,MATCH(AX$2,'#_CONSTANTS'!$B:$B,0))</f>
        <v>Foreign, Commonwealth and Development Office</v>
      </c>
      <c r="AY3" s="46" t="str">
        <f t="array" ref="AY3">INDEX('#_CONSTANTS'!$C:$C,MATCH(AY$2,'#_CONSTANTS'!$B:$B,0))</f>
        <v>Public Enquiry Point, Abercrombie House, Eaglesham Road, East Kilbride, Glasgow G75 8EA</v>
      </c>
      <c r="AZ3" s="46" t="str">
        <f t="array" ref="AZ3">INDEX('#_CONSTANTS'!$C:$C,MATCH(AZ$2,'#_CONSTANTS'!$B:$B,0))</f>
        <v>+44 (0) 1355 84 3132</v>
      </c>
      <c r="BA3" s="46" t="str">
        <f t="array" ref="BA3">INDEX('#_CONSTANTS'!$C:$C,MATCH(BA$2,'#_CONSTANTS'!$B:$B,0))</f>
        <v>transparency.unit@fcdo.gov.uk</v>
      </c>
      <c r="BB3" s="49">
        <v>0.0</v>
      </c>
      <c r="BC3" s="50" t="str">
        <f t="array" ref="BC3">INDEX('#_CONSTANTS'!$C:$C,MATCH(BC$2,'#_CONSTANTS'!$B:$B,0))</f>
        <v>GB-GOV-3</v>
      </c>
      <c r="BD3" s="50" t="str">
        <f t="array" ref="BD3">INDEX('#_CONSTANTS'!$C:$C,MATCH(BD$2,'#_CONSTANTS'!$B:$B,0))</f>
        <v>B1</v>
      </c>
      <c r="BE3" s="50" t="str">
        <f t="array" ref="BE3">INDEX('#_CONSTANTS'!$C:$C,MATCH(BE$2,'#_CONSTANTS'!$B:$B,0))</f>
        <v>en</v>
      </c>
      <c r="BF3" s="51">
        <f t="array" ref="BF3">INDEX('#_CONSTANTS'!$C:$C,MATCH(BF$2,'#_CONSTANTS'!$B:$B,0))</f>
        <v>45729.07149</v>
      </c>
    </row>
    <row r="4" ht="12.0" customHeight="1">
      <c r="A4" s="37" t="s">
        <v>109</v>
      </c>
      <c r="B4" s="52" t="s">
        <v>110</v>
      </c>
      <c r="C4" s="52" t="s">
        <v>111</v>
      </c>
      <c r="D4" s="40" t="s">
        <v>112</v>
      </c>
      <c r="E4" s="40" t="s">
        <v>54</v>
      </c>
      <c r="F4" s="40" t="s">
        <v>107</v>
      </c>
      <c r="G4" s="40">
        <v>10.0</v>
      </c>
      <c r="H4" s="40">
        <v>2.0</v>
      </c>
      <c r="I4" s="41" t="s">
        <v>113</v>
      </c>
      <c r="J4" s="41" t="s">
        <v>114</v>
      </c>
      <c r="K4" s="42">
        <v>1.0</v>
      </c>
      <c r="L4" s="43">
        <v>42826.0</v>
      </c>
      <c r="M4" s="42">
        <v>1.0</v>
      </c>
      <c r="N4" s="43">
        <f t="shared" si="1"/>
        <v>42826</v>
      </c>
      <c r="O4" s="42">
        <v>2.0</v>
      </c>
      <c r="P4" s="44">
        <v>44286.0</v>
      </c>
      <c r="Q4" s="40">
        <v>3.0</v>
      </c>
      <c r="R4" s="44">
        <v>44286.0</v>
      </c>
      <c r="S4" s="40">
        <v>4.0</v>
      </c>
      <c r="T4" s="42">
        <v>3.0</v>
      </c>
      <c r="U4" s="42">
        <v>4.0</v>
      </c>
      <c r="V4" s="42">
        <v>99999.0</v>
      </c>
      <c r="W4" s="40"/>
      <c r="X4" s="40"/>
      <c r="Y4" s="40">
        <v>998.0</v>
      </c>
      <c r="Z4" s="40" t="s">
        <v>115</v>
      </c>
      <c r="AA4" s="40">
        <v>1.0</v>
      </c>
      <c r="AB4" s="40">
        <v>998.0</v>
      </c>
      <c r="AC4" s="40">
        <v>3.0</v>
      </c>
      <c r="AD4" s="40">
        <v>2.0</v>
      </c>
      <c r="AE4" s="45">
        <v>15170.0</v>
      </c>
      <c r="AF4" s="45" t="s">
        <v>116</v>
      </c>
      <c r="AG4" s="42">
        <v>1.0</v>
      </c>
      <c r="AH4" s="46" t="s">
        <v>108</v>
      </c>
      <c r="AI4" s="46" t="str">
        <f t="array" ref="AI4">INDEX('#_CONSTANTS'!$C:$C,MATCH(AI$2,'#_CONSTANTS'!$B:$B,0))</f>
        <v>GBP</v>
      </c>
      <c r="AJ4" s="46" t="str">
        <f t="array" ref="AJ4">INDEX('#_CONSTANTS'!$C:$C,MATCH(AJ$2,'#_CONSTANTS'!$B:$B,0))</f>
        <v>UK - Foreign, Commonwealth and Development Office</v>
      </c>
      <c r="AK4" s="46" t="str">
        <f t="array" ref="AK4">INDEX('#_CONSTANTS'!$C:$C,MATCH(AK$2,'#_CONSTANTS'!$B:$B,0))</f>
        <v>GB-GOV-1</v>
      </c>
      <c r="AL4" s="47">
        <f t="array" ref="AL4">INDEX('#_CONSTANTS'!$C:$C,MATCH(AL$2,'#_CONSTANTS'!$B:$B,0))</f>
        <v>10</v>
      </c>
      <c r="AM4" s="46" t="str">
        <f t="array" ref="AM4">INDEX('#_CONSTANTS'!$C:$C,MATCH(AM$2,'#_CONSTANTS'!$B:$B,0))</f>
        <v>GB-GOV-52</v>
      </c>
      <c r="AN4" s="46" t="str">
        <f t="array" ref="AN4">INDEX('#_CONSTANTS'!$C:$C,MATCH(AN$2,'#_CONSTANTS'!$B:$B,0))</f>
        <v>Conflict, Stability and Security Fund (CSSF)</v>
      </c>
      <c r="AO4" s="47">
        <f t="array" ref="AO4">INDEX('#_CONSTANTS'!$C:$C,MATCH(AO$2,'#_CONSTANTS'!$B:$B,0))</f>
        <v>1</v>
      </c>
      <c r="AP4" s="46" t="str">
        <f t="array" ref="AP4">INDEX('#_CONSTANTS'!$C:$C,MATCH(AP$2,'#_CONSTANTS'!$B:$B,0))</f>
        <v>GB-GOR-D2</v>
      </c>
      <c r="AQ4" s="46" t="str">
        <f t="array" ref="AQ4">INDEX('#_CONSTANTS'!$C:$C,MATCH(AQ$2,'#_CONSTANTS'!$B:$B,0))</f>
        <v>Joint Funds Unit (JFU)</v>
      </c>
      <c r="AR4" s="47">
        <f t="array" ref="AR4">INDEX('#_CONSTANTS'!$C:$C,MATCH(AR$2,'#_CONSTANTS'!$B:$B,0))</f>
        <v>4</v>
      </c>
      <c r="AS4" s="46" t="str">
        <f t="array" ref="AS4">INDEX('#_CONSTANTS'!$C:$C,MATCH(AS$2,'#_CONSTANTS'!$B:$B,0))</f>
        <v>C01</v>
      </c>
      <c r="AT4" s="47">
        <f t="array" ref="AT4">INDEX('#_CONSTANTS'!$C:$C,MATCH(AT$2,'#_CONSTANTS'!$B:$B,0))</f>
        <v>110</v>
      </c>
      <c r="AU4" s="47">
        <f t="array" ref="AU4">INDEX('#_CONSTANTS'!$C:$C,MATCH(AU$2,'#_CONSTANTS'!$B:$B,0))</f>
        <v>10</v>
      </c>
      <c r="AV4" s="47">
        <f t="array" ref="AV4">INDEX('#_CONSTANTS'!$C:$C,MATCH(AV$2,'#_CONSTANTS'!$B:$B,0))</f>
        <v>5</v>
      </c>
      <c r="AW4" s="47">
        <f t="array" ref="AW4">INDEX('#_CONSTANTS'!$C:$C,MATCH(AW$2,'#_CONSTANTS'!$B:$B,0))</f>
        <v>1</v>
      </c>
      <c r="AX4" s="46" t="str">
        <f t="array" ref="AX4">INDEX('#_CONSTANTS'!$C:$C,MATCH(AX$2,'#_CONSTANTS'!$B:$B,0))</f>
        <v>Foreign, Commonwealth and Development Office</v>
      </c>
      <c r="AY4" s="46" t="str">
        <f t="array" ref="AY4">INDEX('#_CONSTANTS'!$C:$C,MATCH(AY$2,'#_CONSTANTS'!$B:$B,0))</f>
        <v>Public Enquiry Point, Abercrombie House, Eaglesham Road, East Kilbride, Glasgow G75 8EA</v>
      </c>
      <c r="AZ4" s="46" t="str">
        <f t="array" ref="AZ4">INDEX('#_CONSTANTS'!$C:$C,MATCH(AZ$2,'#_CONSTANTS'!$B:$B,0))</f>
        <v>+44 (0) 1355 84 3132</v>
      </c>
      <c r="BA4" s="46" t="str">
        <f t="array" ref="BA4">INDEX('#_CONSTANTS'!$C:$C,MATCH(BA$2,'#_CONSTANTS'!$B:$B,0))</f>
        <v>transparency.unit@fcdo.gov.uk</v>
      </c>
      <c r="BB4" s="49">
        <v>0.0</v>
      </c>
      <c r="BC4" s="50" t="str">
        <f t="array" ref="BC4">INDEX('#_CONSTANTS'!$C:$C,MATCH(BC$2,'#_CONSTANTS'!$B:$B,0))</f>
        <v>GB-GOV-3</v>
      </c>
      <c r="BD4" s="50" t="str">
        <f t="array" ref="BD4">INDEX('#_CONSTANTS'!$C:$C,MATCH(BD$2,'#_CONSTANTS'!$B:$B,0))</f>
        <v>B1</v>
      </c>
      <c r="BE4" s="50" t="str">
        <f t="array" ref="BE4">INDEX('#_CONSTANTS'!$C:$C,MATCH(BE$2,'#_CONSTANTS'!$B:$B,0))</f>
        <v>en</v>
      </c>
      <c r="BF4" s="51">
        <f t="array" ref="BF4">INDEX('#_CONSTANTS'!$C:$C,MATCH(BF$2,'#_CONSTANTS'!$B:$B,0))</f>
        <v>45729.07149</v>
      </c>
    </row>
    <row r="5" ht="12.0" customHeight="1">
      <c r="A5" s="37" t="s">
        <v>117</v>
      </c>
      <c r="B5" s="52" t="s">
        <v>110</v>
      </c>
      <c r="C5" s="52" t="s">
        <v>118</v>
      </c>
      <c r="D5" s="40" t="s">
        <v>112</v>
      </c>
      <c r="E5" s="40" t="s">
        <v>54</v>
      </c>
      <c r="F5" s="40" t="s">
        <v>107</v>
      </c>
      <c r="G5" s="40">
        <v>10.0</v>
      </c>
      <c r="H5" s="40">
        <v>2.0</v>
      </c>
      <c r="I5" s="41" t="s">
        <v>119</v>
      </c>
      <c r="J5" s="41" t="s">
        <v>120</v>
      </c>
      <c r="K5" s="42">
        <v>1.0</v>
      </c>
      <c r="L5" s="43">
        <v>42826.0</v>
      </c>
      <c r="M5" s="42">
        <v>1.0</v>
      </c>
      <c r="N5" s="43">
        <f t="shared" si="1"/>
        <v>42826</v>
      </c>
      <c r="O5" s="42">
        <v>2.0</v>
      </c>
      <c r="P5" s="44">
        <v>44286.0</v>
      </c>
      <c r="Q5" s="40">
        <v>3.0</v>
      </c>
      <c r="R5" s="44">
        <v>44286.0</v>
      </c>
      <c r="S5" s="40">
        <v>4.0</v>
      </c>
      <c r="T5" s="42">
        <v>3.0</v>
      </c>
      <c r="U5" s="42">
        <v>4.0</v>
      </c>
      <c r="V5" s="42">
        <v>99999.0</v>
      </c>
      <c r="W5" s="40"/>
      <c r="X5" s="40"/>
      <c r="Y5" s="40">
        <v>998.0</v>
      </c>
      <c r="Z5" s="40" t="s">
        <v>115</v>
      </c>
      <c r="AA5" s="40">
        <v>1.0</v>
      </c>
      <c r="AB5" s="40">
        <v>998.0</v>
      </c>
      <c r="AC5" s="40">
        <v>3.0</v>
      </c>
      <c r="AD5" s="40">
        <v>2.0</v>
      </c>
      <c r="AE5" s="42">
        <v>15220.0</v>
      </c>
      <c r="AF5" s="40" t="s">
        <v>121</v>
      </c>
      <c r="AG5" s="42">
        <v>1.0</v>
      </c>
      <c r="AH5" s="46" t="s">
        <v>108</v>
      </c>
      <c r="AI5" s="46" t="str">
        <f t="array" ref="AI5">INDEX('#_CONSTANTS'!$C:$C,MATCH(AI$2,'#_CONSTANTS'!$B:$B,0))</f>
        <v>GBP</v>
      </c>
      <c r="AJ5" s="46" t="str">
        <f t="array" ref="AJ5">INDEX('#_CONSTANTS'!$C:$C,MATCH(AJ$2,'#_CONSTANTS'!$B:$B,0))</f>
        <v>UK - Foreign, Commonwealth and Development Office</v>
      </c>
      <c r="AK5" s="46" t="str">
        <f t="array" ref="AK5">INDEX('#_CONSTANTS'!$C:$C,MATCH(AK$2,'#_CONSTANTS'!$B:$B,0))</f>
        <v>GB-GOV-1</v>
      </c>
      <c r="AL5" s="47">
        <f t="array" ref="AL5">INDEX('#_CONSTANTS'!$C:$C,MATCH(AL$2,'#_CONSTANTS'!$B:$B,0))</f>
        <v>10</v>
      </c>
      <c r="AM5" s="46" t="str">
        <f t="array" ref="AM5">INDEX('#_CONSTANTS'!$C:$C,MATCH(AM$2,'#_CONSTANTS'!$B:$B,0))</f>
        <v>GB-GOV-52</v>
      </c>
      <c r="AN5" s="46" t="str">
        <f t="array" ref="AN5">INDEX('#_CONSTANTS'!$C:$C,MATCH(AN$2,'#_CONSTANTS'!$B:$B,0))</f>
        <v>Conflict, Stability and Security Fund (CSSF)</v>
      </c>
      <c r="AO5" s="47">
        <f t="array" ref="AO5">INDEX('#_CONSTANTS'!$C:$C,MATCH(AO$2,'#_CONSTANTS'!$B:$B,0))</f>
        <v>1</v>
      </c>
      <c r="AP5" s="46" t="str">
        <f t="array" ref="AP5">INDEX('#_CONSTANTS'!$C:$C,MATCH(AP$2,'#_CONSTANTS'!$B:$B,0))</f>
        <v>GB-GOR-D2</v>
      </c>
      <c r="AQ5" s="46" t="str">
        <f t="array" ref="AQ5">INDEX('#_CONSTANTS'!$C:$C,MATCH(AQ$2,'#_CONSTANTS'!$B:$B,0))</f>
        <v>Joint Funds Unit (JFU)</v>
      </c>
      <c r="AR5" s="47">
        <f t="array" ref="AR5">INDEX('#_CONSTANTS'!$C:$C,MATCH(AR$2,'#_CONSTANTS'!$B:$B,0))</f>
        <v>4</v>
      </c>
      <c r="AS5" s="46" t="str">
        <f t="array" ref="AS5">INDEX('#_CONSTANTS'!$C:$C,MATCH(AS$2,'#_CONSTANTS'!$B:$B,0))</f>
        <v>C01</v>
      </c>
      <c r="AT5" s="47">
        <f t="array" ref="AT5">INDEX('#_CONSTANTS'!$C:$C,MATCH(AT$2,'#_CONSTANTS'!$B:$B,0))</f>
        <v>110</v>
      </c>
      <c r="AU5" s="47">
        <f t="array" ref="AU5">INDEX('#_CONSTANTS'!$C:$C,MATCH(AU$2,'#_CONSTANTS'!$B:$B,0))</f>
        <v>10</v>
      </c>
      <c r="AV5" s="47">
        <f t="array" ref="AV5">INDEX('#_CONSTANTS'!$C:$C,MATCH(AV$2,'#_CONSTANTS'!$B:$B,0))</f>
        <v>5</v>
      </c>
      <c r="AW5" s="47">
        <f t="array" ref="AW5">INDEX('#_CONSTANTS'!$C:$C,MATCH(AW$2,'#_CONSTANTS'!$B:$B,0))</f>
        <v>1</v>
      </c>
      <c r="AX5" s="46" t="str">
        <f t="array" ref="AX5">INDEX('#_CONSTANTS'!$C:$C,MATCH(AX$2,'#_CONSTANTS'!$B:$B,0))</f>
        <v>Foreign, Commonwealth and Development Office</v>
      </c>
      <c r="AY5" s="46" t="str">
        <f t="array" ref="AY5">INDEX('#_CONSTANTS'!$C:$C,MATCH(AY$2,'#_CONSTANTS'!$B:$B,0))</f>
        <v>Public Enquiry Point, Abercrombie House, Eaglesham Road, East Kilbride, Glasgow G75 8EA</v>
      </c>
      <c r="AZ5" s="46" t="str">
        <f t="array" ref="AZ5">INDEX('#_CONSTANTS'!$C:$C,MATCH(AZ$2,'#_CONSTANTS'!$B:$B,0))</f>
        <v>+44 (0) 1355 84 3132</v>
      </c>
      <c r="BA5" s="46" t="str">
        <f t="array" ref="BA5">INDEX('#_CONSTANTS'!$C:$C,MATCH(BA$2,'#_CONSTANTS'!$B:$B,0))</f>
        <v>transparency.unit@fcdo.gov.uk</v>
      </c>
      <c r="BB5" s="49">
        <v>0.0</v>
      </c>
      <c r="BC5" s="50" t="str">
        <f t="array" ref="BC5">INDEX('#_CONSTANTS'!$C:$C,MATCH(BC$2,'#_CONSTANTS'!$B:$B,0))</f>
        <v>GB-GOV-3</v>
      </c>
      <c r="BD5" s="50" t="str">
        <f t="array" ref="BD5">INDEX('#_CONSTANTS'!$C:$C,MATCH(BD$2,'#_CONSTANTS'!$B:$B,0))</f>
        <v>B1</v>
      </c>
      <c r="BE5" s="50" t="str">
        <f t="array" ref="BE5">INDEX('#_CONSTANTS'!$C:$C,MATCH(BE$2,'#_CONSTANTS'!$B:$B,0))</f>
        <v>en</v>
      </c>
      <c r="BF5" s="51">
        <f t="array" ref="BF5">INDEX('#_CONSTANTS'!$C:$C,MATCH(BF$2,'#_CONSTANTS'!$B:$B,0))</f>
        <v>45729.07149</v>
      </c>
    </row>
    <row r="6" ht="12.0" customHeight="1">
      <c r="A6" s="37" t="s">
        <v>122</v>
      </c>
      <c r="B6" s="52" t="s">
        <v>110</v>
      </c>
      <c r="C6" s="52" t="s">
        <v>123</v>
      </c>
      <c r="D6" s="40" t="s">
        <v>112</v>
      </c>
      <c r="E6" s="40" t="s">
        <v>54</v>
      </c>
      <c r="F6" s="40" t="s">
        <v>107</v>
      </c>
      <c r="G6" s="40">
        <v>10.0</v>
      </c>
      <c r="H6" s="40">
        <v>2.0</v>
      </c>
      <c r="I6" s="41" t="s">
        <v>124</v>
      </c>
      <c r="J6" s="41" t="s">
        <v>125</v>
      </c>
      <c r="K6" s="42">
        <v>1.0</v>
      </c>
      <c r="L6" s="43">
        <v>42826.0</v>
      </c>
      <c r="M6" s="42">
        <v>1.0</v>
      </c>
      <c r="N6" s="43">
        <f t="shared" si="1"/>
        <v>42826</v>
      </c>
      <c r="O6" s="42">
        <v>2.0</v>
      </c>
      <c r="P6" s="43">
        <v>44651.0</v>
      </c>
      <c r="Q6" s="40">
        <v>3.0</v>
      </c>
      <c r="R6" s="44"/>
      <c r="S6" s="40"/>
      <c r="T6" s="42">
        <v>3.0</v>
      </c>
      <c r="U6" s="42">
        <v>2.0</v>
      </c>
      <c r="V6" s="42">
        <v>99999.0</v>
      </c>
      <c r="W6" s="40"/>
      <c r="X6" s="40"/>
      <c r="Y6" s="40">
        <v>998.0</v>
      </c>
      <c r="Z6" s="40" t="s">
        <v>115</v>
      </c>
      <c r="AA6" s="40">
        <v>1.0</v>
      </c>
      <c r="AB6" s="40">
        <v>998.0</v>
      </c>
      <c r="AC6" s="40">
        <v>3.0</v>
      </c>
      <c r="AD6" s="40">
        <v>2.0</v>
      </c>
      <c r="AE6" s="42">
        <v>15230.0</v>
      </c>
      <c r="AF6" s="40" t="s">
        <v>126</v>
      </c>
      <c r="AG6" s="42">
        <v>1.0</v>
      </c>
      <c r="AH6" s="46" t="s">
        <v>108</v>
      </c>
      <c r="AI6" s="46" t="str">
        <f t="array" ref="AI6">INDEX('#_CONSTANTS'!$C:$C,MATCH(AI$2,'#_CONSTANTS'!$B:$B,0))</f>
        <v>GBP</v>
      </c>
      <c r="AJ6" s="46" t="str">
        <f t="array" ref="AJ6">INDEX('#_CONSTANTS'!$C:$C,MATCH(AJ$2,'#_CONSTANTS'!$B:$B,0))</f>
        <v>UK - Foreign, Commonwealth and Development Office</v>
      </c>
      <c r="AK6" s="46" t="str">
        <f t="array" ref="AK6">INDEX('#_CONSTANTS'!$C:$C,MATCH(AK$2,'#_CONSTANTS'!$B:$B,0))</f>
        <v>GB-GOV-1</v>
      </c>
      <c r="AL6" s="47">
        <f t="array" ref="AL6">INDEX('#_CONSTANTS'!$C:$C,MATCH(AL$2,'#_CONSTANTS'!$B:$B,0))</f>
        <v>10</v>
      </c>
      <c r="AM6" s="46" t="str">
        <f t="array" ref="AM6">INDEX('#_CONSTANTS'!$C:$C,MATCH(AM$2,'#_CONSTANTS'!$B:$B,0))</f>
        <v>GB-GOV-52</v>
      </c>
      <c r="AN6" s="46" t="str">
        <f t="array" ref="AN6">INDEX('#_CONSTANTS'!$C:$C,MATCH(AN$2,'#_CONSTANTS'!$B:$B,0))</f>
        <v>Conflict, Stability and Security Fund (CSSF)</v>
      </c>
      <c r="AO6" s="47">
        <f t="array" ref="AO6">INDEX('#_CONSTANTS'!$C:$C,MATCH(AO$2,'#_CONSTANTS'!$B:$B,0))</f>
        <v>1</v>
      </c>
      <c r="AP6" s="46" t="str">
        <f t="array" ref="AP6">INDEX('#_CONSTANTS'!$C:$C,MATCH(AP$2,'#_CONSTANTS'!$B:$B,0))</f>
        <v>GB-GOR-D2</v>
      </c>
      <c r="AQ6" s="46" t="str">
        <f t="array" ref="AQ6">INDEX('#_CONSTANTS'!$C:$C,MATCH(AQ$2,'#_CONSTANTS'!$B:$B,0))</f>
        <v>Joint Funds Unit (JFU)</v>
      </c>
      <c r="AR6" s="47">
        <f t="array" ref="AR6">INDEX('#_CONSTANTS'!$C:$C,MATCH(AR$2,'#_CONSTANTS'!$B:$B,0))</f>
        <v>4</v>
      </c>
      <c r="AS6" s="46" t="str">
        <f t="array" ref="AS6">INDEX('#_CONSTANTS'!$C:$C,MATCH(AS$2,'#_CONSTANTS'!$B:$B,0))</f>
        <v>C01</v>
      </c>
      <c r="AT6" s="47">
        <f t="array" ref="AT6">INDEX('#_CONSTANTS'!$C:$C,MATCH(AT$2,'#_CONSTANTS'!$B:$B,0))</f>
        <v>110</v>
      </c>
      <c r="AU6" s="47">
        <f t="array" ref="AU6">INDEX('#_CONSTANTS'!$C:$C,MATCH(AU$2,'#_CONSTANTS'!$B:$B,0))</f>
        <v>10</v>
      </c>
      <c r="AV6" s="47">
        <f t="array" ref="AV6">INDEX('#_CONSTANTS'!$C:$C,MATCH(AV$2,'#_CONSTANTS'!$B:$B,0))</f>
        <v>5</v>
      </c>
      <c r="AW6" s="47">
        <f t="array" ref="AW6">INDEX('#_CONSTANTS'!$C:$C,MATCH(AW$2,'#_CONSTANTS'!$B:$B,0))</f>
        <v>1</v>
      </c>
      <c r="AX6" s="46" t="str">
        <f t="array" ref="AX6">INDEX('#_CONSTANTS'!$C:$C,MATCH(AX$2,'#_CONSTANTS'!$B:$B,0))</f>
        <v>Foreign, Commonwealth and Development Office</v>
      </c>
      <c r="AY6" s="46" t="str">
        <f t="array" ref="AY6">INDEX('#_CONSTANTS'!$C:$C,MATCH(AY$2,'#_CONSTANTS'!$B:$B,0))</f>
        <v>Public Enquiry Point, Abercrombie House, Eaglesham Road, East Kilbride, Glasgow G75 8EA</v>
      </c>
      <c r="AZ6" s="46" t="str">
        <f t="array" ref="AZ6">INDEX('#_CONSTANTS'!$C:$C,MATCH(AZ$2,'#_CONSTANTS'!$B:$B,0))</f>
        <v>+44 (0) 1355 84 3132</v>
      </c>
      <c r="BA6" s="46" t="str">
        <f t="array" ref="BA6">INDEX('#_CONSTANTS'!$C:$C,MATCH(BA$2,'#_CONSTANTS'!$B:$B,0))</f>
        <v>transparency.unit@fcdo.gov.uk</v>
      </c>
      <c r="BB6" s="49">
        <v>0.0</v>
      </c>
      <c r="BC6" s="50" t="str">
        <f t="array" ref="BC6">INDEX('#_CONSTANTS'!$C:$C,MATCH(BC$2,'#_CONSTANTS'!$B:$B,0))</f>
        <v>GB-GOV-3</v>
      </c>
      <c r="BD6" s="50" t="str">
        <f t="array" ref="BD6">INDEX('#_CONSTANTS'!$C:$C,MATCH(BD$2,'#_CONSTANTS'!$B:$B,0))</f>
        <v>B1</v>
      </c>
      <c r="BE6" s="50" t="str">
        <f t="array" ref="BE6">INDEX('#_CONSTANTS'!$C:$C,MATCH(BE$2,'#_CONSTANTS'!$B:$B,0))</f>
        <v>en</v>
      </c>
      <c r="BF6" s="51">
        <f t="array" ref="BF6">INDEX('#_CONSTANTS'!$C:$C,MATCH(BF$2,'#_CONSTANTS'!$B:$B,0))</f>
        <v>45729.07149</v>
      </c>
    </row>
    <row r="7" ht="12.0" customHeight="1">
      <c r="A7" s="37" t="s">
        <v>127</v>
      </c>
      <c r="B7" s="52" t="s">
        <v>110</v>
      </c>
      <c r="C7" s="53" t="s">
        <v>128</v>
      </c>
      <c r="D7" s="40" t="s">
        <v>112</v>
      </c>
      <c r="E7" s="40" t="s">
        <v>54</v>
      </c>
      <c r="F7" s="40" t="s">
        <v>107</v>
      </c>
      <c r="G7" s="40">
        <v>10.0</v>
      </c>
      <c r="H7" s="40">
        <v>2.0</v>
      </c>
      <c r="I7" s="41" t="s">
        <v>129</v>
      </c>
      <c r="J7" s="41" t="s">
        <v>130</v>
      </c>
      <c r="K7" s="42">
        <v>1.0</v>
      </c>
      <c r="L7" s="43">
        <v>42826.0</v>
      </c>
      <c r="M7" s="42">
        <v>1.0</v>
      </c>
      <c r="N7" s="43">
        <f t="shared" si="1"/>
        <v>42826</v>
      </c>
      <c r="O7" s="42">
        <v>2.0</v>
      </c>
      <c r="P7" s="43">
        <v>44651.0</v>
      </c>
      <c r="Q7" s="40">
        <v>3.0</v>
      </c>
      <c r="R7" s="44"/>
      <c r="S7" s="40"/>
      <c r="T7" s="42">
        <v>3.0</v>
      </c>
      <c r="U7" s="42">
        <v>2.0</v>
      </c>
      <c r="V7" s="42">
        <v>99999.0</v>
      </c>
      <c r="W7" s="40"/>
      <c r="X7" s="40"/>
      <c r="Y7" s="40">
        <v>998.0</v>
      </c>
      <c r="Z7" s="40" t="s">
        <v>115</v>
      </c>
      <c r="AA7" s="40">
        <v>1.0</v>
      </c>
      <c r="AB7" s="40">
        <v>998.0</v>
      </c>
      <c r="AC7" s="40">
        <v>3.0</v>
      </c>
      <c r="AD7" s="40">
        <v>2.0</v>
      </c>
      <c r="AE7" s="42">
        <v>15220.0</v>
      </c>
      <c r="AF7" s="40" t="s">
        <v>121</v>
      </c>
      <c r="AG7" s="42">
        <v>1.0</v>
      </c>
      <c r="AH7" s="46" t="s">
        <v>108</v>
      </c>
      <c r="AI7" s="46" t="str">
        <f t="array" ref="AI7">INDEX('#_CONSTANTS'!$C:$C,MATCH(AI$2,'#_CONSTANTS'!$B:$B,0))</f>
        <v>GBP</v>
      </c>
      <c r="AJ7" s="46" t="str">
        <f t="array" ref="AJ7">INDEX('#_CONSTANTS'!$C:$C,MATCH(AJ$2,'#_CONSTANTS'!$B:$B,0))</f>
        <v>UK - Foreign, Commonwealth and Development Office</v>
      </c>
      <c r="AK7" s="46" t="str">
        <f t="array" ref="AK7">INDEX('#_CONSTANTS'!$C:$C,MATCH(AK$2,'#_CONSTANTS'!$B:$B,0))</f>
        <v>GB-GOV-1</v>
      </c>
      <c r="AL7" s="47">
        <f t="array" ref="AL7">INDEX('#_CONSTANTS'!$C:$C,MATCH(AL$2,'#_CONSTANTS'!$B:$B,0))</f>
        <v>10</v>
      </c>
      <c r="AM7" s="46" t="str">
        <f t="array" ref="AM7">INDEX('#_CONSTANTS'!$C:$C,MATCH(AM$2,'#_CONSTANTS'!$B:$B,0))</f>
        <v>GB-GOV-52</v>
      </c>
      <c r="AN7" s="46" t="str">
        <f t="array" ref="AN7">INDEX('#_CONSTANTS'!$C:$C,MATCH(AN$2,'#_CONSTANTS'!$B:$B,0))</f>
        <v>Conflict, Stability and Security Fund (CSSF)</v>
      </c>
      <c r="AO7" s="47">
        <f t="array" ref="AO7">INDEX('#_CONSTANTS'!$C:$C,MATCH(AO$2,'#_CONSTANTS'!$B:$B,0))</f>
        <v>1</v>
      </c>
      <c r="AP7" s="46" t="str">
        <f t="array" ref="AP7">INDEX('#_CONSTANTS'!$C:$C,MATCH(AP$2,'#_CONSTANTS'!$B:$B,0))</f>
        <v>GB-GOR-D2</v>
      </c>
      <c r="AQ7" s="46" t="str">
        <f t="array" ref="AQ7">INDEX('#_CONSTANTS'!$C:$C,MATCH(AQ$2,'#_CONSTANTS'!$B:$B,0))</f>
        <v>Joint Funds Unit (JFU)</v>
      </c>
      <c r="AR7" s="47">
        <f t="array" ref="AR7">INDEX('#_CONSTANTS'!$C:$C,MATCH(AR$2,'#_CONSTANTS'!$B:$B,0))</f>
        <v>4</v>
      </c>
      <c r="AS7" s="46" t="str">
        <f t="array" ref="AS7">INDEX('#_CONSTANTS'!$C:$C,MATCH(AS$2,'#_CONSTANTS'!$B:$B,0))</f>
        <v>C01</v>
      </c>
      <c r="AT7" s="47">
        <f t="array" ref="AT7">INDEX('#_CONSTANTS'!$C:$C,MATCH(AT$2,'#_CONSTANTS'!$B:$B,0))</f>
        <v>110</v>
      </c>
      <c r="AU7" s="47">
        <f t="array" ref="AU7">INDEX('#_CONSTANTS'!$C:$C,MATCH(AU$2,'#_CONSTANTS'!$B:$B,0))</f>
        <v>10</v>
      </c>
      <c r="AV7" s="47">
        <f t="array" ref="AV7">INDEX('#_CONSTANTS'!$C:$C,MATCH(AV$2,'#_CONSTANTS'!$B:$B,0))</f>
        <v>5</v>
      </c>
      <c r="AW7" s="47">
        <f t="array" ref="AW7">INDEX('#_CONSTANTS'!$C:$C,MATCH(AW$2,'#_CONSTANTS'!$B:$B,0))</f>
        <v>1</v>
      </c>
      <c r="AX7" s="46" t="str">
        <f t="array" ref="AX7">INDEX('#_CONSTANTS'!$C:$C,MATCH(AX$2,'#_CONSTANTS'!$B:$B,0))</f>
        <v>Foreign, Commonwealth and Development Office</v>
      </c>
      <c r="AY7" s="46" t="str">
        <f t="array" ref="AY7">INDEX('#_CONSTANTS'!$C:$C,MATCH(AY$2,'#_CONSTANTS'!$B:$B,0))</f>
        <v>Public Enquiry Point, Abercrombie House, Eaglesham Road, East Kilbride, Glasgow G75 8EA</v>
      </c>
      <c r="AZ7" s="46" t="str">
        <f t="array" ref="AZ7">INDEX('#_CONSTANTS'!$C:$C,MATCH(AZ$2,'#_CONSTANTS'!$B:$B,0))</f>
        <v>+44 (0) 1355 84 3132</v>
      </c>
      <c r="BA7" s="46" t="str">
        <f t="array" ref="BA7">INDEX('#_CONSTANTS'!$C:$C,MATCH(BA$2,'#_CONSTANTS'!$B:$B,0))</f>
        <v>transparency.unit@fcdo.gov.uk</v>
      </c>
      <c r="BB7" s="49">
        <v>0.0</v>
      </c>
      <c r="BC7" s="50" t="str">
        <f t="array" ref="BC7">INDEX('#_CONSTANTS'!$C:$C,MATCH(BC$2,'#_CONSTANTS'!$B:$B,0))</f>
        <v>GB-GOV-3</v>
      </c>
      <c r="BD7" s="50" t="str">
        <f t="array" ref="BD7">INDEX('#_CONSTANTS'!$C:$C,MATCH(BD$2,'#_CONSTANTS'!$B:$B,0))</f>
        <v>B1</v>
      </c>
      <c r="BE7" s="50" t="str">
        <f t="array" ref="BE7">INDEX('#_CONSTANTS'!$C:$C,MATCH(BE$2,'#_CONSTANTS'!$B:$B,0))</f>
        <v>en</v>
      </c>
      <c r="BF7" s="51">
        <f t="array" ref="BF7">INDEX('#_CONSTANTS'!$C:$C,MATCH(BF$2,'#_CONSTANTS'!$B:$B,0))</f>
        <v>45729.07149</v>
      </c>
    </row>
    <row r="8" ht="12.0" customHeight="1">
      <c r="A8" s="37" t="s">
        <v>131</v>
      </c>
      <c r="B8" s="52" t="s">
        <v>110</v>
      </c>
      <c r="C8" s="54" t="s">
        <v>132</v>
      </c>
      <c r="D8" s="40" t="s">
        <v>112</v>
      </c>
      <c r="E8" s="40" t="s">
        <v>54</v>
      </c>
      <c r="F8" s="40" t="s">
        <v>107</v>
      </c>
      <c r="G8" s="40">
        <v>10.0</v>
      </c>
      <c r="H8" s="40">
        <v>2.0</v>
      </c>
      <c r="I8" s="41" t="s">
        <v>133</v>
      </c>
      <c r="J8" s="41" t="s">
        <v>134</v>
      </c>
      <c r="K8" s="42">
        <v>1.0</v>
      </c>
      <c r="L8" s="43">
        <v>43191.0</v>
      </c>
      <c r="M8" s="42">
        <v>1.0</v>
      </c>
      <c r="N8" s="43">
        <f t="shared" si="1"/>
        <v>43191</v>
      </c>
      <c r="O8" s="42">
        <v>2.0</v>
      </c>
      <c r="P8" s="44">
        <v>43921.0</v>
      </c>
      <c r="Q8" s="40">
        <v>3.0</v>
      </c>
      <c r="R8" s="44">
        <v>43921.0</v>
      </c>
      <c r="S8" s="40">
        <v>4.0</v>
      </c>
      <c r="T8" s="42">
        <v>3.0</v>
      </c>
      <c r="U8" s="42">
        <v>4.0</v>
      </c>
      <c r="V8" s="42">
        <v>99999.0</v>
      </c>
      <c r="W8" s="40"/>
      <c r="X8" s="40"/>
      <c r="Y8" s="40">
        <v>998.0</v>
      </c>
      <c r="Z8" s="40" t="s">
        <v>115</v>
      </c>
      <c r="AA8" s="40">
        <v>1.0</v>
      </c>
      <c r="AB8" s="40">
        <v>998.0</v>
      </c>
      <c r="AC8" s="40">
        <v>3.0</v>
      </c>
      <c r="AD8" s="40">
        <v>2.0</v>
      </c>
      <c r="AE8" s="42">
        <v>15190.0</v>
      </c>
      <c r="AF8" s="40" t="s">
        <v>135</v>
      </c>
      <c r="AG8" s="42">
        <v>1.0</v>
      </c>
      <c r="AH8" s="46" t="s">
        <v>108</v>
      </c>
      <c r="AI8" s="46" t="str">
        <f t="array" ref="AI8">INDEX('#_CONSTANTS'!$C:$C,MATCH(AI$2,'#_CONSTANTS'!$B:$B,0))</f>
        <v>GBP</v>
      </c>
      <c r="AJ8" s="46" t="str">
        <f t="array" ref="AJ8">INDEX('#_CONSTANTS'!$C:$C,MATCH(AJ$2,'#_CONSTANTS'!$B:$B,0))</f>
        <v>UK - Foreign, Commonwealth and Development Office</v>
      </c>
      <c r="AK8" s="46" t="str">
        <f t="array" ref="AK8">INDEX('#_CONSTANTS'!$C:$C,MATCH(AK$2,'#_CONSTANTS'!$B:$B,0))</f>
        <v>GB-GOV-1</v>
      </c>
      <c r="AL8" s="47">
        <f t="array" ref="AL8">INDEX('#_CONSTANTS'!$C:$C,MATCH(AL$2,'#_CONSTANTS'!$B:$B,0))</f>
        <v>10</v>
      </c>
      <c r="AM8" s="46" t="str">
        <f t="array" ref="AM8">INDEX('#_CONSTANTS'!$C:$C,MATCH(AM$2,'#_CONSTANTS'!$B:$B,0))</f>
        <v>GB-GOV-52</v>
      </c>
      <c r="AN8" s="46" t="str">
        <f t="array" ref="AN8">INDEX('#_CONSTANTS'!$C:$C,MATCH(AN$2,'#_CONSTANTS'!$B:$B,0))</f>
        <v>Conflict, Stability and Security Fund (CSSF)</v>
      </c>
      <c r="AO8" s="47">
        <f t="array" ref="AO8">INDEX('#_CONSTANTS'!$C:$C,MATCH(AO$2,'#_CONSTANTS'!$B:$B,0))</f>
        <v>1</v>
      </c>
      <c r="AP8" s="46" t="str">
        <f t="array" ref="AP8">INDEX('#_CONSTANTS'!$C:$C,MATCH(AP$2,'#_CONSTANTS'!$B:$B,0))</f>
        <v>GB-GOR-D2</v>
      </c>
      <c r="AQ8" s="46" t="str">
        <f t="array" ref="AQ8">INDEX('#_CONSTANTS'!$C:$C,MATCH(AQ$2,'#_CONSTANTS'!$B:$B,0))</f>
        <v>Joint Funds Unit (JFU)</v>
      </c>
      <c r="AR8" s="47">
        <f t="array" ref="AR8">INDEX('#_CONSTANTS'!$C:$C,MATCH(AR$2,'#_CONSTANTS'!$B:$B,0))</f>
        <v>4</v>
      </c>
      <c r="AS8" s="46" t="str">
        <f t="array" ref="AS8">INDEX('#_CONSTANTS'!$C:$C,MATCH(AS$2,'#_CONSTANTS'!$B:$B,0))</f>
        <v>C01</v>
      </c>
      <c r="AT8" s="47">
        <f t="array" ref="AT8">INDEX('#_CONSTANTS'!$C:$C,MATCH(AT$2,'#_CONSTANTS'!$B:$B,0))</f>
        <v>110</v>
      </c>
      <c r="AU8" s="47">
        <f t="array" ref="AU8">INDEX('#_CONSTANTS'!$C:$C,MATCH(AU$2,'#_CONSTANTS'!$B:$B,0))</f>
        <v>10</v>
      </c>
      <c r="AV8" s="47">
        <f t="array" ref="AV8">INDEX('#_CONSTANTS'!$C:$C,MATCH(AV$2,'#_CONSTANTS'!$B:$B,0))</f>
        <v>5</v>
      </c>
      <c r="AW8" s="47">
        <f t="array" ref="AW8">INDEX('#_CONSTANTS'!$C:$C,MATCH(AW$2,'#_CONSTANTS'!$B:$B,0))</f>
        <v>1</v>
      </c>
      <c r="AX8" s="46" t="str">
        <f t="array" ref="AX8">INDEX('#_CONSTANTS'!$C:$C,MATCH(AX$2,'#_CONSTANTS'!$B:$B,0))</f>
        <v>Foreign, Commonwealth and Development Office</v>
      </c>
      <c r="AY8" s="46" t="str">
        <f t="array" ref="AY8">INDEX('#_CONSTANTS'!$C:$C,MATCH(AY$2,'#_CONSTANTS'!$B:$B,0))</f>
        <v>Public Enquiry Point, Abercrombie House, Eaglesham Road, East Kilbride, Glasgow G75 8EA</v>
      </c>
      <c r="AZ8" s="46" t="str">
        <f t="array" ref="AZ8">INDEX('#_CONSTANTS'!$C:$C,MATCH(AZ$2,'#_CONSTANTS'!$B:$B,0))</f>
        <v>+44 (0) 1355 84 3132</v>
      </c>
      <c r="BA8" s="46" t="str">
        <f t="array" ref="BA8">INDEX('#_CONSTANTS'!$C:$C,MATCH(BA$2,'#_CONSTANTS'!$B:$B,0))</f>
        <v>transparency.unit@fcdo.gov.uk</v>
      </c>
      <c r="BB8" s="49">
        <v>0.0</v>
      </c>
      <c r="BC8" s="50" t="str">
        <f t="array" ref="BC8">INDEX('#_CONSTANTS'!$C:$C,MATCH(BC$2,'#_CONSTANTS'!$B:$B,0))</f>
        <v>GB-GOV-3</v>
      </c>
      <c r="BD8" s="50" t="str">
        <f t="array" ref="BD8">INDEX('#_CONSTANTS'!$C:$C,MATCH(BD$2,'#_CONSTANTS'!$B:$B,0))</f>
        <v>B1</v>
      </c>
      <c r="BE8" s="50" t="str">
        <f t="array" ref="BE8">INDEX('#_CONSTANTS'!$C:$C,MATCH(BE$2,'#_CONSTANTS'!$B:$B,0))</f>
        <v>en</v>
      </c>
      <c r="BF8" s="51">
        <f t="array" ref="BF8">INDEX('#_CONSTANTS'!$C:$C,MATCH(BF$2,'#_CONSTANTS'!$B:$B,0))</f>
        <v>45729.07149</v>
      </c>
    </row>
    <row r="9" ht="12.0" customHeight="1">
      <c r="A9" s="37" t="s">
        <v>136</v>
      </c>
      <c r="B9" s="52" t="s">
        <v>110</v>
      </c>
      <c r="C9" s="53" t="s">
        <v>137</v>
      </c>
      <c r="D9" s="40" t="s">
        <v>112</v>
      </c>
      <c r="E9" s="40" t="s">
        <v>54</v>
      </c>
      <c r="F9" s="40" t="s">
        <v>107</v>
      </c>
      <c r="G9" s="40">
        <v>10.0</v>
      </c>
      <c r="H9" s="40">
        <v>2.0</v>
      </c>
      <c r="I9" s="41" t="s">
        <v>138</v>
      </c>
      <c r="J9" s="41" t="s">
        <v>139</v>
      </c>
      <c r="K9" s="42">
        <v>1.0</v>
      </c>
      <c r="L9" s="43">
        <v>43191.0</v>
      </c>
      <c r="M9" s="42">
        <v>1.0</v>
      </c>
      <c r="N9" s="43">
        <f t="shared" si="1"/>
        <v>43191</v>
      </c>
      <c r="O9" s="42">
        <v>2.0</v>
      </c>
      <c r="P9" s="43">
        <v>44651.0</v>
      </c>
      <c r="Q9" s="40">
        <v>3.0</v>
      </c>
      <c r="R9" s="44"/>
      <c r="S9" s="40"/>
      <c r="T9" s="42">
        <v>3.0</v>
      </c>
      <c r="U9" s="42">
        <v>2.0</v>
      </c>
      <c r="V9" s="42">
        <v>99999.0</v>
      </c>
      <c r="W9" s="55" t="s">
        <v>140</v>
      </c>
      <c r="X9" s="40" t="s">
        <v>141</v>
      </c>
      <c r="Y9" s="40"/>
      <c r="Z9" s="40"/>
      <c r="AA9" s="40"/>
      <c r="AB9" s="40" t="s">
        <v>140</v>
      </c>
      <c r="AC9" s="40">
        <v>3.0</v>
      </c>
      <c r="AD9" s="40">
        <v>2.0</v>
      </c>
      <c r="AE9" s="42">
        <v>15190.0</v>
      </c>
      <c r="AF9" s="40" t="s">
        <v>135</v>
      </c>
      <c r="AG9" s="42">
        <v>1.0</v>
      </c>
      <c r="AH9" s="46" t="s">
        <v>108</v>
      </c>
      <c r="AI9" s="46" t="str">
        <f t="array" ref="AI9">INDEX('#_CONSTANTS'!$C:$C,MATCH(AI$2,'#_CONSTANTS'!$B:$B,0))</f>
        <v>GBP</v>
      </c>
      <c r="AJ9" s="46" t="str">
        <f t="array" ref="AJ9">INDEX('#_CONSTANTS'!$C:$C,MATCH(AJ$2,'#_CONSTANTS'!$B:$B,0))</f>
        <v>UK - Foreign, Commonwealth and Development Office</v>
      </c>
      <c r="AK9" s="46" t="str">
        <f t="array" ref="AK9">INDEX('#_CONSTANTS'!$C:$C,MATCH(AK$2,'#_CONSTANTS'!$B:$B,0))</f>
        <v>GB-GOV-1</v>
      </c>
      <c r="AL9" s="47">
        <f t="array" ref="AL9">INDEX('#_CONSTANTS'!$C:$C,MATCH(AL$2,'#_CONSTANTS'!$B:$B,0))</f>
        <v>10</v>
      </c>
      <c r="AM9" s="46" t="str">
        <f t="array" ref="AM9">INDEX('#_CONSTANTS'!$C:$C,MATCH(AM$2,'#_CONSTANTS'!$B:$B,0))</f>
        <v>GB-GOV-52</v>
      </c>
      <c r="AN9" s="46" t="str">
        <f t="array" ref="AN9">INDEX('#_CONSTANTS'!$C:$C,MATCH(AN$2,'#_CONSTANTS'!$B:$B,0))</f>
        <v>Conflict, Stability and Security Fund (CSSF)</v>
      </c>
      <c r="AO9" s="47">
        <f t="array" ref="AO9">INDEX('#_CONSTANTS'!$C:$C,MATCH(AO$2,'#_CONSTANTS'!$B:$B,0))</f>
        <v>1</v>
      </c>
      <c r="AP9" s="46" t="str">
        <f t="array" ref="AP9">INDEX('#_CONSTANTS'!$C:$C,MATCH(AP$2,'#_CONSTANTS'!$B:$B,0))</f>
        <v>GB-GOR-D2</v>
      </c>
      <c r="AQ9" s="46" t="str">
        <f t="array" ref="AQ9">INDEX('#_CONSTANTS'!$C:$C,MATCH(AQ$2,'#_CONSTANTS'!$B:$B,0))</f>
        <v>Joint Funds Unit (JFU)</v>
      </c>
      <c r="AR9" s="47">
        <f t="array" ref="AR9">INDEX('#_CONSTANTS'!$C:$C,MATCH(AR$2,'#_CONSTANTS'!$B:$B,0))</f>
        <v>4</v>
      </c>
      <c r="AS9" s="46" t="str">
        <f t="array" ref="AS9">INDEX('#_CONSTANTS'!$C:$C,MATCH(AS$2,'#_CONSTANTS'!$B:$B,0))</f>
        <v>C01</v>
      </c>
      <c r="AT9" s="47">
        <f t="array" ref="AT9">INDEX('#_CONSTANTS'!$C:$C,MATCH(AT$2,'#_CONSTANTS'!$B:$B,0))</f>
        <v>110</v>
      </c>
      <c r="AU9" s="47">
        <f t="array" ref="AU9">INDEX('#_CONSTANTS'!$C:$C,MATCH(AU$2,'#_CONSTANTS'!$B:$B,0))</f>
        <v>10</v>
      </c>
      <c r="AV9" s="47">
        <f t="array" ref="AV9">INDEX('#_CONSTANTS'!$C:$C,MATCH(AV$2,'#_CONSTANTS'!$B:$B,0))</f>
        <v>5</v>
      </c>
      <c r="AW9" s="47">
        <f t="array" ref="AW9">INDEX('#_CONSTANTS'!$C:$C,MATCH(AW$2,'#_CONSTANTS'!$B:$B,0))</f>
        <v>1</v>
      </c>
      <c r="AX9" s="46" t="str">
        <f t="array" ref="AX9">INDEX('#_CONSTANTS'!$C:$C,MATCH(AX$2,'#_CONSTANTS'!$B:$B,0))</f>
        <v>Foreign, Commonwealth and Development Office</v>
      </c>
      <c r="AY9" s="46" t="str">
        <f t="array" ref="AY9">INDEX('#_CONSTANTS'!$C:$C,MATCH(AY$2,'#_CONSTANTS'!$B:$B,0))</f>
        <v>Public Enquiry Point, Abercrombie House, Eaglesham Road, East Kilbride, Glasgow G75 8EA</v>
      </c>
      <c r="AZ9" s="46" t="str">
        <f t="array" ref="AZ9">INDEX('#_CONSTANTS'!$C:$C,MATCH(AZ$2,'#_CONSTANTS'!$B:$B,0))</f>
        <v>+44 (0) 1355 84 3132</v>
      </c>
      <c r="BA9" s="46" t="str">
        <f t="array" ref="BA9">INDEX('#_CONSTANTS'!$C:$C,MATCH(BA$2,'#_CONSTANTS'!$B:$B,0))</f>
        <v>transparency.unit@fcdo.gov.uk</v>
      </c>
      <c r="BB9" s="49">
        <v>0.0</v>
      </c>
      <c r="BC9" s="50" t="str">
        <f t="array" ref="BC9">INDEX('#_CONSTANTS'!$C:$C,MATCH(BC$2,'#_CONSTANTS'!$B:$B,0))</f>
        <v>GB-GOV-3</v>
      </c>
      <c r="BD9" s="50" t="str">
        <f t="array" ref="BD9">INDEX('#_CONSTANTS'!$C:$C,MATCH(BD$2,'#_CONSTANTS'!$B:$B,0))</f>
        <v>B1</v>
      </c>
      <c r="BE9" s="50" t="str">
        <f t="array" ref="BE9">INDEX('#_CONSTANTS'!$C:$C,MATCH(BE$2,'#_CONSTANTS'!$B:$B,0))</f>
        <v>en</v>
      </c>
      <c r="BF9" s="51">
        <f t="array" ref="BF9">INDEX('#_CONSTANTS'!$C:$C,MATCH(BF$2,'#_CONSTANTS'!$B:$B,0))</f>
        <v>45729.07149</v>
      </c>
    </row>
    <row r="10" ht="12.0" customHeight="1">
      <c r="A10" s="37" t="s">
        <v>142</v>
      </c>
      <c r="B10" s="52" t="s">
        <v>110</v>
      </c>
      <c r="C10" s="53" t="s">
        <v>143</v>
      </c>
      <c r="D10" s="40" t="s">
        <v>112</v>
      </c>
      <c r="E10" s="40" t="s">
        <v>54</v>
      </c>
      <c r="F10" s="40" t="s">
        <v>107</v>
      </c>
      <c r="G10" s="40">
        <v>10.0</v>
      </c>
      <c r="H10" s="40">
        <v>2.0</v>
      </c>
      <c r="I10" s="41" t="s">
        <v>144</v>
      </c>
      <c r="J10" s="41" t="s">
        <v>145</v>
      </c>
      <c r="K10" s="42">
        <v>1.0</v>
      </c>
      <c r="L10" s="43">
        <v>43191.0</v>
      </c>
      <c r="M10" s="42">
        <v>1.0</v>
      </c>
      <c r="N10" s="43">
        <f t="shared" si="1"/>
        <v>43191</v>
      </c>
      <c r="O10" s="42">
        <v>2.0</v>
      </c>
      <c r="P10" s="44">
        <v>43921.0</v>
      </c>
      <c r="Q10" s="40">
        <v>3.0</v>
      </c>
      <c r="R10" s="44">
        <v>43921.0</v>
      </c>
      <c r="S10" s="40">
        <v>4.0</v>
      </c>
      <c r="T10" s="42">
        <v>3.0</v>
      </c>
      <c r="U10" s="42">
        <v>4.0</v>
      </c>
      <c r="V10" s="42">
        <v>99999.0</v>
      </c>
      <c r="W10" s="40"/>
      <c r="X10" s="40"/>
      <c r="Y10" s="40">
        <v>998.0</v>
      </c>
      <c r="Z10" s="40" t="s">
        <v>115</v>
      </c>
      <c r="AA10" s="40">
        <v>1.0</v>
      </c>
      <c r="AB10" s="40">
        <v>998.0</v>
      </c>
      <c r="AC10" s="40">
        <v>3.0</v>
      </c>
      <c r="AD10" s="40">
        <v>2.0</v>
      </c>
      <c r="AE10" s="42">
        <v>15220.0</v>
      </c>
      <c r="AF10" s="40" t="s">
        <v>121</v>
      </c>
      <c r="AG10" s="42">
        <v>1.0</v>
      </c>
      <c r="AH10" s="46" t="s">
        <v>108</v>
      </c>
      <c r="AI10" s="46" t="str">
        <f t="array" ref="AI10">INDEX('#_CONSTANTS'!$C:$C,MATCH(AI$2,'#_CONSTANTS'!$B:$B,0))</f>
        <v>GBP</v>
      </c>
      <c r="AJ10" s="46" t="str">
        <f t="array" ref="AJ10">INDEX('#_CONSTANTS'!$C:$C,MATCH(AJ$2,'#_CONSTANTS'!$B:$B,0))</f>
        <v>UK - Foreign, Commonwealth and Development Office</v>
      </c>
      <c r="AK10" s="46" t="str">
        <f t="array" ref="AK10">INDEX('#_CONSTANTS'!$C:$C,MATCH(AK$2,'#_CONSTANTS'!$B:$B,0))</f>
        <v>GB-GOV-1</v>
      </c>
      <c r="AL10" s="47">
        <f t="array" ref="AL10">INDEX('#_CONSTANTS'!$C:$C,MATCH(AL$2,'#_CONSTANTS'!$B:$B,0))</f>
        <v>10</v>
      </c>
      <c r="AM10" s="46" t="str">
        <f t="array" ref="AM10">INDEX('#_CONSTANTS'!$C:$C,MATCH(AM$2,'#_CONSTANTS'!$B:$B,0))</f>
        <v>GB-GOV-52</v>
      </c>
      <c r="AN10" s="46" t="str">
        <f t="array" ref="AN10">INDEX('#_CONSTANTS'!$C:$C,MATCH(AN$2,'#_CONSTANTS'!$B:$B,0))</f>
        <v>Conflict, Stability and Security Fund (CSSF)</v>
      </c>
      <c r="AO10" s="47">
        <f t="array" ref="AO10">INDEX('#_CONSTANTS'!$C:$C,MATCH(AO$2,'#_CONSTANTS'!$B:$B,0))</f>
        <v>1</v>
      </c>
      <c r="AP10" s="46" t="str">
        <f t="array" ref="AP10">INDEX('#_CONSTANTS'!$C:$C,MATCH(AP$2,'#_CONSTANTS'!$B:$B,0))</f>
        <v>GB-GOR-D2</v>
      </c>
      <c r="AQ10" s="46" t="str">
        <f t="array" ref="AQ10">INDEX('#_CONSTANTS'!$C:$C,MATCH(AQ$2,'#_CONSTANTS'!$B:$B,0))</f>
        <v>Joint Funds Unit (JFU)</v>
      </c>
      <c r="AR10" s="47">
        <f t="array" ref="AR10">INDEX('#_CONSTANTS'!$C:$C,MATCH(AR$2,'#_CONSTANTS'!$B:$B,0))</f>
        <v>4</v>
      </c>
      <c r="AS10" s="46" t="str">
        <f t="array" ref="AS10">INDEX('#_CONSTANTS'!$C:$C,MATCH(AS$2,'#_CONSTANTS'!$B:$B,0))</f>
        <v>C01</v>
      </c>
      <c r="AT10" s="47">
        <f t="array" ref="AT10">INDEX('#_CONSTANTS'!$C:$C,MATCH(AT$2,'#_CONSTANTS'!$B:$B,0))</f>
        <v>110</v>
      </c>
      <c r="AU10" s="47">
        <f t="array" ref="AU10">INDEX('#_CONSTANTS'!$C:$C,MATCH(AU$2,'#_CONSTANTS'!$B:$B,0))</f>
        <v>10</v>
      </c>
      <c r="AV10" s="47">
        <f t="array" ref="AV10">INDEX('#_CONSTANTS'!$C:$C,MATCH(AV$2,'#_CONSTANTS'!$B:$B,0))</f>
        <v>5</v>
      </c>
      <c r="AW10" s="47">
        <f t="array" ref="AW10">INDEX('#_CONSTANTS'!$C:$C,MATCH(AW$2,'#_CONSTANTS'!$B:$B,0))</f>
        <v>1</v>
      </c>
      <c r="AX10" s="46" t="str">
        <f t="array" ref="AX10">INDEX('#_CONSTANTS'!$C:$C,MATCH(AX$2,'#_CONSTANTS'!$B:$B,0))</f>
        <v>Foreign, Commonwealth and Development Office</v>
      </c>
      <c r="AY10" s="46" t="str">
        <f t="array" ref="AY10">INDEX('#_CONSTANTS'!$C:$C,MATCH(AY$2,'#_CONSTANTS'!$B:$B,0))</f>
        <v>Public Enquiry Point, Abercrombie House, Eaglesham Road, East Kilbride, Glasgow G75 8EA</v>
      </c>
      <c r="AZ10" s="46" t="str">
        <f t="array" ref="AZ10">INDEX('#_CONSTANTS'!$C:$C,MATCH(AZ$2,'#_CONSTANTS'!$B:$B,0))</f>
        <v>+44 (0) 1355 84 3132</v>
      </c>
      <c r="BA10" s="46" t="str">
        <f t="array" ref="BA10">INDEX('#_CONSTANTS'!$C:$C,MATCH(BA$2,'#_CONSTANTS'!$B:$B,0))</f>
        <v>transparency.unit@fcdo.gov.uk</v>
      </c>
      <c r="BB10" s="49">
        <v>0.0</v>
      </c>
      <c r="BC10" s="50" t="str">
        <f t="array" ref="BC10">INDEX('#_CONSTANTS'!$C:$C,MATCH(BC$2,'#_CONSTANTS'!$B:$B,0))</f>
        <v>GB-GOV-3</v>
      </c>
      <c r="BD10" s="50" t="str">
        <f t="array" ref="BD10">INDEX('#_CONSTANTS'!$C:$C,MATCH(BD$2,'#_CONSTANTS'!$B:$B,0))</f>
        <v>B1</v>
      </c>
      <c r="BE10" s="50" t="str">
        <f t="array" ref="BE10">INDEX('#_CONSTANTS'!$C:$C,MATCH(BE$2,'#_CONSTANTS'!$B:$B,0))</f>
        <v>en</v>
      </c>
      <c r="BF10" s="51">
        <f t="array" ref="BF10">INDEX('#_CONSTANTS'!$C:$C,MATCH(BF$2,'#_CONSTANTS'!$B:$B,0))</f>
        <v>45729.07149</v>
      </c>
    </row>
    <row r="11" ht="12.0" customHeight="1">
      <c r="A11" s="37" t="s">
        <v>146</v>
      </c>
      <c r="B11" s="52" t="s">
        <v>110</v>
      </c>
      <c r="C11" s="53" t="s">
        <v>147</v>
      </c>
      <c r="D11" s="40" t="s">
        <v>112</v>
      </c>
      <c r="E11" s="40" t="s">
        <v>54</v>
      </c>
      <c r="F11" s="40" t="s">
        <v>107</v>
      </c>
      <c r="G11" s="40">
        <v>10.0</v>
      </c>
      <c r="H11" s="40">
        <v>2.0</v>
      </c>
      <c r="I11" s="41" t="s">
        <v>148</v>
      </c>
      <c r="J11" s="41" t="s">
        <v>149</v>
      </c>
      <c r="K11" s="42">
        <v>1.0</v>
      </c>
      <c r="L11" s="43">
        <v>43191.0</v>
      </c>
      <c r="M11" s="42">
        <v>1.0</v>
      </c>
      <c r="N11" s="43">
        <f t="shared" si="1"/>
        <v>43191</v>
      </c>
      <c r="O11" s="42">
        <v>2.0</v>
      </c>
      <c r="P11" s="44">
        <v>43921.0</v>
      </c>
      <c r="Q11" s="40">
        <v>3.0</v>
      </c>
      <c r="R11" s="44">
        <v>43921.0</v>
      </c>
      <c r="S11" s="40">
        <v>4.0</v>
      </c>
      <c r="T11" s="42">
        <v>3.0</v>
      </c>
      <c r="U11" s="42">
        <v>4.0</v>
      </c>
      <c r="V11" s="42">
        <v>99999.0</v>
      </c>
      <c r="W11" s="40"/>
      <c r="X11" s="40"/>
      <c r="Y11" s="40">
        <v>998.0</v>
      </c>
      <c r="Z11" s="40" t="s">
        <v>115</v>
      </c>
      <c r="AA11" s="40">
        <v>1.0</v>
      </c>
      <c r="AB11" s="40">
        <v>998.0</v>
      </c>
      <c r="AC11" s="40">
        <v>3.0</v>
      </c>
      <c r="AD11" s="40">
        <v>2.0</v>
      </c>
      <c r="AE11" s="42">
        <v>15210.0</v>
      </c>
      <c r="AF11" s="40" t="s">
        <v>150</v>
      </c>
      <c r="AG11" s="42">
        <v>1.0</v>
      </c>
      <c r="AH11" s="46" t="s">
        <v>108</v>
      </c>
      <c r="AI11" s="46" t="str">
        <f t="array" ref="AI11">INDEX('#_CONSTANTS'!$C:$C,MATCH(AI$2,'#_CONSTANTS'!$B:$B,0))</f>
        <v>GBP</v>
      </c>
      <c r="AJ11" s="46" t="str">
        <f t="array" ref="AJ11">INDEX('#_CONSTANTS'!$C:$C,MATCH(AJ$2,'#_CONSTANTS'!$B:$B,0))</f>
        <v>UK - Foreign, Commonwealth and Development Office</v>
      </c>
      <c r="AK11" s="46" t="str">
        <f t="array" ref="AK11">INDEX('#_CONSTANTS'!$C:$C,MATCH(AK$2,'#_CONSTANTS'!$B:$B,0))</f>
        <v>GB-GOV-1</v>
      </c>
      <c r="AL11" s="47">
        <f t="array" ref="AL11">INDEX('#_CONSTANTS'!$C:$C,MATCH(AL$2,'#_CONSTANTS'!$B:$B,0))</f>
        <v>10</v>
      </c>
      <c r="AM11" s="46" t="str">
        <f t="array" ref="AM11">INDEX('#_CONSTANTS'!$C:$C,MATCH(AM$2,'#_CONSTANTS'!$B:$B,0))</f>
        <v>GB-GOV-52</v>
      </c>
      <c r="AN11" s="46" t="str">
        <f t="array" ref="AN11">INDEX('#_CONSTANTS'!$C:$C,MATCH(AN$2,'#_CONSTANTS'!$B:$B,0))</f>
        <v>Conflict, Stability and Security Fund (CSSF)</v>
      </c>
      <c r="AO11" s="47">
        <f t="array" ref="AO11">INDEX('#_CONSTANTS'!$C:$C,MATCH(AO$2,'#_CONSTANTS'!$B:$B,0))</f>
        <v>1</v>
      </c>
      <c r="AP11" s="46" t="str">
        <f t="array" ref="AP11">INDEX('#_CONSTANTS'!$C:$C,MATCH(AP$2,'#_CONSTANTS'!$B:$B,0))</f>
        <v>GB-GOR-D2</v>
      </c>
      <c r="AQ11" s="46" t="str">
        <f t="array" ref="AQ11">INDEX('#_CONSTANTS'!$C:$C,MATCH(AQ$2,'#_CONSTANTS'!$B:$B,0))</f>
        <v>Joint Funds Unit (JFU)</v>
      </c>
      <c r="AR11" s="47">
        <f t="array" ref="AR11">INDEX('#_CONSTANTS'!$C:$C,MATCH(AR$2,'#_CONSTANTS'!$B:$B,0))</f>
        <v>4</v>
      </c>
      <c r="AS11" s="46" t="str">
        <f t="array" ref="AS11">INDEX('#_CONSTANTS'!$C:$C,MATCH(AS$2,'#_CONSTANTS'!$B:$B,0))</f>
        <v>C01</v>
      </c>
      <c r="AT11" s="47">
        <f t="array" ref="AT11">INDEX('#_CONSTANTS'!$C:$C,MATCH(AT$2,'#_CONSTANTS'!$B:$B,0))</f>
        <v>110</v>
      </c>
      <c r="AU11" s="47">
        <f t="array" ref="AU11">INDEX('#_CONSTANTS'!$C:$C,MATCH(AU$2,'#_CONSTANTS'!$B:$B,0))</f>
        <v>10</v>
      </c>
      <c r="AV11" s="47">
        <f t="array" ref="AV11">INDEX('#_CONSTANTS'!$C:$C,MATCH(AV$2,'#_CONSTANTS'!$B:$B,0))</f>
        <v>5</v>
      </c>
      <c r="AW11" s="47">
        <f t="array" ref="AW11">INDEX('#_CONSTANTS'!$C:$C,MATCH(AW$2,'#_CONSTANTS'!$B:$B,0))</f>
        <v>1</v>
      </c>
      <c r="AX11" s="46" t="str">
        <f t="array" ref="AX11">INDEX('#_CONSTANTS'!$C:$C,MATCH(AX$2,'#_CONSTANTS'!$B:$B,0))</f>
        <v>Foreign, Commonwealth and Development Office</v>
      </c>
      <c r="AY11" s="46" t="str">
        <f t="array" ref="AY11">INDEX('#_CONSTANTS'!$C:$C,MATCH(AY$2,'#_CONSTANTS'!$B:$B,0))</f>
        <v>Public Enquiry Point, Abercrombie House, Eaglesham Road, East Kilbride, Glasgow G75 8EA</v>
      </c>
      <c r="AZ11" s="46" t="str">
        <f t="array" ref="AZ11">INDEX('#_CONSTANTS'!$C:$C,MATCH(AZ$2,'#_CONSTANTS'!$B:$B,0))</f>
        <v>+44 (0) 1355 84 3132</v>
      </c>
      <c r="BA11" s="46" t="str">
        <f t="array" ref="BA11">INDEX('#_CONSTANTS'!$C:$C,MATCH(BA$2,'#_CONSTANTS'!$B:$B,0))</f>
        <v>transparency.unit@fcdo.gov.uk</v>
      </c>
      <c r="BB11" s="49">
        <v>0.0</v>
      </c>
      <c r="BC11" s="50" t="str">
        <f t="array" ref="BC11">INDEX('#_CONSTANTS'!$C:$C,MATCH(BC$2,'#_CONSTANTS'!$B:$B,0))</f>
        <v>GB-GOV-3</v>
      </c>
      <c r="BD11" s="50" t="str">
        <f t="array" ref="BD11">INDEX('#_CONSTANTS'!$C:$C,MATCH(BD$2,'#_CONSTANTS'!$B:$B,0))</f>
        <v>B1</v>
      </c>
      <c r="BE11" s="50" t="str">
        <f t="array" ref="BE11">INDEX('#_CONSTANTS'!$C:$C,MATCH(BE$2,'#_CONSTANTS'!$B:$B,0))</f>
        <v>en</v>
      </c>
      <c r="BF11" s="51">
        <f t="array" ref="BF11">INDEX('#_CONSTANTS'!$C:$C,MATCH(BF$2,'#_CONSTANTS'!$B:$B,0))</f>
        <v>45729.07149</v>
      </c>
    </row>
    <row r="12" ht="12.0" customHeight="1">
      <c r="A12" s="37" t="s">
        <v>151</v>
      </c>
      <c r="B12" s="52" t="s">
        <v>110</v>
      </c>
      <c r="C12" s="53" t="s">
        <v>152</v>
      </c>
      <c r="D12" s="40" t="s">
        <v>112</v>
      </c>
      <c r="E12" s="40" t="s">
        <v>54</v>
      </c>
      <c r="F12" s="40" t="s">
        <v>107</v>
      </c>
      <c r="G12" s="40">
        <v>10.0</v>
      </c>
      <c r="H12" s="40">
        <v>2.0</v>
      </c>
      <c r="I12" s="56" t="s">
        <v>153</v>
      </c>
      <c r="J12" s="41" t="s">
        <v>154</v>
      </c>
      <c r="K12" s="42">
        <v>1.0</v>
      </c>
      <c r="L12" s="43">
        <v>43191.0</v>
      </c>
      <c r="M12" s="42">
        <v>1.0</v>
      </c>
      <c r="N12" s="43">
        <f t="shared" si="1"/>
        <v>43191</v>
      </c>
      <c r="O12" s="42">
        <v>2.0</v>
      </c>
      <c r="P12" s="44">
        <v>43921.0</v>
      </c>
      <c r="Q12" s="40">
        <v>3.0</v>
      </c>
      <c r="R12" s="44">
        <v>43921.0</v>
      </c>
      <c r="S12" s="40">
        <v>4.0</v>
      </c>
      <c r="T12" s="42">
        <v>3.0</v>
      </c>
      <c r="U12" s="42">
        <v>4.0</v>
      </c>
      <c r="V12" s="42">
        <v>99999.0</v>
      </c>
      <c r="W12" s="40"/>
      <c r="X12" s="40"/>
      <c r="Y12" s="40">
        <v>998.0</v>
      </c>
      <c r="Z12" s="40" t="s">
        <v>115</v>
      </c>
      <c r="AA12" s="40">
        <v>1.0</v>
      </c>
      <c r="AB12" s="40">
        <v>998.0</v>
      </c>
      <c r="AC12" s="40">
        <v>3.0</v>
      </c>
      <c r="AD12" s="40">
        <v>2.0</v>
      </c>
      <c r="AE12" s="42">
        <v>15160.0</v>
      </c>
      <c r="AF12" s="40" t="s">
        <v>155</v>
      </c>
      <c r="AG12" s="42">
        <v>1.0</v>
      </c>
      <c r="AH12" s="46" t="s">
        <v>108</v>
      </c>
      <c r="AI12" s="46" t="str">
        <f t="array" ref="AI12">INDEX('#_CONSTANTS'!$C:$C,MATCH(AI$2,'#_CONSTANTS'!$B:$B,0))</f>
        <v>GBP</v>
      </c>
      <c r="AJ12" s="46" t="str">
        <f t="array" ref="AJ12">INDEX('#_CONSTANTS'!$C:$C,MATCH(AJ$2,'#_CONSTANTS'!$B:$B,0))</f>
        <v>UK - Foreign, Commonwealth and Development Office</v>
      </c>
      <c r="AK12" s="46" t="str">
        <f t="array" ref="AK12">INDEX('#_CONSTANTS'!$C:$C,MATCH(AK$2,'#_CONSTANTS'!$B:$B,0))</f>
        <v>GB-GOV-1</v>
      </c>
      <c r="AL12" s="47">
        <f t="array" ref="AL12">INDEX('#_CONSTANTS'!$C:$C,MATCH(AL$2,'#_CONSTANTS'!$B:$B,0))</f>
        <v>10</v>
      </c>
      <c r="AM12" s="46" t="str">
        <f t="array" ref="AM12">INDEX('#_CONSTANTS'!$C:$C,MATCH(AM$2,'#_CONSTANTS'!$B:$B,0))</f>
        <v>GB-GOV-52</v>
      </c>
      <c r="AN12" s="46" t="str">
        <f t="array" ref="AN12">INDEX('#_CONSTANTS'!$C:$C,MATCH(AN$2,'#_CONSTANTS'!$B:$B,0))</f>
        <v>Conflict, Stability and Security Fund (CSSF)</v>
      </c>
      <c r="AO12" s="47">
        <f t="array" ref="AO12">INDEX('#_CONSTANTS'!$C:$C,MATCH(AO$2,'#_CONSTANTS'!$B:$B,0))</f>
        <v>1</v>
      </c>
      <c r="AP12" s="46" t="str">
        <f t="array" ref="AP12">INDEX('#_CONSTANTS'!$C:$C,MATCH(AP$2,'#_CONSTANTS'!$B:$B,0))</f>
        <v>GB-GOR-D2</v>
      </c>
      <c r="AQ12" s="46" t="str">
        <f t="array" ref="AQ12">INDEX('#_CONSTANTS'!$C:$C,MATCH(AQ$2,'#_CONSTANTS'!$B:$B,0))</f>
        <v>Joint Funds Unit (JFU)</v>
      </c>
      <c r="AR12" s="47">
        <f t="array" ref="AR12">INDEX('#_CONSTANTS'!$C:$C,MATCH(AR$2,'#_CONSTANTS'!$B:$B,0))</f>
        <v>4</v>
      </c>
      <c r="AS12" s="46" t="str">
        <f t="array" ref="AS12">INDEX('#_CONSTANTS'!$C:$C,MATCH(AS$2,'#_CONSTANTS'!$B:$B,0))</f>
        <v>C01</v>
      </c>
      <c r="AT12" s="47">
        <f t="array" ref="AT12">INDEX('#_CONSTANTS'!$C:$C,MATCH(AT$2,'#_CONSTANTS'!$B:$B,0))</f>
        <v>110</v>
      </c>
      <c r="AU12" s="47">
        <f t="array" ref="AU12">INDEX('#_CONSTANTS'!$C:$C,MATCH(AU$2,'#_CONSTANTS'!$B:$B,0))</f>
        <v>10</v>
      </c>
      <c r="AV12" s="47">
        <f t="array" ref="AV12">INDEX('#_CONSTANTS'!$C:$C,MATCH(AV$2,'#_CONSTANTS'!$B:$B,0))</f>
        <v>5</v>
      </c>
      <c r="AW12" s="47">
        <f t="array" ref="AW12">INDEX('#_CONSTANTS'!$C:$C,MATCH(AW$2,'#_CONSTANTS'!$B:$B,0))</f>
        <v>1</v>
      </c>
      <c r="AX12" s="46" t="str">
        <f t="array" ref="AX12">INDEX('#_CONSTANTS'!$C:$C,MATCH(AX$2,'#_CONSTANTS'!$B:$B,0))</f>
        <v>Foreign, Commonwealth and Development Office</v>
      </c>
      <c r="AY12" s="46" t="str">
        <f t="array" ref="AY12">INDEX('#_CONSTANTS'!$C:$C,MATCH(AY$2,'#_CONSTANTS'!$B:$B,0))</f>
        <v>Public Enquiry Point, Abercrombie House, Eaglesham Road, East Kilbride, Glasgow G75 8EA</v>
      </c>
      <c r="AZ12" s="46" t="str">
        <f t="array" ref="AZ12">INDEX('#_CONSTANTS'!$C:$C,MATCH(AZ$2,'#_CONSTANTS'!$B:$B,0))</f>
        <v>+44 (0) 1355 84 3132</v>
      </c>
      <c r="BA12" s="46" t="str">
        <f t="array" ref="BA12">INDEX('#_CONSTANTS'!$C:$C,MATCH(BA$2,'#_CONSTANTS'!$B:$B,0))</f>
        <v>transparency.unit@fcdo.gov.uk</v>
      </c>
      <c r="BB12" s="49">
        <v>0.0</v>
      </c>
      <c r="BC12" s="50" t="str">
        <f t="array" ref="BC12">INDEX('#_CONSTANTS'!$C:$C,MATCH(BC$2,'#_CONSTANTS'!$B:$B,0))</f>
        <v>GB-GOV-3</v>
      </c>
      <c r="BD12" s="50" t="str">
        <f t="array" ref="BD12">INDEX('#_CONSTANTS'!$C:$C,MATCH(BD$2,'#_CONSTANTS'!$B:$B,0))</f>
        <v>B1</v>
      </c>
      <c r="BE12" s="50" t="str">
        <f t="array" ref="BE12">INDEX('#_CONSTANTS'!$C:$C,MATCH(BE$2,'#_CONSTANTS'!$B:$B,0))</f>
        <v>en</v>
      </c>
      <c r="BF12" s="51">
        <f t="array" ref="BF12">INDEX('#_CONSTANTS'!$C:$C,MATCH(BF$2,'#_CONSTANTS'!$B:$B,0))</f>
        <v>45729.07149</v>
      </c>
    </row>
    <row r="13" ht="12.0" customHeight="1">
      <c r="A13" s="37" t="s">
        <v>156</v>
      </c>
      <c r="B13" s="52" t="s">
        <v>110</v>
      </c>
      <c r="C13" s="53" t="s">
        <v>157</v>
      </c>
      <c r="D13" s="40" t="s">
        <v>112</v>
      </c>
      <c r="E13" s="40" t="s">
        <v>54</v>
      </c>
      <c r="F13" s="40" t="s">
        <v>107</v>
      </c>
      <c r="G13" s="40">
        <v>10.0</v>
      </c>
      <c r="H13" s="40">
        <v>2.0</v>
      </c>
      <c r="I13" s="41" t="s">
        <v>158</v>
      </c>
      <c r="J13" s="41" t="s">
        <v>159</v>
      </c>
      <c r="K13" s="42">
        <v>1.0</v>
      </c>
      <c r="L13" s="43">
        <v>43191.0</v>
      </c>
      <c r="M13" s="42">
        <v>1.0</v>
      </c>
      <c r="N13" s="43">
        <f t="shared" si="1"/>
        <v>43191</v>
      </c>
      <c r="O13" s="42">
        <v>2.0</v>
      </c>
      <c r="P13" s="44">
        <v>43921.0</v>
      </c>
      <c r="Q13" s="40">
        <v>3.0</v>
      </c>
      <c r="R13" s="44">
        <v>43921.0</v>
      </c>
      <c r="S13" s="40">
        <v>4.0</v>
      </c>
      <c r="T13" s="42">
        <v>3.0</v>
      </c>
      <c r="U13" s="42">
        <v>4.0</v>
      </c>
      <c r="V13" s="42">
        <v>99999.0</v>
      </c>
      <c r="W13" s="40"/>
      <c r="X13" s="40"/>
      <c r="Y13" s="40">
        <v>998.0</v>
      </c>
      <c r="Z13" s="40" t="s">
        <v>115</v>
      </c>
      <c r="AA13" s="40">
        <v>1.0</v>
      </c>
      <c r="AB13" s="40">
        <v>998.0</v>
      </c>
      <c r="AC13" s="40">
        <v>3.0</v>
      </c>
      <c r="AD13" s="40">
        <v>2.0</v>
      </c>
      <c r="AE13" s="42">
        <v>14010.0</v>
      </c>
      <c r="AF13" s="40" t="s">
        <v>160</v>
      </c>
      <c r="AG13" s="42">
        <v>1.0</v>
      </c>
      <c r="AH13" s="46" t="s">
        <v>108</v>
      </c>
      <c r="AI13" s="46" t="str">
        <f t="array" ref="AI13">INDEX('#_CONSTANTS'!$C:$C,MATCH(AI$2,'#_CONSTANTS'!$B:$B,0))</f>
        <v>GBP</v>
      </c>
      <c r="AJ13" s="46" t="str">
        <f t="array" ref="AJ13">INDEX('#_CONSTANTS'!$C:$C,MATCH(AJ$2,'#_CONSTANTS'!$B:$B,0))</f>
        <v>UK - Foreign, Commonwealth and Development Office</v>
      </c>
      <c r="AK13" s="46" t="str">
        <f t="array" ref="AK13">INDEX('#_CONSTANTS'!$C:$C,MATCH(AK$2,'#_CONSTANTS'!$B:$B,0))</f>
        <v>GB-GOV-1</v>
      </c>
      <c r="AL13" s="47">
        <f t="array" ref="AL13">INDEX('#_CONSTANTS'!$C:$C,MATCH(AL$2,'#_CONSTANTS'!$B:$B,0))</f>
        <v>10</v>
      </c>
      <c r="AM13" s="46" t="str">
        <f t="array" ref="AM13">INDEX('#_CONSTANTS'!$C:$C,MATCH(AM$2,'#_CONSTANTS'!$B:$B,0))</f>
        <v>GB-GOV-52</v>
      </c>
      <c r="AN13" s="46" t="str">
        <f t="array" ref="AN13">INDEX('#_CONSTANTS'!$C:$C,MATCH(AN$2,'#_CONSTANTS'!$B:$B,0))</f>
        <v>Conflict, Stability and Security Fund (CSSF)</v>
      </c>
      <c r="AO13" s="47">
        <f t="array" ref="AO13">INDEX('#_CONSTANTS'!$C:$C,MATCH(AO$2,'#_CONSTANTS'!$B:$B,0))</f>
        <v>1</v>
      </c>
      <c r="AP13" s="46" t="str">
        <f t="array" ref="AP13">INDEX('#_CONSTANTS'!$C:$C,MATCH(AP$2,'#_CONSTANTS'!$B:$B,0))</f>
        <v>GB-GOR-D2</v>
      </c>
      <c r="AQ13" s="46" t="str">
        <f t="array" ref="AQ13">INDEX('#_CONSTANTS'!$C:$C,MATCH(AQ$2,'#_CONSTANTS'!$B:$B,0))</f>
        <v>Joint Funds Unit (JFU)</v>
      </c>
      <c r="AR13" s="47">
        <f t="array" ref="AR13">INDEX('#_CONSTANTS'!$C:$C,MATCH(AR$2,'#_CONSTANTS'!$B:$B,0))</f>
        <v>4</v>
      </c>
      <c r="AS13" s="46" t="str">
        <f t="array" ref="AS13">INDEX('#_CONSTANTS'!$C:$C,MATCH(AS$2,'#_CONSTANTS'!$B:$B,0))</f>
        <v>C01</v>
      </c>
      <c r="AT13" s="47">
        <f t="array" ref="AT13">INDEX('#_CONSTANTS'!$C:$C,MATCH(AT$2,'#_CONSTANTS'!$B:$B,0))</f>
        <v>110</v>
      </c>
      <c r="AU13" s="47">
        <f t="array" ref="AU13">INDEX('#_CONSTANTS'!$C:$C,MATCH(AU$2,'#_CONSTANTS'!$B:$B,0))</f>
        <v>10</v>
      </c>
      <c r="AV13" s="47">
        <f t="array" ref="AV13">INDEX('#_CONSTANTS'!$C:$C,MATCH(AV$2,'#_CONSTANTS'!$B:$B,0))</f>
        <v>5</v>
      </c>
      <c r="AW13" s="47">
        <f t="array" ref="AW13">INDEX('#_CONSTANTS'!$C:$C,MATCH(AW$2,'#_CONSTANTS'!$B:$B,0))</f>
        <v>1</v>
      </c>
      <c r="AX13" s="46" t="str">
        <f t="array" ref="AX13">INDEX('#_CONSTANTS'!$C:$C,MATCH(AX$2,'#_CONSTANTS'!$B:$B,0))</f>
        <v>Foreign, Commonwealth and Development Office</v>
      </c>
      <c r="AY13" s="46" t="str">
        <f t="array" ref="AY13">INDEX('#_CONSTANTS'!$C:$C,MATCH(AY$2,'#_CONSTANTS'!$B:$B,0))</f>
        <v>Public Enquiry Point, Abercrombie House, Eaglesham Road, East Kilbride, Glasgow G75 8EA</v>
      </c>
      <c r="AZ13" s="46" t="str">
        <f t="array" ref="AZ13">INDEX('#_CONSTANTS'!$C:$C,MATCH(AZ$2,'#_CONSTANTS'!$B:$B,0))</f>
        <v>+44 (0) 1355 84 3132</v>
      </c>
      <c r="BA13" s="46" t="str">
        <f t="array" ref="BA13">INDEX('#_CONSTANTS'!$C:$C,MATCH(BA$2,'#_CONSTANTS'!$B:$B,0))</f>
        <v>transparency.unit@fcdo.gov.uk</v>
      </c>
      <c r="BB13" s="49">
        <v>0.0</v>
      </c>
      <c r="BC13" s="50" t="str">
        <f t="array" ref="BC13">INDEX('#_CONSTANTS'!$C:$C,MATCH(BC$2,'#_CONSTANTS'!$B:$B,0))</f>
        <v>GB-GOV-3</v>
      </c>
      <c r="BD13" s="50" t="str">
        <f t="array" ref="BD13">INDEX('#_CONSTANTS'!$C:$C,MATCH(BD$2,'#_CONSTANTS'!$B:$B,0))</f>
        <v>B1</v>
      </c>
      <c r="BE13" s="50" t="str">
        <f t="array" ref="BE13">INDEX('#_CONSTANTS'!$C:$C,MATCH(BE$2,'#_CONSTANTS'!$B:$B,0))</f>
        <v>en</v>
      </c>
      <c r="BF13" s="51">
        <f t="array" ref="BF13">INDEX('#_CONSTANTS'!$C:$C,MATCH(BF$2,'#_CONSTANTS'!$B:$B,0))</f>
        <v>45729.07149</v>
      </c>
    </row>
    <row r="14" ht="12.0" customHeight="1">
      <c r="A14" s="37" t="s">
        <v>161</v>
      </c>
      <c r="B14" s="52" t="s">
        <v>110</v>
      </c>
      <c r="C14" s="53" t="s">
        <v>162</v>
      </c>
      <c r="D14" s="40" t="s">
        <v>112</v>
      </c>
      <c r="E14" s="40" t="s">
        <v>54</v>
      </c>
      <c r="F14" s="40" t="s">
        <v>107</v>
      </c>
      <c r="G14" s="40">
        <v>10.0</v>
      </c>
      <c r="H14" s="40">
        <v>2.0</v>
      </c>
      <c r="I14" s="41" t="s">
        <v>163</v>
      </c>
      <c r="J14" s="41" t="s">
        <v>164</v>
      </c>
      <c r="K14" s="42">
        <v>1.0</v>
      </c>
      <c r="L14" s="43">
        <v>43191.0</v>
      </c>
      <c r="M14" s="42">
        <v>1.0</v>
      </c>
      <c r="N14" s="43">
        <f t="shared" si="1"/>
        <v>43191</v>
      </c>
      <c r="O14" s="42">
        <v>2.0</v>
      </c>
      <c r="P14" s="43">
        <v>44651.0</v>
      </c>
      <c r="Q14" s="40">
        <v>3.0</v>
      </c>
      <c r="R14" s="44"/>
      <c r="S14" s="40"/>
      <c r="T14" s="42">
        <v>3.0</v>
      </c>
      <c r="U14" s="42">
        <v>2.0</v>
      </c>
      <c r="V14" s="42">
        <v>99999.0</v>
      </c>
      <c r="W14" s="40"/>
      <c r="X14" s="40"/>
      <c r="Y14" s="40">
        <v>998.0</v>
      </c>
      <c r="Z14" s="40" t="s">
        <v>115</v>
      </c>
      <c r="AA14" s="40">
        <v>1.0</v>
      </c>
      <c r="AB14" s="40">
        <v>998.0</v>
      </c>
      <c r="AC14" s="40">
        <v>3.0</v>
      </c>
      <c r="AD14" s="40">
        <v>2.0</v>
      </c>
      <c r="AE14" s="42">
        <v>15210.0</v>
      </c>
      <c r="AF14" s="40" t="s">
        <v>150</v>
      </c>
      <c r="AG14" s="42">
        <v>1.0</v>
      </c>
      <c r="AH14" s="46" t="s">
        <v>108</v>
      </c>
      <c r="AI14" s="46" t="str">
        <f t="array" ref="AI14">INDEX('#_CONSTANTS'!$C:$C,MATCH(AI$2,'#_CONSTANTS'!$B:$B,0))</f>
        <v>GBP</v>
      </c>
      <c r="AJ14" s="46" t="str">
        <f t="array" ref="AJ14">INDEX('#_CONSTANTS'!$C:$C,MATCH(AJ$2,'#_CONSTANTS'!$B:$B,0))</f>
        <v>UK - Foreign, Commonwealth and Development Office</v>
      </c>
      <c r="AK14" s="46" t="str">
        <f t="array" ref="AK14">INDEX('#_CONSTANTS'!$C:$C,MATCH(AK$2,'#_CONSTANTS'!$B:$B,0))</f>
        <v>GB-GOV-1</v>
      </c>
      <c r="AL14" s="47">
        <f t="array" ref="AL14">INDEX('#_CONSTANTS'!$C:$C,MATCH(AL$2,'#_CONSTANTS'!$B:$B,0))</f>
        <v>10</v>
      </c>
      <c r="AM14" s="46" t="str">
        <f t="array" ref="AM14">INDEX('#_CONSTANTS'!$C:$C,MATCH(AM$2,'#_CONSTANTS'!$B:$B,0))</f>
        <v>GB-GOV-52</v>
      </c>
      <c r="AN14" s="46" t="str">
        <f t="array" ref="AN14">INDEX('#_CONSTANTS'!$C:$C,MATCH(AN$2,'#_CONSTANTS'!$B:$B,0))</f>
        <v>Conflict, Stability and Security Fund (CSSF)</v>
      </c>
      <c r="AO14" s="47">
        <f t="array" ref="AO14">INDEX('#_CONSTANTS'!$C:$C,MATCH(AO$2,'#_CONSTANTS'!$B:$B,0))</f>
        <v>1</v>
      </c>
      <c r="AP14" s="46" t="str">
        <f t="array" ref="AP14">INDEX('#_CONSTANTS'!$C:$C,MATCH(AP$2,'#_CONSTANTS'!$B:$B,0))</f>
        <v>GB-GOR-D2</v>
      </c>
      <c r="AQ14" s="46" t="str">
        <f t="array" ref="AQ14">INDEX('#_CONSTANTS'!$C:$C,MATCH(AQ$2,'#_CONSTANTS'!$B:$B,0))</f>
        <v>Joint Funds Unit (JFU)</v>
      </c>
      <c r="AR14" s="47">
        <f t="array" ref="AR14">INDEX('#_CONSTANTS'!$C:$C,MATCH(AR$2,'#_CONSTANTS'!$B:$B,0))</f>
        <v>4</v>
      </c>
      <c r="AS14" s="46" t="str">
        <f t="array" ref="AS14">INDEX('#_CONSTANTS'!$C:$C,MATCH(AS$2,'#_CONSTANTS'!$B:$B,0))</f>
        <v>C01</v>
      </c>
      <c r="AT14" s="47">
        <f t="array" ref="AT14">INDEX('#_CONSTANTS'!$C:$C,MATCH(AT$2,'#_CONSTANTS'!$B:$B,0))</f>
        <v>110</v>
      </c>
      <c r="AU14" s="47">
        <f t="array" ref="AU14">INDEX('#_CONSTANTS'!$C:$C,MATCH(AU$2,'#_CONSTANTS'!$B:$B,0))</f>
        <v>10</v>
      </c>
      <c r="AV14" s="47">
        <f t="array" ref="AV14">INDEX('#_CONSTANTS'!$C:$C,MATCH(AV$2,'#_CONSTANTS'!$B:$B,0))</f>
        <v>5</v>
      </c>
      <c r="AW14" s="47">
        <f t="array" ref="AW14">INDEX('#_CONSTANTS'!$C:$C,MATCH(AW$2,'#_CONSTANTS'!$B:$B,0))</f>
        <v>1</v>
      </c>
      <c r="AX14" s="46" t="str">
        <f t="array" ref="AX14">INDEX('#_CONSTANTS'!$C:$C,MATCH(AX$2,'#_CONSTANTS'!$B:$B,0))</f>
        <v>Foreign, Commonwealth and Development Office</v>
      </c>
      <c r="AY14" s="46" t="str">
        <f t="array" ref="AY14">INDEX('#_CONSTANTS'!$C:$C,MATCH(AY$2,'#_CONSTANTS'!$B:$B,0))</f>
        <v>Public Enquiry Point, Abercrombie House, Eaglesham Road, East Kilbride, Glasgow G75 8EA</v>
      </c>
      <c r="AZ14" s="46" t="str">
        <f t="array" ref="AZ14">INDEX('#_CONSTANTS'!$C:$C,MATCH(AZ$2,'#_CONSTANTS'!$B:$B,0))</f>
        <v>+44 (0) 1355 84 3132</v>
      </c>
      <c r="BA14" s="46" t="str">
        <f t="array" ref="BA14">INDEX('#_CONSTANTS'!$C:$C,MATCH(BA$2,'#_CONSTANTS'!$B:$B,0))</f>
        <v>transparency.unit@fcdo.gov.uk</v>
      </c>
      <c r="BB14" s="49">
        <v>0.0</v>
      </c>
      <c r="BC14" s="50" t="str">
        <f t="array" ref="BC14">INDEX('#_CONSTANTS'!$C:$C,MATCH(BC$2,'#_CONSTANTS'!$B:$B,0))</f>
        <v>GB-GOV-3</v>
      </c>
      <c r="BD14" s="50" t="str">
        <f t="array" ref="BD14">INDEX('#_CONSTANTS'!$C:$C,MATCH(BD$2,'#_CONSTANTS'!$B:$B,0))</f>
        <v>B1</v>
      </c>
      <c r="BE14" s="50" t="str">
        <f t="array" ref="BE14">INDEX('#_CONSTANTS'!$C:$C,MATCH(BE$2,'#_CONSTANTS'!$B:$B,0))</f>
        <v>en</v>
      </c>
      <c r="BF14" s="51">
        <f t="array" ref="BF14">INDEX('#_CONSTANTS'!$C:$C,MATCH(BF$2,'#_CONSTANTS'!$B:$B,0))</f>
        <v>45729.07149</v>
      </c>
    </row>
    <row r="15" ht="12.0" customHeight="1">
      <c r="A15" s="37" t="s">
        <v>165</v>
      </c>
      <c r="B15" s="52" t="s">
        <v>110</v>
      </c>
      <c r="C15" s="53" t="s">
        <v>166</v>
      </c>
      <c r="D15" s="40" t="s">
        <v>112</v>
      </c>
      <c r="E15" s="40" t="s">
        <v>54</v>
      </c>
      <c r="F15" s="40" t="s">
        <v>107</v>
      </c>
      <c r="G15" s="40">
        <v>10.0</v>
      </c>
      <c r="H15" s="40">
        <v>2.0</v>
      </c>
      <c r="I15" s="41" t="s">
        <v>167</v>
      </c>
      <c r="J15" s="41" t="s">
        <v>168</v>
      </c>
      <c r="K15" s="42">
        <v>1.0</v>
      </c>
      <c r="L15" s="43">
        <v>43556.0</v>
      </c>
      <c r="M15" s="42">
        <v>1.0</v>
      </c>
      <c r="N15" s="43">
        <f t="shared" si="1"/>
        <v>43556</v>
      </c>
      <c r="O15" s="42">
        <v>2.0</v>
      </c>
      <c r="P15" s="43">
        <v>44651.0</v>
      </c>
      <c r="Q15" s="40">
        <v>3.0</v>
      </c>
      <c r="R15" s="44"/>
      <c r="S15" s="40"/>
      <c r="T15" s="42">
        <v>3.0</v>
      </c>
      <c r="U15" s="42">
        <v>2.0</v>
      </c>
      <c r="V15" s="42">
        <v>99999.0</v>
      </c>
      <c r="W15" s="40"/>
      <c r="X15" s="40"/>
      <c r="Y15" s="40">
        <v>298.0</v>
      </c>
      <c r="Z15" s="40" t="s">
        <v>169</v>
      </c>
      <c r="AA15" s="40"/>
      <c r="AB15" s="40">
        <v>298.0</v>
      </c>
      <c r="AC15" s="40">
        <v>3.0</v>
      </c>
      <c r="AD15" s="40">
        <v>2.0</v>
      </c>
      <c r="AE15" s="42">
        <v>15190.0</v>
      </c>
      <c r="AF15" s="40" t="s">
        <v>135</v>
      </c>
      <c r="AG15" s="42">
        <v>1.0</v>
      </c>
      <c r="AH15" s="46" t="s">
        <v>108</v>
      </c>
      <c r="AI15" s="46" t="str">
        <f t="array" ref="AI15">INDEX('#_CONSTANTS'!$C:$C,MATCH(AI$2,'#_CONSTANTS'!$B:$B,0))</f>
        <v>GBP</v>
      </c>
      <c r="AJ15" s="46" t="str">
        <f t="array" ref="AJ15">INDEX('#_CONSTANTS'!$C:$C,MATCH(AJ$2,'#_CONSTANTS'!$B:$B,0))</f>
        <v>UK - Foreign, Commonwealth and Development Office</v>
      </c>
      <c r="AK15" s="46" t="str">
        <f t="array" ref="AK15">INDEX('#_CONSTANTS'!$C:$C,MATCH(AK$2,'#_CONSTANTS'!$B:$B,0))</f>
        <v>GB-GOV-1</v>
      </c>
      <c r="AL15" s="47">
        <f t="array" ref="AL15">INDEX('#_CONSTANTS'!$C:$C,MATCH(AL$2,'#_CONSTANTS'!$B:$B,0))</f>
        <v>10</v>
      </c>
      <c r="AM15" s="46" t="str">
        <f t="array" ref="AM15">INDEX('#_CONSTANTS'!$C:$C,MATCH(AM$2,'#_CONSTANTS'!$B:$B,0))</f>
        <v>GB-GOV-52</v>
      </c>
      <c r="AN15" s="46" t="str">
        <f t="array" ref="AN15">INDEX('#_CONSTANTS'!$C:$C,MATCH(AN$2,'#_CONSTANTS'!$B:$B,0))</f>
        <v>Conflict, Stability and Security Fund (CSSF)</v>
      </c>
      <c r="AO15" s="47">
        <f t="array" ref="AO15">INDEX('#_CONSTANTS'!$C:$C,MATCH(AO$2,'#_CONSTANTS'!$B:$B,0))</f>
        <v>1</v>
      </c>
      <c r="AP15" s="46" t="str">
        <f t="array" ref="AP15">INDEX('#_CONSTANTS'!$C:$C,MATCH(AP$2,'#_CONSTANTS'!$B:$B,0))</f>
        <v>GB-GOR-D2</v>
      </c>
      <c r="AQ15" s="46" t="str">
        <f t="array" ref="AQ15">INDEX('#_CONSTANTS'!$C:$C,MATCH(AQ$2,'#_CONSTANTS'!$B:$B,0))</f>
        <v>Joint Funds Unit (JFU)</v>
      </c>
      <c r="AR15" s="47">
        <f t="array" ref="AR15">INDEX('#_CONSTANTS'!$C:$C,MATCH(AR$2,'#_CONSTANTS'!$B:$B,0))</f>
        <v>4</v>
      </c>
      <c r="AS15" s="46" t="str">
        <f t="array" ref="AS15">INDEX('#_CONSTANTS'!$C:$C,MATCH(AS$2,'#_CONSTANTS'!$B:$B,0))</f>
        <v>C01</v>
      </c>
      <c r="AT15" s="47">
        <f t="array" ref="AT15">INDEX('#_CONSTANTS'!$C:$C,MATCH(AT$2,'#_CONSTANTS'!$B:$B,0))</f>
        <v>110</v>
      </c>
      <c r="AU15" s="47">
        <f t="array" ref="AU15">INDEX('#_CONSTANTS'!$C:$C,MATCH(AU$2,'#_CONSTANTS'!$B:$B,0))</f>
        <v>10</v>
      </c>
      <c r="AV15" s="47">
        <f t="array" ref="AV15">INDEX('#_CONSTANTS'!$C:$C,MATCH(AV$2,'#_CONSTANTS'!$B:$B,0))</f>
        <v>5</v>
      </c>
      <c r="AW15" s="47">
        <f t="array" ref="AW15">INDEX('#_CONSTANTS'!$C:$C,MATCH(AW$2,'#_CONSTANTS'!$B:$B,0))</f>
        <v>1</v>
      </c>
      <c r="AX15" s="46" t="str">
        <f t="array" ref="AX15">INDEX('#_CONSTANTS'!$C:$C,MATCH(AX$2,'#_CONSTANTS'!$B:$B,0))</f>
        <v>Foreign, Commonwealth and Development Office</v>
      </c>
      <c r="AY15" s="46" t="str">
        <f t="array" ref="AY15">INDEX('#_CONSTANTS'!$C:$C,MATCH(AY$2,'#_CONSTANTS'!$B:$B,0))</f>
        <v>Public Enquiry Point, Abercrombie House, Eaglesham Road, East Kilbride, Glasgow G75 8EA</v>
      </c>
      <c r="AZ15" s="46" t="str">
        <f t="array" ref="AZ15">INDEX('#_CONSTANTS'!$C:$C,MATCH(AZ$2,'#_CONSTANTS'!$B:$B,0))</f>
        <v>+44 (0) 1355 84 3132</v>
      </c>
      <c r="BA15" s="46" t="str">
        <f t="array" ref="BA15">INDEX('#_CONSTANTS'!$C:$C,MATCH(BA$2,'#_CONSTANTS'!$B:$B,0))</f>
        <v>transparency.unit@fcdo.gov.uk</v>
      </c>
      <c r="BB15" s="49">
        <v>0.0</v>
      </c>
      <c r="BC15" s="50" t="str">
        <f t="array" ref="BC15">INDEX('#_CONSTANTS'!$C:$C,MATCH(BC$2,'#_CONSTANTS'!$B:$B,0))</f>
        <v>GB-GOV-3</v>
      </c>
      <c r="BD15" s="50" t="str">
        <f t="array" ref="BD15">INDEX('#_CONSTANTS'!$C:$C,MATCH(BD$2,'#_CONSTANTS'!$B:$B,0))</f>
        <v>B1</v>
      </c>
      <c r="BE15" s="50" t="str">
        <f t="array" ref="BE15">INDEX('#_CONSTANTS'!$C:$C,MATCH(BE$2,'#_CONSTANTS'!$B:$B,0))</f>
        <v>en</v>
      </c>
      <c r="BF15" s="51">
        <f t="array" ref="BF15">INDEX('#_CONSTANTS'!$C:$C,MATCH(BF$2,'#_CONSTANTS'!$B:$B,0))</f>
        <v>45729.07149</v>
      </c>
    </row>
    <row r="16" ht="12.0" customHeight="1">
      <c r="A16" s="37" t="s">
        <v>170</v>
      </c>
      <c r="B16" s="52" t="s">
        <v>110</v>
      </c>
      <c r="C16" s="53" t="s">
        <v>171</v>
      </c>
      <c r="D16" s="40" t="s">
        <v>112</v>
      </c>
      <c r="E16" s="40" t="s">
        <v>54</v>
      </c>
      <c r="F16" s="40" t="s">
        <v>107</v>
      </c>
      <c r="G16" s="40">
        <v>10.0</v>
      </c>
      <c r="H16" s="40">
        <v>2.0</v>
      </c>
      <c r="I16" s="41" t="s">
        <v>172</v>
      </c>
      <c r="J16" s="41" t="s">
        <v>173</v>
      </c>
      <c r="K16" s="42">
        <v>1.0</v>
      </c>
      <c r="L16" s="43">
        <v>43556.0</v>
      </c>
      <c r="M16" s="42">
        <v>1.0</v>
      </c>
      <c r="N16" s="43">
        <f t="shared" si="1"/>
        <v>43556</v>
      </c>
      <c r="O16" s="42">
        <v>2.0</v>
      </c>
      <c r="P16" s="43">
        <v>44651.0</v>
      </c>
      <c r="Q16" s="40">
        <v>3.0</v>
      </c>
      <c r="R16" s="44"/>
      <c r="S16" s="40"/>
      <c r="T16" s="42">
        <v>3.0</v>
      </c>
      <c r="U16" s="42">
        <v>2.0</v>
      </c>
      <c r="V16" s="42">
        <v>99999.0</v>
      </c>
      <c r="W16" s="40"/>
      <c r="X16" s="40"/>
      <c r="Y16" s="40">
        <v>998.0</v>
      </c>
      <c r="Z16" s="40" t="s">
        <v>115</v>
      </c>
      <c r="AA16" s="40"/>
      <c r="AB16" s="40">
        <v>998.0</v>
      </c>
      <c r="AC16" s="40">
        <v>3.0</v>
      </c>
      <c r="AD16" s="40">
        <v>2.0</v>
      </c>
      <c r="AE16" s="42">
        <v>15220.0</v>
      </c>
      <c r="AF16" s="40" t="s">
        <v>121</v>
      </c>
      <c r="AG16" s="42">
        <v>1.0</v>
      </c>
      <c r="AH16" s="46" t="s">
        <v>108</v>
      </c>
      <c r="AI16" s="46" t="str">
        <f t="array" ref="AI16">INDEX('#_CONSTANTS'!$C:$C,MATCH(AI$2,'#_CONSTANTS'!$B:$B,0))</f>
        <v>GBP</v>
      </c>
      <c r="AJ16" s="46" t="str">
        <f t="array" ref="AJ16">INDEX('#_CONSTANTS'!$C:$C,MATCH(AJ$2,'#_CONSTANTS'!$B:$B,0))</f>
        <v>UK - Foreign, Commonwealth and Development Office</v>
      </c>
      <c r="AK16" s="46" t="str">
        <f t="array" ref="AK16">INDEX('#_CONSTANTS'!$C:$C,MATCH(AK$2,'#_CONSTANTS'!$B:$B,0))</f>
        <v>GB-GOV-1</v>
      </c>
      <c r="AL16" s="47">
        <f t="array" ref="AL16">INDEX('#_CONSTANTS'!$C:$C,MATCH(AL$2,'#_CONSTANTS'!$B:$B,0))</f>
        <v>10</v>
      </c>
      <c r="AM16" s="46" t="str">
        <f t="array" ref="AM16">INDEX('#_CONSTANTS'!$C:$C,MATCH(AM$2,'#_CONSTANTS'!$B:$B,0))</f>
        <v>GB-GOV-52</v>
      </c>
      <c r="AN16" s="46" t="str">
        <f t="array" ref="AN16">INDEX('#_CONSTANTS'!$C:$C,MATCH(AN$2,'#_CONSTANTS'!$B:$B,0))</f>
        <v>Conflict, Stability and Security Fund (CSSF)</v>
      </c>
      <c r="AO16" s="47">
        <f t="array" ref="AO16">INDEX('#_CONSTANTS'!$C:$C,MATCH(AO$2,'#_CONSTANTS'!$B:$B,0))</f>
        <v>1</v>
      </c>
      <c r="AP16" s="46" t="str">
        <f t="array" ref="AP16">INDEX('#_CONSTANTS'!$C:$C,MATCH(AP$2,'#_CONSTANTS'!$B:$B,0))</f>
        <v>GB-GOR-D2</v>
      </c>
      <c r="AQ16" s="46" t="str">
        <f t="array" ref="AQ16">INDEX('#_CONSTANTS'!$C:$C,MATCH(AQ$2,'#_CONSTANTS'!$B:$B,0))</f>
        <v>Joint Funds Unit (JFU)</v>
      </c>
      <c r="AR16" s="47">
        <f t="array" ref="AR16">INDEX('#_CONSTANTS'!$C:$C,MATCH(AR$2,'#_CONSTANTS'!$B:$B,0))</f>
        <v>4</v>
      </c>
      <c r="AS16" s="46" t="str">
        <f t="array" ref="AS16">INDEX('#_CONSTANTS'!$C:$C,MATCH(AS$2,'#_CONSTANTS'!$B:$B,0))</f>
        <v>C01</v>
      </c>
      <c r="AT16" s="47">
        <f t="array" ref="AT16">INDEX('#_CONSTANTS'!$C:$C,MATCH(AT$2,'#_CONSTANTS'!$B:$B,0))</f>
        <v>110</v>
      </c>
      <c r="AU16" s="47">
        <f t="array" ref="AU16">INDEX('#_CONSTANTS'!$C:$C,MATCH(AU$2,'#_CONSTANTS'!$B:$B,0))</f>
        <v>10</v>
      </c>
      <c r="AV16" s="47">
        <f t="array" ref="AV16">INDEX('#_CONSTANTS'!$C:$C,MATCH(AV$2,'#_CONSTANTS'!$B:$B,0))</f>
        <v>5</v>
      </c>
      <c r="AW16" s="47">
        <f t="array" ref="AW16">INDEX('#_CONSTANTS'!$C:$C,MATCH(AW$2,'#_CONSTANTS'!$B:$B,0))</f>
        <v>1</v>
      </c>
      <c r="AX16" s="46" t="str">
        <f t="array" ref="AX16">INDEX('#_CONSTANTS'!$C:$C,MATCH(AX$2,'#_CONSTANTS'!$B:$B,0))</f>
        <v>Foreign, Commonwealth and Development Office</v>
      </c>
      <c r="AY16" s="46" t="str">
        <f t="array" ref="AY16">INDEX('#_CONSTANTS'!$C:$C,MATCH(AY$2,'#_CONSTANTS'!$B:$B,0))</f>
        <v>Public Enquiry Point, Abercrombie House, Eaglesham Road, East Kilbride, Glasgow G75 8EA</v>
      </c>
      <c r="AZ16" s="46" t="str">
        <f t="array" ref="AZ16">INDEX('#_CONSTANTS'!$C:$C,MATCH(AZ$2,'#_CONSTANTS'!$B:$B,0))</f>
        <v>+44 (0) 1355 84 3132</v>
      </c>
      <c r="BA16" s="46" t="str">
        <f t="array" ref="BA16">INDEX('#_CONSTANTS'!$C:$C,MATCH(BA$2,'#_CONSTANTS'!$B:$B,0))</f>
        <v>transparency.unit@fcdo.gov.uk</v>
      </c>
      <c r="BB16" s="49">
        <v>0.0</v>
      </c>
      <c r="BC16" s="50" t="str">
        <f t="array" ref="BC16">INDEX('#_CONSTANTS'!$C:$C,MATCH(BC$2,'#_CONSTANTS'!$B:$B,0))</f>
        <v>GB-GOV-3</v>
      </c>
      <c r="BD16" s="50" t="str">
        <f t="array" ref="BD16">INDEX('#_CONSTANTS'!$C:$C,MATCH(BD$2,'#_CONSTANTS'!$B:$B,0))</f>
        <v>B1</v>
      </c>
      <c r="BE16" s="50" t="str">
        <f t="array" ref="BE16">INDEX('#_CONSTANTS'!$C:$C,MATCH(BE$2,'#_CONSTANTS'!$B:$B,0))</f>
        <v>en</v>
      </c>
      <c r="BF16" s="51">
        <f t="array" ref="BF16">INDEX('#_CONSTANTS'!$C:$C,MATCH(BF$2,'#_CONSTANTS'!$B:$B,0))</f>
        <v>45729.07149</v>
      </c>
    </row>
    <row r="17" ht="12.0" customHeight="1">
      <c r="A17" s="37" t="s">
        <v>174</v>
      </c>
      <c r="B17" s="52" t="s">
        <v>110</v>
      </c>
      <c r="C17" s="53" t="s">
        <v>166</v>
      </c>
      <c r="D17" s="40" t="s">
        <v>112</v>
      </c>
      <c r="E17" s="40" t="s">
        <v>54</v>
      </c>
      <c r="F17" s="40" t="s">
        <v>107</v>
      </c>
      <c r="G17" s="40">
        <v>10.0</v>
      </c>
      <c r="H17" s="40">
        <v>2.0</v>
      </c>
      <c r="I17" s="41" t="s">
        <v>167</v>
      </c>
      <c r="J17" s="41" t="s">
        <v>168</v>
      </c>
      <c r="K17" s="42">
        <v>1.0</v>
      </c>
      <c r="L17" s="43">
        <v>43556.0</v>
      </c>
      <c r="M17" s="42">
        <v>1.0</v>
      </c>
      <c r="N17" s="43">
        <f t="shared" si="1"/>
        <v>43556</v>
      </c>
      <c r="O17" s="42">
        <v>2.0</v>
      </c>
      <c r="P17" s="43">
        <v>44651.0</v>
      </c>
      <c r="Q17" s="40">
        <v>3.0</v>
      </c>
      <c r="R17" s="44"/>
      <c r="S17" s="40"/>
      <c r="T17" s="42">
        <v>3.0</v>
      </c>
      <c r="U17" s="42">
        <v>2.0</v>
      </c>
      <c r="V17" s="42">
        <v>99999.0</v>
      </c>
      <c r="W17" s="40"/>
      <c r="X17" s="40"/>
      <c r="Y17" s="40">
        <v>298.0</v>
      </c>
      <c r="Z17" s="40" t="s">
        <v>169</v>
      </c>
      <c r="AA17" s="40"/>
      <c r="AB17" s="40">
        <v>298.0</v>
      </c>
      <c r="AC17" s="40">
        <v>3.0</v>
      </c>
      <c r="AD17" s="40">
        <v>2.0</v>
      </c>
      <c r="AE17" s="42">
        <v>15190.0</v>
      </c>
      <c r="AF17" s="40" t="s">
        <v>135</v>
      </c>
      <c r="AG17" s="42">
        <v>1.0</v>
      </c>
      <c r="AH17" s="46" t="s">
        <v>108</v>
      </c>
      <c r="AI17" s="46" t="str">
        <f t="array" ref="AI17">INDEX('#_CONSTANTS'!$C:$C,MATCH(AI$2,'#_CONSTANTS'!$B:$B,0))</f>
        <v>GBP</v>
      </c>
      <c r="AJ17" s="46" t="str">
        <f t="array" ref="AJ17">INDEX('#_CONSTANTS'!$C:$C,MATCH(AJ$2,'#_CONSTANTS'!$B:$B,0))</f>
        <v>UK - Foreign, Commonwealth and Development Office</v>
      </c>
      <c r="AK17" s="46" t="str">
        <f t="array" ref="AK17">INDEX('#_CONSTANTS'!$C:$C,MATCH(AK$2,'#_CONSTANTS'!$B:$B,0))</f>
        <v>GB-GOV-1</v>
      </c>
      <c r="AL17" s="47">
        <f t="array" ref="AL17">INDEX('#_CONSTANTS'!$C:$C,MATCH(AL$2,'#_CONSTANTS'!$B:$B,0))</f>
        <v>10</v>
      </c>
      <c r="AM17" s="46" t="str">
        <f t="array" ref="AM17">INDEX('#_CONSTANTS'!$C:$C,MATCH(AM$2,'#_CONSTANTS'!$B:$B,0))</f>
        <v>GB-GOV-52</v>
      </c>
      <c r="AN17" s="46" t="str">
        <f t="array" ref="AN17">INDEX('#_CONSTANTS'!$C:$C,MATCH(AN$2,'#_CONSTANTS'!$B:$B,0))</f>
        <v>Conflict, Stability and Security Fund (CSSF)</v>
      </c>
      <c r="AO17" s="47">
        <f t="array" ref="AO17">INDEX('#_CONSTANTS'!$C:$C,MATCH(AO$2,'#_CONSTANTS'!$B:$B,0))</f>
        <v>1</v>
      </c>
      <c r="AP17" s="46" t="str">
        <f t="array" ref="AP17">INDEX('#_CONSTANTS'!$C:$C,MATCH(AP$2,'#_CONSTANTS'!$B:$B,0))</f>
        <v>GB-GOR-D2</v>
      </c>
      <c r="AQ17" s="46" t="str">
        <f t="array" ref="AQ17">INDEX('#_CONSTANTS'!$C:$C,MATCH(AQ$2,'#_CONSTANTS'!$B:$B,0))</f>
        <v>Joint Funds Unit (JFU)</v>
      </c>
      <c r="AR17" s="47">
        <f t="array" ref="AR17">INDEX('#_CONSTANTS'!$C:$C,MATCH(AR$2,'#_CONSTANTS'!$B:$B,0))</f>
        <v>4</v>
      </c>
      <c r="AS17" s="46" t="str">
        <f t="array" ref="AS17">INDEX('#_CONSTANTS'!$C:$C,MATCH(AS$2,'#_CONSTANTS'!$B:$B,0))</f>
        <v>C01</v>
      </c>
      <c r="AT17" s="47">
        <f t="array" ref="AT17">INDEX('#_CONSTANTS'!$C:$C,MATCH(AT$2,'#_CONSTANTS'!$B:$B,0))</f>
        <v>110</v>
      </c>
      <c r="AU17" s="47">
        <f t="array" ref="AU17">INDEX('#_CONSTANTS'!$C:$C,MATCH(AU$2,'#_CONSTANTS'!$B:$B,0))</f>
        <v>10</v>
      </c>
      <c r="AV17" s="47">
        <f t="array" ref="AV17">INDEX('#_CONSTANTS'!$C:$C,MATCH(AV$2,'#_CONSTANTS'!$B:$B,0))</f>
        <v>5</v>
      </c>
      <c r="AW17" s="47">
        <f t="array" ref="AW17">INDEX('#_CONSTANTS'!$C:$C,MATCH(AW$2,'#_CONSTANTS'!$B:$B,0))</f>
        <v>1</v>
      </c>
      <c r="AX17" s="46" t="str">
        <f t="array" ref="AX17">INDEX('#_CONSTANTS'!$C:$C,MATCH(AX$2,'#_CONSTANTS'!$B:$B,0))</f>
        <v>Foreign, Commonwealth and Development Office</v>
      </c>
      <c r="AY17" s="46" t="str">
        <f t="array" ref="AY17">INDEX('#_CONSTANTS'!$C:$C,MATCH(AY$2,'#_CONSTANTS'!$B:$B,0))</f>
        <v>Public Enquiry Point, Abercrombie House, Eaglesham Road, East Kilbride, Glasgow G75 8EA</v>
      </c>
      <c r="AZ17" s="46" t="str">
        <f t="array" ref="AZ17">INDEX('#_CONSTANTS'!$C:$C,MATCH(AZ$2,'#_CONSTANTS'!$B:$B,0))</f>
        <v>+44 (0) 1355 84 3132</v>
      </c>
      <c r="BA17" s="46" t="str">
        <f t="array" ref="BA17">INDEX('#_CONSTANTS'!$C:$C,MATCH(BA$2,'#_CONSTANTS'!$B:$B,0))</f>
        <v>transparency.unit@fcdo.gov.uk</v>
      </c>
      <c r="BB17" s="49">
        <v>0.0</v>
      </c>
      <c r="BC17" s="50" t="str">
        <f t="array" ref="BC17">INDEX('#_CONSTANTS'!$C:$C,MATCH(BC$2,'#_CONSTANTS'!$B:$B,0))</f>
        <v>GB-GOV-3</v>
      </c>
      <c r="BD17" s="50" t="str">
        <f t="array" ref="BD17">INDEX('#_CONSTANTS'!$C:$C,MATCH(BD$2,'#_CONSTANTS'!$B:$B,0))</f>
        <v>B1</v>
      </c>
      <c r="BE17" s="50" t="str">
        <f t="array" ref="BE17">INDEX('#_CONSTANTS'!$C:$C,MATCH(BE$2,'#_CONSTANTS'!$B:$B,0))</f>
        <v>en</v>
      </c>
      <c r="BF17" s="51">
        <f t="array" ref="BF17">INDEX('#_CONSTANTS'!$C:$C,MATCH(BF$2,'#_CONSTANTS'!$B:$B,0))</f>
        <v>45729.07149</v>
      </c>
    </row>
    <row r="18" ht="12.0" customHeight="1">
      <c r="A18" s="37" t="s">
        <v>175</v>
      </c>
      <c r="B18" s="52" t="s">
        <v>110</v>
      </c>
      <c r="C18" s="57" t="s">
        <v>176</v>
      </c>
      <c r="D18" s="40" t="s">
        <v>112</v>
      </c>
      <c r="E18" s="40" t="s">
        <v>54</v>
      </c>
      <c r="F18" s="40" t="s">
        <v>107</v>
      </c>
      <c r="G18" s="40">
        <v>10.0</v>
      </c>
      <c r="H18" s="40">
        <v>2.0</v>
      </c>
      <c r="I18" s="41" t="s">
        <v>177</v>
      </c>
      <c r="J18" s="41" t="s">
        <v>178</v>
      </c>
      <c r="K18" s="42">
        <v>1.0</v>
      </c>
      <c r="L18" s="43">
        <v>44652.0</v>
      </c>
      <c r="M18" s="42">
        <v>1.0</v>
      </c>
      <c r="N18" s="43">
        <f t="shared" si="1"/>
        <v>44652</v>
      </c>
      <c r="O18" s="42">
        <v>2.0</v>
      </c>
      <c r="P18" s="43">
        <v>44651.0</v>
      </c>
      <c r="Q18" s="40">
        <v>3.0</v>
      </c>
      <c r="R18" s="44"/>
      <c r="S18" s="40"/>
      <c r="T18" s="42">
        <v>3.0</v>
      </c>
      <c r="U18" s="42">
        <v>2.0</v>
      </c>
      <c r="V18" s="42">
        <v>99999.0</v>
      </c>
      <c r="W18" s="40"/>
      <c r="X18" s="40"/>
      <c r="Y18" s="40">
        <v>998.0</v>
      </c>
      <c r="Z18" s="40" t="s">
        <v>115</v>
      </c>
      <c r="AA18" s="40"/>
      <c r="AB18" s="40">
        <v>998.0</v>
      </c>
      <c r="AC18" s="40">
        <v>3.0</v>
      </c>
      <c r="AD18" s="40">
        <v>2.0</v>
      </c>
      <c r="AE18" s="42">
        <v>15220.0</v>
      </c>
      <c r="AF18" s="40" t="s">
        <v>121</v>
      </c>
      <c r="AG18" s="42">
        <v>1.0</v>
      </c>
      <c r="AH18" s="46" t="s">
        <v>108</v>
      </c>
      <c r="AI18" s="46" t="str">
        <f t="array" ref="AI18">INDEX('#_CONSTANTS'!$C:$C,MATCH(AI$2,'#_CONSTANTS'!$B:$B,0))</f>
        <v>GBP</v>
      </c>
      <c r="AJ18" s="46" t="str">
        <f t="array" ref="AJ18">INDEX('#_CONSTANTS'!$C:$C,MATCH(AJ$2,'#_CONSTANTS'!$B:$B,0))</f>
        <v>UK - Foreign, Commonwealth and Development Office</v>
      </c>
      <c r="AK18" s="46" t="str">
        <f t="array" ref="AK18">INDEX('#_CONSTANTS'!$C:$C,MATCH(AK$2,'#_CONSTANTS'!$B:$B,0))</f>
        <v>GB-GOV-1</v>
      </c>
      <c r="AL18" s="47">
        <f t="array" ref="AL18">INDEX('#_CONSTANTS'!$C:$C,MATCH(AL$2,'#_CONSTANTS'!$B:$B,0))</f>
        <v>10</v>
      </c>
      <c r="AM18" s="46" t="str">
        <f t="array" ref="AM18">INDEX('#_CONSTANTS'!$C:$C,MATCH(AM$2,'#_CONSTANTS'!$B:$B,0))</f>
        <v>GB-GOV-52</v>
      </c>
      <c r="AN18" s="46" t="str">
        <f t="array" ref="AN18">INDEX('#_CONSTANTS'!$C:$C,MATCH(AN$2,'#_CONSTANTS'!$B:$B,0))</f>
        <v>Conflict, Stability and Security Fund (CSSF)</v>
      </c>
      <c r="AO18" s="47">
        <f t="array" ref="AO18">INDEX('#_CONSTANTS'!$C:$C,MATCH(AO$2,'#_CONSTANTS'!$B:$B,0))</f>
        <v>1</v>
      </c>
      <c r="AP18" s="46" t="str">
        <f t="array" ref="AP18">INDEX('#_CONSTANTS'!$C:$C,MATCH(AP$2,'#_CONSTANTS'!$B:$B,0))</f>
        <v>GB-GOR-D2</v>
      </c>
      <c r="AQ18" s="46" t="str">
        <f t="array" ref="AQ18">INDEX('#_CONSTANTS'!$C:$C,MATCH(AQ$2,'#_CONSTANTS'!$B:$B,0))</f>
        <v>Joint Funds Unit (JFU)</v>
      </c>
      <c r="AR18" s="47">
        <f t="array" ref="AR18">INDEX('#_CONSTANTS'!$C:$C,MATCH(AR$2,'#_CONSTANTS'!$B:$B,0))</f>
        <v>4</v>
      </c>
      <c r="AS18" s="46" t="str">
        <f t="array" ref="AS18">INDEX('#_CONSTANTS'!$C:$C,MATCH(AS$2,'#_CONSTANTS'!$B:$B,0))</f>
        <v>C01</v>
      </c>
      <c r="AT18" s="47">
        <f t="array" ref="AT18">INDEX('#_CONSTANTS'!$C:$C,MATCH(AT$2,'#_CONSTANTS'!$B:$B,0))</f>
        <v>110</v>
      </c>
      <c r="AU18" s="47">
        <f t="array" ref="AU18">INDEX('#_CONSTANTS'!$C:$C,MATCH(AU$2,'#_CONSTANTS'!$B:$B,0))</f>
        <v>10</v>
      </c>
      <c r="AV18" s="47">
        <f t="array" ref="AV18">INDEX('#_CONSTANTS'!$C:$C,MATCH(AV$2,'#_CONSTANTS'!$B:$B,0))</f>
        <v>5</v>
      </c>
      <c r="AW18" s="47">
        <f t="array" ref="AW18">INDEX('#_CONSTANTS'!$C:$C,MATCH(AW$2,'#_CONSTANTS'!$B:$B,0))</f>
        <v>1</v>
      </c>
      <c r="AX18" s="46" t="str">
        <f t="array" ref="AX18">INDEX('#_CONSTANTS'!$C:$C,MATCH(AX$2,'#_CONSTANTS'!$B:$B,0))</f>
        <v>Foreign, Commonwealth and Development Office</v>
      </c>
      <c r="AY18" s="46" t="str">
        <f t="array" ref="AY18">INDEX('#_CONSTANTS'!$C:$C,MATCH(AY$2,'#_CONSTANTS'!$B:$B,0))</f>
        <v>Public Enquiry Point, Abercrombie House, Eaglesham Road, East Kilbride, Glasgow G75 8EA</v>
      </c>
      <c r="AZ18" s="46" t="str">
        <f t="array" ref="AZ18">INDEX('#_CONSTANTS'!$C:$C,MATCH(AZ$2,'#_CONSTANTS'!$B:$B,0))</f>
        <v>+44 (0) 1355 84 3132</v>
      </c>
      <c r="BA18" s="46" t="str">
        <f t="array" ref="BA18">INDEX('#_CONSTANTS'!$C:$C,MATCH(BA$2,'#_CONSTANTS'!$B:$B,0))</f>
        <v>transparency.unit@fcdo.gov.uk</v>
      </c>
      <c r="BB18" s="49">
        <v>0.0</v>
      </c>
      <c r="BC18" s="50" t="str">
        <f t="array" ref="BC18">INDEX('#_CONSTANTS'!$C:$C,MATCH(BC$2,'#_CONSTANTS'!$B:$B,0))</f>
        <v>GB-GOV-3</v>
      </c>
      <c r="BD18" s="50" t="str">
        <f t="array" ref="BD18">INDEX('#_CONSTANTS'!$C:$C,MATCH(BD$2,'#_CONSTANTS'!$B:$B,0))</f>
        <v>B1</v>
      </c>
      <c r="BE18" s="50" t="str">
        <f t="array" ref="BE18">INDEX('#_CONSTANTS'!$C:$C,MATCH(BE$2,'#_CONSTANTS'!$B:$B,0))</f>
        <v>en</v>
      </c>
      <c r="BF18" s="51">
        <f t="array" ref="BF18">INDEX('#_CONSTANTS'!$C:$C,MATCH(BF$2,'#_CONSTANTS'!$B:$B,0))</f>
        <v>45729.07149</v>
      </c>
    </row>
    <row r="19" ht="12.0" customHeight="1">
      <c r="A19" s="37" t="s">
        <v>179</v>
      </c>
      <c r="B19" s="52" t="s">
        <v>110</v>
      </c>
      <c r="C19" s="53" t="s">
        <v>180</v>
      </c>
      <c r="D19" s="40" t="s">
        <v>112</v>
      </c>
      <c r="E19" s="40" t="s">
        <v>54</v>
      </c>
      <c r="F19" s="40" t="s">
        <v>107</v>
      </c>
      <c r="G19" s="40">
        <v>10.0</v>
      </c>
      <c r="H19" s="40">
        <v>2.0</v>
      </c>
      <c r="I19" s="41" t="s">
        <v>181</v>
      </c>
      <c r="J19" s="41" t="s">
        <v>182</v>
      </c>
      <c r="K19" s="42">
        <v>1.0</v>
      </c>
      <c r="L19" s="43">
        <v>42826.0</v>
      </c>
      <c r="M19" s="42">
        <v>1.0</v>
      </c>
      <c r="N19" s="43">
        <f t="shared" si="1"/>
        <v>42826</v>
      </c>
      <c r="O19" s="42">
        <v>2.0</v>
      </c>
      <c r="P19" s="44">
        <v>43921.0</v>
      </c>
      <c r="Q19" s="40">
        <v>3.0</v>
      </c>
      <c r="R19" s="44">
        <v>43921.0</v>
      </c>
      <c r="S19" s="40">
        <v>4.0</v>
      </c>
      <c r="T19" s="42">
        <v>4.0</v>
      </c>
      <c r="U19" s="42">
        <v>4.0</v>
      </c>
      <c r="V19" s="42">
        <v>99999.0</v>
      </c>
      <c r="W19" s="40" t="s">
        <v>183</v>
      </c>
      <c r="X19" s="40" t="s">
        <v>184</v>
      </c>
      <c r="Y19" s="40"/>
      <c r="Z19" s="40"/>
      <c r="AA19" s="40"/>
      <c r="AB19" s="40" t="s">
        <v>183</v>
      </c>
      <c r="AC19" s="40">
        <v>3.0</v>
      </c>
      <c r="AD19" s="40">
        <v>2.0</v>
      </c>
      <c r="AE19" s="42">
        <v>15250.0</v>
      </c>
      <c r="AF19" s="40" t="s">
        <v>185</v>
      </c>
      <c r="AG19" s="42">
        <v>1.0</v>
      </c>
      <c r="AH19" s="46" t="s">
        <v>108</v>
      </c>
      <c r="AI19" s="46" t="str">
        <f t="array" ref="AI19">INDEX('#_CONSTANTS'!$C:$C,MATCH(AI$2,'#_CONSTANTS'!$B:$B,0))</f>
        <v>GBP</v>
      </c>
      <c r="AJ19" s="46" t="str">
        <f t="array" ref="AJ19">INDEX('#_CONSTANTS'!$C:$C,MATCH(AJ$2,'#_CONSTANTS'!$B:$B,0))</f>
        <v>UK - Foreign, Commonwealth and Development Office</v>
      </c>
      <c r="AK19" s="46" t="str">
        <f t="array" ref="AK19">INDEX('#_CONSTANTS'!$C:$C,MATCH(AK$2,'#_CONSTANTS'!$B:$B,0))</f>
        <v>GB-GOV-1</v>
      </c>
      <c r="AL19" s="47">
        <f t="array" ref="AL19">INDEX('#_CONSTANTS'!$C:$C,MATCH(AL$2,'#_CONSTANTS'!$B:$B,0))</f>
        <v>10</v>
      </c>
      <c r="AM19" s="46" t="str">
        <f t="array" ref="AM19">INDEX('#_CONSTANTS'!$C:$C,MATCH(AM$2,'#_CONSTANTS'!$B:$B,0))</f>
        <v>GB-GOV-52</v>
      </c>
      <c r="AN19" s="46" t="str">
        <f t="array" ref="AN19">INDEX('#_CONSTANTS'!$C:$C,MATCH(AN$2,'#_CONSTANTS'!$B:$B,0))</f>
        <v>Conflict, Stability and Security Fund (CSSF)</v>
      </c>
      <c r="AO19" s="47">
        <f t="array" ref="AO19">INDEX('#_CONSTANTS'!$C:$C,MATCH(AO$2,'#_CONSTANTS'!$B:$B,0))</f>
        <v>1</v>
      </c>
      <c r="AP19" s="46" t="str">
        <f t="array" ref="AP19">INDEX('#_CONSTANTS'!$C:$C,MATCH(AP$2,'#_CONSTANTS'!$B:$B,0))</f>
        <v>GB-GOR-D2</v>
      </c>
      <c r="AQ19" s="46" t="str">
        <f t="array" ref="AQ19">INDEX('#_CONSTANTS'!$C:$C,MATCH(AQ$2,'#_CONSTANTS'!$B:$B,0))</f>
        <v>Joint Funds Unit (JFU)</v>
      </c>
      <c r="AR19" s="47">
        <f t="array" ref="AR19">INDEX('#_CONSTANTS'!$C:$C,MATCH(AR$2,'#_CONSTANTS'!$B:$B,0))</f>
        <v>4</v>
      </c>
      <c r="AS19" s="46" t="str">
        <f t="array" ref="AS19">INDEX('#_CONSTANTS'!$C:$C,MATCH(AS$2,'#_CONSTANTS'!$B:$B,0))</f>
        <v>C01</v>
      </c>
      <c r="AT19" s="47">
        <f t="array" ref="AT19">INDEX('#_CONSTANTS'!$C:$C,MATCH(AT$2,'#_CONSTANTS'!$B:$B,0))</f>
        <v>110</v>
      </c>
      <c r="AU19" s="47">
        <f t="array" ref="AU19">INDEX('#_CONSTANTS'!$C:$C,MATCH(AU$2,'#_CONSTANTS'!$B:$B,0))</f>
        <v>10</v>
      </c>
      <c r="AV19" s="47">
        <f t="array" ref="AV19">INDEX('#_CONSTANTS'!$C:$C,MATCH(AV$2,'#_CONSTANTS'!$B:$B,0))</f>
        <v>5</v>
      </c>
      <c r="AW19" s="47">
        <f t="array" ref="AW19">INDEX('#_CONSTANTS'!$C:$C,MATCH(AW$2,'#_CONSTANTS'!$B:$B,0))</f>
        <v>1</v>
      </c>
      <c r="AX19" s="46" t="str">
        <f t="array" ref="AX19">INDEX('#_CONSTANTS'!$C:$C,MATCH(AX$2,'#_CONSTANTS'!$B:$B,0))</f>
        <v>Foreign, Commonwealth and Development Office</v>
      </c>
      <c r="AY19" s="46" t="str">
        <f t="array" ref="AY19">INDEX('#_CONSTANTS'!$C:$C,MATCH(AY$2,'#_CONSTANTS'!$B:$B,0))</f>
        <v>Public Enquiry Point, Abercrombie House, Eaglesham Road, East Kilbride, Glasgow G75 8EA</v>
      </c>
      <c r="AZ19" s="46" t="str">
        <f t="array" ref="AZ19">INDEX('#_CONSTANTS'!$C:$C,MATCH(AZ$2,'#_CONSTANTS'!$B:$B,0))</f>
        <v>+44 (0) 1355 84 3132</v>
      </c>
      <c r="BA19" s="46" t="str">
        <f t="array" ref="BA19">INDEX('#_CONSTANTS'!$C:$C,MATCH(BA$2,'#_CONSTANTS'!$B:$B,0))</f>
        <v>transparency.unit@fcdo.gov.uk</v>
      </c>
      <c r="BB19" s="49">
        <v>0.0</v>
      </c>
      <c r="BC19" s="50" t="str">
        <f t="array" ref="BC19">INDEX('#_CONSTANTS'!$C:$C,MATCH(BC$2,'#_CONSTANTS'!$B:$B,0))</f>
        <v>GB-GOV-3</v>
      </c>
      <c r="BD19" s="50" t="str">
        <f t="array" ref="BD19">INDEX('#_CONSTANTS'!$C:$C,MATCH(BD$2,'#_CONSTANTS'!$B:$B,0))</f>
        <v>B1</v>
      </c>
      <c r="BE19" s="50" t="str">
        <f t="array" ref="BE19">INDEX('#_CONSTANTS'!$C:$C,MATCH(BE$2,'#_CONSTANTS'!$B:$B,0))</f>
        <v>en</v>
      </c>
      <c r="BF19" s="51">
        <f t="array" ref="BF19">INDEX('#_CONSTANTS'!$C:$C,MATCH(BF$2,'#_CONSTANTS'!$B:$B,0))</f>
        <v>45729.07149</v>
      </c>
    </row>
    <row r="20" ht="12.0" customHeight="1">
      <c r="A20" s="37" t="s">
        <v>186</v>
      </c>
      <c r="B20" s="52" t="s">
        <v>110</v>
      </c>
      <c r="C20" s="53" t="s">
        <v>187</v>
      </c>
      <c r="D20" s="40" t="s">
        <v>112</v>
      </c>
      <c r="E20" s="40" t="s">
        <v>54</v>
      </c>
      <c r="F20" s="40" t="s">
        <v>107</v>
      </c>
      <c r="G20" s="40">
        <v>10.0</v>
      </c>
      <c r="H20" s="40">
        <v>2.0</v>
      </c>
      <c r="I20" s="41" t="s">
        <v>188</v>
      </c>
      <c r="J20" s="58" t="s">
        <v>189</v>
      </c>
      <c r="K20" s="42">
        <v>1.0</v>
      </c>
      <c r="L20" s="43">
        <v>42826.0</v>
      </c>
      <c r="M20" s="42">
        <v>1.0</v>
      </c>
      <c r="N20" s="43">
        <f t="shared" si="1"/>
        <v>42826</v>
      </c>
      <c r="O20" s="42">
        <v>2.0</v>
      </c>
      <c r="P20" s="43">
        <v>43555.0</v>
      </c>
      <c r="Q20" s="40">
        <v>3.0</v>
      </c>
      <c r="R20" s="43">
        <v>43555.0</v>
      </c>
      <c r="S20" s="40">
        <v>4.0</v>
      </c>
      <c r="T20" s="42">
        <v>4.0</v>
      </c>
      <c r="U20" s="42">
        <v>4.0</v>
      </c>
      <c r="V20" s="42">
        <v>99999.0</v>
      </c>
      <c r="W20" s="40" t="s">
        <v>183</v>
      </c>
      <c r="X20" s="40" t="s">
        <v>184</v>
      </c>
      <c r="Y20" s="40"/>
      <c r="Z20" s="40"/>
      <c r="AA20" s="40"/>
      <c r="AB20" s="40" t="s">
        <v>183</v>
      </c>
      <c r="AC20" s="40">
        <v>3.0</v>
      </c>
      <c r="AD20" s="40">
        <v>2.0</v>
      </c>
      <c r="AE20" s="42">
        <v>72010.0</v>
      </c>
      <c r="AF20" s="40" t="s">
        <v>190</v>
      </c>
      <c r="AG20" s="42">
        <v>1.0</v>
      </c>
      <c r="AH20" s="46" t="s">
        <v>108</v>
      </c>
      <c r="AI20" s="46" t="str">
        <f t="array" ref="AI20">INDEX('#_CONSTANTS'!$C:$C,MATCH(AI$2,'#_CONSTANTS'!$B:$B,0))</f>
        <v>GBP</v>
      </c>
      <c r="AJ20" s="46" t="str">
        <f t="array" ref="AJ20">INDEX('#_CONSTANTS'!$C:$C,MATCH(AJ$2,'#_CONSTANTS'!$B:$B,0))</f>
        <v>UK - Foreign, Commonwealth and Development Office</v>
      </c>
      <c r="AK20" s="46" t="str">
        <f t="array" ref="AK20">INDEX('#_CONSTANTS'!$C:$C,MATCH(AK$2,'#_CONSTANTS'!$B:$B,0))</f>
        <v>GB-GOV-1</v>
      </c>
      <c r="AL20" s="47">
        <f t="array" ref="AL20">INDEX('#_CONSTANTS'!$C:$C,MATCH(AL$2,'#_CONSTANTS'!$B:$B,0))</f>
        <v>10</v>
      </c>
      <c r="AM20" s="46" t="str">
        <f t="array" ref="AM20">INDEX('#_CONSTANTS'!$C:$C,MATCH(AM$2,'#_CONSTANTS'!$B:$B,0))</f>
        <v>GB-GOV-52</v>
      </c>
      <c r="AN20" s="46" t="str">
        <f t="array" ref="AN20">INDEX('#_CONSTANTS'!$C:$C,MATCH(AN$2,'#_CONSTANTS'!$B:$B,0))</f>
        <v>Conflict, Stability and Security Fund (CSSF)</v>
      </c>
      <c r="AO20" s="47">
        <f t="array" ref="AO20">INDEX('#_CONSTANTS'!$C:$C,MATCH(AO$2,'#_CONSTANTS'!$B:$B,0))</f>
        <v>1</v>
      </c>
      <c r="AP20" s="46" t="str">
        <f t="array" ref="AP20">INDEX('#_CONSTANTS'!$C:$C,MATCH(AP$2,'#_CONSTANTS'!$B:$B,0))</f>
        <v>GB-GOR-D2</v>
      </c>
      <c r="AQ20" s="46" t="str">
        <f t="array" ref="AQ20">INDEX('#_CONSTANTS'!$C:$C,MATCH(AQ$2,'#_CONSTANTS'!$B:$B,0))</f>
        <v>Joint Funds Unit (JFU)</v>
      </c>
      <c r="AR20" s="47">
        <f t="array" ref="AR20">INDEX('#_CONSTANTS'!$C:$C,MATCH(AR$2,'#_CONSTANTS'!$B:$B,0))</f>
        <v>4</v>
      </c>
      <c r="AS20" s="46" t="str">
        <f t="array" ref="AS20">INDEX('#_CONSTANTS'!$C:$C,MATCH(AS$2,'#_CONSTANTS'!$B:$B,0))</f>
        <v>C01</v>
      </c>
      <c r="AT20" s="47">
        <f t="array" ref="AT20">INDEX('#_CONSTANTS'!$C:$C,MATCH(AT$2,'#_CONSTANTS'!$B:$B,0))</f>
        <v>110</v>
      </c>
      <c r="AU20" s="47">
        <f t="array" ref="AU20">INDEX('#_CONSTANTS'!$C:$C,MATCH(AU$2,'#_CONSTANTS'!$B:$B,0))</f>
        <v>10</v>
      </c>
      <c r="AV20" s="47">
        <f t="array" ref="AV20">INDEX('#_CONSTANTS'!$C:$C,MATCH(AV$2,'#_CONSTANTS'!$B:$B,0))</f>
        <v>5</v>
      </c>
      <c r="AW20" s="47">
        <f t="array" ref="AW20">INDEX('#_CONSTANTS'!$C:$C,MATCH(AW$2,'#_CONSTANTS'!$B:$B,0))</f>
        <v>1</v>
      </c>
      <c r="AX20" s="46" t="str">
        <f t="array" ref="AX20">INDEX('#_CONSTANTS'!$C:$C,MATCH(AX$2,'#_CONSTANTS'!$B:$B,0))</f>
        <v>Foreign, Commonwealth and Development Office</v>
      </c>
      <c r="AY20" s="46" t="str">
        <f t="array" ref="AY20">INDEX('#_CONSTANTS'!$C:$C,MATCH(AY$2,'#_CONSTANTS'!$B:$B,0))</f>
        <v>Public Enquiry Point, Abercrombie House, Eaglesham Road, East Kilbride, Glasgow G75 8EA</v>
      </c>
      <c r="AZ20" s="46" t="str">
        <f t="array" ref="AZ20">INDEX('#_CONSTANTS'!$C:$C,MATCH(AZ$2,'#_CONSTANTS'!$B:$B,0))</f>
        <v>+44 (0) 1355 84 3132</v>
      </c>
      <c r="BA20" s="46" t="str">
        <f t="array" ref="BA20">INDEX('#_CONSTANTS'!$C:$C,MATCH(BA$2,'#_CONSTANTS'!$B:$B,0))</f>
        <v>transparency.unit@fcdo.gov.uk</v>
      </c>
      <c r="BB20" s="49">
        <v>0.0</v>
      </c>
      <c r="BC20" s="50" t="str">
        <f t="array" ref="BC20">INDEX('#_CONSTANTS'!$C:$C,MATCH(BC$2,'#_CONSTANTS'!$B:$B,0))</f>
        <v>GB-GOV-3</v>
      </c>
      <c r="BD20" s="50" t="str">
        <f t="array" ref="BD20">INDEX('#_CONSTANTS'!$C:$C,MATCH(BD$2,'#_CONSTANTS'!$B:$B,0))</f>
        <v>B1</v>
      </c>
      <c r="BE20" s="50" t="str">
        <f t="array" ref="BE20">INDEX('#_CONSTANTS'!$C:$C,MATCH(BE$2,'#_CONSTANTS'!$B:$B,0))</f>
        <v>en</v>
      </c>
      <c r="BF20" s="51">
        <f t="array" ref="BF20">INDEX('#_CONSTANTS'!$C:$C,MATCH(BF$2,'#_CONSTANTS'!$B:$B,0))</f>
        <v>45729.07149</v>
      </c>
    </row>
    <row r="21" ht="12.0" customHeight="1">
      <c r="A21" s="37" t="s">
        <v>191</v>
      </c>
      <c r="B21" s="52" t="s">
        <v>110</v>
      </c>
      <c r="C21" s="53" t="s">
        <v>192</v>
      </c>
      <c r="D21" s="40" t="s">
        <v>112</v>
      </c>
      <c r="E21" s="40" t="s">
        <v>54</v>
      </c>
      <c r="F21" s="40" t="s">
        <v>107</v>
      </c>
      <c r="G21" s="40">
        <v>10.0</v>
      </c>
      <c r="H21" s="40">
        <v>2.0</v>
      </c>
      <c r="I21" s="41" t="s">
        <v>193</v>
      </c>
      <c r="J21" s="58" t="s">
        <v>194</v>
      </c>
      <c r="K21" s="42">
        <v>1.0</v>
      </c>
      <c r="L21" s="43">
        <v>43191.0</v>
      </c>
      <c r="M21" s="42">
        <v>1.0</v>
      </c>
      <c r="N21" s="43">
        <f t="shared" si="1"/>
        <v>43191</v>
      </c>
      <c r="O21" s="42">
        <v>2.0</v>
      </c>
      <c r="P21" s="44">
        <v>43921.0</v>
      </c>
      <c r="Q21" s="40">
        <v>3.0</v>
      </c>
      <c r="R21" s="44">
        <v>43921.0</v>
      </c>
      <c r="S21" s="40">
        <v>4.0</v>
      </c>
      <c r="T21" s="42">
        <v>4.0</v>
      </c>
      <c r="U21" s="42">
        <v>4.0</v>
      </c>
      <c r="V21" s="42">
        <v>99999.0</v>
      </c>
      <c r="W21" s="40" t="s">
        <v>183</v>
      </c>
      <c r="X21" s="40" t="s">
        <v>184</v>
      </c>
      <c r="Y21" s="40"/>
      <c r="Z21" s="40"/>
      <c r="AA21" s="40"/>
      <c r="AB21" s="40" t="s">
        <v>183</v>
      </c>
      <c r="AC21" s="40">
        <v>3.0</v>
      </c>
      <c r="AD21" s="40">
        <v>2.0</v>
      </c>
      <c r="AE21" s="42">
        <v>15210.0</v>
      </c>
      <c r="AF21" s="40" t="s">
        <v>150</v>
      </c>
      <c r="AG21" s="42">
        <v>1.0</v>
      </c>
      <c r="AH21" s="46" t="s">
        <v>108</v>
      </c>
      <c r="AI21" s="46" t="str">
        <f t="array" ref="AI21">INDEX('#_CONSTANTS'!$C:$C,MATCH(AI$2,'#_CONSTANTS'!$B:$B,0))</f>
        <v>GBP</v>
      </c>
      <c r="AJ21" s="46" t="str">
        <f t="array" ref="AJ21">INDEX('#_CONSTANTS'!$C:$C,MATCH(AJ$2,'#_CONSTANTS'!$B:$B,0))</f>
        <v>UK - Foreign, Commonwealth and Development Office</v>
      </c>
      <c r="AK21" s="46" t="str">
        <f t="array" ref="AK21">INDEX('#_CONSTANTS'!$C:$C,MATCH(AK$2,'#_CONSTANTS'!$B:$B,0))</f>
        <v>GB-GOV-1</v>
      </c>
      <c r="AL21" s="47">
        <f t="array" ref="AL21">INDEX('#_CONSTANTS'!$C:$C,MATCH(AL$2,'#_CONSTANTS'!$B:$B,0))</f>
        <v>10</v>
      </c>
      <c r="AM21" s="46" t="str">
        <f t="array" ref="AM21">INDEX('#_CONSTANTS'!$C:$C,MATCH(AM$2,'#_CONSTANTS'!$B:$B,0))</f>
        <v>GB-GOV-52</v>
      </c>
      <c r="AN21" s="46" t="str">
        <f t="array" ref="AN21">INDEX('#_CONSTANTS'!$C:$C,MATCH(AN$2,'#_CONSTANTS'!$B:$B,0))</f>
        <v>Conflict, Stability and Security Fund (CSSF)</v>
      </c>
      <c r="AO21" s="47">
        <f t="array" ref="AO21">INDEX('#_CONSTANTS'!$C:$C,MATCH(AO$2,'#_CONSTANTS'!$B:$B,0))</f>
        <v>1</v>
      </c>
      <c r="AP21" s="46" t="str">
        <f t="array" ref="AP21">INDEX('#_CONSTANTS'!$C:$C,MATCH(AP$2,'#_CONSTANTS'!$B:$B,0))</f>
        <v>GB-GOR-D2</v>
      </c>
      <c r="AQ21" s="46" t="str">
        <f t="array" ref="AQ21">INDEX('#_CONSTANTS'!$C:$C,MATCH(AQ$2,'#_CONSTANTS'!$B:$B,0))</f>
        <v>Joint Funds Unit (JFU)</v>
      </c>
      <c r="AR21" s="47">
        <f t="array" ref="AR21">INDEX('#_CONSTANTS'!$C:$C,MATCH(AR$2,'#_CONSTANTS'!$B:$B,0))</f>
        <v>4</v>
      </c>
      <c r="AS21" s="46" t="str">
        <f t="array" ref="AS21">INDEX('#_CONSTANTS'!$C:$C,MATCH(AS$2,'#_CONSTANTS'!$B:$B,0))</f>
        <v>C01</v>
      </c>
      <c r="AT21" s="47">
        <f t="array" ref="AT21">INDEX('#_CONSTANTS'!$C:$C,MATCH(AT$2,'#_CONSTANTS'!$B:$B,0))</f>
        <v>110</v>
      </c>
      <c r="AU21" s="47">
        <f t="array" ref="AU21">INDEX('#_CONSTANTS'!$C:$C,MATCH(AU$2,'#_CONSTANTS'!$B:$B,0))</f>
        <v>10</v>
      </c>
      <c r="AV21" s="47">
        <f t="array" ref="AV21">INDEX('#_CONSTANTS'!$C:$C,MATCH(AV$2,'#_CONSTANTS'!$B:$B,0))</f>
        <v>5</v>
      </c>
      <c r="AW21" s="47">
        <f t="array" ref="AW21">INDEX('#_CONSTANTS'!$C:$C,MATCH(AW$2,'#_CONSTANTS'!$B:$B,0))</f>
        <v>1</v>
      </c>
      <c r="AX21" s="46" t="str">
        <f t="array" ref="AX21">INDEX('#_CONSTANTS'!$C:$C,MATCH(AX$2,'#_CONSTANTS'!$B:$B,0))</f>
        <v>Foreign, Commonwealth and Development Office</v>
      </c>
      <c r="AY21" s="46" t="str">
        <f t="array" ref="AY21">INDEX('#_CONSTANTS'!$C:$C,MATCH(AY$2,'#_CONSTANTS'!$B:$B,0))</f>
        <v>Public Enquiry Point, Abercrombie House, Eaglesham Road, East Kilbride, Glasgow G75 8EA</v>
      </c>
      <c r="AZ21" s="46" t="str">
        <f t="array" ref="AZ21">INDEX('#_CONSTANTS'!$C:$C,MATCH(AZ$2,'#_CONSTANTS'!$B:$B,0))</f>
        <v>+44 (0) 1355 84 3132</v>
      </c>
      <c r="BA21" s="46" t="str">
        <f t="array" ref="BA21">INDEX('#_CONSTANTS'!$C:$C,MATCH(BA$2,'#_CONSTANTS'!$B:$B,0))</f>
        <v>transparency.unit@fcdo.gov.uk</v>
      </c>
      <c r="BB21" s="49">
        <v>0.0</v>
      </c>
      <c r="BC21" s="50" t="str">
        <f t="array" ref="BC21">INDEX('#_CONSTANTS'!$C:$C,MATCH(BC$2,'#_CONSTANTS'!$B:$B,0))</f>
        <v>GB-GOV-3</v>
      </c>
      <c r="BD21" s="50" t="str">
        <f t="array" ref="BD21">INDEX('#_CONSTANTS'!$C:$C,MATCH(BD$2,'#_CONSTANTS'!$B:$B,0))</f>
        <v>B1</v>
      </c>
      <c r="BE21" s="50" t="str">
        <f t="array" ref="BE21">INDEX('#_CONSTANTS'!$C:$C,MATCH(BE$2,'#_CONSTANTS'!$B:$B,0))</f>
        <v>en</v>
      </c>
      <c r="BF21" s="51">
        <f t="array" ref="BF21">INDEX('#_CONSTANTS'!$C:$C,MATCH(BF$2,'#_CONSTANTS'!$B:$B,0))</f>
        <v>45729.07149</v>
      </c>
    </row>
    <row r="22" ht="12.0" customHeight="1">
      <c r="A22" s="37" t="s">
        <v>195</v>
      </c>
      <c r="B22" s="52" t="s">
        <v>110</v>
      </c>
      <c r="C22" s="53" t="s">
        <v>196</v>
      </c>
      <c r="D22" s="40" t="s">
        <v>112</v>
      </c>
      <c r="E22" s="40" t="s">
        <v>54</v>
      </c>
      <c r="F22" s="40" t="s">
        <v>107</v>
      </c>
      <c r="G22" s="40">
        <v>10.0</v>
      </c>
      <c r="H22" s="40">
        <v>2.0</v>
      </c>
      <c r="I22" s="41" t="s">
        <v>197</v>
      </c>
      <c r="J22" s="41" t="s">
        <v>198</v>
      </c>
      <c r="K22" s="42">
        <v>1.0</v>
      </c>
      <c r="L22" s="43">
        <v>43191.0</v>
      </c>
      <c r="M22" s="42">
        <v>1.0</v>
      </c>
      <c r="N22" s="43">
        <f t="shared" si="1"/>
        <v>43191</v>
      </c>
      <c r="O22" s="42">
        <v>2.0</v>
      </c>
      <c r="P22" s="44">
        <v>43921.0</v>
      </c>
      <c r="Q22" s="40">
        <v>3.0</v>
      </c>
      <c r="R22" s="44">
        <v>43921.0</v>
      </c>
      <c r="S22" s="40">
        <v>4.0</v>
      </c>
      <c r="T22" s="42">
        <v>4.0</v>
      </c>
      <c r="U22" s="42">
        <v>4.0</v>
      </c>
      <c r="V22" s="42">
        <v>99999.0</v>
      </c>
      <c r="W22" s="40" t="s">
        <v>183</v>
      </c>
      <c r="X22" s="40" t="s">
        <v>184</v>
      </c>
      <c r="Y22" s="40"/>
      <c r="Z22" s="40"/>
      <c r="AA22" s="40"/>
      <c r="AB22" s="40" t="s">
        <v>183</v>
      </c>
      <c r="AC22" s="40">
        <v>3.0</v>
      </c>
      <c r="AD22" s="40">
        <v>2.0</v>
      </c>
      <c r="AE22" s="42">
        <v>15210.0</v>
      </c>
      <c r="AF22" s="40" t="s">
        <v>150</v>
      </c>
      <c r="AG22" s="42">
        <v>1.0</v>
      </c>
      <c r="AH22" s="46" t="s">
        <v>108</v>
      </c>
      <c r="AI22" s="46" t="str">
        <f t="array" ref="AI22">INDEX('#_CONSTANTS'!$C:$C,MATCH(AI$2,'#_CONSTANTS'!$B:$B,0))</f>
        <v>GBP</v>
      </c>
      <c r="AJ22" s="46" t="str">
        <f t="array" ref="AJ22">INDEX('#_CONSTANTS'!$C:$C,MATCH(AJ$2,'#_CONSTANTS'!$B:$B,0))</f>
        <v>UK - Foreign, Commonwealth and Development Office</v>
      </c>
      <c r="AK22" s="46" t="str">
        <f t="array" ref="AK22">INDEX('#_CONSTANTS'!$C:$C,MATCH(AK$2,'#_CONSTANTS'!$B:$B,0))</f>
        <v>GB-GOV-1</v>
      </c>
      <c r="AL22" s="47">
        <f t="array" ref="AL22">INDEX('#_CONSTANTS'!$C:$C,MATCH(AL$2,'#_CONSTANTS'!$B:$B,0))</f>
        <v>10</v>
      </c>
      <c r="AM22" s="46" t="str">
        <f t="array" ref="AM22">INDEX('#_CONSTANTS'!$C:$C,MATCH(AM$2,'#_CONSTANTS'!$B:$B,0))</f>
        <v>GB-GOV-52</v>
      </c>
      <c r="AN22" s="46" t="str">
        <f t="array" ref="AN22">INDEX('#_CONSTANTS'!$C:$C,MATCH(AN$2,'#_CONSTANTS'!$B:$B,0))</f>
        <v>Conflict, Stability and Security Fund (CSSF)</v>
      </c>
      <c r="AO22" s="47">
        <f t="array" ref="AO22">INDEX('#_CONSTANTS'!$C:$C,MATCH(AO$2,'#_CONSTANTS'!$B:$B,0))</f>
        <v>1</v>
      </c>
      <c r="AP22" s="46" t="str">
        <f t="array" ref="AP22">INDEX('#_CONSTANTS'!$C:$C,MATCH(AP$2,'#_CONSTANTS'!$B:$B,0))</f>
        <v>GB-GOR-D2</v>
      </c>
      <c r="AQ22" s="46" t="str">
        <f t="array" ref="AQ22">INDEX('#_CONSTANTS'!$C:$C,MATCH(AQ$2,'#_CONSTANTS'!$B:$B,0))</f>
        <v>Joint Funds Unit (JFU)</v>
      </c>
      <c r="AR22" s="47">
        <f t="array" ref="AR22">INDEX('#_CONSTANTS'!$C:$C,MATCH(AR$2,'#_CONSTANTS'!$B:$B,0))</f>
        <v>4</v>
      </c>
      <c r="AS22" s="46" t="str">
        <f t="array" ref="AS22">INDEX('#_CONSTANTS'!$C:$C,MATCH(AS$2,'#_CONSTANTS'!$B:$B,0))</f>
        <v>C01</v>
      </c>
      <c r="AT22" s="47">
        <f t="array" ref="AT22">INDEX('#_CONSTANTS'!$C:$C,MATCH(AT$2,'#_CONSTANTS'!$B:$B,0))</f>
        <v>110</v>
      </c>
      <c r="AU22" s="47">
        <f t="array" ref="AU22">INDEX('#_CONSTANTS'!$C:$C,MATCH(AU$2,'#_CONSTANTS'!$B:$B,0))</f>
        <v>10</v>
      </c>
      <c r="AV22" s="47">
        <f t="array" ref="AV22">INDEX('#_CONSTANTS'!$C:$C,MATCH(AV$2,'#_CONSTANTS'!$B:$B,0))</f>
        <v>5</v>
      </c>
      <c r="AW22" s="47">
        <f t="array" ref="AW22">INDEX('#_CONSTANTS'!$C:$C,MATCH(AW$2,'#_CONSTANTS'!$B:$B,0))</f>
        <v>1</v>
      </c>
      <c r="AX22" s="46" t="str">
        <f t="array" ref="AX22">INDEX('#_CONSTANTS'!$C:$C,MATCH(AX$2,'#_CONSTANTS'!$B:$B,0))</f>
        <v>Foreign, Commonwealth and Development Office</v>
      </c>
      <c r="AY22" s="46" t="str">
        <f t="array" ref="AY22">INDEX('#_CONSTANTS'!$C:$C,MATCH(AY$2,'#_CONSTANTS'!$B:$B,0))</f>
        <v>Public Enquiry Point, Abercrombie House, Eaglesham Road, East Kilbride, Glasgow G75 8EA</v>
      </c>
      <c r="AZ22" s="46" t="str">
        <f t="array" ref="AZ22">INDEX('#_CONSTANTS'!$C:$C,MATCH(AZ$2,'#_CONSTANTS'!$B:$B,0))</f>
        <v>+44 (0) 1355 84 3132</v>
      </c>
      <c r="BA22" s="46" t="str">
        <f t="array" ref="BA22">INDEX('#_CONSTANTS'!$C:$C,MATCH(BA$2,'#_CONSTANTS'!$B:$B,0))</f>
        <v>transparency.unit@fcdo.gov.uk</v>
      </c>
      <c r="BB22" s="49">
        <v>0.0</v>
      </c>
      <c r="BC22" s="50" t="str">
        <f t="array" ref="BC22">INDEX('#_CONSTANTS'!$C:$C,MATCH(BC$2,'#_CONSTANTS'!$B:$B,0))</f>
        <v>GB-GOV-3</v>
      </c>
      <c r="BD22" s="50" t="str">
        <f t="array" ref="BD22">INDEX('#_CONSTANTS'!$C:$C,MATCH(BD$2,'#_CONSTANTS'!$B:$B,0))</f>
        <v>B1</v>
      </c>
      <c r="BE22" s="50" t="str">
        <f t="array" ref="BE22">INDEX('#_CONSTANTS'!$C:$C,MATCH(BE$2,'#_CONSTANTS'!$B:$B,0))</f>
        <v>en</v>
      </c>
      <c r="BF22" s="51">
        <f t="array" ref="BF22">INDEX('#_CONSTANTS'!$C:$C,MATCH(BF$2,'#_CONSTANTS'!$B:$B,0))</f>
        <v>45729.07149</v>
      </c>
    </row>
    <row r="23" ht="12.0" customHeight="1">
      <c r="A23" s="37" t="s">
        <v>199</v>
      </c>
      <c r="B23" s="52" t="s">
        <v>110</v>
      </c>
      <c r="C23" s="53" t="s">
        <v>200</v>
      </c>
      <c r="D23" s="40" t="s">
        <v>112</v>
      </c>
      <c r="E23" s="40" t="s">
        <v>54</v>
      </c>
      <c r="F23" s="40" t="s">
        <v>107</v>
      </c>
      <c r="G23" s="40">
        <v>10.0</v>
      </c>
      <c r="H23" s="40">
        <v>2.0</v>
      </c>
      <c r="I23" s="41" t="s">
        <v>201</v>
      </c>
      <c r="J23" s="41" t="s">
        <v>202</v>
      </c>
      <c r="K23" s="42">
        <v>1.0</v>
      </c>
      <c r="L23" s="43">
        <v>43191.0</v>
      </c>
      <c r="M23" s="42">
        <v>1.0</v>
      </c>
      <c r="N23" s="43">
        <f t="shared" si="1"/>
        <v>43191</v>
      </c>
      <c r="O23" s="42">
        <v>2.0</v>
      </c>
      <c r="P23" s="44">
        <v>43921.0</v>
      </c>
      <c r="Q23" s="40">
        <v>3.0</v>
      </c>
      <c r="R23" s="44">
        <v>43921.0</v>
      </c>
      <c r="S23" s="40">
        <v>4.0</v>
      </c>
      <c r="T23" s="42">
        <v>4.0</v>
      </c>
      <c r="U23" s="42">
        <v>4.0</v>
      </c>
      <c r="V23" s="42">
        <v>99999.0</v>
      </c>
      <c r="W23" s="40" t="s">
        <v>183</v>
      </c>
      <c r="X23" s="40" t="s">
        <v>184</v>
      </c>
      <c r="Y23" s="40"/>
      <c r="Z23" s="40"/>
      <c r="AA23" s="40"/>
      <c r="AB23" s="40" t="s">
        <v>183</v>
      </c>
      <c r="AC23" s="40">
        <v>3.0</v>
      </c>
      <c r="AD23" s="40">
        <v>2.0</v>
      </c>
      <c r="AE23" s="42">
        <v>15230.0</v>
      </c>
      <c r="AF23" s="40" t="s">
        <v>126</v>
      </c>
      <c r="AG23" s="42">
        <v>1.0</v>
      </c>
      <c r="AH23" s="46" t="s">
        <v>108</v>
      </c>
      <c r="AI23" s="46" t="str">
        <f t="array" ref="AI23">INDEX('#_CONSTANTS'!$C:$C,MATCH(AI$2,'#_CONSTANTS'!$B:$B,0))</f>
        <v>GBP</v>
      </c>
      <c r="AJ23" s="46" t="str">
        <f t="array" ref="AJ23">INDEX('#_CONSTANTS'!$C:$C,MATCH(AJ$2,'#_CONSTANTS'!$B:$B,0))</f>
        <v>UK - Foreign, Commonwealth and Development Office</v>
      </c>
      <c r="AK23" s="46" t="str">
        <f t="array" ref="AK23">INDEX('#_CONSTANTS'!$C:$C,MATCH(AK$2,'#_CONSTANTS'!$B:$B,0))</f>
        <v>GB-GOV-1</v>
      </c>
      <c r="AL23" s="47">
        <f t="array" ref="AL23">INDEX('#_CONSTANTS'!$C:$C,MATCH(AL$2,'#_CONSTANTS'!$B:$B,0))</f>
        <v>10</v>
      </c>
      <c r="AM23" s="46" t="str">
        <f t="array" ref="AM23">INDEX('#_CONSTANTS'!$C:$C,MATCH(AM$2,'#_CONSTANTS'!$B:$B,0))</f>
        <v>GB-GOV-52</v>
      </c>
      <c r="AN23" s="46" t="str">
        <f t="array" ref="AN23">INDEX('#_CONSTANTS'!$C:$C,MATCH(AN$2,'#_CONSTANTS'!$B:$B,0))</f>
        <v>Conflict, Stability and Security Fund (CSSF)</v>
      </c>
      <c r="AO23" s="47">
        <f t="array" ref="AO23">INDEX('#_CONSTANTS'!$C:$C,MATCH(AO$2,'#_CONSTANTS'!$B:$B,0))</f>
        <v>1</v>
      </c>
      <c r="AP23" s="46" t="str">
        <f t="array" ref="AP23">INDEX('#_CONSTANTS'!$C:$C,MATCH(AP$2,'#_CONSTANTS'!$B:$B,0))</f>
        <v>GB-GOR-D2</v>
      </c>
      <c r="AQ23" s="46" t="str">
        <f t="array" ref="AQ23">INDEX('#_CONSTANTS'!$C:$C,MATCH(AQ$2,'#_CONSTANTS'!$B:$B,0))</f>
        <v>Joint Funds Unit (JFU)</v>
      </c>
      <c r="AR23" s="47">
        <f t="array" ref="AR23">INDEX('#_CONSTANTS'!$C:$C,MATCH(AR$2,'#_CONSTANTS'!$B:$B,0))</f>
        <v>4</v>
      </c>
      <c r="AS23" s="46" t="str">
        <f t="array" ref="AS23">INDEX('#_CONSTANTS'!$C:$C,MATCH(AS$2,'#_CONSTANTS'!$B:$B,0))</f>
        <v>C01</v>
      </c>
      <c r="AT23" s="47">
        <f t="array" ref="AT23">INDEX('#_CONSTANTS'!$C:$C,MATCH(AT$2,'#_CONSTANTS'!$B:$B,0))</f>
        <v>110</v>
      </c>
      <c r="AU23" s="47">
        <f t="array" ref="AU23">INDEX('#_CONSTANTS'!$C:$C,MATCH(AU$2,'#_CONSTANTS'!$B:$B,0))</f>
        <v>10</v>
      </c>
      <c r="AV23" s="47">
        <f t="array" ref="AV23">INDEX('#_CONSTANTS'!$C:$C,MATCH(AV$2,'#_CONSTANTS'!$B:$B,0))</f>
        <v>5</v>
      </c>
      <c r="AW23" s="47">
        <f t="array" ref="AW23">INDEX('#_CONSTANTS'!$C:$C,MATCH(AW$2,'#_CONSTANTS'!$B:$B,0))</f>
        <v>1</v>
      </c>
      <c r="AX23" s="46" t="str">
        <f t="array" ref="AX23">INDEX('#_CONSTANTS'!$C:$C,MATCH(AX$2,'#_CONSTANTS'!$B:$B,0))</f>
        <v>Foreign, Commonwealth and Development Office</v>
      </c>
      <c r="AY23" s="46" t="str">
        <f t="array" ref="AY23">INDEX('#_CONSTANTS'!$C:$C,MATCH(AY$2,'#_CONSTANTS'!$B:$B,0))</f>
        <v>Public Enquiry Point, Abercrombie House, Eaglesham Road, East Kilbride, Glasgow G75 8EA</v>
      </c>
      <c r="AZ23" s="46" t="str">
        <f t="array" ref="AZ23">INDEX('#_CONSTANTS'!$C:$C,MATCH(AZ$2,'#_CONSTANTS'!$B:$B,0))</f>
        <v>+44 (0) 1355 84 3132</v>
      </c>
      <c r="BA23" s="46" t="str">
        <f t="array" ref="BA23">INDEX('#_CONSTANTS'!$C:$C,MATCH(BA$2,'#_CONSTANTS'!$B:$B,0))</f>
        <v>transparency.unit@fcdo.gov.uk</v>
      </c>
      <c r="BB23" s="49">
        <v>0.0</v>
      </c>
      <c r="BC23" s="50" t="str">
        <f t="array" ref="BC23">INDEX('#_CONSTANTS'!$C:$C,MATCH(BC$2,'#_CONSTANTS'!$B:$B,0))</f>
        <v>GB-GOV-3</v>
      </c>
      <c r="BD23" s="50" t="str">
        <f t="array" ref="BD23">INDEX('#_CONSTANTS'!$C:$C,MATCH(BD$2,'#_CONSTANTS'!$B:$B,0))</f>
        <v>B1</v>
      </c>
      <c r="BE23" s="50" t="str">
        <f t="array" ref="BE23">INDEX('#_CONSTANTS'!$C:$C,MATCH(BE$2,'#_CONSTANTS'!$B:$B,0))</f>
        <v>en</v>
      </c>
      <c r="BF23" s="51">
        <f t="array" ref="BF23">INDEX('#_CONSTANTS'!$C:$C,MATCH(BF$2,'#_CONSTANTS'!$B:$B,0))</f>
        <v>45729.07149</v>
      </c>
    </row>
    <row r="24" ht="12.0" customHeight="1">
      <c r="A24" s="37" t="s">
        <v>203</v>
      </c>
      <c r="B24" s="52" t="s">
        <v>110</v>
      </c>
      <c r="C24" s="53" t="s">
        <v>204</v>
      </c>
      <c r="D24" s="40" t="s">
        <v>112</v>
      </c>
      <c r="E24" s="40" t="s">
        <v>54</v>
      </c>
      <c r="F24" s="40" t="s">
        <v>107</v>
      </c>
      <c r="G24" s="40">
        <v>10.0</v>
      </c>
      <c r="H24" s="40">
        <v>2.0</v>
      </c>
      <c r="I24" s="41" t="s">
        <v>205</v>
      </c>
      <c r="J24" s="41" t="s">
        <v>206</v>
      </c>
      <c r="K24" s="42">
        <v>1.0</v>
      </c>
      <c r="L24" s="43">
        <v>42826.0</v>
      </c>
      <c r="M24" s="42">
        <v>1.0</v>
      </c>
      <c r="N24" s="43">
        <f t="shared" si="1"/>
        <v>42826</v>
      </c>
      <c r="O24" s="42">
        <v>2.0</v>
      </c>
      <c r="P24" s="43">
        <v>43555.0</v>
      </c>
      <c r="Q24" s="40">
        <v>3.0</v>
      </c>
      <c r="R24" s="43">
        <v>43555.0</v>
      </c>
      <c r="S24" s="40">
        <v>4.0</v>
      </c>
      <c r="T24" s="42">
        <v>3.0</v>
      </c>
      <c r="U24" s="42">
        <v>4.0</v>
      </c>
      <c r="V24" s="42">
        <v>99999.0</v>
      </c>
      <c r="W24" s="40"/>
      <c r="X24" s="40"/>
      <c r="Y24" s="40">
        <v>298.0</v>
      </c>
      <c r="Z24" s="40" t="s">
        <v>169</v>
      </c>
      <c r="AA24" s="40">
        <v>1.0</v>
      </c>
      <c r="AB24" s="40">
        <v>298.0</v>
      </c>
      <c r="AC24" s="40">
        <v>3.0</v>
      </c>
      <c r="AD24" s="40">
        <v>2.0</v>
      </c>
      <c r="AE24" s="42">
        <v>15220.0</v>
      </c>
      <c r="AF24" s="40" t="s">
        <v>121</v>
      </c>
      <c r="AG24" s="42">
        <v>1.0</v>
      </c>
      <c r="AH24" s="46" t="s">
        <v>108</v>
      </c>
      <c r="AI24" s="46" t="str">
        <f t="array" ref="AI24">INDEX('#_CONSTANTS'!$C:$C,MATCH(AI$2,'#_CONSTANTS'!$B:$B,0))</f>
        <v>GBP</v>
      </c>
      <c r="AJ24" s="46" t="str">
        <f t="array" ref="AJ24">INDEX('#_CONSTANTS'!$C:$C,MATCH(AJ$2,'#_CONSTANTS'!$B:$B,0))</f>
        <v>UK - Foreign, Commonwealth and Development Office</v>
      </c>
      <c r="AK24" s="46" t="str">
        <f t="array" ref="AK24">INDEX('#_CONSTANTS'!$C:$C,MATCH(AK$2,'#_CONSTANTS'!$B:$B,0))</f>
        <v>GB-GOV-1</v>
      </c>
      <c r="AL24" s="47">
        <f t="array" ref="AL24">INDEX('#_CONSTANTS'!$C:$C,MATCH(AL$2,'#_CONSTANTS'!$B:$B,0))</f>
        <v>10</v>
      </c>
      <c r="AM24" s="46" t="str">
        <f t="array" ref="AM24">INDEX('#_CONSTANTS'!$C:$C,MATCH(AM$2,'#_CONSTANTS'!$B:$B,0))</f>
        <v>GB-GOV-52</v>
      </c>
      <c r="AN24" s="46" t="str">
        <f t="array" ref="AN24">INDEX('#_CONSTANTS'!$C:$C,MATCH(AN$2,'#_CONSTANTS'!$B:$B,0))</f>
        <v>Conflict, Stability and Security Fund (CSSF)</v>
      </c>
      <c r="AO24" s="47">
        <f t="array" ref="AO24">INDEX('#_CONSTANTS'!$C:$C,MATCH(AO$2,'#_CONSTANTS'!$B:$B,0))</f>
        <v>1</v>
      </c>
      <c r="AP24" s="46" t="str">
        <f t="array" ref="AP24">INDEX('#_CONSTANTS'!$C:$C,MATCH(AP$2,'#_CONSTANTS'!$B:$B,0))</f>
        <v>GB-GOR-D2</v>
      </c>
      <c r="AQ24" s="46" t="str">
        <f t="array" ref="AQ24">INDEX('#_CONSTANTS'!$C:$C,MATCH(AQ$2,'#_CONSTANTS'!$B:$B,0))</f>
        <v>Joint Funds Unit (JFU)</v>
      </c>
      <c r="AR24" s="47">
        <f t="array" ref="AR24">INDEX('#_CONSTANTS'!$C:$C,MATCH(AR$2,'#_CONSTANTS'!$B:$B,0))</f>
        <v>4</v>
      </c>
      <c r="AS24" s="46" t="str">
        <f t="array" ref="AS24">INDEX('#_CONSTANTS'!$C:$C,MATCH(AS$2,'#_CONSTANTS'!$B:$B,0))</f>
        <v>C01</v>
      </c>
      <c r="AT24" s="47">
        <f t="array" ref="AT24">INDEX('#_CONSTANTS'!$C:$C,MATCH(AT$2,'#_CONSTANTS'!$B:$B,0))</f>
        <v>110</v>
      </c>
      <c r="AU24" s="47">
        <f t="array" ref="AU24">INDEX('#_CONSTANTS'!$C:$C,MATCH(AU$2,'#_CONSTANTS'!$B:$B,0))</f>
        <v>10</v>
      </c>
      <c r="AV24" s="47">
        <f t="array" ref="AV24">INDEX('#_CONSTANTS'!$C:$C,MATCH(AV$2,'#_CONSTANTS'!$B:$B,0))</f>
        <v>5</v>
      </c>
      <c r="AW24" s="47">
        <f t="array" ref="AW24">INDEX('#_CONSTANTS'!$C:$C,MATCH(AW$2,'#_CONSTANTS'!$B:$B,0))</f>
        <v>1</v>
      </c>
      <c r="AX24" s="46" t="str">
        <f t="array" ref="AX24">INDEX('#_CONSTANTS'!$C:$C,MATCH(AX$2,'#_CONSTANTS'!$B:$B,0))</f>
        <v>Foreign, Commonwealth and Development Office</v>
      </c>
      <c r="AY24" s="46" t="str">
        <f t="array" ref="AY24">INDEX('#_CONSTANTS'!$C:$C,MATCH(AY$2,'#_CONSTANTS'!$B:$B,0))</f>
        <v>Public Enquiry Point, Abercrombie House, Eaglesham Road, East Kilbride, Glasgow G75 8EA</v>
      </c>
      <c r="AZ24" s="46" t="str">
        <f t="array" ref="AZ24">INDEX('#_CONSTANTS'!$C:$C,MATCH(AZ$2,'#_CONSTANTS'!$B:$B,0))</f>
        <v>+44 (0) 1355 84 3132</v>
      </c>
      <c r="BA24" s="46" t="str">
        <f t="array" ref="BA24">INDEX('#_CONSTANTS'!$C:$C,MATCH(BA$2,'#_CONSTANTS'!$B:$B,0))</f>
        <v>transparency.unit@fcdo.gov.uk</v>
      </c>
      <c r="BB24" s="49">
        <v>0.0</v>
      </c>
      <c r="BC24" s="50" t="str">
        <f t="array" ref="BC24">INDEX('#_CONSTANTS'!$C:$C,MATCH(BC$2,'#_CONSTANTS'!$B:$B,0))</f>
        <v>GB-GOV-3</v>
      </c>
      <c r="BD24" s="50" t="str">
        <f t="array" ref="BD24">INDEX('#_CONSTANTS'!$C:$C,MATCH(BD$2,'#_CONSTANTS'!$B:$B,0))</f>
        <v>B1</v>
      </c>
      <c r="BE24" s="50" t="str">
        <f t="array" ref="BE24">INDEX('#_CONSTANTS'!$C:$C,MATCH(BE$2,'#_CONSTANTS'!$B:$B,0))</f>
        <v>en</v>
      </c>
      <c r="BF24" s="51">
        <f t="array" ref="BF24">INDEX('#_CONSTANTS'!$C:$C,MATCH(BF$2,'#_CONSTANTS'!$B:$B,0))</f>
        <v>45729.07149</v>
      </c>
    </row>
    <row r="25" ht="12.0" customHeight="1">
      <c r="A25" s="37" t="s">
        <v>207</v>
      </c>
      <c r="B25" s="52" t="s">
        <v>110</v>
      </c>
      <c r="C25" s="53" t="s">
        <v>208</v>
      </c>
      <c r="D25" s="40" t="s">
        <v>112</v>
      </c>
      <c r="E25" s="40" t="s">
        <v>54</v>
      </c>
      <c r="F25" s="40" t="s">
        <v>107</v>
      </c>
      <c r="G25" s="40">
        <v>10.0</v>
      </c>
      <c r="H25" s="40">
        <v>2.0</v>
      </c>
      <c r="I25" s="41" t="s">
        <v>209</v>
      </c>
      <c r="J25" s="41" t="s">
        <v>210</v>
      </c>
      <c r="K25" s="42">
        <v>1.0</v>
      </c>
      <c r="L25" s="43">
        <v>42826.0</v>
      </c>
      <c r="M25" s="42">
        <v>1.0</v>
      </c>
      <c r="N25" s="43">
        <f t="shared" si="1"/>
        <v>42826</v>
      </c>
      <c r="O25" s="42">
        <v>2.0</v>
      </c>
      <c r="P25" s="43">
        <v>44286.0</v>
      </c>
      <c r="Q25" s="40">
        <v>3.0</v>
      </c>
      <c r="R25" s="43">
        <v>44286.0</v>
      </c>
      <c r="S25" s="40">
        <v>4.0</v>
      </c>
      <c r="T25" s="42">
        <v>4.0</v>
      </c>
      <c r="U25" s="42">
        <v>4.0</v>
      </c>
      <c r="V25" s="42">
        <v>99999.0</v>
      </c>
      <c r="W25" s="40" t="s">
        <v>211</v>
      </c>
      <c r="X25" s="40" t="s">
        <v>212</v>
      </c>
      <c r="Y25" s="40"/>
      <c r="Z25" s="40"/>
      <c r="AA25" s="40"/>
      <c r="AB25" s="40" t="s">
        <v>211</v>
      </c>
      <c r="AC25" s="40">
        <v>3.0</v>
      </c>
      <c r="AD25" s="40">
        <v>2.0</v>
      </c>
      <c r="AE25" s="42">
        <v>15210.0</v>
      </c>
      <c r="AF25" s="40" t="s">
        <v>150</v>
      </c>
      <c r="AG25" s="42">
        <v>1.0</v>
      </c>
      <c r="AH25" s="46" t="s">
        <v>108</v>
      </c>
      <c r="AI25" s="46" t="str">
        <f t="array" ref="AI25">INDEX('#_CONSTANTS'!$C:$C,MATCH(AI$2,'#_CONSTANTS'!$B:$B,0))</f>
        <v>GBP</v>
      </c>
      <c r="AJ25" s="46" t="str">
        <f t="array" ref="AJ25">INDEX('#_CONSTANTS'!$C:$C,MATCH(AJ$2,'#_CONSTANTS'!$B:$B,0))</f>
        <v>UK - Foreign, Commonwealth and Development Office</v>
      </c>
      <c r="AK25" s="46" t="str">
        <f t="array" ref="AK25">INDEX('#_CONSTANTS'!$C:$C,MATCH(AK$2,'#_CONSTANTS'!$B:$B,0))</f>
        <v>GB-GOV-1</v>
      </c>
      <c r="AL25" s="47">
        <f t="array" ref="AL25">INDEX('#_CONSTANTS'!$C:$C,MATCH(AL$2,'#_CONSTANTS'!$B:$B,0))</f>
        <v>10</v>
      </c>
      <c r="AM25" s="46" t="str">
        <f t="array" ref="AM25">INDEX('#_CONSTANTS'!$C:$C,MATCH(AM$2,'#_CONSTANTS'!$B:$B,0))</f>
        <v>GB-GOV-52</v>
      </c>
      <c r="AN25" s="46" t="str">
        <f t="array" ref="AN25">INDEX('#_CONSTANTS'!$C:$C,MATCH(AN$2,'#_CONSTANTS'!$B:$B,0))</f>
        <v>Conflict, Stability and Security Fund (CSSF)</v>
      </c>
      <c r="AO25" s="47">
        <f t="array" ref="AO25">INDEX('#_CONSTANTS'!$C:$C,MATCH(AO$2,'#_CONSTANTS'!$B:$B,0))</f>
        <v>1</v>
      </c>
      <c r="AP25" s="46" t="str">
        <f t="array" ref="AP25">INDEX('#_CONSTANTS'!$C:$C,MATCH(AP$2,'#_CONSTANTS'!$B:$B,0))</f>
        <v>GB-GOR-D2</v>
      </c>
      <c r="AQ25" s="46" t="str">
        <f t="array" ref="AQ25">INDEX('#_CONSTANTS'!$C:$C,MATCH(AQ$2,'#_CONSTANTS'!$B:$B,0))</f>
        <v>Joint Funds Unit (JFU)</v>
      </c>
      <c r="AR25" s="47">
        <f t="array" ref="AR25">INDEX('#_CONSTANTS'!$C:$C,MATCH(AR$2,'#_CONSTANTS'!$B:$B,0))</f>
        <v>4</v>
      </c>
      <c r="AS25" s="46" t="str">
        <f t="array" ref="AS25">INDEX('#_CONSTANTS'!$C:$C,MATCH(AS$2,'#_CONSTANTS'!$B:$B,0))</f>
        <v>C01</v>
      </c>
      <c r="AT25" s="47">
        <f t="array" ref="AT25">INDEX('#_CONSTANTS'!$C:$C,MATCH(AT$2,'#_CONSTANTS'!$B:$B,0))</f>
        <v>110</v>
      </c>
      <c r="AU25" s="47">
        <f t="array" ref="AU25">INDEX('#_CONSTANTS'!$C:$C,MATCH(AU$2,'#_CONSTANTS'!$B:$B,0))</f>
        <v>10</v>
      </c>
      <c r="AV25" s="47">
        <f t="array" ref="AV25">INDEX('#_CONSTANTS'!$C:$C,MATCH(AV$2,'#_CONSTANTS'!$B:$B,0))</f>
        <v>5</v>
      </c>
      <c r="AW25" s="47">
        <f t="array" ref="AW25">INDEX('#_CONSTANTS'!$C:$C,MATCH(AW$2,'#_CONSTANTS'!$B:$B,0))</f>
        <v>1</v>
      </c>
      <c r="AX25" s="46" t="str">
        <f t="array" ref="AX25">INDEX('#_CONSTANTS'!$C:$C,MATCH(AX$2,'#_CONSTANTS'!$B:$B,0))</f>
        <v>Foreign, Commonwealth and Development Office</v>
      </c>
      <c r="AY25" s="46" t="str">
        <f t="array" ref="AY25">INDEX('#_CONSTANTS'!$C:$C,MATCH(AY$2,'#_CONSTANTS'!$B:$B,0))</f>
        <v>Public Enquiry Point, Abercrombie House, Eaglesham Road, East Kilbride, Glasgow G75 8EA</v>
      </c>
      <c r="AZ25" s="46" t="str">
        <f t="array" ref="AZ25">INDEX('#_CONSTANTS'!$C:$C,MATCH(AZ$2,'#_CONSTANTS'!$B:$B,0))</f>
        <v>+44 (0) 1355 84 3132</v>
      </c>
      <c r="BA25" s="46" t="str">
        <f t="array" ref="BA25">INDEX('#_CONSTANTS'!$C:$C,MATCH(BA$2,'#_CONSTANTS'!$B:$B,0))</f>
        <v>transparency.unit@fcdo.gov.uk</v>
      </c>
      <c r="BB25" s="49">
        <v>0.0</v>
      </c>
      <c r="BC25" s="50" t="str">
        <f t="array" ref="BC25">INDEX('#_CONSTANTS'!$C:$C,MATCH(BC$2,'#_CONSTANTS'!$B:$B,0))</f>
        <v>GB-GOV-3</v>
      </c>
      <c r="BD25" s="50" t="str">
        <f t="array" ref="BD25">INDEX('#_CONSTANTS'!$C:$C,MATCH(BD$2,'#_CONSTANTS'!$B:$B,0))</f>
        <v>B1</v>
      </c>
      <c r="BE25" s="50" t="str">
        <f t="array" ref="BE25">INDEX('#_CONSTANTS'!$C:$C,MATCH(BE$2,'#_CONSTANTS'!$B:$B,0))</f>
        <v>en</v>
      </c>
      <c r="BF25" s="51">
        <f t="array" ref="BF25">INDEX('#_CONSTANTS'!$C:$C,MATCH(BF$2,'#_CONSTANTS'!$B:$B,0))</f>
        <v>45729.07149</v>
      </c>
    </row>
    <row r="26" ht="12.0" customHeight="1">
      <c r="A26" s="37" t="s">
        <v>213</v>
      </c>
      <c r="B26" s="52" t="s">
        <v>110</v>
      </c>
      <c r="C26" s="53" t="s">
        <v>214</v>
      </c>
      <c r="D26" s="40" t="s">
        <v>112</v>
      </c>
      <c r="E26" s="40" t="s">
        <v>54</v>
      </c>
      <c r="F26" s="40" t="s">
        <v>107</v>
      </c>
      <c r="G26" s="40">
        <v>10.0</v>
      </c>
      <c r="H26" s="40">
        <v>2.0</v>
      </c>
      <c r="I26" s="41" t="s">
        <v>215</v>
      </c>
      <c r="J26" s="41" t="s">
        <v>216</v>
      </c>
      <c r="K26" s="42">
        <v>1.0</v>
      </c>
      <c r="L26" s="43">
        <v>42826.0</v>
      </c>
      <c r="M26" s="42">
        <v>1.0</v>
      </c>
      <c r="N26" s="43">
        <f t="shared" si="1"/>
        <v>42826</v>
      </c>
      <c r="O26" s="42">
        <v>2.0</v>
      </c>
      <c r="P26" s="43">
        <v>44286.0</v>
      </c>
      <c r="Q26" s="40">
        <v>3.0</v>
      </c>
      <c r="R26" s="43">
        <v>44286.0</v>
      </c>
      <c r="S26" s="40">
        <v>4.0</v>
      </c>
      <c r="T26" s="42">
        <v>4.0</v>
      </c>
      <c r="U26" s="42">
        <v>4.0</v>
      </c>
      <c r="V26" s="42">
        <v>99999.0</v>
      </c>
      <c r="W26" s="40" t="s">
        <v>211</v>
      </c>
      <c r="X26" s="40" t="s">
        <v>212</v>
      </c>
      <c r="Y26" s="40"/>
      <c r="Z26" s="40"/>
      <c r="AA26" s="40"/>
      <c r="AB26" s="40" t="s">
        <v>211</v>
      </c>
      <c r="AC26" s="40">
        <v>3.0</v>
      </c>
      <c r="AD26" s="40">
        <v>2.0</v>
      </c>
      <c r="AE26" s="42">
        <v>15230.0</v>
      </c>
      <c r="AF26" s="40" t="s">
        <v>126</v>
      </c>
      <c r="AG26" s="42">
        <v>1.0</v>
      </c>
      <c r="AH26" s="46" t="s">
        <v>108</v>
      </c>
      <c r="AI26" s="46" t="str">
        <f t="array" ref="AI26">INDEX('#_CONSTANTS'!$C:$C,MATCH(AI$2,'#_CONSTANTS'!$B:$B,0))</f>
        <v>GBP</v>
      </c>
      <c r="AJ26" s="46" t="str">
        <f t="array" ref="AJ26">INDEX('#_CONSTANTS'!$C:$C,MATCH(AJ$2,'#_CONSTANTS'!$B:$B,0))</f>
        <v>UK - Foreign, Commonwealth and Development Office</v>
      </c>
      <c r="AK26" s="46" t="str">
        <f t="array" ref="AK26">INDEX('#_CONSTANTS'!$C:$C,MATCH(AK$2,'#_CONSTANTS'!$B:$B,0))</f>
        <v>GB-GOV-1</v>
      </c>
      <c r="AL26" s="47">
        <f t="array" ref="AL26">INDEX('#_CONSTANTS'!$C:$C,MATCH(AL$2,'#_CONSTANTS'!$B:$B,0))</f>
        <v>10</v>
      </c>
      <c r="AM26" s="46" t="str">
        <f t="array" ref="AM26">INDEX('#_CONSTANTS'!$C:$C,MATCH(AM$2,'#_CONSTANTS'!$B:$B,0))</f>
        <v>GB-GOV-52</v>
      </c>
      <c r="AN26" s="46" t="str">
        <f t="array" ref="AN26">INDEX('#_CONSTANTS'!$C:$C,MATCH(AN$2,'#_CONSTANTS'!$B:$B,0))</f>
        <v>Conflict, Stability and Security Fund (CSSF)</v>
      </c>
      <c r="AO26" s="47">
        <f t="array" ref="AO26">INDEX('#_CONSTANTS'!$C:$C,MATCH(AO$2,'#_CONSTANTS'!$B:$B,0))</f>
        <v>1</v>
      </c>
      <c r="AP26" s="46" t="str">
        <f t="array" ref="AP26">INDEX('#_CONSTANTS'!$C:$C,MATCH(AP$2,'#_CONSTANTS'!$B:$B,0))</f>
        <v>GB-GOR-D2</v>
      </c>
      <c r="AQ26" s="46" t="str">
        <f t="array" ref="AQ26">INDEX('#_CONSTANTS'!$C:$C,MATCH(AQ$2,'#_CONSTANTS'!$B:$B,0))</f>
        <v>Joint Funds Unit (JFU)</v>
      </c>
      <c r="AR26" s="47">
        <f t="array" ref="AR26">INDEX('#_CONSTANTS'!$C:$C,MATCH(AR$2,'#_CONSTANTS'!$B:$B,0))</f>
        <v>4</v>
      </c>
      <c r="AS26" s="46" t="str">
        <f t="array" ref="AS26">INDEX('#_CONSTANTS'!$C:$C,MATCH(AS$2,'#_CONSTANTS'!$B:$B,0))</f>
        <v>C01</v>
      </c>
      <c r="AT26" s="47">
        <f t="array" ref="AT26">INDEX('#_CONSTANTS'!$C:$C,MATCH(AT$2,'#_CONSTANTS'!$B:$B,0))</f>
        <v>110</v>
      </c>
      <c r="AU26" s="47">
        <f t="array" ref="AU26">INDEX('#_CONSTANTS'!$C:$C,MATCH(AU$2,'#_CONSTANTS'!$B:$B,0))</f>
        <v>10</v>
      </c>
      <c r="AV26" s="47">
        <f t="array" ref="AV26">INDEX('#_CONSTANTS'!$C:$C,MATCH(AV$2,'#_CONSTANTS'!$B:$B,0))</f>
        <v>5</v>
      </c>
      <c r="AW26" s="47">
        <f t="array" ref="AW26">INDEX('#_CONSTANTS'!$C:$C,MATCH(AW$2,'#_CONSTANTS'!$B:$B,0))</f>
        <v>1</v>
      </c>
      <c r="AX26" s="46" t="str">
        <f t="array" ref="AX26">INDEX('#_CONSTANTS'!$C:$C,MATCH(AX$2,'#_CONSTANTS'!$B:$B,0))</f>
        <v>Foreign, Commonwealth and Development Office</v>
      </c>
      <c r="AY26" s="46" t="str">
        <f t="array" ref="AY26">INDEX('#_CONSTANTS'!$C:$C,MATCH(AY$2,'#_CONSTANTS'!$B:$B,0))</f>
        <v>Public Enquiry Point, Abercrombie House, Eaglesham Road, East Kilbride, Glasgow G75 8EA</v>
      </c>
      <c r="AZ26" s="46" t="str">
        <f t="array" ref="AZ26">INDEX('#_CONSTANTS'!$C:$C,MATCH(AZ$2,'#_CONSTANTS'!$B:$B,0))</f>
        <v>+44 (0) 1355 84 3132</v>
      </c>
      <c r="BA26" s="46" t="str">
        <f t="array" ref="BA26">INDEX('#_CONSTANTS'!$C:$C,MATCH(BA$2,'#_CONSTANTS'!$B:$B,0))</f>
        <v>transparency.unit@fcdo.gov.uk</v>
      </c>
      <c r="BB26" s="49">
        <v>0.0</v>
      </c>
      <c r="BC26" s="50" t="str">
        <f t="array" ref="BC26">INDEX('#_CONSTANTS'!$C:$C,MATCH(BC$2,'#_CONSTANTS'!$B:$B,0))</f>
        <v>GB-GOV-3</v>
      </c>
      <c r="BD26" s="50" t="str">
        <f t="array" ref="BD26">INDEX('#_CONSTANTS'!$C:$C,MATCH(BD$2,'#_CONSTANTS'!$B:$B,0))</f>
        <v>B1</v>
      </c>
      <c r="BE26" s="50" t="str">
        <f t="array" ref="BE26">INDEX('#_CONSTANTS'!$C:$C,MATCH(BE$2,'#_CONSTANTS'!$B:$B,0))</f>
        <v>en</v>
      </c>
      <c r="BF26" s="51">
        <f t="array" ref="BF26">INDEX('#_CONSTANTS'!$C:$C,MATCH(BF$2,'#_CONSTANTS'!$B:$B,0))</f>
        <v>45729.07149</v>
      </c>
    </row>
    <row r="27" ht="12.0" customHeight="1">
      <c r="A27" s="37" t="s">
        <v>217</v>
      </c>
      <c r="B27" s="52" t="s">
        <v>110</v>
      </c>
      <c r="C27" s="53" t="s">
        <v>218</v>
      </c>
      <c r="D27" s="40" t="s">
        <v>112</v>
      </c>
      <c r="E27" s="40" t="s">
        <v>54</v>
      </c>
      <c r="F27" s="40" t="s">
        <v>107</v>
      </c>
      <c r="G27" s="40">
        <v>10.0</v>
      </c>
      <c r="H27" s="40">
        <v>2.0</v>
      </c>
      <c r="I27" s="41" t="s">
        <v>219</v>
      </c>
      <c r="J27" s="41" t="s">
        <v>220</v>
      </c>
      <c r="K27" s="42">
        <v>1.0</v>
      </c>
      <c r="L27" s="43">
        <v>43191.0</v>
      </c>
      <c r="M27" s="42">
        <v>1.0</v>
      </c>
      <c r="N27" s="43">
        <f t="shared" si="1"/>
        <v>43191</v>
      </c>
      <c r="O27" s="42">
        <v>2.0</v>
      </c>
      <c r="P27" s="43">
        <v>43911.0</v>
      </c>
      <c r="Q27" s="40">
        <v>3.0</v>
      </c>
      <c r="R27" s="43">
        <v>43911.0</v>
      </c>
      <c r="S27" s="40">
        <v>4.0</v>
      </c>
      <c r="T27" s="42">
        <v>3.0</v>
      </c>
      <c r="U27" s="42">
        <v>4.0</v>
      </c>
      <c r="V27" s="42">
        <v>99999.0</v>
      </c>
      <c r="W27" s="40"/>
      <c r="X27" s="40"/>
      <c r="Y27" s="40">
        <v>298.0</v>
      </c>
      <c r="Z27" s="40" t="s">
        <v>169</v>
      </c>
      <c r="AA27" s="40">
        <v>1.0</v>
      </c>
      <c r="AB27" s="40">
        <v>298.0</v>
      </c>
      <c r="AC27" s="40">
        <v>3.0</v>
      </c>
      <c r="AD27" s="40">
        <v>2.0</v>
      </c>
      <c r="AE27" s="42">
        <v>15210.0</v>
      </c>
      <c r="AF27" s="40" t="s">
        <v>150</v>
      </c>
      <c r="AG27" s="42">
        <v>1.0</v>
      </c>
      <c r="AH27" s="46" t="s">
        <v>108</v>
      </c>
      <c r="AI27" s="46" t="str">
        <f t="array" ref="AI27">INDEX('#_CONSTANTS'!$C:$C,MATCH(AI$2,'#_CONSTANTS'!$B:$B,0))</f>
        <v>GBP</v>
      </c>
      <c r="AJ27" s="46" t="str">
        <f t="array" ref="AJ27">INDEX('#_CONSTANTS'!$C:$C,MATCH(AJ$2,'#_CONSTANTS'!$B:$B,0))</f>
        <v>UK - Foreign, Commonwealth and Development Office</v>
      </c>
      <c r="AK27" s="46" t="str">
        <f t="array" ref="AK27">INDEX('#_CONSTANTS'!$C:$C,MATCH(AK$2,'#_CONSTANTS'!$B:$B,0))</f>
        <v>GB-GOV-1</v>
      </c>
      <c r="AL27" s="47">
        <f t="array" ref="AL27">INDEX('#_CONSTANTS'!$C:$C,MATCH(AL$2,'#_CONSTANTS'!$B:$B,0))</f>
        <v>10</v>
      </c>
      <c r="AM27" s="46" t="str">
        <f t="array" ref="AM27">INDEX('#_CONSTANTS'!$C:$C,MATCH(AM$2,'#_CONSTANTS'!$B:$B,0))</f>
        <v>GB-GOV-52</v>
      </c>
      <c r="AN27" s="46" t="str">
        <f t="array" ref="AN27">INDEX('#_CONSTANTS'!$C:$C,MATCH(AN$2,'#_CONSTANTS'!$B:$B,0))</f>
        <v>Conflict, Stability and Security Fund (CSSF)</v>
      </c>
      <c r="AO27" s="47">
        <f t="array" ref="AO27">INDEX('#_CONSTANTS'!$C:$C,MATCH(AO$2,'#_CONSTANTS'!$B:$B,0))</f>
        <v>1</v>
      </c>
      <c r="AP27" s="46" t="str">
        <f t="array" ref="AP27">INDEX('#_CONSTANTS'!$C:$C,MATCH(AP$2,'#_CONSTANTS'!$B:$B,0))</f>
        <v>GB-GOR-D2</v>
      </c>
      <c r="AQ27" s="46" t="str">
        <f t="array" ref="AQ27">INDEX('#_CONSTANTS'!$C:$C,MATCH(AQ$2,'#_CONSTANTS'!$B:$B,0))</f>
        <v>Joint Funds Unit (JFU)</v>
      </c>
      <c r="AR27" s="47">
        <f t="array" ref="AR27">INDEX('#_CONSTANTS'!$C:$C,MATCH(AR$2,'#_CONSTANTS'!$B:$B,0))</f>
        <v>4</v>
      </c>
      <c r="AS27" s="46" t="str">
        <f t="array" ref="AS27">INDEX('#_CONSTANTS'!$C:$C,MATCH(AS$2,'#_CONSTANTS'!$B:$B,0))</f>
        <v>C01</v>
      </c>
      <c r="AT27" s="47">
        <f t="array" ref="AT27">INDEX('#_CONSTANTS'!$C:$C,MATCH(AT$2,'#_CONSTANTS'!$B:$B,0))</f>
        <v>110</v>
      </c>
      <c r="AU27" s="47">
        <f t="array" ref="AU27">INDEX('#_CONSTANTS'!$C:$C,MATCH(AU$2,'#_CONSTANTS'!$B:$B,0))</f>
        <v>10</v>
      </c>
      <c r="AV27" s="47">
        <f t="array" ref="AV27">INDEX('#_CONSTANTS'!$C:$C,MATCH(AV$2,'#_CONSTANTS'!$B:$B,0))</f>
        <v>5</v>
      </c>
      <c r="AW27" s="47">
        <f t="array" ref="AW27">INDEX('#_CONSTANTS'!$C:$C,MATCH(AW$2,'#_CONSTANTS'!$B:$B,0))</f>
        <v>1</v>
      </c>
      <c r="AX27" s="46" t="str">
        <f t="array" ref="AX27">INDEX('#_CONSTANTS'!$C:$C,MATCH(AX$2,'#_CONSTANTS'!$B:$B,0))</f>
        <v>Foreign, Commonwealth and Development Office</v>
      </c>
      <c r="AY27" s="46" t="str">
        <f t="array" ref="AY27">INDEX('#_CONSTANTS'!$C:$C,MATCH(AY$2,'#_CONSTANTS'!$B:$B,0))</f>
        <v>Public Enquiry Point, Abercrombie House, Eaglesham Road, East Kilbride, Glasgow G75 8EA</v>
      </c>
      <c r="AZ27" s="46" t="str">
        <f t="array" ref="AZ27">INDEX('#_CONSTANTS'!$C:$C,MATCH(AZ$2,'#_CONSTANTS'!$B:$B,0))</f>
        <v>+44 (0) 1355 84 3132</v>
      </c>
      <c r="BA27" s="46" t="str">
        <f t="array" ref="BA27">INDEX('#_CONSTANTS'!$C:$C,MATCH(BA$2,'#_CONSTANTS'!$B:$B,0))</f>
        <v>transparency.unit@fcdo.gov.uk</v>
      </c>
      <c r="BB27" s="49">
        <v>0.0</v>
      </c>
      <c r="BC27" s="50" t="str">
        <f t="array" ref="BC27">INDEX('#_CONSTANTS'!$C:$C,MATCH(BC$2,'#_CONSTANTS'!$B:$B,0))</f>
        <v>GB-GOV-3</v>
      </c>
      <c r="BD27" s="50" t="str">
        <f t="array" ref="BD27">INDEX('#_CONSTANTS'!$C:$C,MATCH(BD$2,'#_CONSTANTS'!$B:$B,0))</f>
        <v>B1</v>
      </c>
      <c r="BE27" s="50" t="str">
        <f t="array" ref="BE27">INDEX('#_CONSTANTS'!$C:$C,MATCH(BE$2,'#_CONSTANTS'!$B:$B,0))</f>
        <v>en</v>
      </c>
      <c r="BF27" s="51">
        <f t="array" ref="BF27">INDEX('#_CONSTANTS'!$C:$C,MATCH(BF$2,'#_CONSTANTS'!$B:$B,0))</f>
        <v>45729.07149</v>
      </c>
    </row>
    <row r="28" ht="12.0" customHeight="1">
      <c r="A28" s="37" t="s">
        <v>221</v>
      </c>
      <c r="B28" s="52" t="s">
        <v>110</v>
      </c>
      <c r="C28" s="53" t="s">
        <v>222</v>
      </c>
      <c r="D28" s="40" t="s">
        <v>112</v>
      </c>
      <c r="E28" s="40" t="s">
        <v>54</v>
      </c>
      <c r="F28" s="40" t="s">
        <v>107</v>
      </c>
      <c r="G28" s="40">
        <v>10.0</v>
      </c>
      <c r="H28" s="40">
        <v>2.0</v>
      </c>
      <c r="I28" s="41" t="s">
        <v>223</v>
      </c>
      <c r="J28" s="41" t="s">
        <v>224</v>
      </c>
      <c r="K28" s="42">
        <v>1.0</v>
      </c>
      <c r="L28" s="43">
        <v>42826.0</v>
      </c>
      <c r="M28" s="42">
        <v>1.0</v>
      </c>
      <c r="N28" s="43">
        <f t="shared" si="1"/>
        <v>42826</v>
      </c>
      <c r="O28" s="42">
        <v>2.0</v>
      </c>
      <c r="P28" s="43">
        <v>44651.0</v>
      </c>
      <c r="Q28" s="40">
        <v>3.0</v>
      </c>
      <c r="R28" s="43"/>
      <c r="S28" s="40"/>
      <c r="T28" s="42">
        <v>4.0</v>
      </c>
      <c r="U28" s="42">
        <v>2.0</v>
      </c>
      <c r="V28" s="42">
        <v>99999.0</v>
      </c>
      <c r="W28" s="40" t="s">
        <v>225</v>
      </c>
      <c r="X28" s="40" t="s">
        <v>226</v>
      </c>
      <c r="Y28" s="40"/>
      <c r="Z28" s="40"/>
      <c r="AA28" s="40"/>
      <c r="AB28" s="40" t="s">
        <v>225</v>
      </c>
      <c r="AC28" s="40">
        <v>3.0</v>
      </c>
      <c r="AD28" s="40">
        <v>2.0</v>
      </c>
      <c r="AE28" s="42">
        <v>15220.0</v>
      </c>
      <c r="AF28" s="40" t="s">
        <v>121</v>
      </c>
      <c r="AG28" s="42">
        <v>1.0</v>
      </c>
      <c r="AH28" s="46" t="s">
        <v>108</v>
      </c>
      <c r="AI28" s="46" t="str">
        <f t="array" ref="AI28">INDEX('#_CONSTANTS'!$C:$C,MATCH(AI$2,'#_CONSTANTS'!$B:$B,0))</f>
        <v>GBP</v>
      </c>
      <c r="AJ28" s="46" t="str">
        <f t="array" ref="AJ28">INDEX('#_CONSTANTS'!$C:$C,MATCH(AJ$2,'#_CONSTANTS'!$B:$B,0))</f>
        <v>UK - Foreign, Commonwealth and Development Office</v>
      </c>
      <c r="AK28" s="46" t="str">
        <f t="array" ref="AK28">INDEX('#_CONSTANTS'!$C:$C,MATCH(AK$2,'#_CONSTANTS'!$B:$B,0))</f>
        <v>GB-GOV-1</v>
      </c>
      <c r="AL28" s="47">
        <f t="array" ref="AL28">INDEX('#_CONSTANTS'!$C:$C,MATCH(AL$2,'#_CONSTANTS'!$B:$B,0))</f>
        <v>10</v>
      </c>
      <c r="AM28" s="46" t="str">
        <f t="array" ref="AM28">INDEX('#_CONSTANTS'!$C:$C,MATCH(AM$2,'#_CONSTANTS'!$B:$B,0))</f>
        <v>GB-GOV-52</v>
      </c>
      <c r="AN28" s="46" t="str">
        <f t="array" ref="AN28">INDEX('#_CONSTANTS'!$C:$C,MATCH(AN$2,'#_CONSTANTS'!$B:$B,0))</f>
        <v>Conflict, Stability and Security Fund (CSSF)</v>
      </c>
      <c r="AO28" s="47">
        <f t="array" ref="AO28">INDEX('#_CONSTANTS'!$C:$C,MATCH(AO$2,'#_CONSTANTS'!$B:$B,0))</f>
        <v>1</v>
      </c>
      <c r="AP28" s="46" t="str">
        <f t="array" ref="AP28">INDEX('#_CONSTANTS'!$C:$C,MATCH(AP$2,'#_CONSTANTS'!$B:$B,0))</f>
        <v>GB-GOR-D2</v>
      </c>
      <c r="AQ28" s="46" t="str">
        <f t="array" ref="AQ28">INDEX('#_CONSTANTS'!$C:$C,MATCH(AQ$2,'#_CONSTANTS'!$B:$B,0))</f>
        <v>Joint Funds Unit (JFU)</v>
      </c>
      <c r="AR28" s="47">
        <f t="array" ref="AR28">INDEX('#_CONSTANTS'!$C:$C,MATCH(AR$2,'#_CONSTANTS'!$B:$B,0))</f>
        <v>4</v>
      </c>
      <c r="AS28" s="46" t="str">
        <f t="array" ref="AS28">INDEX('#_CONSTANTS'!$C:$C,MATCH(AS$2,'#_CONSTANTS'!$B:$B,0))</f>
        <v>C01</v>
      </c>
      <c r="AT28" s="47">
        <f t="array" ref="AT28">INDEX('#_CONSTANTS'!$C:$C,MATCH(AT$2,'#_CONSTANTS'!$B:$B,0))</f>
        <v>110</v>
      </c>
      <c r="AU28" s="47">
        <f t="array" ref="AU28">INDEX('#_CONSTANTS'!$C:$C,MATCH(AU$2,'#_CONSTANTS'!$B:$B,0))</f>
        <v>10</v>
      </c>
      <c r="AV28" s="47">
        <f t="array" ref="AV28">INDEX('#_CONSTANTS'!$C:$C,MATCH(AV$2,'#_CONSTANTS'!$B:$B,0))</f>
        <v>5</v>
      </c>
      <c r="AW28" s="47">
        <f t="array" ref="AW28">INDEX('#_CONSTANTS'!$C:$C,MATCH(AW$2,'#_CONSTANTS'!$B:$B,0))</f>
        <v>1</v>
      </c>
      <c r="AX28" s="46" t="str">
        <f t="array" ref="AX28">INDEX('#_CONSTANTS'!$C:$C,MATCH(AX$2,'#_CONSTANTS'!$B:$B,0))</f>
        <v>Foreign, Commonwealth and Development Office</v>
      </c>
      <c r="AY28" s="46" t="str">
        <f t="array" ref="AY28">INDEX('#_CONSTANTS'!$C:$C,MATCH(AY$2,'#_CONSTANTS'!$B:$B,0))</f>
        <v>Public Enquiry Point, Abercrombie House, Eaglesham Road, East Kilbride, Glasgow G75 8EA</v>
      </c>
      <c r="AZ28" s="46" t="str">
        <f t="array" ref="AZ28">INDEX('#_CONSTANTS'!$C:$C,MATCH(AZ$2,'#_CONSTANTS'!$B:$B,0))</f>
        <v>+44 (0) 1355 84 3132</v>
      </c>
      <c r="BA28" s="46" t="str">
        <f t="array" ref="BA28">INDEX('#_CONSTANTS'!$C:$C,MATCH(BA$2,'#_CONSTANTS'!$B:$B,0))</f>
        <v>transparency.unit@fcdo.gov.uk</v>
      </c>
      <c r="BB28" s="49">
        <v>0.0</v>
      </c>
      <c r="BC28" s="50" t="str">
        <f t="array" ref="BC28">INDEX('#_CONSTANTS'!$C:$C,MATCH(BC$2,'#_CONSTANTS'!$B:$B,0))</f>
        <v>GB-GOV-3</v>
      </c>
      <c r="BD28" s="50" t="str">
        <f t="array" ref="BD28">INDEX('#_CONSTANTS'!$C:$C,MATCH(BD$2,'#_CONSTANTS'!$B:$B,0))</f>
        <v>B1</v>
      </c>
      <c r="BE28" s="50" t="str">
        <f t="array" ref="BE28">INDEX('#_CONSTANTS'!$C:$C,MATCH(BE$2,'#_CONSTANTS'!$B:$B,0))</f>
        <v>en</v>
      </c>
      <c r="BF28" s="51">
        <f t="array" ref="BF28">INDEX('#_CONSTANTS'!$C:$C,MATCH(BF$2,'#_CONSTANTS'!$B:$B,0))</f>
        <v>45729.07149</v>
      </c>
    </row>
    <row r="29" ht="12.0" customHeight="1">
      <c r="A29" s="37" t="s">
        <v>227</v>
      </c>
      <c r="B29" s="52" t="s">
        <v>110</v>
      </c>
      <c r="C29" s="53" t="s">
        <v>228</v>
      </c>
      <c r="D29" s="40" t="s">
        <v>112</v>
      </c>
      <c r="E29" s="40" t="s">
        <v>54</v>
      </c>
      <c r="F29" s="40" t="s">
        <v>107</v>
      </c>
      <c r="G29" s="40">
        <v>10.0</v>
      </c>
      <c r="H29" s="40">
        <v>2.0</v>
      </c>
      <c r="I29" s="41" t="s">
        <v>229</v>
      </c>
      <c r="J29" s="41" t="s">
        <v>230</v>
      </c>
      <c r="K29" s="42">
        <v>1.0</v>
      </c>
      <c r="L29" s="43">
        <v>43191.0</v>
      </c>
      <c r="M29" s="42">
        <v>1.0</v>
      </c>
      <c r="N29" s="43">
        <f t="shared" si="1"/>
        <v>43191</v>
      </c>
      <c r="O29" s="42">
        <v>2.0</v>
      </c>
      <c r="P29" s="43">
        <v>44286.0</v>
      </c>
      <c r="Q29" s="40">
        <v>3.0</v>
      </c>
      <c r="R29" s="43">
        <v>44286.0</v>
      </c>
      <c r="S29" s="40">
        <v>4.0</v>
      </c>
      <c r="T29" s="42">
        <v>3.0</v>
      </c>
      <c r="U29" s="42">
        <v>4.0</v>
      </c>
      <c r="V29" s="42">
        <v>99999.0</v>
      </c>
      <c r="W29" s="40"/>
      <c r="X29" s="40"/>
      <c r="Y29" s="40">
        <v>298.0</v>
      </c>
      <c r="Z29" s="40" t="s">
        <v>169</v>
      </c>
      <c r="AA29" s="40">
        <v>1.0</v>
      </c>
      <c r="AB29" s="40">
        <v>298.0</v>
      </c>
      <c r="AC29" s="40">
        <v>3.0</v>
      </c>
      <c r="AD29" s="40">
        <v>2.0</v>
      </c>
      <c r="AE29" s="42">
        <v>15220.0</v>
      </c>
      <c r="AF29" s="40" t="s">
        <v>121</v>
      </c>
      <c r="AG29" s="42">
        <v>1.0</v>
      </c>
      <c r="AH29" s="46" t="s">
        <v>108</v>
      </c>
      <c r="AI29" s="46" t="str">
        <f t="array" ref="AI29">INDEX('#_CONSTANTS'!$C:$C,MATCH(AI$2,'#_CONSTANTS'!$B:$B,0))</f>
        <v>GBP</v>
      </c>
      <c r="AJ29" s="46" t="str">
        <f t="array" ref="AJ29">INDEX('#_CONSTANTS'!$C:$C,MATCH(AJ$2,'#_CONSTANTS'!$B:$B,0))</f>
        <v>UK - Foreign, Commonwealth and Development Office</v>
      </c>
      <c r="AK29" s="46" t="str">
        <f t="array" ref="AK29">INDEX('#_CONSTANTS'!$C:$C,MATCH(AK$2,'#_CONSTANTS'!$B:$B,0))</f>
        <v>GB-GOV-1</v>
      </c>
      <c r="AL29" s="47">
        <f t="array" ref="AL29">INDEX('#_CONSTANTS'!$C:$C,MATCH(AL$2,'#_CONSTANTS'!$B:$B,0))</f>
        <v>10</v>
      </c>
      <c r="AM29" s="46" t="str">
        <f t="array" ref="AM29">INDEX('#_CONSTANTS'!$C:$C,MATCH(AM$2,'#_CONSTANTS'!$B:$B,0))</f>
        <v>GB-GOV-52</v>
      </c>
      <c r="AN29" s="46" t="str">
        <f t="array" ref="AN29">INDEX('#_CONSTANTS'!$C:$C,MATCH(AN$2,'#_CONSTANTS'!$B:$B,0))</f>
        <v>Conflict, Stability and Security Fund (CSSF)</v>
      </c>
      <c r="AO29" s="47">
        <f t="array" ref="AO29">INDEX('#_CONSTANTS'!$C:$C,MATCH(AO$2,'#_CONSTANTS'!$B:$B,0))</f>
        <v>1</v>
      </c>
      <c r="AP29" s="46" t="str">
        <f t="array" ref="AP29">INDEX('#_CONSTANTS'!$C:$C,MATCH(AP$2,'#_CONSTANTS'!$B:$B,0))</f>
        <v>GB-GOR-D2</v>
      </c>
      <c r="AQ29" s="46" t="str">
        <f t="array" ref="AQ29">INDEX('#_CONSTANTS'!$C:$C,MATCH(AQ$2,'#_CONSTANTS'!$B:$B,0))</f>
        <v>Joint Funds Unit (JFU)</v>
      </c>
      <c r="AR29" s="47">
        <f t="array" ref="AR29">INDEX('#_CONSTANTS'!$C:$C,MATCH(AR$2,'#_CONSTANTS'!$B:$B,0))</f>
        <v>4</v>
      </c>
      <c r="AS29" s="46" t="str">
        <f t="array" ref="AS29">INDEX('#_CONSTANTS'!$C:$C,MATCH(AS$2,'#_CONSTANTS'!$B:$B,0))</f>
        <v>C01</v>
      </c>
      <c r="AT29" s="47">
        <f t="array" ref="AT29">INDEX('#_CONSTANTS'!$C:$C,MATCH(AT$2,'#_CONSTANTS'!$B:$B,0))</f>
        <v>110</v>
      </c>
      <c r="AU29" s="47">
        <f t="array" ref="AU29">INDEX('#_CONSTANTS'!$C:$C,MATCH(AU$2,'#_CONSTANTS'!$B:$B,0))</f>
        <v>10</v>
      </c>
      <c r="AV29" s="47">
        <f t="array" ref="AV29">INDEX('#_CONSTANTS'!$C:$C,MATCH(AV$2,'#_CONSTANTS'!$B:$B,0))</f>
        <v>5</v>
      </c>
      <c r="AW29" s="47">
        <f t="array" ref="AW29">INDEX('#_CONSTANTS'!$C:$C,MATCH(AW$2,'#_CONSTANTS'!$B:$B,0))</f>
        <v>1</v>
      </c>
      <c r="AX29" s="46" t="str">
        <f t="array" ref="AX29">INDEX('#_CONSTANTS'!$C:$C,MATCH(AX$2,'#_CONSTANTS'!$B:$B,0))</f>
        <v>Foreign, Commonwealth and Development Office</v>
      </c>
      <c r="AY29" s="46" t="str">
        <f t="array" ref="AY29">INDEX('#_CONSTANTS'!$C:$C,MATCH(AY$2,'#_CONSTANTS'!$B:$B,0))</f>
        <v>Public Enquiry Point, Abercrombie House, Eaglesham Road, East Kilbride, Glasgow G75 8EA</v>
      </c>
      <c r="AZ29" s="46" t="str">
        <f t="array" ref="AZ29">INDEX('#_CONSTANTS'!$C:$C,MATCH(AZ$2,'#_CONSTANTS'!$B:$B,0))</f>
        <v>+44 (0) 1355 84 3132</v>
      </c>
      <c r="BA29" s="46" t="str">
        <f t="array" ref="BA29">INDEX('#_CONSTANTS'!$C:$C,MATCH(BA$2,'#_CONSTANTS'!$B:$B,0))</f>
        <v>transparency.unit@fcdo.gov.uk</v>
      </c>
      <c r="BB29" s="49">
        <v>0.0</v>
      </c>
      <c r="BC29" s="50" t="str">
        <f t="array" ref="BC29">INDEX('#_CONSTANTS'!$C:$C,MATCH(BC$2,'#_CONSTANTS'!$B:$B,0))</f>
        <v>GB-GOV-3</v>
      </c>
      <c r="BD29" s="50" t="str">
        <f t="array" ref="BD29">INDEX('#_CONSTANTS'!$C:$C,MATCH(BD$2,'#_CONSTANTS'!$B:$B,0))</f>
        <v>B1</v>
      </c>
      <c r="BE29" s="50" t="str">
        <f t="array" ref="BE29">INDEX('#_CONSTANTS'!$C:$C,MATCH(BE$2,'#_CONSTANTS'!$B:$B,0))</f>
        <v>en</v>
      </c>
      <c r="BF29" s="51">
        <f t="array" ref="BF29">INDEX('#_CONSTANTS'!$C:$C,MATCH(BF$2,'#_CONSTANTS'!$B:$B,0))</f>
        <v>45729.07149</v>
      </c>
    </row>
    <row r="30" ht="12.0" customHeight="1">
      <c r="A30" s="37" t="s">
        <v>231</v>
      </c>
      <c r="B30" s="52" t="s">
        <v>110</v>
      </c>
      <c r="C30" s="53" t="s">
        <v>232</v>
      </c>
      <c r="D30" s="40" t="s">
        <v>112</v>
      </c>
      <c r="E30" s="40" t="s">
        <v>54</v>
      </c>
      <c r="F30" s="40" t="s">
        <v>107</v>
      </c>
      <c r="G30" s="40">
        <v>10.0</v>
      </c>
      <c r="H30" s="40">
        <v>2.0</v>
      </c>
      <c r="I30" s="41" t="s">
        <v>233</v>
      </c>
      <c r="J30" s="41" t="s">
        <v>234</v>
      </c>
      <c r="K30" s="42">
        <v>1.0</v>
      </c>
      <c r="L30" s="43">
        <v>43191.0</v>
      </c>
      <c r="M30" s="42">
        <v>1.0</v>
      </c>
      <c r="N30" s="43">
        <f t="shared" si="1"/>
        <v>43191</v>
      </c>
      <c r="O30" s="42">
        <v>2.0</v>
      </c>
      <c r="P30" s="43">
        <v>44286.0</v>
      </c>
      <c r="Q30" s="40">
        <v>3.0</v>
      </c>
      <c r="R30" s="43">
        <v>44286.0</v>
      </c>
      <c r="S30" s="40">
        <v>4.0</v>
      </c>
      <c r="T30" s="42">
        <v>3.0</v>
      </c>
      <c r="U30" s="42">
        <v>4.0</v>
      </c>
      <c r="V30" s="42">
        <v>99999.0</v>
      </c>
      <c r="W30" s="40"/>
      <c r="X30" s="40"/>
      <c r="Y30" s="40">
        <v>298.0</v>
      </c>
      <c r="Z30" s="40" t="s">
        <v>169</v>
      </c>
      <c r="AA30" s="40">
        <v>1.0</v>
      </c>
      <c r="AB30" s="40">
        <v>298.0</v>
      </c>
      <c r="AC30" s="40">
        <v>3.0</v>
      </c>
      <c r="AD30" s="40">
        <v>2.0</v>
      </c>
      <c r="AE30" s="42">
        <v>15170.0</v>
      </c>
      <c r="AF30" s="45" t="s">
        <v>116</v>
      </c>
      <c r="AG30" s="42">
        <v>1.0</v>
      </c>
      <c r="AH30" s="46" t="s">
        <v>108</v>
      </c>
      <c r="AI30" s="46" t="str">
        <f t="array" ref="AI30">INDEX('#_CONSTANTS'!$C:$C,MATCH(AI$2,'#_CONSTANTS'!$B:$B,0))</f>
        <v>GBP</v>
      </c>
      <c r="AJ30" s="46" t="str">
        <f t="array" ref="AJ30">INDEX('#_CONSTANTS'!$C:$C,MATCH(AJ$2,'#_CONSTANTS'!$B:$B,0))</f>
        <v>UK - Foreign, Commonwealth and Development Office</v>
      </c>
      <c r="AK30" s="46" t="str">
        <f t="array" ref="AK30">INDEX('#_CONSTANTS'!$C:$C,MATCH(AK$2,'#_CONSTANTS'!$B:$B,0))</f>
        <v>GB-GOV-1</v>
      </c>
      <c r="AL30" s="47">
        <f t="array" ref="AL30">INDEX('#_CONSTANTS'!$C:$C,MATCH(AL$2,'#_CONSTANTS'!$B:$B,0))</f>
        <v>10</v>
      </c>
      <c r="AM30" s="46" t="str">
        <f t="array" ref="AM30">INDEX('#_CONSTANTS'!$C:$C,MATCH(AM$2,'#_CONSTANTS'!$B:$B,0))</f>
        <v>GB-GOV-52</v>
      </c>
      <c r="AN30" s="46" t="str">
        <f t="array" ref="AN30">INDEX('#_CONSTANTS'!$C:$C,MATCH(AN$2,'#_CONSTANTS'!$B:$B,0))</f>
        <v>Conflict, Stability and Security Fund (CSSF)</v>
      </c>
      <c r="AO30" s="47">
        <f t="array" ref="AO30">INDEX('#_CONSTANTS'!$C:$C,MATCH(AO$2,'#_CONSTANTS'!$B:$B,0))</f>
        <v>1</v>
      </c>
      <c r="AP30" s="46" t="str">
        <f t="array" ref="AP30">INDEX('#_CONSTANTS'!$C:$C,MATCH(AP$2,'#_CONSTANTS'!$B:$B,0))</f>
        <v>GB-GOR-D2</v>
      </c>
      <c r="AQ30" s="46" t="str">
        <f t="array" ref="AQ30">INDEX('#_CONSTANTS'!$C:$C,MATCH(AQ$2,'#_CONSTANTS'!$B:$B,0))</f>
        <v>Joint Funds Unit (JFU)</v>
      </c>
      <c r="AR30" s="47">
        <f t="array" ref="AR30">INDEX('#_CONSTANTS'!$C:$C,MATCH(AR$2,'#_CONSTANTS'!$B:$B,0))</f>
        <v>4</v>
      </c>
      <c r="AS30" s="46" t="str">
        <f t="array" ref="AS30">INDEX('#_CONSTANTS'!$C:$C,MATCH(AS$2,'#_CONSTANTS'!$B:$B,0))</f>
        <v>C01</v>
      </c>
      <c r="AT30" s="47">
        <f t="array" ref="AT30">INDEX('#_CONSTANTS'!$C:$C,MATCH(AT$2,'#_CONSTANTS'!$B:$B,0))</f>
        <v>110</v>
      </c>
      <c r="AU30" s="47">
        <f t="array" ref="AU30">INDEX('#_CONSTANTS'!$C:$C,MATCH(AU$2,'#_CONSTANTS'!$B:$B,0))</f>
        <v>10</v>
      </c>
      <c r="AV30" s="47">
        <f t="array" ref="AV30">INDEX('#_CONSTANTS'!$C:$C,MATCH(AV$2,'#_CONSTANTS'!$B:$B,0))</f>
        <v>5</v>
      </c>
      <c r="AW30" s="47">
        <f t="array" ref="AW30">INDEX('#_CONSTANTS'!$C:$C,MATCH(AW$2,'#_CONSTANTS'!$B:$B,0))</f>
        <v>1</v>
      </c>
      <c r="AX30" s="46" t="str">
        <f t="array" ref="AX30">INDEX('#_CONSTANTS'!$C:$C,MATCH(AX$2,'#_CONSTANTS'!$B:$B,0))</f>
        <v>Foreign, Commonwealth and Development Office</v>
      </c>
      <c r="AY30" s="46" t="str">
        <f t="array" ref="AY30">INDEX('#_CONSTANTS'!$C:$C,MATCH(AY$2,'#_CONSTANTS'!$B:$B,0))</f>
        <v>Public Enquiry Point, Abercrombie House, Eaglesham Road, East Kilbride, Glasgow G75 8EA</v>
      </c>
      <c r="AZ30" s="46" t="str">
        <f t="array" ref="AZ30">INDEX('#_CONSTANTS'!$C:$C,MATCH(AZ$2,'#_CONSTANTS'!$B:$B,0))</f>
        <v>+44 (0) 1355 84 3132</v>
      </c>
      <c r="BA30" s="46" t="str">
        <f t="array" ref="BA30">INDEX('#_CONSTANTS'!$C:$C,MATCH(BA$2,'#_CONSTANTS'!$B:$B,0))</f>
        <v>transparency.unit@fcdo.gov.uk</v>
      </c>
      <c r="BB30" s="49">
        <v>0.0</v>
      </c>
      <c r="BC30" s="50" t="str">
        <f t="array" ref="BC30">INDEX('#_CONSTANTS'!$C:$C,MATCH(BC$2,'#_CONSTANTS'!$B:$B,0))</f>
        <v>GB-GOV-3</v>
      </c>
      <c r="BD30" s="50" t="str">
        <f t="array" ref="BD30">INDEX('#_CONSTANTS'!$C:$C,MATCH(BD$2,'#_CONSTANTS'!$B:$B,0))</f>
        <v>B1</v>
      </c>
      <c r="BE30" s="50" t="str">
        <f t="array" ref="BE30">INDEX('#_CONSTANTS'!$C:$C,MATCH(BE$2,'#_CONSTANTS'!$B:$B,0))</f>
        <v>en</v>
      </c>
      <c r="BF30" s="51">
        <f t="array" ref="BF30">INDEX('#_CONSTANTS'!$C:$C,MATCH(BF$2,'#_CONSTANTS'!$B:$B,0))</f>
        <v>45729.07149</v>
      </c>
    </row>
    <row r="31" ht="12.0" customHeight="1">
      <c r="A31" s="37" t="s">
        <v>235</v>
      </c>
      <c r="B31" s="52" t="s">
        <v>110</v>
      </c>
      <c r="C31" s="53" t="s">
        <v>236</v>
      </c>
      <c r="D31" s="40" t="s">
        <v>112</v>
      </c>
      <c r="E31" s="40" t="s">
        <v>54</v>
      </c>
      <c r="F31" s="40" t="s">
        <v>107</v>
      </c>
      <c r="G31" s="40">
        <v>10.0</v>
      </c>
      <c r="H31" s="40">
        <v>2.0</v>
      </c>
      <c r="I31" s="41" t="s">
        <v>237</v>
      </c>
      <c r="J31" s="41" t="s">
        <v>238</v>
      </c>
      <c r="K31" s="42">
        <v>1.0</v>
      </c>
      <c r="L31" s="43">
        <v>43191.0</v>
      </c>
      <c r="M31" s="42">
        <v>1.0</v>
      </c>
      <c r="N31" s="43">
        <f t="shared" si="1"/>
        <v>43191</v>
      </c>
      <c r="O31" s="42">
        <v>2.0</v>
      </c>
      <c r="P31" s="44">
        <v>44286.0</v>
      </c>
      <c r="Q31" s="40">
        <v>3.0</v>
      </c>
      <c r="R31" s="44">
        <v>44286.0</v>
      </c>
      <c r="S31" s="40">
        <v>4.0</v>
      </c>
      <c r="T31" s="42">
        <v>3.0</v>
      </c>
      <c r="U31" s="42">
        <v>4.0</v>
      </c>
      <c r="V31" s="42">
        <v>99999.0</v>
      </c>
      <c r="W31" s="40"/>
      <c r="X31" s="40"/>
      <c r="Y31" s="40">
        <v>298.0</v>
      </c>
      <c r="Z31" s="40" t="s">
        <v>169</v>
      </c>
      <c r="AA31" s="40">
        <v>1.0</v>
      </c>
      <c r="AB31" s="40">
        <v>298.0</v>
      </c>
      <c r="AC31" s="40">
        <v>3.0</v>
      </c>
      <c r="AD31" s="40">
        <v>2.0</v>
      </c>
      <c r="AE31" s="42">
        <v>15210.0</v>
      </c>
      <c r="AF31" s="40" t="s">
        <v>150</v>
      </c>
      <c r="AG31" s="42">
        <v>1.0</v>
      </c>
      <c r="AH31" s="46" t="s">
        <v>108</v>
      </c>
      <c r="AI31" s="46" t="str">
        <f t="array" ref="AI31">INDEX('#_CONSTANTS'!$C:$C,MATCH(AI$2,'#_CONSTANTS'!$B:$B,0))</f>
        <v>GBP</v>
      </c>
      <c r="AJ31" s="46" t="str">
        <f t="array" ref="AJ31">INDEX('#_CONSTANTS'!$C:$C,MATCH(AJ$2,'#_CONSTANTS'!$B:$B,0))</f>
        <v>UK - Foreign, Commonwealth and Development Office</v>
      </c>
      <c r="AK31" s="46" t="str">
        <f t="array" ref="AK31">INDEX('#_CONSTANTS'!$C:$C,MATCH(AK$2,'#_CONSTANTS'!$B:$B,0))</f>
        <v>GB-GOV-1</v>
      </c>
      <c r="AL31" s="47">
        <f t="array" ref="AL31">INDEX('#_CONSTANTS'!$C:$C,MATCH(AL$2,'#_CONSTANTS'!$B:$B,0))</f>
        <v>10</v>
      </c>
      <c r="AM31" s="46" t="str">
        <f t="array" ref="AM31">INDEX('#_CONSTANTS'!$C:$C,MATCH(AM$2,'#_CONSTANTS'!$B:$B,0))</f>
        <v>GB-GOV-52</v>
      </c>
      <c r="AN31" s="46" t="str">
        <f t="array" ref="AN31">INDEX('#_CONSTANTS'!$C:$C,MATCH(AN$2,'#_CONSTANTS'!$B:$B,0))</f>
        <v>Conflict, Stability and Security Fund (CSSF)</v>
      </c>
      <c r="AO31" s="47">
        <f t="array" ref="AO31">INDEX('#_CONSTANTS'!$C:$C,MATCH(AO$2,'#_CONSTANTS'!$B:$B,0))</f>
        <v>1</v>
      </c>
      <c r="AP31" s="46" t="str">
        <f t="array" ref="AP31">INDEX('#_CONSTANTS'!$C:$C,MATCH(AP$2,'#_CONSTANTS'!$B:$B,0))</f>
        <v>GB-GOR-D2</v>
      </c>
      <c r="AQ31" s="46" t="str">
        <f t="array" ref="AQ31">INDEX('#_CONSTANTS'!$C:$C,MATCH(AQ$2,'#_CONSTANTS'!$B:$B,0))</f>
        <v>Joint Funds Unit (JFU)</v>
      </c>
      <c r="AR31" s="47">
        <f t="array" ref="AR31">INDEX('#_CONSTANTS'!$C:$C,MATCH(AR$2,'#_CONSTANTS'!$B:$B,0))</f>
        <v>4</v>
      </c>
      <c r="AS31" s="46" t="str">
        <f t="array" ref="AS31">INDEX('#_CONSTANTS'!$C:$C,MATCH(AS$2,'#_CONSTANTS'!$B:$B,0))</f>
        <v>C01</v>
      </c>
      <c r="AT31" s="47">
        <f t="array" ref="AT31">INDEX('#_CONSTANTS'!$C:$C,MATCH(AT$2,'#_CONSTANTS'!$B:$B,0))</f>
        <v>110</v>
      </c>
      <c r="AU31" s="47">
        <f t="array" ref="AU31">INDEX('#_CONSTANTS'!$C:$C,MATCH(AU$2,'#_CONSTANTS'!$B:$B,0))</f>
        <v>10</v>
      </c>
      <c r="AV31" s="47">
        <f t="array" ref="AV31">INDEX('#_CONSTANTS'!$C:$C,MATCH(AV$2,'#_CONSTANTS'!$B:$B,0))</f>
        <v>5</v>
      </c>
      <c r="AW31" s="47">
        <f t="array" ref="AW31">INDEX('#_CONSTANTS'!$C:$C,MATCH(AW$2,'#_CONSTANTS'!$B:$B,0))</f>
        <v>1</v>
      </c>
      <c r="AX31" s="46" t="str">
        <f t="array" ref="AX31">INDEX('#_CONSTANTS'!$C:$C,MATCH(AX$2,'#_CONSTANTS'!$B:$B,0))</f>
        <v>Foreign, Commonwealth and Development Office</v>
      </c>
      <c r="AY31" s="46" t="str">
        <f t="array" ref="AY31">INDEX('#_CONSTANTS'!$C:$C,MATCH(AY$2,'#_CONSTANTS'!$B:$B,0))</f>
        <v>Public Enquiry Point, Abercrombie House, Eaglesham Road, East Kilbride, Glasgow G75 8EA</v>
      </c>
      <c r="AZ31" s="46" t="str">
        <f t="array" ref="AZ31">INDEX('#_CONSTANTS'!$C:$C,MATCH(AZ$2,'#_CONSTANTS'!$B:$B,0))</f>
        <v>+44 (0) 1355 84 3132</v>
      </c>
      <c r="BA31" s="46" t="str">
        <f t="array" ref="BA31">INDEX('#_CONSTANTS'!$C:$C,MATCH(BA$2,'#_CONSTANTS'!$B:$B,0))</f>
        <v>transparency.unit@fcdo.gov.uk</v>
      </c>
      <c r="BB31" s="49">
        <v>0.0</v>
      </c>
      <c r="BC31" s="50" t="str">
        <f t="array" ref="BC31">INDEX('#_CONSTANTS'!$C:$C,MATCH(BC$2,'#_CONSTANTS'!$B:$B,0))</f>
        <v>GB-GOV-3</v>
      </c>
      <c r="BD31" s="50" t="str">
        <f t="array" ref="BD31">INDEX('#_CONSTANTS'!$C:$C,MATCH(BD$2,'#_CONSTANTS'!$B:$B,0))</f>
        <v>B1</v>
      </c>
      <c r="BE31" s="50" t="str">
        <f t="array" ref="BE31">INDEX('#_CONSTANTS'!$C:$C,MATCH(BE$2,'#_CONSTANTS'!$B:$B,0))</f>
        <v>en</v>
      </c>
      <c r="BF31" s="51">
        <f t="array" ref="BF31">INDEX('#_CONSTANTS'!$C:$C,MATCH(BF$2,'#_CONSTANTS'!$B:$B,0))</f>
        <v>45729.07149</v>
      </c>
    </row>
    <row r="32" ht="12.0" customHeight="1">
      <c r="A32" s="37" t="s">
        <v>239</v>
      </c>
      <c r="B32" s="52" t="s">
        <v>110</v>
      </c>
      <c r="C32" s="53" t="s">
        <v>240</v>
      </c>
      <c r="D32" s="40" t="s">
        <v>112</v>
      </c>
      <c r="E32" s="40" t="s">
        <v>54</v>
      </c>
      <c r="F32" s="40" t="s">
        <v>107</v>
      </c>
      <c r="G32" s="40">
        <v>10.0</v>
      </c>
      <c r="H32" s="40">
        <v>2.0</v>
      </c>
      <c r="I32" s="41" t="s">
        <v>241</v>
      </c>
      <c r="J32" s="41" t="s">
        <v>242</v>
      </c>
      <c r="K32" s="42">
        <v>1.0</v>
      </c>
      <c r="L32" s="43">
        <v>43191.0</v>
      </c>
      <c r="M32" s="42">
        <v>1.0</v>
      </c>
      <c r="N32" s="43">
        <f t="shared" si="1"/>
        <v>43191</v>
      </c>
      <c r="O32" s="42">
        <v>2.0</v>
      </c>
      <c r="P32" s="43">
        <v>43555.0</v>
      </c>
      <c r="Q32" s="40">
        <v>3.0</v>
      </c>
      <c r="R32" s="43">
        <v>43555.0</v>
      </c>
      <c r="S32" s="40">
        <v>4.0</v>
      </c>
      <c r="T32" s="42">
        <v>3.0</v>
      </c>
      <c r="U32" s="42">
        <v>4.0</v>
      </c>
      <c r="V32" s="42">
        <v>99999.0</v>
      </c>
      <c r="W32" s="40"/>
      <c r="X32" s="40"/>
      <c r="Y32" s="40">
        <v>298.0</v>
      </c>
      <c r="Z32" s="40" t="s">
        <v>169</v>
      </c>
      <c r="AA32" s="40">
        <v>1.0</v>
      </c>
      <c r="AB32" s="40">
        <v>298.0</v>
      </c>
      <c r="AC32" s="40">
        <v>3.0</v>
      </c>
      <c r="AD32" s="40">
        <v>2.0</v>
      </c>
      <c r="AE32" s="42">
        <v>15136.0</v>
      </c>
      <c r="AF32" s="40" t="s">
        <v>243</v>
      </c>
      <c r="AG32" s="42">
        <v>1.0</v>
      </c>
      <c r="AH32" s="46" t="s">
        <v>108</v>
      </c>
      <c r="AI32" s="46" t="str">
        <f t="array" ref="AI32">INDEX('#_CONSTANTS'!$C:$C,MATCH(AI$2,'#_CONSTANTS'!$B:$B,0))</f>
        <v>GBP</v>
      </c>
      <c r="AJ32" s="46" t="str">
        <f t="array" ref="AJ32">INDEX('#_CONSTANTS'!$C:$C,MATCH(AJ$2,'#_CONSTANTS'!$B:$B,0))</f>
        <v>UK - Foreign, Commonwealth and Development Office</v>
      </c>
      <c r="AK32" s="46" t="str">
        <f t="array" ref="AK32">INDEX('#_CONSTANTS'!$C:$C,MATCH(AK$2,'#_CONSTANTS'!$B:$B,0))</f>
        <v>GB-GOV-1</v>
      </c>
      <c r="AL32" s="47">
        <f t="array" ref="AL32">INDEX('#_CONSTANTS'!$C:$C,MATCH(AL$2,'#_CONSTANTS'!$B:$B,0))</f>
        <v>10</v>
      </c>
      <c r="AM32" s="46" t="str">
        <f t="array" ref="AM32">INDEX('#_CONSTANTS'!$C:$C,MATCH(AM$2,'#_CONSTANTS'!$B:$B,0))</f>
        <v>GB-GOV-52</v>
      </c>
      <c r="AN32" s="46" t="str">
        <f t="array" ref="AN32">INDEX('#_CONSTANTS'!$C:$C,MATCH(AN$2,'#_CONSTANTS'!$B:$B,0))</f>
        <v>Conflict, Stability and Security Fund (CSSF)</v>
      </c>
      <c r="AO32" s="47">
        <f t="array" ref="AO32">INDEX('#_CONSTANTS'!$C:$C,MATCH(AO$2,'#_CONSTANTS'!$B:$B,0))</f>
        <v>1</v>
      </c>
      <c r="AP32" s="46" t="str">
        <f t="array" ref="AP32">INDEX('#_CONSTANTS'!$C:$C,MATCH(AP$2,'#_CONSTANTS'!$B:$B,0))</f>
        <v>GB-GOR-D2</v>
      </c>
      <c r="AQ32" s="46" t="str">
        <f t="array" ref="AQ32">INDEX('#_CONSTANTS'!$C:$C,MATCH(AQ$2,'#_CONSTANTS'!$B:$B,0))</f>
        <v>Joint Funds Unit (JFU)</v>
      </c>
      <c r="AR32" s="47">
        <f t="array" ref="AR32">INDEX('#_CONSTANTS'!$C:$C,MATCH(AR$2,'#_CONSTANTS'!$B:$B,0))</f>
        <v>4</v>
      </c>
      <c r="AS32" s="46" t="str">
        <f t="array" ref="AS32">INDEX('#_CONSTANTS'!$C:$C,MATCH(AS$2,'#_CONSTANTS'!$B:$B,0))</f>
        <v>C01</v>
      </c>
      <c r="AT32" s="47">
        <f t="array" ref="AT32">INDEX('#_CONSTANTS'!$C:$C,MATCH(AT$2,'#_CONSTANTS'!$B:$B,0))</f>
        <v>110</v>
      </c>
      <c r="AU32" s="47">
        <f t="array" ref="AU32">INDEX('#_CONSTANTS'!$C:$C,MATCH(AU$2,'#_CONSTANTS'!$B:$B,0))</f>
        <v>10</v>
      </c>
      <c r="AV32" s="47">
        <f t="array" ref="AV32">INDEX('#_CONSTANTS'!$C:$C,MATCH(AV$2,'#_CONSTANTS'!$B:$B,0))</f>
        <v>5</v>
      </c>
      <c r="AW32" s="47">
        <f t="array" ref="AW32">INDEX('#_CONSTANTS'!$C:$C,MATCH(AW$2,'#_CONSTANTS'!$B:$B,0))</f>
        <v>1</v>
      </c>
      <c r="AX32" s="46" t="str">
        <f t="array" ref="AX32">INDEX('#_CONSTANTS'!$C:$C,MATCH(AX$2,'#_CONSTANTS'!$B:$B,0))</f>
        <v>Foreign, Commonwealth and Development Office</v>
      </c>
      <c r="AY32" s="46" t="str">
        <f t="array" ref="AY32">INDEX('#_CONSTANTS'!$C:$C,MATCH(AY$2,'#_CONSTANTS'!$B:$B,0))</f>
        <v>Public Enquiry Point, Abercrombie House, Eaglesham Road, East Kilbride, Glasgow G75 8EA</v>
      </c>
      <c r="AZ32" s="46" t="str">
        <f t="array" ref="AZ32">INDEX('#_CONSTANTS'!$C:$C,MATCH(AZ$2,'#_CONSTANTS'!$B:$B,0))</f>
        <v>+44 (0) 1355 84 3132</v>
      </c>
      <c r="BA32" s="46" t="str">
        <f t="array" ref="BA32">INDEX('#_CONSTANTS'!$C:$C,MATCH(BA$2,'#_CONSTANTS'!$B:$B,0))</f>
        <v>transparency.unit@fcdo.gov.uk</v>
      </c>
      <c r="BB32" s="49">
        <v>0.0</v>
      </c>
      <c r="BC32" s="50" t="str">
        <f t="array" ref="BC32">INDEX('#_CONSTANTS'!$C:$C,MATCH(BC$2,'#_CONSTANTS'!$B:$B,0))</f>
        <v>GB-GOV-3</v>
      </c>
      <c r="BD32" s="50" t="str">
        <f t="array" ref="BD32">INDEX('#_CONSTANTS'!$C:$C,MATCH(BD$2,'#_CONSTANTS'!$B:$B,0))</f>
        <v>B1</v>
      </c>
      <c r="BE32" s="50" t="str">
        <f t="array" ref="BE32">INDEX('#_CONSTANTS'!$C:$C,MATCH(BE$2,'#_CONSTANTS'!$B:$B,0))</f>
        <v>en</v>
      </c>
      <c r="BF32" s="51">
        <f t="array" ref="BF32">INDEX('#_CONSTANTS'!$C:$C,MATCH(BF$2,'#_CONSTANTS'!$B:$B,0))</f>
        <v>45729.07149</v>
      </c>
    </row>
    <row r="33" ht="12.0" customHeight="1">
      <c r="A33" s="37" t="s">
        <v>244</v>
      </c>
      <c r="B33" s="52" t="s">
        <v>110</v>
      </c>
      <c r="C33" s="53" t="s">
        <v>245</v>
      </c>
      <c r="D33" s="40" t="s">
        <v>112</v>
      </c>
      <c r="E33" s="40" t="s">
        <v>54</v>
      </c>
      <c r="F33" s="40" t="s">
        <v>107</v>
      </c>
      <c r="G33" s="40">
        <v>10.0</v>
      </c>
      <c r="H33" s="40">
        <v>2.0</v>
      </c>
      <c r="I33" s="41" t="s">
        <v>246</v>
      </c>
      <c r="J33" s="41" t="s">
        <v>247</v>
      </c>
      <c r="K33" s="42">
        <v>1.0</v>
      </c>
      <c r="L33" s="43">
        <v>43191.0</v>
      </c>
      <c r="M33" s="42">
        <v>1.0</v>
      </c>
      <c r="N33" s="43">
        <f t="shared" si="1"/>
        <v>43191</v>
      </c>
      <c r="O33" s="42">
        <v>2.0</v>
      </c>
      <c r="P33" s="43">
        <v>44286.0</v>
      </c>
      <c r="Q33" s="40">
        <v>3.0</v>
      </c>
      <c r="R33" s="43">
        <v>44286.0</v>
      </c>
      <c r="S33" s="40">
        <v>4.0</v>
      </c>
      <c r="T33" s="42">
        <v>4.0</v>
      </c>
      <c r="U33" s="42">
        <v>4.0</v>
      </c>
      <c r="V33" s="42">
        <v>99999.0</v>
      </c>
      <c r="W33" s="40" t="s">
        <v>211</v>
      </c>
      <c r="X33" s="40" t="s">
        <v>212</v>
      </c>
      <c r="Y33" s="40"/>
      <c r="Z33" s="40"/>
      <c r="AA33" s="40"/>
      <c r="AB33" s="40" t="s">
        <v>211</v>
      </c>
      <c r="AC33" s="40">
        <v>3.0</v>
      </c>
      <c r="AD33" s="40">
        <v>2.0</v>
      </c>
      <c r="AE33" s="42">
        <v>15220.0</v>
      </c>
      <c r="AF33" s="40" t="s">
        <v>121</v>
      </c>
      <c r="AG33" s="42">
        <v>1.0</v>
      </c>
      <c r="AH33" s="46" t="s">
        <v>108</v>
      </c>
      <c r="AI33" s="46" t="str">
        <f t="array" ref="AI33">INDEX('#_CONSTANTS'!$C:$C,MATCH(AI$2,'#_CONSTANTS'!$B:$B,0))</f>
        <v>GBP</v>
      </c>
      <c r="AJ33" s="46" t="str">
        <f t="array" ref="AJ33">INDEX('#_CONSTANTS'!$C:$C,MATCH(AJ$2,'#_CONSTANTS'!$B:$B,0))</f>
        <v>UK - Foreign, Commonwealth and Development Office</v>
      </c>
      <c r="AK33" s="46" t="str">
        <f t="array" ref="AK33">INDEX('#_CONSTANTS'!$C:$C,MATCH(AK$2,'#_CONSTANTS'!$B:$B,0))</f>
        <v>GB-GOV-1</v>
      </c>
      <c r="AL33" s="47">
        <f t="array" ref="AL33">INDEX('#_CONSTANTS'!$C:$C,MATCH(AL$2,'#_CONSTANTS'!$B:$B,0))</f>
        <v>10</v>
      </c>
      <c r="AM33" s="46" t="str">
        <f t="array" ref="AM33">INDEX('#_CONSTANTS'!$C:$C,MATCH(AM$2,'#_CONSTANTS'!$B:$B,0))</f>
        <v>GB-GOV-52</v>
      </c>
      <c r="AN33" s="46" t="str">
        <f t="array" ref="AN33">INDEX('#_CONSTANTS'!$C:$C,MATCH(AN$2,'#_CONSTANTS'!$B:$B,0))</f>
        <v>Conflict, Stability and Security Fund (CSSF)</v>
      </c>
      <c r="AO33" s="47">
        <f t="array" ref="AO33">INDEX('#_CONSTANTS'!$C:$C,MATCH(AO$2,'#_CONSTANTS'!$B:$B,0))</f>
        <v>1</v>
      </c>
      <c r="AP33" s="46" t="str">
        <f t="array" ref="AP33">INDEX('#_CONSTANTS'!$C:$C,MATCH(AP$2,'#_CONSTANTS'!$B:$B,0))</f>
        <v>GB-GOR-D2</v>
      </c>
      <c r="AQ33" s="46" t="str">
        <f t="array" ref="AQ33">INDEX('#_CONSTANTS'!$C:$C,MATCH(AQ$2,'#_CONSTANTS'!$B:$B,0))</f>
        <v>Joint Funds Unit (JFU)</v>
      </c>
      <c r="AR33" s="47">
        <f t="array" ref="AR33">INDEX('#_CONSTANTS'!$C:$C,MATCH(AR$2,'#_CONSTANTS'!$B:$B,0))</f>
        <v>4</v>
      </c>
      <c r="AS33" s="46" t="str">
        <f t="array" ref="AS33">INDEX('#_CONSTANTS'!$C:$C,MATCH(AS$2,'#_CONSTANTS'!$B:$B,0))</f>
        <v>C01</v>
      </c>
      <c r="AT33" s="47">
        <f t="array" ref="AT33">INDEX('#_CONSTANTS'!$C:$C,MATCH(AT$2,'#_CONSTANTS'!$B:$B,0))</f>
        <v>110</v>
      </c>
      <c r="AU33" s="47">
        <f t="array" ref="AU33">INDEX('#_CONSTANTS'!$C:$C,MATCH(AU$2,'#_CONSTANTS'!$B:$B,0))</f>
        <v>10</v>
      </c>
      <c r="AV33" s="47">
        <f t="array" ref="AV33">INDEX('#_CONSTANTS'!$C:$C,MATCH(AV$2,'#_CONSTANTS'!$B:$B,0))</f>
        <v>5</v>
      </c>
      <c r="AW33" s="47">
        <f t="array" ref="AW33">INDEX('#_CONSTANTS'!$C:$C,MATCH(AW$2,'#_CONSTANTS'!$B:$B,0))</f>
        <v>1</v>
      </c>
      <c r="AX33" s="46" t="str">
        <f t="array" ref="AX33">INDEX('#_CONSTANTS'!$C:$C,MATCH(AX$2,'#_CONSTANTS'!$B:$B,0))</f>
        <v>Foreign, Commonwealth and Development Office</v>
      </c>
      <c r="AY33" s="46" t="str">
        <f t="array" ref="AY33">INDEX('#_CONSTANTS'!$C:$C,MATCH(AY$2,'#_CONSTANTS'!$B:$B,0))</f>
        <v>Public Enquiry Point, Abercrombie House, Eaglesham Road, East Kilbride, Glasgow G75 8EA</v>
      </c>
      <c r="AZ33" s="46" t="str">
        <f t="array" ref="AZ33">INDEX('#_CONSTANTS'!$C:$C,MATCH(AZ$2,'#_CONSTANTS'!$B:$B,0))</f>
        <v>+44 (0) 1355 84 3132</v>
      </c>
      <c r="BA33" s="46" t="str">
        <f t="array" ref="BA33">INDEX('#_CONSTANTS'!$C:$C,MATCH(BA$2,'#_CONSTANTS'!$B:$B,0))</f>
        <v>transparency.unit@fcdo.gov.uk</v>
      </c>
      <c r="BB33" s="49">
        <v>0.0</v>
      </c>
      <c r="BC33" s="50" t="str">
        <f t="array" ref="BC33">INDEX('#_CONSTANTS'!$C:$C,MATCH(BC$2,'#_CONSTANTS'!$B:$B,0))</f>
        <v>GB-GOV-3</v>
      </c>
      <c r="BD33" s="50" t="str">
        <f t="array" ref="BD33">INDEX('#_CONSTANTS'!$C:$C,MATCH(BD$2,'#_CONSTANTS'!$B:$B,0))</f>
        <v>B1</v>
      </c>
      <c r="BE33" s="50" t="str">
        <f t="array" ref="BE33">INDEX('#_CONSTANTS'!$C:$C,MATCH(BE$2,'#_CONSTANTS'!$B:$B,0))</f>
        <v>en</v>
      </c>
      <c r="BF33" s="51">
        <f t="array" ref="BF33">INDEX('#_CONSTANTS'!$C:$C,MATCH(BF$2,'#_CONSTANTS'!$B:$B,0))</f>
        <v>45729.07149</v>
      </c>
    </row>
    <row r="34" ht="12.0" customHeight="1">
      <c r="A34" s="37" t="s">
        <v>248</v>
      </c>
      <c r="B34" s="52" t="s">
        <v>110</v>
      </c>
      <c r="C34" s="53" t="s">
        <v>249</v>
      </c>
      <c r="D34" s="40" t="s">
        <v>112</v>
      </c>
      <c r="E34" s="40" t="s">
        <v>54</v>
      </c>
      <c r="F34" s="40" t="s">
        <v>107</v>
      </c>
      <c r="G34" s="40">
        <v>10.0</v>
      </c>
      <c r="H34" s="40">
        <v>2.0</v>
      </c>
      <c r="I34" s="41" t="s">
        <v>250</v>
      </c>
      <c r="J34" s="41" t="s">
        <v>251</v>
      </c>
      <c r="K34" s="42">
        <v>1.0</v>
      </c>
      <c r="L34" s="43">
        <v>43191.0</v>
      </c>
      <c r="M34" s="42">
        <v>1.0</v>
      </c>
      <c r="N34" s="43">
        <f t="shared" si="1"/>
        <v>43191</v>
      </c>
      <c r="O34" s="42">
        <v>2.0</v>
      </c>
      <c r="P34" s="43">
        <v>44286.0</v>
      </c>
      <c r="Q34" s="40">
        <v>3.0</v>
      </c>
      <c r="R34" s="43">
        <v>44286.0</v>
      </c>
      <c r="S34" s="40">
        <v>4.0</v>
      </c>
      <c r="T34" s="42">
        <v>3.0</v>
      </c>
      <c r="U34" s="42">
        <v>4.0</v>
      </c>
      <c r="V34" s="42">
        <v>99999.0</v>
      </c>
      <c r="W34" s="40"/>
      <c r="X34" s="40"/>
      <c r="Y34" s="40">
        <v>298.0</v>
      </c>
      <c r="Z34" s="40" t="s">
        <v>169</v>
      </c>
      <c r="AA34" s="40">
        <v>1.0</v>
      </c>
      <c r="AB34" s="40">
        <v>298.0</v>
      </c>
      <c r="AC34" s="40">
        <v>3.0</v>
      </c>
      <c r="AD34" s="40">
        <v>2.0</v>
      </c>
      <c r="AE34" s="42">
        <v>15220.0</v>
      </c>
      <c r="AF34" s="40" t="s">
        <v>121</v>
      </c>
      <c r="AG34" s="42">
        <v>1.0</v>
      </c>
      <c r="AH34" s="46" t="s">
        <v>108</v>
      </c>
      <c r="AI34" s="46" t="str">
        <f t="array" ref="AI34">INDEX('#_CONSTANTS'!$C:$C,MATCH(AI$2,'#_CONSTANTS'!$B:$B,0))</f>
        <v>GBP</v>
      </c>
      <c r="AJ34" s="46" t="str">
        <f t="array" ref="AJ34">INDEX('#_CONSTANTS'!$C:$C,MATCH(AJ$2,'#_CONSTANTS'!$B:$B,0))</f>
        <v>UK - Foreign, Commonwealth and Development Office</v>
      </c>
      <c r="AK34" s="46" t="str">
        <f t="array" ref="AK34">INDEX('#_CONSTANTS'!$C:$C,MATCH(AK$2,'#_CONSTANTS'!$B:$B,0))</f>
        <v>GB-GOV-1</v>
      </c>
      <c r="AL34" s="47">
        <f t="array" ref="AL34">INDEX('#_CONSTANTS'!$C:$C,MATCH(AL$2,'#_CONSTANTS'!$B:$B,0))</f>
        <v>10</v>
      </c>
      <c r="AM34" s="46" t="str">
        <f t="array" ref="AM34">INDEX('#_CONSTANTS'!$C:$C,MATCH(AM$2,'#_CONSTANTS'!$B:$B,0))</f>
        <v>GB-GOV-52</v>
      </c>
      <c r="AN34" s="46" t="str">
        <f t="array" ref="AN34">INDEX('#_CONSTANTS'!$C:$C,MATCH(AN$2,'#_CONSTANTS'!$B:$B,0))</f>
        <v>Conflict, Stability and Security Fund (CSSF)</v>
      </c>
      <c r="AO34" s="47">
        <f t="array" ref="AO34">INDEX('#_CONSTANTS'!$C:$C,MATCH(AO$2,'#_CONSTANTS'!$B:$B,0))</f>
        <v>1</v>
      </c>
      <c r="AP34" s="46" t="str">
        <f t="array" ref="AP34">INDEX('#_CONSTANTS'!$C:$C,MATCH(AP$2,'#_CONSTANTS'!$B:$B,0))</f>
        <v>GB-GOR-D2</v>
      </c>
      <c r="AQ34" s="46" t="str">
        <f t="array" ref="AQ34">INDEX('#_CONSTANTS'!$C:$C,MATCH(AQ$2,'#_CONSTANTS'!$B:$B,0))</f>
        <v>Joint Funds Unit (JFU)</v>
      </c>
      <c r="AR34" s="47">
        <f t="array" ref="AR34">INDEX('#_CONSTANTS'!$C:$C,MATCH(AR$2,'#_CONSTANTS'!$B:$B,0))</f>
        <v>4</v>
      </c>
      <c r="AS34" s="46" t="str">
        <f t="array" ref="AS34">INDEX('#_CONSTANTS'!$C:$C,MATCH(AS$2,'#_CONSTANTS'!$B:$B,0))</f>
        <v>C01</v>
      </c>
      <c r="AT34" s="47">
        <f t="array" ref="AT34">INDEX('#_CONSTANTS'!$C:$C,MATCH(AT$2,'#_CONSTANTS'!$B:$B,0))</f>
        <v>110</v>
      </c>
      <c r="AU34" s="47">
        <f t="array" ref="AU34">INDEX('#_CONSTANTS'!$C:$C,MATCH(AU$2,'#_CONSTANTS'!$B:$B,0))</f>
        <v>10</v>
      </c>
      <c r="AV34" s="47">
        <f t="array" ref="AV34">INDEX('#_CONSTANTS'!$C:$C,MATCH(AV$2,'#_CONSTANTS'!$B:$B,0))</f>
        <v>5</v>
      </c>
      <c r="AW34" s="47">
        <f t="array" ref="AW34">INDEX('#_CONSTANTS'!$C:$C,MATCH(AW$2,'#_CONSTANTS'!$B:$B,0))</f>
        <v>1</v>
      </c>
      <c r="AX34" s="46" t="str">
        <f t="array" ref="AX34">INDEX('#_CONSTANTS'!$C:$C,MATCH(AX$2,'#_CONSTANTS'!$B:$B,0))</f>
        <v>Foreign, Commonwealth and Development Office</v>
      </c>
      <c r="AY34" s="46" t="str">
        <f t="array" ref="AY34">INDEX('#_CONSTANTS'!$C:$C,MATCH(AY$2,'#_CONSTANTS'!$B:$B,0))</f>
        <v>Public Enquiry Point, Abercrombie House, Eaglesham Road, East Kilbride, Glasgow G75 8EA</v>
      </c>
      <c r="AZ34" s="46" t="str">
        <f t="array" ref="AZ34">INDEX('#_CONSTANTS'!$C:$C,MATCH(AZ$2,'#_CONSTANTS'!$B:$B,0))</f>
        <v>+44 (0) 1355 84 3132</v>
      </c>
      <c r="BA34" s="46" t="str">
        <f t="array" ref="BA34">INDEX('#_CONSTANTS'!$C:$C,MATCH(BA$2,'#_CONSTANTS'!$B:$B,0))</f>
        <v>transparency.unit@fcdo.gov.uk</v>
      </c>
      <c r="BB34" s="49">
        <v>0.0</v>
      </c>
      <c r="BC34" s="50" t="str">
        <f t="array" ref="BC34">INDEX('#_CONSTANTS'!$C:$C,MATCH(BC$2,'#_CONSTANTS'!$B:$B,0))</f>
        <v>GB-GOV-3</v>
      </c>
      <c r="BD34" s="50" t="str">
        <f t="array" ref="BD34">INDEX('#_CONSTANTS'!$C:$C,MATCH(BD$2,'#_CONSTANTS'!$B:$B,0))</f>
        <v>B1</v>
      </c>
      <c r="BE34" s="50" t="str">
        <f t="array" ref="BE34">INDEX('#_CONSTANTS'!$C:$C,MATCH(BE$2,'#_CONSTANTS'!$B:$B,0))</f>
        <v>en</v>
      </c>
      <c r="BF34" s="51">
        <f t="array" ref="BF34">INDEX('#_CONSTANTS'!$C:$C,MATCH(BF$2,'#_CONSTANTS'!$B:$B,0))</f>
        <v>45729.07149</v>
      </c>
    </row>
    <row r="35" ht="12.0" customHeight="1">
      <c r="A35" s="37" t="s">
        <v>252</v>
      </c>
      <c r="B35" s="52" t="s">
        <v>110</v>
      </c>
      <c r="C35" s="53" t="s">
        <v>253</v>
      </c>
      <c r="D35" s="40" t="s">
        <v>112</v>
      </c>
      <c r="E35" s="40" t="s">
        <v>54</v>
      </c>
      <c r="F35" s="40" t="s">
        <v>107</v>
      </c>
      <c r="G35" s="40">
        <v>10.0</v>
      </c>
      <c r="H35" s="40">
        <v>2.0</v>
      </c>
      <c r="I35" s="41" t="s">
        <v>254</v>
      </c>
      <c r="J35" s="41" t="s">
        <v>255</v>
      </c>
      <c r="K35" s="42">
        <v>1.0</v>
      </c>
      <c r="L35" s="43">
        <v>43191.0</v>
      </c>
      <c r="M35" s="42">
        <v>1.0</v>
      </c>
      <c r="N35" s="43">
        <f t="shared" si="1"/>
        <v>43191</v>
      </c>
      <c r="O35" s="42">
        <v>2.0</v>
      </c>
      <c r="P35" s="43">
        <v>44286.0</v>
      </c>
      <c r="Q35" s="40">
        <v>3.0</v>
      </c>
      <c r="R35" s="43">
        <v>44286.0</v>
      </c>
      <c r="S35" s="40">
        <v>4.0</v>
      </c>
      <c r="T35" s="42">
        <v>3.0</v>
      </c>
      <c r="U35" s="42">
        <v>4.0</v>
      </c>
      <c r="V35" s="42">
        <v>99999.0</v>
      </c>
      <c r="W35" s="40"/>
      <c r="X35" s="40"/>
      <c r="Y35" s="40">
        <v>298.0</v>
      </c>
      <c r="Z35" s="40" t="s">
        <v>169</v>
      </c>
      <c r="AA35" s="40">
        <v>1.0</v>
      </c>
      <c r="AB35" s="40">
        <v>298.0</v>
      </c>
      <c r="AC35" s="40">
        <v>3.0</v>
      </c>
      <c r="AD35" s="40">
        <v>2.0</v>
      </c>
      <c r="AE35" s="42">
        <v>15230.0</v>
      </c>
      <c r="AF35" s="40" t="s">
        <v>126</v>
      </c>
      <c r="AG35" s="42">
        <v>1.0</v>
      </c>
      <c r="AH35" s="46" t="s">
        <v>108</v>
      </c>
      <c r="AI35" s="46" t="str">
        <f t="array" ref="AI35">INDEX('#_CONSTANTS'!$C:$C,MATCH(AI$2,'#_CONSTANTS'!$B:$B,0))</f>
        <v>GBP</v>
      </c>
      <c r="AJ35" s="46" t="str">
        <f t="array" ref="AJ35">INDEX('#_CONSTANTS'!$C:$C,MATCH(AJ$2,'#_CONSTANTS'!$B:$B,0))</f>
        <v>UK - Foreign, Commonwealth and Development Office</v>
      </c>
      <c r="AK35" s="46" t="str">
        <f t="array" ref="AK35">INDEX('#_CONSTANTS'!$C:$C,MATCH(AK$2,'#_CONSTANTS'!$B:$B,0))</f>
        <v>GB-GOV-1</v>
      </c>
      <c r="AL35" s="47">
        <f t="array" ref="AL35">INDEX('#_CONSTANTS'!$C:$C,MATCH(AL$2,'#_CONSTANTS'!$B:$B,0))</f>
        <v>10</v>
      </c>
      <c r="AM35" s="46" t="str">
        <f t="array" ref="AM35">INDEX('#_CONSTANTS'!$C:$C,MATCH(AM$2,'#_CONSTANTS'!$B:$B,0))</f>
        <v>GB-GOV-52</v>
      </c>
      <c r="AN35" s="46" t="str">
        <f t="array" ref="AN35">INDEX('#_CONSTANTS'!$C:$C,MATCH(AN$2,'#_CONSTANTS'!$B:$B,0))</f>
        <v>Conflict, Stability and Security Fund (CSSF)</v>
      </c>
      <c r="AO35" s="47">
        <f t="array" ref="AO35">INDEX('#_CONSTANTS'!$C:$C,MATCH(AO$2,'#_CONSTANTS'!$B:$B,0))</f>
        <v>1</v>
      </c>
      <c r="AP35" s="46" t="str">
        <f t="array" ref="AP35">INDEX('#_CONSTANTS'!$C:$C,MATCH(AP$2,'#_CONSTANTS'!$B:$B,0))</f>
        <v>GB-GOR-D2</v>
      </c>
      <c r="AQ35" s="46" t="str">
        <f t="array" ref="AQ35">INDEX('#_CONSTANTS'!$C:$C,MATCH(AQ$2,'#_CONSTANTS'!$B:$B,0))</f>
        <v>Joint Funds Unit (JFU)</v>
      </c>
      <c r="AR35" s="47">
        <f t="array" ref="AR35">INDEX('#_CONSTANTS'!$C:$C,MATCH(AR$2,'#_CONSTANTS'!$B:$B,0))</f>
        <v>4</v>
      </c>
      <c r="AS35" s="46" t="str">
        <f t="array" ref="AS35">INDEX('#_CONSTANTS'!$C:$C,MATCH(AS$2,'#_CONSTANTS'!$B:$B,0))</f>
        <v>C01</v>
      </c>
      <c r="AT35" s="47">
        <f t="array" ref="AT35">INDEX('#_CONSTANTS'!$C:$C,MATCH(AT$2,'#_CONSTANTS'!$B:$B,0))</f>
        <v>110</v>
      </c>
      <c r="AU35" s="47">
        <f t="array" ref="AU35">INDEX('#_CONSTANTS'!$C:$C,MATCH(AU$2,'#_CONSTANTS'!$B:$B,0))</f>
        <v>10</v>
      </c>
      <c r="AV35" s="47">
        <f t="array" ref="AV35">INDEX('#_CONSTANTS'!$C:$C,MATCH(AV$2,'#_CONSTANTS'!$B:$B,0))</f>
        <v>5</v>
      </c>
      <c r="AW35" s="47">
        <f t="array" ref="AW35">INDEX('#_CONSTANTS'!$C:$C,MATCH(AW$2,'#_CONSTANTS'!$B:$B,0))</f>
        <v>1</v>
      </c>
      <c r="AX35" s="46" t="str">
        <f t="array" ref="AX35">INDEX('#_CONSTANTS'!$C:$C,MATCH(AX$2,'#_CONSTANTS'!$B:$B,0))</f>
        <v>Foreign, Commonwealth and Development Office</v>
      </c>
      <c r="AY35" s="46" t="str">
        <f t="array" ref="AY35">INDEX('#_CONSTANTS'!$C:$C,MATCH(AY$2,'#_CONSTANTS'!$B:$B,0))</f>
        <v>Public Enquiry Point, Abercrombie House, Eaglesham Road, East Kilbride, Glasgow G75 8EA</v>
      </c>
      <c r="AZ35" s="46" t="str">
        <f t="array" ref="AZ35">INDEX('#_CONSTANTS'!$C:$C,MATCH(AZ$2,'#_CONSTANTS'!$B:$B,0))</f>
        <v>+44 (0) 1355 84 3132</v>
      </c>
      <c r="BA35" s="46" t="str">
        <f t="array" ref="BA35">INDEX('#_CONSTANTS'!$C:$C,MATCH(BA$2,'#_CONSTANTS'!$B:$B,0))</f>
        <v>transparency.unit@fcdo.gov.uk</v>
      </c>
      <c r="BB35" s="49">
        <v>0.0</v>
      </c>
      <c r="BC35" s="50" t="str">
        <f t="array" ref="BC35">INDEX('#_CONSTANTS'!$C:$C,MATCH(BC$2,'#_CONSTANTS'!$B:$B,0))</f>
        <v>GB-GOV-3</v>
      </c>
      <c r="BD35" s="50" t="str">
        <f t="array" ref="BD35">INDEX('#_CONSTANTS'!$C:$C,MATCH(BD$2,'#_CONSTANTS'!$B:$B,0))</f>
        <v>B1</v>
      </c>
      <c r="BE35" s="50" t="str">
        <f t="array" ref="BE35">INDEX('#_CONSTANTS'!$C:$C,MATCH(BE$2,'#_CONSTANTS'!$B:$B,0))</f>
        <v>en</v>
      </c>
      <c r="BF35" s="51">
        <f t="array" ref="BF35">INDEX('#_CONSTANTS'!$C:$C,MATCH(BF$2,'#_CONSTANTS'!$B:$B,0))</f>
        <v>45729.07149</v>
      </c>
    </row>
    <row r="36" ht="12.0" customHeight="1">
      <c r="A36" s="37" t="s">
        <v>256</v>
      </c>
      <c r="B36" s="52" t="s">
        <v>110</v>
      </c>
      <c r="C36" s="53" t="s">
        <v>257</v>
      </c>
      <c r="D36" s="40" t="s">
        <v>112</v>
      </c>
      <c r="E36" s="40" t="s">
        <v>54</v>
      </c>
      <c r="F36" s="40" t="s">
        <v>107</v>
      </c>
      <c r="G36" s="40">
        <v>10.0</v>
      </c>
      <c r="H36" s="40">
        <v>2.0</v>
      </c>
      <c r="I36" s="41" t="s">
        <v>258</v>
      </c>
      <c r="J36" s="41" t="s">
        <v>259</v>
      </c>
      <c r="K36" s="42">
        <v>1.0</v>
      </c>
      <c r="L36" s="43">
        <v>43191.0</v>
      </c>
      <c r="M36" s="42">
        <v>1.0</v>
      </c>
      <c r="N36" s="43">
        <f t="shared" si="1"/>
        <v>43191</v>
      </c>
      <c r="O36" s="42">
        <v>2.0</v>
      </c>
      <c r="P36" s="43">
        <v>43555.0</v>
      </c>
      <c r="Q36" s="40">
        <v>3.0</v>
      </c>
      <c r="R36" s="43">
        <v>43555.0</v>
      </c>
      <c r="S36" s="40">
        <v>4.0</v>
      </c>
      <c r="T36" s="42">
        <v>4.0</v>
      </c>
      <c r="U36" s="42">
        <v>4.0</v>
      </c>
      <c r="V36" s="42">
        <v>99999.0</v>
      </c>
      <c r="W36" s="40" t="s">
        <v>225</v>
      </c>
      <c r="X36" s="40" t="s">
        <v>226</v>
      </c>
      <c r="Y36" s="40"/>
      <c r="Z36" s="40"/>
      <c r="AA36" s="40"/>
      <c r="AB36" s="40" t="s">
        <v>225</v>
      </c>
      <c r="AC36" s="40">
        <v>3.0</v>
      </c>
      <c r="AD36" s="40">
        <v>2.0</v>
      </c>
      <c r="AE36" s="42">
        <v>15220.0</v>
      </c>
      <c r="AF36" s="40" t="s">
        <v>121</v>
      </c>
      <c r="AG36" s="42">
        <v>1.0</v>
      </c>
      <c r="AH36" s="46" t="s">
        <v>108</v>
      </c>
      <c r="AI36" s="46" t="str">
        <f t="array" ref="AI36">INDEX('#_CONSTANTS'!$C:$C,MATCH(AI$2,'#_CONSTANTS'!$B:$B,0))</f>
        <v>GBP</v>
      </c>
      <c r="AJ36" s="46" t="str">
        <f t="array" ref="AJ36">INDEX('#_CONSTANTS'!$C:$C,MATCH(AJ$2,'#_CONSTANTS'!$B:$B,0))</f>
        <v>UK - Foreign, Commonwealth and Development Office</v>
      </c>
      <c r="AK36" s="46" t="str">
        <f t="array" ref="AK36">INDEX('#_CONSTANTS'!$C:$C,MATCH(AK$2,'#_CONSTANTS'!$B:$B,0))</f>
        <v>GB-GOV-1</v>
      </c>
      <c r="AL36" s="47">
        <f t="array" ref="AL36">INDEX('#_CONSTANTS'!$C:$C,MATCH(AL$2,'#_CONSTANTS'!$B:$B,0))</f>
        <v>10</v>
      </c>
      <c r="AM36" s="46" t="str">
        <f t="array" ref="AM36">INDEX('#_CONSTANTS'!$C:$C,MATCH(AM$2,'#_CONSTANTS'!$B:$B,0))</f>
        <v>GB-GOV-52</v>
      </c>
      <c r="AN36" s="46" t="str">
        <f t="array" ref="AN36">INDEX('#_CONSTANTS'!$C:$C,MATCH(AN$2,'#_CONSTANTS'!$B:$B,0))</f>
        <v>Conflict, Stability and Security Fund (CSSF)</v>
      </c>
      <c r="AO36" s="47">
        <f t="array" ref="AO36">INDEX('#_CONSTANTS'!$C:$C,MATCH(AO$2,'#_CONSTANTS'!$B:$B,0))</f>
        <v>1</v>
      </c>
      <c r="AP36" s="46" t="str">
        <f t="array" ref="AP36">INDEX('#_CONSTANTS'!$C:$C,MATCH(AP$2,'#_CONSTANTS'!$B:$B,0))</f>
        <v>GB-GOR-D2</v>
      </c>
      <c r="AQ36" s="46" t="str">
        <f t="array" ref="AQ36">INDEX('#_CONSTANTS'!$C:$C,MATCH(AQ$2,'#_CONSTANTS'!$B:$B,0))</f>
        <v>Joint Funds Unit (JFU)</v>
      </c>
      <c r="AR36" s="47">
        <f t="array" ref="AR36">INDEX('#_CONSTANTS'!$C:$C,MATCH(AR$2,'#_CONSTANTS'!$B:$B,0))</f>
        <v>4</v>
      </c>
      <c r="AS36" s="46" t="str">
        <f t="array" ref="AS36">INDEX('#_CONSTANTS'!$C:$C,MATCH(AS$2,'#_CONSTANTS'!$B:$B,0))</f>
        <v>C01</v>
      </c>
      <c r="AT36" s="47">
        <f t="array" ref="AT36">INDEX('#_CONSTANTS'!$C:$C,MATCH(AT$2,'#_CONSTANTS'!$B:$B,0))</f>
        <v>110</v>
      </c>
      <c r="AU36" s="47">
        <f t="array" ref="AU36">INDEX('#_CONSTANTS'!$C:$C,MATCH(AU$2,'#_CONSTANTS'!$B:$B,0))</f>
        <v>10</v>
      </c>
      <c r="AV36" s="47">
        <f t="array" ref="AV36">INDEX('#_CONSTANTS'!$C:$C,MATCH(AV$2,'#_CONSTANTS'!$B:$B,0))</f>
        <v>5</v>
      </c>
      <c r="AW36" s="47">
        <f t="array" ref="AW36">INDEX('#_CONSTANTS'!$C:$C,MATCH(AW$2,'#_CONSTANTS'!$B:$B,0))</f>
        <v>1</v>
      </c>
      <c r="AX36" s="46" t="str">
        <f t="array" ref="AX36">INDEX('#_CONSTANTS'!$C:$C,MATCH(AX$2,'#_CONSTANTS'!$B:$B,0))</f>
        <v>Foreign, Commonwealth and Development Office</v>
      </c>
      <c r="AY36" s="46" t="str">
        <f t="array" ref="AY36">INDEX('#_CONSTANTS'!$C:$C,MATCH(AY$2,'#_CONSTANTS'!$B:$B,0))</f>
        <v>Public Enquiry Point, Abercrombie House, Eaglesham Road, East Kilbride, Glasgow G75 8EA</v>
      </c>
      <c r="AZ36" s="46" t="str">
        <f t="array" ref="AZ36">INDEX('#_CONSTANTS'!$C:$C,MATCH(AZ$2,'#_CONSTANTS'!$B:$B,0))</f>
        <v>+44 (0) 1355 84 3132</v>
      </c>
      <c r="BA36" s="46" t="str">
        <f t="array" ref="BA36">INDEX('#_CONSTANTS'!$C:$C,MATCH(BA$2,'#_CONSTANTS'!$B:$B,0))</f>
        <v>transparency.unit@fcdo.gov.uk</v>
      </c>
      <c r="BB36" s="49">
        <v>0.0</v>
      </c>
      <c r="BC36" s="50" t="str">
        <f t="array" ref="BC36">INDEX('#_CONSTANTS'!$C:$C,MATCH(BC$2,'#_CONSTANTS'!$B:$B,0))</f>
        <v>GB-GOV-3</v>
      </c>
      <c r="BD36" s="50" t="str">
        <f t="array" ref="BD36">INDEX('#_CONSTANTS'!$C:$C,MATCH(BD$2,'#_CONSTANTS'!$B:$B,0))</f>
        <v>B1</v>
      </c>
      <c r="BE36" s="50" t="str">
        <f t="array" ref="BE36">INDEX('#_CONSTANTS'!$C:$C,MATCH(BE$2,'#_CONSTANTS'!$B:$B,0))</f>
        <v>en</v>
      </c>
      <c r="BF36" s="51">
        <f t="array" ref="BF36">INDEX('#_CONSTANTS'!$C:$C,MATCH(BF$2,'#_CONSTANTS'!$B:$B,0))</f>
        <v>45729.07149</v>
      </c>
    </row>
    <row r="37" ht="12.0" customHeight="1">
      <c r="A37" s="37" t="s">
        <v>260</v>
      </c>
      <c r="B37" s="52" t="s">
        <v>110</v>
      </c>
      <c r="C37" s="53" t="s">
        <v>261</v>
      </c>
      <c r="D37" s="40" t="s">
        <v>112</v>
      </c>
      <c r="E37" s="40" t="s">
        <v>54</v>
      </c>
      <c r="F37" s="40" t="s">
        <v>107</v>
      </c>
      <c r="G37" s="40">
        <v>10.0</v>
      </c>
      <c r="H37" s="40">
        <v>2.0</v>
      </c>
      <c r="I37" s="41" t="s">
        <v>262</v>
      </c>
      <c r="J37" s="58" t="s">
        <v>263</v>
      </c>
      <c r="K37" s="42">
        <v>1.0</v>
      </c>
      <c r="L37" s="43">
        <v>43191.0</v>
      </c>
      <c r="M37" s="42">
        <v>1.0</v>
      </c>
      <c r="N37" s="43">
        <f t="shared" si="1"/>
        <v>43191</v>
      </c>
      <c r="O37" s="42">
        <v>2.0</v>
      </c>
      <c r="P37" s="43">
        <v>44286.0</v>
      </c>
      <c r="Q37" s="40">
        <v>3.0</v>
      </c>
      <c r="R37" s="43">
        <v>44286.0</v>
      </c>
      <c r="S37" s="40">
        <v>4.0</v>
      </c>
      <c r="T37" s="42">
        <v>4.0</v>
      </c>
      <c r="U37" s="42">
        <v>4.0</v>
      </c>
      <c r="V37" s="42">
        <v>99999.0</v>
      </c>
      <c r="W37" s="40" t="s">
        <v>225</v>
      </c>
      <c r="X37" s="40" t="s">
        <v>226</v>
      </c>
      <c r="Y37" s="40"/>
      <c r="Z37" s="40"/>
      <c r="AA37" s="40"/>
      <c r="AB37" s="40" t="s">
        <v>225</v>
      </c>
      <c r="AC37" s="40">
        <v>3.0</v>
      </c>
      <c r="AD37" s="40">
        <v>2.0</v>
      </c>
      <c r="AE37" s="42">
        <v>73010.0</v>
      </c>
      <c r="AF37" s="55" t="s">
        <v>264</v>
      </c>
      <c r="AG37" s="42">
        <v>1.0</v>
      </c>
      <c r="AH37" s="46" t="s">
        <v>108</v>
      </c>
      <c r="AI37" s="46" t="str">
        <f t="array" ref="AI37">INDEX('#_CONSTANTS'!$C:$C,MATCH(AI$2,'#_CONSTANTS'!$B:$B,0))</f>
        <v>GBP</v>
      </c>
      <c r="AJ37" s="46" t="str">
        <f t="array" ref="AJ37">INDEX('#_CONSTANTS'!$C:$C,MATCH(AJ$2,'#_CONSTANTS'!$B:$B,0))</f>
        <v>UK - Foreign, Commonwealth and Development Office</v>
      </c>
      <c r="AK37" s="46" t="str">
        <f t="array" ref="AK37">INDEX('#_CONSTANTS'!$C:$C,MATCH(AK$2,'#_CONSTANTS'!$B:$B,0))</f>
        <v>GB-GOV-1</v>
      </c>
      <c r="AL37" s="47">
        <f t="array" ref="AL37">INDEX('#_CONSTANTS'!$C:$C,MATCH(AL$2,'#_CONSTANTS'!$B:$B,0))</f>
        <v>10</v>
      </c>
      <c r="AM37" s="46" t="str">
        <f t="array" ref="AM37">INDEX('#_CONSTANTS'!$C:$C,MATCH(AM$2,'#_CONSTANTS'!$B:$B,0))</f>
        <v>GB-GOV-52</v>
      </c>
      <c r="AN37" s="46" t="str">
        <f t="array" ref="AN37">INDEX('#_CONSTANTS'!$C:$C,MATCH(AN$2,'#_CONSTANTS'!$B:$B,0))</f>
        <v>Conflict, Stability and Security Fund (CSSF)</v>
      </c>
      <c r="AO37" s="47">
        <f t="array" ref="AO37">INDEX('#_CONSTANTS'!$C:$C,MATCH(AO$2,'#_CONSTANTS'!$B:$B,0))</f>
        <v>1</v>
      </c>
      <c r="AP37" s="46" t="str">
        <f t="array" ref="AP37">INDEX('#_CONSTANTS'!$C:$C,MATCH(AP$2,'#_CONSTANTS'!$B:$B,0))</f>
        <v>GB-GOR-D2</v>
      </c>
      <c r="AQ37" s="46" t="str">
        <f t="array" ref="AQ37">INDEX('#_CONSTANTS'!$C:$C,MATCH(AQ$2,'#_CONSTANTS'!$B:$B,0))</f>
        <v>Joint Funds Unit (JFU)</v>
      </c>
      <c r="AR37" s="47">
        <f t="array" ref="AR37">INDEX('#_CONSTANTS'!$C:$C,MATCH(AR$2,'#_CONSTANTS'!$B:$B,0))</f>
        <v>4</v>
      </c>
      <c r="AS37" s="46" t="str">
        <f t="array" ref="AS37">INDEX('#_CONSTANTS'!$C:$C,MATCH(AS$2,'#_CONSTANTS'!$B:$B,0))</f>
        <v>C01</v>
      </c>
      <c r="AT37" s="47">
        <f t="array" ref="AT37">INDEX('#_CONSTANTS'!$C:$C,MATCH(AT$2,'#_CONSTANTS'!$B:$B,0))</f>
        <v>110</v>
      </c>
      <c r="AU37" s="47">
        <f t="array" ref="AU37">INDEX('#_CONSTANTS'!$C:$C,MATCH(AU$2,'#_CONSTANTS'!$B:$B,0))</f>
        <v>10</v>
      </c>
      <c r="AV37" s="47">
        <f t="array" ref="AV37">INDEX('#_CONSTANTS'!$C:$C,MATCH(AV$2,'#_CONSTANTS'!$B:$B,0))</f>
        <v>5</v>
      </c>
      <c r="AW37" s="47">
        <f t="array" ref="AW37">INDEX('#_CONSTANTS'!$C:$C,MATCH(AW$2,'#_CONSTANTS'!$B:$B,0))</f>
        <v>1</v>
      </c>
      <c r="AX37" s="46" t="str">
        <f t="array" ref="AX37">INDEX('#_CONSTANTS'!$C:$C,MATCH(AX$2,'#_CONSTANTS'!$B:$B,0))</f>
        <v>Foreign, Commonwealth and Development Office</v>
      </c>
      <c r="AY37" s="46" t="str">
        <f t="array" ref="AY37">INDEX('#_CONSTANTS'!$C:$C,MATCH(AY$2,'#_CONSTANTS'!$B:$B,0))</f>
        <v>Public Enquiry Point, Abercrombie House, Eaglesham Road, East Kilbride, Glasgow G75 8EA</v>
      </c>
      <c r="AZ37" s="46" t="str">
        <f t="array" ref="AZ37">INDEX('#_CONSTANTS'!$C:$C,MATCH(AZ$2,'#_CONSTANTS'!$B:$B,0))</f>
        <v>+44 (0) 1355 84 3132</v>
      </c>
      <c r="BA37" s="46" t="str">
        <f t="array" ref="BA37">INDEX('#_CONSTANTS'!$C:$C,MATCH(BA$2,'#_CONSTANTS'!$B:$B,0))</f>
        <v>transparency.unit@fcdo.gov.uk</v>
      </c>
      <c r="BB37" s="49">
        <v>0.0</v>
      </c>
      <c r="BC37" s="50" t="str">
        <f t="array" ref="BC37">INDEX('#_CONSTANTS'!$C:$C,MATCH(BC$2,'#_CONSTANTS'!$B:$B,0))</f>
        <v>GB-GOV-3</v>
      </c>
      <c r="BD37" s="50" t="str">
        <f t="array" ref="BD37">INDEX('#_CONSTANTS'!$C:$C,MATCH(BD$2,'#_CONSTANTS'!$B:$B,0))</f>
        <v>B1</v>
      </c>
      <c r="BE37" s="50" t="str">
        <f t="array" ref="BE37">INDEX('#_CONSTANTS'!$C:$C,MATCH(BE$2,'#_CONSTANTS'!$B:$B,0))</f>
        <v>en</v>
      </c>
      <c r="BF37" s="51">
        <f t="array" ref="BF37">INDEX('#_CONSTANTS'!$C:$C,MATCH(BF$2,'#_CONSTANTS'!$B:$B,0))</f>
        <v>45729.07149</v>
      </c>
    </row>
    <row r="38" ht="12.0" customHeight="1">
      <c r="A38" s="37" t="s">
        <v>265</v>
      </c>
      <c r="B38" s="52" t="s">
        <v>110</v>
      </c>
      <c r="C38" s="53" t="s">
        <v>266</v>
      </c>
      <c r="D38" s="40" t="s">
        <v>112</v>
      </c>
      <c r="E38" s="40" t="s">
        <v>54</v>
      </c>
      <c r="F38" s="40" t="s">
        <v>107</v>
      </c>
      <c r="G38" s="40">
        <v>10.0</v>
      </c>
      <c r="H38" s="40">
        <v>2.0</v>
      </c>
      <c r="I38" s="41" t="s">
        <v>267</v>
      </c>
      <c r="J38" s="41" t="s">
        <v>268</v>
      </c>
      <c r="K38" s="42">
        <v>1.0</v>
      </c>
      <c r="L38" s="43">
        <v>43191.0</v>
      </c>
      <c r="M38" s="42">
        <v>1.0</v>
      </c>
      <c r="N38" s="43">
        <f t="shared" si="1"/>
        <v>43191</v>
      </c>
      <c r="O38" s="42">
        <v>2.0</v>
      </c>
      <c r="P38" s="43">
        <v>44286.0</v>
      </c>
      <c r="Q38" s="40">
        <v>3.0</v>
      </c>
      <c r="R38" s="43">
        <v>44286.0</v>
      </c>
      <c r="S38" s="40">
        <v>4.0</v>
      </c>
      <c r="T38" s="42">
        <v>4.0</v>
      </c>
      <c r="U38" s="42">
        <v>4.0</v>
      </c>
      <c r="V38" s="42">
        <v>99999.0</v>
      </c>
      <c r="W38" s="40" t="s">
        <v>225</v>
      </c>
      <c r="X38" s="40" t="s">
        <v>226</v>
      </c>
      <c r="Y38" s="40"/>
      <c r="Z38" s="40"/>
      <c r="AA38" s="40"/>
      <c r="AB38" s="40" t="s">
        <v>225</v>
      </c>
      <c r="AC38" s="40">
        <v>3.0</v>
      </c>
      <c r="AD38" s="40">
        <v>2.0</v>
      </c>
      <c r="AE38" s="42">
        <v>15210.0</v>
      </c>
      <c r="AF38" s="40" t="s">
        <v>150</v>
      </c>
      <c r="AG38" s="42">
        <v>1.0</v>
      </c>
      <c r="AH38" s="46" t="s">
        <v>108</v>
      </c>
      <c r="AI38" s="46" t="str">
        <f t="array" ref="AI38">INDEX('#_CONSTANTS'!$C:$C,MATCH(AI$2,'#_CONSTANTS'!$B:$B,0))</f>
        <v>GBP</v>
      </c>
      <c r="AJ38" s="46" t="str">
        <f t="array" ref="AJ38">INDEX('#_CONSTANTS'!$C:$C,MATCH(AJ$2,'#_CONSTANTS'!$B:$B,0))</f>
        <v>UK - Foreign, Commonwealth and Development Office</v>
      </c>
      <c r="AK38" s="46" t="str">
        <f t="array" ref="AK38">INDEX('#_CONSTANTS'!$C:$C,MATCH(AK$2,'#_CONSTANTS'!$B:$B,0))</f>
        <v>GB-GOV-1</v>
      </c>
      <c r="AL38" s="47">
        <f t="array" ref="AL38">INDEX('#_CONSTANTS'!$C:$C,MATCH(AL$2,'#_CONSTANTS'!$B:$B,0))</f>
        <v>10</v>
      </c>
      <c r="AM38" s="46" t="str">
        <f t="array" ref="AM38">INDEX('#_CONSTANTS'!$C:$C,MATCH(AM$2,'#_CONSTANTS'!$B:$B,0))</f>
        <v>GB-GOV-52</v>
      </c>
      <c r="AN38" s="46" t="str">
        <f t="array" ref="AN38">INDEX('#_CONSTANTS'!$C:$C,MATCH(AN$2,'#_CONSTANTS'!$B:$B,0))</f>
        <v>Conflict, Stability and Security Fund (CSSF)</v>
      </c>
      <c r="AO38" s="47">
        <f t="array" ref="AO38">INDEX('#_CONSTANTS'!$C:$C,MATCH(AO$2,'#_CONSTANTS'!$B:$B,0))</f>
        <v>1</v>
      </c>
      <c r="AP38" s="46" t="str">
        <f t="array" ref="AP38">INDEX('#_CONSTANTS'!$C:$C,MATCH(AP$2,'#_CONSTANTS'!$B:$B,0))</f>
        <v>GB-GOR-D2</v>
      </c>
      <c r="AQ38" s="46" t="str">
        <f t="array" ref="AQ38">INDEX('#_CONSTANTS'!$C:$C,MATCH(AQ$2,'#_CONSTANTS'!$B:$B,0))</f>
        <v>Joint Funds Unit (JFU)</v>
      </c>
      <c r="AR38" s="47">
        <f t="array" ref="AR38">INDEX('#_CONSTANTS'!$C:$C,MATCH(AR$2,'#_CONSTANTS'!$B:$B,0))</f>
        <v>4</v>
      </c>
      <c r="AS38" s="46" t="str">
        <f t="array" ref="AS38">INDEX('#_CONSTANTS'!$C:$C,MATCH(AS$2,'#_CONSTANTS'!$B:$B,0))</f>
        <v>C01</v>
      </c>
      <c r="AT38" s="47">
        <f t="array" ref="AT38">INDEX('#_CONSTANTS'!$C:$C,MATCH(AT$2,'#_CONSTANTS'!$B:$B,0))</f>
        <v>110</v>
      </c>
      <c r="AU38" s="47">
        <f t="array" ref="AU38">INDEX('#_CONSTANTS'!$C:$C,MATCH(AU$2,'#_CONSTANTS'!$B:$B,0))</f>
        <v>10</v>
      </c>
      <c r="AV38" s="47">
        <f t="array" ref="AV38">INDEX('#_CONSTANTS'!$C:$C,MATCH(AV$2,'#_CONSTANTS'!$B:$B,0))</f>
        <v>5</v>
      </c>
      <c r="AW38" s="47">
        <f t="array" ref="AW38">INDEX('#_CONSTANTS'!$C:$C,MATCH(AW$2,'#_CONSTANTS'!$B:$B,0))</f>
        <v>1</v>
      </c>
      <c r="AX38" s="46" t="str">
        <f t="array" ref="AX38">INDEX('#_CONSTANTS'!$C:$C,MATCH(AX$2,'#_CONSTANTS'!$B:$B,0))</f>
        <v>Foreign, Commonwealth and Development Office</v>
      </c>
      <c r="AY38" s="46" t="str">
        <f t="array" ref="AY38">INDEX('#_CONSTANTS'!$C:$C,MATCH(AY$2,'#_CONSTANTS'!$B:$B,0))</f>
        <v>Public Enquiry Point, Abercrombie House, Eaglesham Road, East Kilbride, Glasgow G75 8EA</v>
      </c>
      <c r="AZ38" s="46" t="str">
        <f t="array" ref="AZ38">INDEX('#_CONSTANTS'!$C:$C,MATCH(AZ$2,'#_CONSTANTS'!$B:$B,0))</f>
        <v>+44 (0) 1355 84 3132</v>
      </c>
      <c r="BA38" s="46" t="str">
        <f t="array" ref="BA38">INDEX('#_CONSTANTS'!$C:$C,MATCH(BA$2,'#_CONSTANTS'!$B:$B,0))</f>
        <v>transparency.unit@fcdo.gov.uk</v>
      </c>
      <c r="BB38" s="49">
        <v>0.0</v>
      </c>
      <c r="BC38" s="50" t="str">
        <f t="array" ref="BC38">INDEX('#_CONSTANTS'!$C:$C,MATCH(BC$2,'#_CONSTANTS'!$B:$B,0))</f>
        <v>GB-GOV-3</v>
      </c>
      <c r="BD38" s="50" t="str">
        <f t="array" ref="BD38">INDEX('#_CONSTANTS'!$C:$C,MATCH(BD$2,'#_CONSTANTS'!$B:$B,0))</f>
        <v>B1</v>
      </c>
      <c r="BE38" s="50" t="str">
        <f t="array" ref="BE38">INDEX('#_CONSTANTS'!$C:$C,MATCH(BE$2,'#_CONSTANTS'!$B:$B,0))</f>
        <v>en</v>
      </c>
      <c r="BF38" s="51">
        <f t="array" ref="BF38">INDEX('#_CONSTANTS'!$C:$C,MATCH(BF$2,'#_CONSTANTS'!$B:$B,0))</f>
        <v>45729.07149</v>
      </c>
    </row>
    <row r="39" ht="12.0" customHeight="1">
      <c r="A39" s="37" t="s">
        <v>269</v>
      </c>
      <c r="B39" s="52" t="s">
        <v>110</v>
      </c>
      <c r="C39" s="53" t="s">
        <v>270</v>
      </c>
      <c r="D39" s="40" t="s">
        <v>112</v>
      </c>
      <c r="E39" s="40" t="s">
        <v>54</v>
      </c>
      <c r="F39" s="40" t="s">
        <v>107</v>
      </c>
      <c r="G39" s="40">
        <v>10.0</v>
      </c>
      <c r="H39" s="40">
        <v>2.0</v>
      </c>
      <c r="I39" s="41" t="s">
        <v>271</v>
      </c>
      <c r="J39" s="41" t="s">
        <v>272</v>
      </c>
      <c r="K39" s="42">
        <v>1.0</v>
      </c>
      <c r="L39" s="43">
        <v>43191.0</v>
      </c>
      <c r="M39" s="42">
        <v>1.0</v>
      </c>
      <c r="N39" s="43">
        <f t="shared" si="1"/>
        <v>43191</v>
      </c>
      <c r="O39" s="42">
        <v>2.0</v>
      </c>
      <c r="P39" s="43">
        <v>44286.0</v>
      </c>
      <c r="Q39" s="40">
        <v>3.0</v>
      </c>
      <c r="R39" s="43">
        <v>44286.0</v>
      </c>
      <c r="S39" s="40">
        <v>4.0</v>
      </c>
      <c r="T39" s="42">
        <v>4.0</v>
      </c>
      <c r="U39" s="42">
        <v>4.0</v>
      </c>
      <c r="V39" s="42">
        <v>99999.0</v>
      </c>
      <c r="W39" s="40" t="s">
        <v>225</v>
      </c>
      <c r="X39" s="40" t="s">
        <v>226</v>
      </c>
      <c r="Y39" s="40"/>
      <c r="Z39" s="40"/>
      <c r="AA39" s="40"/>
      <c r="AB39" s="40" t="s">
        <v>225</v>
      </c>
      <c r="AC39" s="40">
        <v>3.0</v>
      </c>
      <c r="AD39" s="40">
        <v>2.0</v>
      </c>
      <c r="AE39" s="42">
        <v>15220.0</v>
      </c>
      <c r="AF39" s="40" t="s">
        <v>121</v>
      </c>
      <c r="AG39" s="42">
        <v>1.0</v>
      </c>
      <c r="AH39" s="46" t="s">
        <v>108</v>
      </c>
      <c r="AI39" s="46" t="str">
        <f t="array" ref="AI39">INDEX('#_CONSTANTS'!$C:$C,MATCH(AI$2,'#_CONSTANTS'!$B:$B,0))</f>
        <v>GBP</v>
      </c>
      <c r="AJ39" s="46" t="str">
        <f t="array" ref="AJ39">INDEX('#_CONSTANTS'!$C:$C,MATCH(AJ$2,'#_CONSTANTS'!$B:$B,0))</f>
        <v>UK - Foreign, Commonwealth and Development Office</v>
      </c>
      <c r="AK39" s="46" t="str">
        <f t="array" ref="AK39">INDEX('#_CONSTANTS'!$C:$C,MATCH(AK$2,'#_CONSTANTS'!$B:$B,0))</f>
        <v>GB-GOV-1</v>
      </c>
      <c r="AL39" s="47">
        <f t="array" ref="AL39">INDEX('#_CONSTANTS'!$C:$C,MATCH(AL$2,'#_CONSTANTS'!$B:$B,0))</f>
        <v>10</v>
      </c>
      <c r="AM39" s="46" t="str">
        <f t="array" ref="AM39">INDEX('#_CONSTANTS'!$C:$C,MATCH(AM$2,'#_CONSTANTS'!$B:$B,0))</f>
        <v>GB-GOV-52</v>
      </c>
      <c r="AN39" s="46" t="str">
        <f t="array" ref="AN39">INDEX('#_CONSTANTS'!$C:$C,MATCH(AN$2,'#_CONSTANTS'!$B:$B,0))</f>
        <v>Conflict, Stability and Security Fund (CSSF)</v>
      </c>
      <c r="AO39" s="47">
        <f t="array" ref="AO39">INDEX('#_CONSTANTS'!$C:$C,MATCH(AO$2,'#_CONSTANTS'!$B:$B,0))</f>
        <v>1</v>
      </c>
      <c r="AP39" s="46" t="str">
        <f t="array" ref="AP39">INDEX('#_CONSTANTS'!$C:$C,MATCH(AP$2,'#_CONSTANTS'!$B:$B,0))</f>
        <v>GB-GOR-D2</v>
      </c>
      <c r="AQ39" s="46" t="str">
        <f t="array" ref="AQ39">INDEX('#_CONSTANTS'!$C:$C,MATCH(AQ$2,'#_CONSTANTS'!$B:$B,0))</f>
        <v>Joint Funds Unit (JFU)</v>
      </c>
      <c r="AR39" s="47">
        <f t="array" ref="AR39">INDEX('#_CONSTANTS'!$C:$C,MATCH(AR$2,'#_CONSTANTS'!$B:$B,0))</f>
        <v>4</v>
      </c>
      <c r="AS39" s="46" t="str">
        <f t="array" ref="AS39">INDEX('#_CONSTANTS'!$C:$C,MATCH(AS$2,'#_CONSTANTS'!$B:$B,0))</f>
        <v>C01</v>
      </c>
      <c r="AT39" s="47">
        <f t="array" ref="AT39">INDEX('#_CONSTANTS'!$C:$C,MATCH(AT$2,'#_CONSTANTS'!$B:$B,0))</f>
        <v>110</v>
      </c>
      <c r="AU39" s="47">
        <f t="array" ref="AU39">INDEX('#_CONSTANTS'!$C:$C,MATCH(AU$2,'#_CONSTANTS'!$B:$B,0))</f>
        <v>10</v>
      </c>
      <c r="AV39" s="47">
        <f t="array" ref="AV39">INDEX('#_CONSTANTS'!$C:$C,MATCH(AV$2,'#_CONSTANTS'!$B:$B,0))</f>
        <v>5</v>
      </c>
      <c r="AW39" s="47">
        <f t="array" ref="AW39">INDEX('#_CONSTANTS'!$C:$C,MATCH(AW$2,'#_CONSTANTS'!$B:$B,0))</f>
        <v>1</v>
      </c>
      <c r="AX39" s="46" t="str">
        <f t="array" ref="AX39">INDEX('#_CONSTANTS'!$C:$C,MATCH(AX$2,'#_CONSTANTS'!$B:$B,0))</f>
        <v>Foreign, Commonwealth and Development Office</v>
      </c>
      <c r="AY39" s="46" t="str">
        <f t="array" ref="AY39">INDEX('#_CONSTANTS'!$C:$C,MATCH(AY$2,'#_CONSTANTS'!$B:$B,0))</f>
        <v>Public Enquiry Point, Abercrombie House, Eaglesham Road, East Kilbride, Glasgow G75 8EA</v>
      </c>
      <c r="AZ39" s="46" t="str">
        <f t="array" ref="AZ39">INDEX('#_CONSTANTS'!$C:$C,MATCH(AZ$2,'#_CONSTANTS'!$B:$B,0))</f>
        <v>+44 (0) 1355 84 3132</v>
      </c>
      <c r="BA39" s="46" t="str">
        <f t="array" ref="BA39">INDEX('#_CONSTANTS'!$C:$C,MATCH(BA$2,'#_CONSTANTS'!$B:$B,0))</f>
        <v>transparency.unit@fcdo.gov.uk</v>
      </c>
      <c r="BB39" s="49">
        <v>0.0</v>
      </c>
      <c r="BC39" s="50" t="str">
        <f t="array" ref="BC39">INDEX('#_CONSTANTS'!$C:$C,MATCH(BC$2,'#_CONSTANTS'!$B:$B,0))</f>
        <v>GB-GOV-3</v>
      </c>
      <c r="BD39" s="50" t="str">
        <f t="array" ref="BD39">INDEX('#_CONSTANTS'!$C:$C,MATCH(BD$2,'#_CONSTANTS'!$B:$B,0))</f>
        <v>B1</v>
      </c>
      <c r="BE39" s="50" t="str">
        <f t="array" ref="BE39">INDEX('#_CONSTANTS'!$C:$C,MATCH(BE$2,'#_CONSTANTS'!$B:$B,0))</f>
        <v>en</v>
      </c>
      <c r="BF39" s="51">
        <f t="array" ref="BF39">INDEX('#_CONSTANTS'!$C:$C,MATCH(BF$2,'#_CONSTANTS'!$B:$B,0))</f>
        <v>45729.07149</v>
      </c>
    </row>
    <row r="40" ht="12.0" customHeight="1">
      <c r="A40" s="37" t="s">
        <v>273</v>
      </c>
      <c r="B40" s="52" t="s">
        <v>110</v>
      </c>
      <c r="C40" s="53" t="s">
        <v>274</v>
      </c>
      <c r="D40" s="40" t="s">
        <v>112</v>
      </c>
      <c r="E40" s="40" t="s">
        <v>54</v>
      </c>
      <c r="F40" s="40" t="s">
        <v>107</v>
      </c>
      <c r="G40" s="40">
        <v>10.0</v>
      </c>
      <c r="H40" s="40">
        <v>2.0</v>
      </c>
      <c r="I40" s="41" t="s">
        <v>275</v>
      </c>
      <c r="J40" s="41" t="s">
        <v>276</v>
      </c>
      <c r="K40" s="42">
        <v>1.0</v>
      </c>
      <c r="L40" s="43">
        <v>43191.0</v>
      </c>
      <c r="M40" s="42">
        <v>1.0</v>
      </c>
      <c r="N40" s="43">
        <f t="shared" si="1"/>
        <v>43191</v>
      </c>
      <c r="O40" s="42">
        <v>2.0</v>
      </c>
      <c r="P40" s="43">
        <v>44286.0</v>
      </c>
      <c r="Q40" s="40">
        <v>3.0</v>
      </c>
      <c r="R40" s="43">
        <v>44286.0</v>
      </c>
      <c r="S40" s="40">
        <v>4.0</v>
      </c>
      <c r="T40" s="42">
        <v>4.0</v>
      </c>
      <c r="U40" s="42">
        <v>4.0</v>
      </c>
      <c r="V40" s="42">
        <v>99999.0</v>
      </c>
      <c r="W40" s="40" t="s">
        <v>277</v>
      </c>
      <c r="X40" s="40" t="s">
        <v>278</v>
      </c>
      <c r="Y40" s="40"/>
      <c r="Z40" s="40"/>
      <c r="AA40" s="40"/>
      <c r="AB40" s="40" t="s">
        <v>277</v>
      </c>
      <c r="AC40" s="40">
        <v>3.0</v>
      </c>
      <c r="AD40" s="40">
        <v>2.0</v>
      </c>
      <c r="AE40" s="42">
        <v>15220.0</v>
      </c>
      <c r="AF40" s="40" t="s">
        <v>121</v>
      </c>
      <c r="AG40" s="42">
        <v>1.0</v>
      </c>
      <c r="AH40" s="46" t="s">
        <v>108</v>
      </c>
      <c r="AI40" s="46" t="str">
        <f t="array" ref="AI40">INDEX('#_CONSTANTS'!$C:$C,MATCH(AI$2,'#_CONSTANTS'!$B:$B,0))</f>
        <v>GBP</v>
      </c>
      <c r="AJ40" s="46" t="str">
        <f t="array" ref="AJ40">INDEX('#_CONSTANTS'!$C:$C,MATCH(AJ$2,'#_CONSTANTS'!$B:$B,0))</f>
        <v>UK - Foreign, Commonwealth and Development Office</v>
      </c>
      <c r="AK40" s="46" t="str">
        <f t="array" ref="AK40">INDEX('#_CONSTANTS'!$C:$C,MATCH(AK$2,'#_CONSTANTS'!$B:$B,0))</f>
        <v>GB-GOV-1</v>
      </c>
      <c r="AL40" s="47">
        <f t="array" ref="AL40">INDEX('#_CONSTANTS'!$C:$C,MATCH(AL$2,'#_CONSTANTS'!$B:$B,0))</f>
        <v>10</v>
      </c>
      <c r="AM40" s="46" t="str">
        <f t="array" ref="AM40">INDEX('#_CONSTANTS'!$C:$C,MATCH(AM$2,'#_CONSTANTS'!$B:$B,0))</f>
        <v>GB-GOV-52</v>
      </c>
      <c r="AN40" s="46" t="str">
        <f t="array" ref="AN40">INDEX('#_CONSTANTS'!$C:$C,MATCH(AN$2,'#_CONSTANTS'!$B:$B,0))</f>
        <v>Conflict, Stability and Security Fund (CSSF)</v>
      </c>
      <c r="AO40" s="47">
        <f t="array" ref="AO40">INDEX('#_CONSTANTS'!$C:$C,MATCH(AO$2,'#_CONSTANTS'!$B:$B,0))</f>
        <v>1</v>
      </c>
      <c r="AP40" s="46" t="str">
        <f t="array" ref="AP40">INDEX('#_CONSTANTS'!$C:$C,MATCH(AP$2,'#_CONSTANTS'!$B:$B,0))</f>
        <v>GB-GOR-D2</v>
      </c>
      <c r="AQ40" s="46" t="str">
        <f t="array" ref="AQ40">INDEX('#_CONSTANTS'!$C:$C,MATCH(AQ$2,'#_CONSTANTS'!$B:$B,0))</f>
        <v>Joint Funds Unit (JFU)</v>
      </c>
      <c r="AR40" s="47">
        <f t="array" ref="AR40">INDEX('#_CONSTANTS'!$C:$C,MATCH(AR$2,'#_CONSTANTS'!$B:$B,0))</f>
        <v>4</v>
      </c>
      <c r="AS40" s="46" t="str">
        <f t="array" ref="AS40">INDEX('#_CONSTANTS'!$C:$C,MATCH(AS$2,'#_CONSTANTS'!$B:$B,0))</f>
        <v>C01</v>
      </c>
      <c r="AT40" s="47">
        <f t="array" ref="AT40">INDEX('#_CONSTANTS'!$C:$C,MATCH(AT$2,'#_CONSTANTS'!$B:$B,0))</f>
        <v>110</v>
      </c>
      <c r="AU40" s="47">
        <f t="array" ref="AU40">INDEX('#_CONSTANTS'!$C:$C,MATCH(AU$2,'#_CONSTANTS'!$B:$B,0))</f>
        <v>10</v>
      </c>
      <c r="AV40" s="47">
        <f t="array" ref="AV40">INDEX('#_CONSTANTS'!$C:$C,MATCH(AV$2,'#_CONSTANTS'!$B:$B,0))</f>
        <v>5</v>
      </c>
      <c r="AW40" s="47">
        <f t="array" ref="AW40">INDEX('#_CONSTANTS'!$C:$C,MATCH(AW$2,'#_CONSTANTS'!$B:$B,0))</f>
        <v>1</v>
      </c>
      <c r="AX40" s="46" t="str">
        <f t="array" ref="AX40">INDEX('#_CONSTANTS'!$C:$C,MATCH(AX$2,'#_CONSTANTS'!$B:$B,0))</f>
        <v>Foreign, Commonwealth and Development Office</v>
      </c>
      <c r="AY40" s="46" t="str">
        <f t="array" ref="AY40">INDEX('#_CONSTANTS'!$C:$C,MATCH(AY$2,'#_CONSTANTS'!$B:$B,0))</f>
        <v>Public Enquiry Point, Abercrombie House, Eaglesham Road, East Kilbride, Glasgow G75 8EA</v>
      </c>
      <c r="AZ40" s="46" t="str">
        <f t="array" ref="AZ40">INDEX('#_CONSTANTS'!$C:$C,MATCH(AZ$2,'#_CONSTANTS'!$B:$B,0))</f>
        <v>+44 (0) 1355 84 3132</v>
      </c>
      <c r="BA40" s="46" t="str">
        <f t="array" ref="BA40">INDEX('#_CONSTANTS'!$C:$C,MATCH(BA$2,'#_CONSTANTS'!$B:$B,0))</f>
        <v>transparency.unit@fcdo.gov.uk</v>
      </c>
      <c r="BB40" s="49">
        <v>0.0</v>
      </c>
      <c r="BC40" s="50" t="str">
        <f t="array" ref="BC40">INDEX('#_CONSTANTS'!$C:$C,MATCH(BC$2,'#_CONSTANTS'!$B:$B,0))</f>
        <v>GB-GOV-3</v>
      </c>
      <c r="BD40" s="50" t="str">
        <f t="array" ref="BD40">INDEX('#_CONSTANTS'!$C:$C,MATCH(BD$2,'#_CONSTANTS'!$B:$B,0))</f>
        <v>B1</v>
      </c>
      <c r="BE40" s="50" t="str">
        <f t="array" ref="BE40">INDEX('#_CONSTANTS'!$C:$C,MATCH(BE$2,'#_CONSTANTS'!$B:$B,0))</f>
        <v>en</v>
      </c>
      <c r="BF40" s="51">
        <f t="array" ref="BF40">INDEX('#_CONSTANTS'!$C:$C,MATCH(BF$2,'#_CONSTANTS'!$B:$B,0))</f>
        <v>45729.07149</v>
      </c>
    </row>
    <row r="41" ht="12.0" customHeight="1">
      <c r="A41" s="37" t="s">
        <v>279</v>
      </c>
      <c r="B41" s="52" t="s">
        <v>110</v>
      </c>
      <c r="C41" s="53" t="s">
        <v>280</v>
      </c>
      <c r="D41" s="40" t="s">
        <v>112</v>
      </c>
      <c r="E41" s="40" t="s">
        <v>54</v>
      </c>
      <c r="F41" s="40" t="s">
        <v>107</v>
      </c>
      <c r="G41" s="40">
        <v>10.0</v>
      </c>
      <c r="H41" s="40">
        <v>2.0</v>
      </c>
      <c r="I41" s="41" t="s">
        <v>281</v>
      </c>
      <c r="J41" s="41" t="s">
        <v>282</v>
      </c>
      <c r="K41" s="42">
        <v>1.0</v>
      </c>
      <c r="L41" s="43">
        <v>43191.0</v>
      </c>
      <c r="M41" s="42">
        <v>1.0</v>
      </c>
      <c r="N41" s="43">
        <f t="shared" si="1"/>
        <v>43191</v>
      </c>
      <c r="O41" s="42">
        <v>2.0</v>
      </c>
      <c r="P41" s="43">
        <v>44286.0</v>
      </c>
      <c r="Q41" s="40">
        <v>3.0</v>
      </c>
      <c r="R41" s="43">
        <v>44286.0</v>
      </c>
      <c r="S41" s="40">
        <v>4.0</v>
      </c>
      <c r="T41" s="42">
        <v>4.0</v>
      </c>
      <c r="U41" s="42">
        <v>4.0</v>
      </c>
      <c r="V41" s="42">
        <v>99999.0</v>
      </c>
      <c r="W41" s="40" t="s">
        <v>283</v>
      </c>
      <c r="X41" s="40" t="s">
        <v>284</v>
      </c>
      <c r="Y41" s="40"/>
      <c r="Z41" s="40"/>
      <c r="AA41" s="40"/>
      <c r="AB41" s="40" t="s">
        <v>283</v>
      </c>
      <c r="AC41" s="40">
        <v>3.0</v>
      </c>
      <c r="AD41" s="40">
        <v>2.0</v>
      </c>
      <c r="AE41" s="42">
        <v>15220.0</v>
      </c>
      <c r="AF41" s="40" t="s">
        <v>121</v>
      </c>
      <c r="AG41" s="42">
        <v>1.0</v>
      </c>
      <c r="AH41" s="46" t="s">
        <v>108</v>
      </c>
      <c r="AI41" s="46" t="str">
        <f t="array" ref="AI41">INDEX('#_CONSTANTS'!$C:$C,MATCH(AI$2,'#_CONSTANTS'!$B:$B,0))</f>
        <v>GBP</v>
      </c>
      <c r="AJ41" s="46" t="str">
        <f t="array" ref="AJ41">INDEX('#_CONSTANTS'!$C:$C,MATCH(AJ$2,'#_CONSTANTS'!$B:$B,0))</f>
        <v>UK - Foreign, Commonwealth and Development Office</v>
      </c>
      <c r="AK41" s="46" t="str">
        <f t="array" ref="AK41">INDEX('#_CONSTANTS'!$C:$C,MATCH(AK$2,'#_CONSTANTS'!$B:$B,0))</f>
        <v>GB-GOV-1</v>
      </c>
      <c r="AL41" s="47">
        <f t="array" ref="AL41">INDEX('#_CONSTANTS'!$C:$C,MATCH(AL$2,'#_CONSTANTS'!$B:$B,0))</f>
        <v>10</v>
      </c>
      <c r="AM41" s="46" t="str">
        <f t="array" ref="AM41">INDEX('#_CONSTANTS'!$C:$C,MATCH(AM$2,'#_CONSTANTS'!$B:$B,0))</f>
        <v>GB-GOV-52</v>
      </c>
      <c r="AN41" s="46" t="str">
        <f t="array" ref="AN41">INDEX('#_CONSTANTS'!$C:$C,MATCH(AN$2,'#_CONSTANTS'!$B:$B,0))</f>
        <v>Conflict, Stability and Security Fund (CSSF)</v>
      </c>
      <c r="AO41" s="47">
        <f t="array" ref="AO41">INDEX('#_CONSTANTS'!$C:$C,MATCH(AO$2,'#_CONSTANTS'!$B:$B,0))</f>
        <v>1</v>
      </c>
      <c r="AP41" s="46" t="str">
        <f t="array" ref="AP41">INDEX('#_CONSTANTS'!$C:$C,MATCH(AP$2,'#_CONSTANTS'!$B:$B,0))</f>
        <v>GB-GOR-D2</v>
      </c>
      <c r="AQ41" s="46" t="str">
        <f t="array" ref="AQ41">INDEX('#_CONSTANTS'!$C:$C,MATCH(AQ$2,'#_CONSTANTS'!$B:$B,0))</f>
        <v>Joint Funds Unit (JFU)</v>
      </c>
      <c r="AR41" s="47">
        <f t="array" ref="AR41">INDEX('#_CONSTANTS'!$C:$C,MATCH(AR$2,'#_CONSTANTS'!$B:$B,0))</f>
        <v>4</v>
      </c>
      <c r="AS41" s="46" t="str">
        <f t="array" ref="AS41">INDEX('#_CONSTANTS'!$C:$C,MATCH(AS$2,'#_CONSTANTS'!$B:$B,0))</f>
        <v>C01</v>
      </c>
      <c r="AT41" s="47">
        <f t="array" ref="AT41">INDEX('#_CONSTANTS'!$C:$C,MATCH(AT$2,'#_CONSTANTS'!$B:$B,0))</f>
        <v>110</v>
      </c>
      <c r="AU41" s="47">
        <f t="array" ref="AU41">INDEX('#_CONSTANTS'!$C:$C,MATCH(AU$2,'#_CONSTANTS'!$B:$B,0))</f>
        <v>10</v>
      </c>
      <c r="AV41" s="47">
        <f t="array" ref="AV41">INDEX('#_CONSTANTS'!$C:$C,MATCH(AV$2,'#_CONSTANTS'!$B:$B,0))</f>
        <v>5</v>
      </c>
      <c r="AW41" s="47">
        <f t="array" ref="AW41">INDEX('#_CONSTANTS'!$C:$C,MATCH(AW$2,'#_CONSTANTS'!$B:$B,0))</f>
        <v>1</v>
      </c>
      <c r="AX41" s="46" t="str">
        <f t="array" ref="AX41">INDEX('#_CONSTANTS'!$C:$C,MATCH(AX$2,'#_CONSTANTS'!$B:$B,0))</f>
        <v>Foreign, Commonwealth and Development Office</v>
      </c>
      <c r="AY41" s="46" t="str">
        <f t="array" ref="AY41">INDEX('#_CONSTANTS'!$C:$C,MATCH(AY$2,'#_CONSTANTS'!$B:$B,0))</f>
        <v>Public Enquiry Point, Abercrombie House, Eaglesham Road, East Kilbride, Glasgow G75 8EA</v>
      </c>
      <c r="AZ41" s="46" t="str">
        <f t="array" ref="AZ41">INDEX('#_CONSTANTS'!$C:$C,MATCH(AZ$2,'#_CONSTANTS'!$B:$B,0))</f>
        <v>+44 (0) 1355 84 3132</v>
      </c>
      <c r="BA41" s="46" t="str">
        <f t="array" ref="BA41">INDEX('#_CONSTANTS'!$C:$C,MATCH(BA$2,'#_CONSTANTS'!$B:$B,0))</f>
        <v>transparency.unit@fcdo.gov.uk</v>
      </c>
      <c r="BB41" s="49">
        <v>0.0</v>
      </c>
      <c r="BC41" s="50" t="str">
        <f t="array" ref="BC41">INDEX('#_CONSTANTS'!$C:$C,MATCH(BC$2,'#_CONSTANTS'!$B:$B,0))</f>
        <v>GB-GOV-3</v>
      </c>
      <c r="BD41" s="50" t="str">
        <f t="array" ref="BD41">INDEX('#_CONSTANTS'!$C:$C,MATCH(BD$2,'#_CONSTANTS'!$B:$B,0))</f>
        <v>B1</v>
      </c>
      <c r="BE41" s="50" t="str">
        <f t="array" ref="BE41">INDEX('#_CONSTANTS'!$C:$C,MATCH(BE$2,'#_CONSTANTS'!$B:$B,0))</f>
        <v>en</v>
      </c>
      <c r="BF41" s="51">
        <f t="array" ref="BF41">INDEX('#_CONSTANTS'!$C:$C,MATCH(BF$2,'#_CONSTANTS'!$B:$B,0))</f>
        <v>45729.07149</v>
      </c>
    </row>
    <row r="42" ht="12.0" customHeight="1">
      <c r="A42" s="37" t="s">
        <v>285</v>
      </c>
      <c r="B42" s="52" t="s">
        <v>110</v>
      </c>
      <c r="C42" s="53" t="s">
        <v>286</v>
      </c>
      <c r="D42" s="40" t="s">
        <v>112</v>
      </c>
      <c r="E42" s="40" t="s">
        <v>54</v>
      </c>
      <c r="F42" s="40" t="s">
        <v>107</v>
      </c>
      <c r="G42" s="40">
        <v>10.0</v>
      </c>
      <c r="H42" s="40">
        <v>2.0</v>
      </c>
      <c r="I42" s="41" t="s">
        <v>287</v>
      </c>
      <c r="J42" s="41" t="s">
        <v>288</v>
      </c>
      <c r="K42" s="42">
        <v>1.0</v>
      </c>
      <c r="L42" s="43">
        <v>44287.0</v>
      </c>
      <c r="M42" s="42">
        <v>1.0</v>
      </c>
      <c r="N42" s="43">
        <f t="shared" si="1"/>
        <v>44287</v>
      </c>
      <c r="O42" s="42">
        <v>2.0</v>
      </c>
      <c r="P42" s="43">
        <v>44773.0</v>
      </c>
      <c r="Q42" s="40">
        <v>3.0</v>
      </c>
      <c r="R42" s="43"/>
      <c r="S42" s="40"/>
      <c r="T42" s="42">
        <v>4.0</v>
      </c>
      <c r="U42" s="42">
        <v>4.0</v>
      </c>
      <c r="V42" s="42">
        <v>99999.0</v>
      </c>
      <c r="W42" s="40"/>
      <c r="X42" s="40"/>
      <c r="Y42" s="40">
        <v>298.0</v>
      </c>
      <c r="Z42" s="40" t="s">
        <v>169</v>
      </c>
      <c r="AA42" s="40">
        <v>1.0</v>
      </c>
      <c r="AB42" s="40">
        <v>298.0</v>
      </c>
      <c r="AC42" s="40">
        <v>3.0</v>
      </c>
      <c r="AD42" s="40">
        <v>2.0</v>
      </c>
      <c r="AE42" s="42">
        <v>15220.0</v>
      </c>
      <c r="AF42" s="40" t="s">
        <v>121</v>
      </c>
      <c r="AG42" s="42">
        <v>1.0</v>
      </c>
      <c r="AH42" s="46" t="s">
        <v>108</v>
      </c>
      <c r="AI42" s="46" t="str">
        <f t="array" ref="AI42">INDEX('#_CONSTANTS'!$C:$C,MATCH(AI$2,'#_CONSTANTS'!$B:$B,0))</f>
        <v>GBP</v>
      </c>
      <c r="AJ42" s="46" t="str">
        <f t="array" ref="AJ42">INDEX('#_CONSTANTS'!$C:$C,MATCH(AJ$2,'#_CONSTANTS'!$B:$B,0))</f>
        <v>UK - Foreign, Commonwealth and Development Office</v>
      </c>
      <c r="AK42" s="46" t="str">
        <f t="array" ref="AK42">INDEX('#_CONSTANTS'!$C:$C,MATCH(AK$2,'#_CONSTANTS'!$B:$B,0))</f>
        <v>GB-GOV-1</v>
      </c>
      <c r="AL42" s="47">
        <f t="array" ref="AL42">INDEX('#_CONSTANTS'!$C:$C,MATCH(AL$2,'#_CONSTANTS'!$B:$B,0))</f>
        <v>10</v>
      </c>
      <c r="AM42" s="46" t="str">
        <f t="array" ref="AM42">INDEX('#_CONSTANTS'!$C:$C,MATCH(AM$2,'#_CONSTANTS'!$B:$B,0))</f>
        <v>GB-GOV-52</v>
      </c>
      <c r="AN42" s="46" t="str">
        <f t="array" ref="AN42">INDEX('#_CONSTANTS'!$C:$C,MATCH(AN$2,'#_CONSTANTS'!$B:$B,0))</f>
        <v>Conflict, Stability and Security Fund (CSSF)</v>
      </c>
      <c r="AO42" s="47">
        <f t="array" ref="AO42">INDEX('#_CONSTANTS'!$C:$C,MATCH(AO$2,'#_CONSTANTS'!$B:$B,0))</f>
        <v>1</v>
      </c>
      <c r="AP42" s="46" t="str">
        <f t="array" ref="AP42">INDEX('#_CONSTANTS'!$C:$C,MATCH(AP$2,'#_CONSTANTS'!$B:$B,0))</f>
        <v>GB-GOR-D2</v>
      </c>
      <c r="AQ42" s="46" t="str">
        <f t="array" ref="AQ42">INDEX('#_CONSTANTS'!$C:$C,MATCH(AQ$2,'#_CONSTANTS'!$B:$B,0))</f>
        <v>Joint Funds Unit (JFU)</v>
      </c>
      <c r="AR42" s="47">
        <f t="array" ref="AR42">INDEX('#_CONSTANTS'!$C:$C,MATCH(AR$2,'#_CONSTANTS'!$B:$B,0))</f>
        <v>4</v>
      </c>
      <c r="AS42" s="46" t="str">
        <f t="array" ref="AS42">INDEX('#_CONSTANTS'!$C:$C,MATCH(AS$2,'#_CONSTANTS'!$B:$B,0))</f>
        <v>C01</v>
      </c>
      <c r="AT42" s="47">
        <f t="array" ref="AT42">INDEX('#_CONSTANTS'!$C:$C,MATCH(AT$2,'#_CONSTANTS'!$B:$B,0))</f>
        <v>110</v>
      </c>
      <c r="AU42" s="47">
        <f t="array" ref="AU42">INDEX('#_CONSTANTS'!$C:$C,MATCH(AU$2,'#_CONSTANTS'!$B:$B,0))</f>
        <v>10</v>
      </c>
      <c r="AV42" s="47">
        <f t="array" ref="AV42">INDEX('#_CONSTANTS'!$C:$C,MATCH(AV$2,'#_CONSTANTS'!$B:$B,0))</f>
        <v>5</v>
      </c>
      <c r="AW42" s="47">
        <f t="array" ref="AW42">INDEX('#_CONSTANTS'!$C:$C,MATCH(AW$2,'#_CONSTANTS'!$B:$B,0))</f>
        <v>1</v>
      </c>
      <c r="AX42" s="46" t="str">
        <f t="array" ref="AX42">INDEX('#_CONSTANTS'!$C:$C,MATCH(AX$2,'#_CONSTANTS'!$B:$B,0))</f>
        <v>Foreign, Commonwealth and Development Office</v>
      </c>
      <c r="AY42" s="46" t="str">
        <f t="array" ref="AY42">INDEX('#_CONSTANTS'!$C:$C,MATCH(AY$2,'#_CONSTANTS'!$B:$B,0))</f>
        <v>Public Enquiry Point, Abercrombie House, Eaglesham Road, East Kilbride, Glasgow G75 8EA</v>
      </c>
      <c r="AZ42" s="46" t="str">
        <f t="array" ref="AZ42">INDEX('#_CONSTANTS'!$C:$C,MATCH(AZ$2,'#_CONSTANTS'!$B:$B,0))</f>
        <v>+44 (0) 1355 84 3132</v>
      </c>
      <c r="BA42" s="46" t="str">
        <f t="array" ref="BA42">INDEX('#_CONSTANTS'!$C:$C,MATCH(BA$2,'#_CONSTANTS'!$B:$B,0))</f>
        <v>transparency.unit@fcdo.gov.uk</v>
      </c>
      <c r="BB42" s="49">
        <v>0.0</v>
      </c>
      <c r="BC42" s="50" t="str">
        <f t="array" ref="BC42">INDEX('#_CONSTANTS'!$C:$C,MATCH(BC$2,'#_CONSTANTS'!$B:$B,0))</f>
        <v>GB-GOV-3</v>
      </c>
      <c r="BD42" s="50" t="str">
        <f t="array" ref="BD42">INDEX('#_CONSTANTS'!$C:$C,MATCH(BD$2,'#_CONSTANTS'!$B:$B,0))</f>
        <v>B1</v>
      </c>
      <c r="BE42" s="50" t="str">
        <f t="array" ref="BE42">INDEX('#_CONSTANTS'!$C:$C,MATCH(BE$2,'#_CONSTANTS'!$B:$B,0))</f>
        <v>en</v>
      </c>
      <c r="BF42" s="51">
        <f t="array" ref="BF42">INDEX('#_CONSTANTS'!$C:$C,MATCH(BF$2,'#_CONSTANTS'!$B:$B,0))</f>
        <v>45729.07149</v>
      </c>
    </row>
    <row r="43" ht="12.0" customHeight="1">
      <c r="A43" s="37" t="s">
        <v>289</v>
      </c>
      <c r="B43" s="52" t="s">
        <v>110</v>
      </c>
      <c r="C43" s="53" t="s">
        <v>290</v>
      </c>
      <c r="D43" s="40" t="s">
        <v>112</v>
      </c>
      <c r="E43" s="40" t="s">
        <v>54</v>
      </c>
      <c r="F43" s="40" t="s">
        <v>107</v>
      </c>
      <c r="G43" s="40">
        <v>10.0</v>
      </c>
      <c r="H43" s="40">
        <v>2.0</v>
      </c>
      <c r="I43" s="41" t="s">
        <v>291</v>
      </c>
      <c r="J43" s="41" t="s">
        <v>292</v>
      </c>
      <c r="K43" s="42">
        <v>1.0</v>
      </c>
      <c r="L43" s="43">
        <v>44287.0</v>
      </c>
      <c r="M43" s="42">
        <v>1.0</v>
      </c>
      <c r="N43" s="43">
        <f t="shared" si="1"/>
        <v>44287</v>
      </c>
      <c r="O43" s="42">
        <v>2.0</v>
      </c>
      <c r="P43" s="43">
        <v>44651.0</v>
      </c>
      <c r="Q43" s="40">
        <v>3.0</v>
      </c>
      <c r="R43" s="43"/>
      <c r="S43" s="40"/>
      <c r="T43" s="42">
        <v>4.0</v>
      </c>
      <c r="U43" s="42">
        <v>4.0</v>
      </c>
      <c r="V43" s="42">
        <v>99999.0</v>
      </c>
      <c r="W43" s="40" t="s">
        <v>225</v>
      </c>
      <c r="X43" s="40" t="s">
        <v>226</v>
      </c>
      <c r="Y43" s="40"/>
      <c r="Z43" s="40"/>
      <c r="AA43" s="40"/>
      <c r="AB43" s="40" t="s">
        <v>225</v>
      </c>
      <c r="AC43" s="40">
        <v>3.0</v>
      </c>
      <c r="AD43" s="40">
        <v>2.0</v>
      </c>
      <c r="AE43" s="42">
        <v>15220.0</v>
      </c>
      <c r="AF43" s="40" t="s">
        <v>121</v>
      </c>
      <c r="AG43" s="42">
        <v>1.0</v>
      </c>
      <c r="AH43" s="46" t="s">
        <v>108</v>
      </c>
      <c r="AI43" s="46" t="str">
        <f t="array" ref="AI43">INDEX('#_CONSTANTS'!$C:$C,MATCH(AI$2,'#_CONSTANTS'!$B:$B,0))</f>
        <v>GBP</v>
      </c>
      <c r="AJ43" s="46" t="str">
        <f t="array" ref="AJ43">INDEX('#_CONSTANTS'!$C:$C,MATCH(AJ$2,'#_CONSTANTS'!$B:$B,0))</f>
        <v>UK - Foreign, Commonwealth and Development Office</v>
      </c>
      <c r="AK43" s="46" t="str">
        <f t="array" ref="AK43">INDEX('#_CONSTANTS'!$C:$C,MATCH(AK$2,'#_CONSTANTS'!$B:$B,0))</f>
        <v>GB-GOV-1</v>
      </c>
      <c r="AL43" s="47">
        <f t="array" ref="AL43">INDEX('#_CONSTANTS'!$C:$C,MATCH(AL$2,'#_CONSTANTS'!$B:$B,0))</f>
        <v>10</v>
      </c>
      <c r="AM43" s="46" t="str">
        <f t="array" ref="AM43">INDEX('#_CONSTANTS'!$C:$C,MATCH(AM$2,'#_CONSTANTS'!$B:$B,0))</f>
        <v>GB-GOV-52</v>
      </c>
      <c r="AN43" s="46" t="str">
        <f t="array" ref="AN43">INDEX('#_CONSTANTS'!$C:$C,MATCH(AN$2,'#_CONSTANTS'!$B:$B,0))</f>
        <v>Conflict, Stability and Security Fund (CSSF)</v>
      </c>
      <c r="AO43" s="47">
        <f t="array" ref="AO43">INDEX('#_CONSTANTS'!$C:$C,MATCH(AO$2,'#_CONSTANTS'!$B:$B,0))</f>
        <v>1</v>
      </c>
      <c r="AP43" s="46" t="str">
        <f t="array" ref="AP43">INDEX('#_CONSTANTS'!$C:$C,MATCH(AP$2,'#_CONSTANTS'!$B:$B,0))</f>
        <v>GB-GOR-D2</v>
      </c>
      <c r="AQ43" s="46" t="str">
        <f t="array" ref="AQ43">INDEX('#_CONSTANTS'!$C:$C,MATCH(AQ$2,'#_CONSTANTS'!$B:$B,0))</f>
        <v>Joint Funds Unit (JFU)</v>
      </c>
      <c r="AR43" s="47">
        <f t="array" ref="AR43">INDEX('#_CONSTANTS'!$C:$C,MATCH(AR$2,'#_CONSTANTS'!$B:$B,0))</f>
        <v>4</v>
      </c>
      <c r="AS43" s="46" t="str">
        <f t="array" ref="AS43">INDEX('#_CONSTANTS'!$C:$C,MATCH(AS$2,'#_CONSTANTS'!$B:$B,0))</f>
        <v>C01</v>
      </c>
      <c r="AT43" s="47">
        <f t="array" ref="AT43">INDEX('#_CONSTANTS'!$C:$C,MATCH(AT$2,'#_CONSTANTS'!$B:$B,0))</f>
        <v>110</v>
      </c>
      <c r="AU43" s="47">
        <f t="array" ref="AU43">INDEX('#_CONSTANTS'!$C:$C,MATCH(AU$2,'#_CONSTANTS'!$B:$B,0))</f>
        <v>10</v>
      </c>
      <c r="AV43" s="47">
        <f t="array" ref="AV43">INDEX('#_CONSTANTS'!$C:$C,MATCH(AV$2,'#_CONSTANTS'!$B:$B,0))</f>
        <v>5</v>
      </c>
      <c r="AW43" s="47">
        <f t="array" ref="AW43">INDEX('#_CONSTANTS'!$C:$C,MATCH(AW$2,'#_CONSTANTS'!$B:$B,0))</f>
        <v>1</v>
      </c>
      <c r="AX43" s="46" t="str">
        <f t="array" ref="AX43">INDEX('#_CONSTANTS'!$C:$C,MATCH(AX$2,'#_CONSTANTS'!$B:$B,0))</f>
        <v>Foreign, Commonwealth and Development Office</v>
      </c>
      <c r="AY43" s="46" t="str">
        <f t="array" ref="AY43">INDEX('#_CONSTANTS'!$C:$C,MATCH(AY$2,'#_CONSTANTS'!$B:$B,0))</f>
        <v>Public Enquiry Point, Abercrombie House, Eaglesham Road, East Kilbride, Glasgow G75 8EA</v>
      </c>
      <c r="AZ43" s="46" t="str">
        <f t="array" ref="AZ43">INDEX('#_CONSTANTS'!$C:$C,MATCH(AZ$2,'#_CONSTANTS'!$B:$B,0))</f>
        <v>+44 (0) 1355 84 3132</v>
      </c>
      <c r="BA43" s="46" t="str">
        <f t="array" ref="BA43">INDEX('#_CONSTANTS'!$C:$C,MATCH(BA$2,'#_CONSTANTS'!$B:$B,0))</f>
        <v>transparency.unit@fcdo.gov.uk</v>
      </c>
      <c r="BB43" s="49">
        <v>0.0</v>
      </c>
      <c r="BC43" s="50" t="str">
        <f t="array" ref="BC43">INDEX('#_CONSTANTS'!$C:$C,MATCH(BC$2,'#_CONSTANTS'!$B:$B,0))</f>
        <v>GB-GOV-3</v>
      </c>
      <c r="BD43" s="50" t="str">
        <f t="array" ref="BD43">INDEX('#_CONSTANTS'!$C:$C,MATCH(BD$2,'#_CONSTANTS'!$B:$B,0))</f>
        <v>B1</v>
      </c>
      <c r="BE43" s="50" t="str">
        <f t="array" ref="BE43">INDEX('#_CONSTANTS'!$C:$C,MATCH(BE$2,'#_CONSTANTS'!$B:$B,0))</f>
        <v>en</v>
      </c>
      <c r="BF43" s="51">
        <f t="array" ref="BF43">INDEX('#_CONSTANTS'!$C:$C,MATCH(BF$2,'#_CONSTANTS'!$B:$B,0))</f>
        <v>45729.07149</v>
      </c>
    </row>
    <row r="44" ht="12.0" customHeight="1">
      <c r="A44" s="37" t="s">
        <v>293</v>
      </c>
      <c r="B44" s="52" t="s">
        <v>110</v>
      </c>
      <c r="C44" s="53" t="s">
        <v>294</v>
      </c>
      <c r="D44" s="40" t="s">
        <v>112</v>
      </c>
      <c r="E44" s="40" t="s">
        <v>54</v>
      </c>
      <c r="F44" s="40" t="s">
        <v>107</v>
      </c>
      <c r="G44" s="40">
        <v>10.0</v>
      </c>
      <c r="H44" s="40">
        <v>2.0</v>
      </c>
      <c r="I44" s="41" t="s">
        <v>295</v>
      </c>
      <c r="J44" s="41" t="s">
        <v>296</v>
      </c>
      <c r="K44" s="42">
        <v>1.0</v>
      </c>
      <c r="L44" s="43">
        <v>44287.0</v>
      </c>
      <c r="M44" s="42">
        <v>1.0</v>
      </c>
      <c r="N44" s="43">
        <f t="shared" si="1"/>
        <v>44287</v>
      </c>
      <c r="O44" s="42">
        <v>2.0</v>
      </c>
      <c r="P44" s="43">
        <v>44651.0</v>
      </c>
      <c r="Q44" s="40">
        <v>3.0</v>
      </c>
      <c r="R44" s="43"/>
      <c r="S44" s="40"/>
      <c r="T44" s="42">
        <v>4.0</v>
      </c>
      <c r="U44" s="42">
        <v>4.0</v>
      </c>
      <c r="V44" s="42">
        <v>99999.0</v>
      </c>
      <c r="W44" s="40"/>
      <c r="X44" s="40"/>
      <c r="Y44" s="40">
        <v>298.0</v>
      </c>
      <c r="Z44" s="40" t="s">
        <v>169</v>
      </c>
      <c r="AA44" s="40">
        <v>1.0</v>
      </c>
      <c r="AB44" s="40">
        <v>298.0</v>
      </c>
      <c r="AC44" s="40">
        <v>3.0</v>
      </c>
      <c r="AD44" s="40">
        <v>2.0</v>
      </c>
      <c r="AE44" s="42">
        <v>15220.0</v>
      </c>
      <c r="AF44" s="40" t="s">
        <v>121</v>
      </c>
      <c r="AG44" s="42">
        <v>1.0</v>
      </c>
      <c r="AH44" s="46" t="s">
        <v>108</v>
      </c>
      <c r="AI44" s="46" t="str">
        <f t="array" ref="AI44">INDEX('#_CONSTANTS'!$C:$C,MATCH(AI$2,'#_CONSTANTS'!$B:$B,0))</f>
        <v>GBP</v>
      </c>
      <c r="AJ44" s="46" t="str">
        <f t="array" ref="AJ44">INDEX('#_CONSTANTS'!$C:$C,MATCH(AJ$2,'#_CONSTANTS'!$B:$B,0))</f>
        <v>UK - Foreign, Commonwealth and Development Office</v>
      </c>
      <c r="AK44" s="46" t="str">
        <f t="array" ref="AK44">INDEX('#_CONSTANTS'!$C:$C,MATCH(AK$2,'#_CONSTANTS'!$B:$B,0))</f>
        <v>GB-GOV-1</v>
      </c>
      <c r="AL44" s="47">
        <f t="array" ref="AL44">INDEX('#_CONSTANTS'!$C:$C,MATCH(AL$2,'#_CONSTANTS'!$B:$B,0))</f>
        <v>10</v>
      </c>
      <c r="AM44" s="46" t="str">
        <f t="array" ref="AM44">INDEX('#_CONSTANTS'!$C:$C,MATCH(AM$2,'#_CONSTANTS'!$B:$B,0))</f>
        <v>GB-GOV-52</v>
      </c>
      <c r="AN44" s="46" t="str">
        <f t="array" ref="AN44">INDEX('#_CONSTANTS'!$C:$C,MATCH(AN$2,'#_CONSTANTS'!$B:$B,0))</f>
        <v>Conflict, Stability and Security Fund (CSSF)</v>
      </c>
      <c r="AO44" s="47">
        <f t="array" ref="AO44">INDEX('#_CONSTANTS'!$C:$C,MATCH(AO$2,'#_CONSTANTS'!$B:$B,0))</f>
        <v>1</v>
      </c>
      <c r="AP44" s="46" t="str">
        <f t="array" ref="AP44">INDEX('#_CONSTANTS'!$C:$C,MATCH(AP$2,'#_CONSTANTS'!$B:$B,0))</f>
        <v>GB-GOR-D2</v>
      </c>
      <c r="AQ44" s="46" t="str">
        <f t="array" ref="AQ44">INDEX('#_CONSTANTS'!$C:$C,MATCH(AQ$2,'#_CONSTANTS'!$B:$B,0))</f>
        <v>Joint Funds Unit (JFU)</v>
      </c>
      <c r="AR44" s="47">
        <f t="array" ref="AR44">INDEX('#_CONSTANTS'!$C:$C,MATCH(AR$2,'#_CONSTANTS'!$B:$B,0))</f>
        <v>4</v>
      </c>
      <c r="AS44" s="46" t="str">
        <f t="array" ref="AS44">INDEX('#_CONSTANTS'!$C:$C,MATCH(AS$2,'#_CONSTANTS'!$B:$B,0))</f>
        <v>C01</v>
      </c>
      <c r="AT44" s="47">
        <f t="array" ref="AT44">INDEX('#_CONSTANTS'!$C:$C,MATCH(AT$2,'#_CONSTANTS'!$B:$B,0))</f>
        <v>110</v>
      </c>
      <c r="AU44" s="47">
        <f t="array" ref="AU44">INDEX('#_CONSTANTS'!$C:$C,MATCH(AU$2,'#_CONSTANTS'!$B:$B,0))</f>
        <v>10</v>
      </c>
      <c r="AV44" s="47">
        <f t="array" ref="AV44">INDEX('#_CONSTANTS'!$C:$C,MATCH(AV$2,'#_CONSTANTS'!$B:$B,0))</f>
        <v>5</v>
      </c>
      <c r="AW44" s="47">
        <f t="array" ref="AW44">INDEX('#_CONSTANTS'!$C:$C,MATCH(AW$2,'#_CONSTANTS'!$B:$B,0))</f>
        <v>1</v>
      </c>
      <c r="AX44" s="46" t="str">
        <f t="array" ref="AX44">INDEX('#_CONSTANTS'!$C:$C,MATCH(AX$2,'#_CONSTANTS'!$B:$B,0))</f>
        <v>Foreign, Commonwealth and Development Office</v>
      </c>
      <c r="AY44" s="46" t="str">
        <f t="array" ref="AY44">INDEX('#_CONSTANTS'!$C:$C,MATCH(AY$2,'#_CONSTANTS'!$B:$B,0))</f>
        <v>Public Enquiry Point, Abercrombie House, Eaglesham Road, East Kilbride, Glasgow G75 8EA</v>
      </c>
      <c r="AZ44" s="46" t="str">
        <f t="array" ref="AZ44">INDEX('#_CONSTANTS'!$C:$C,MATCH(AZ$2,'#_CONSTANTS'!$B:$B,0))</f>
        <v>+44 (0) 1355 84 3132</v>
      </c>
      <c r="BA44" s="46" t="str">
        <f t="array" ref="BA44">INDEX('#_CONSTANTS'!$C:$C,MATCH(BA$2,'#_CONSTANTS'!$B:$B,0))</f>
        <v>transparency.unit@fcdo.gov.uk</v>
      </c>
      <c r="BB44" s="49">
        <v>0.0</v>
      </c>
      <c r="BC44" s="50" t="str">
        <f t="array" ref="BC44">INDEX('#_CONSTANTS'!$C:$C,MATCH(BC$2,'#_CONSTANTS'!$B:$B,0))</f>
        <v>GB-GOV-3</v>
      </c>
      <c r="BD44" s="50" t="str">
        <f t="array" ref="BD44">INDEX('#_CONSTANTS'!$C:$C,MATCH(BD$2,'#_CONSTANTS'!$B:$B,0))</f>
        <v>B1</v>
      </c>
      <c r="BE44" s="50" t="str">
        <f t="array" ref="BE44">INDEX('#_CONSTANTS'!$C:$C,MATCH(BE$2,'#_CONSTANTS'!$B:$B,0))</f>
        <v>en</v>
      </c>
      <c r="BF44" s="51">
        <f t="array" ref="BF44">INDEX('#_CONSTANTS'!$C:$C,MATCH(BF$2,'#_CONSTANTS'!$B:$B,0))</f>
        <v>45729.07149</v>
      </c>
    </row>
    <row r="45" ht="12.0" customHeight="1">
      <c r="A45" s="37" t="s">
        <v>297</v>
      </c>
      <c r="B45" s="52" t="s">
        <v>110</v>
      </c>
      <c r="C45" s="53" t="s">
        <v>298</v>
      </c>
      <c r="D45" s="40" t="s">
        <v>112</v>
      </c>
      <c r="E45" s="40" t="s">
        <v>54</v>
      </c>
      <c r="F45" s="40" t="s">
        <v>107</v>
      </c>
      <c r="G45" s="40">
        <v>10.0</v>
      </c>
      <c r="H45" s="40">
        <v>2.0</v>
      </c>
      <c r="I45" s="41" t="s">
        <v>299</v>
      </c>
      <c r="J45" s="41" t="s">
        <v>300</v>
      </c>
      <c r="K45" s="42">
        <v>1.0</v>
      </c>
      <c r="L45" s="43">
        <v>44287.0</v>
      </c>
      <c r="M45" s="42">
        <v>1.0</v>
      </c>
      <c r="N45" s="43">
        <f t="shared" si="1"/>
        <v>44287</v>
      </c>
      <c r="O45" s="42">
        <v>2.0</v>
      </c>
      <c r="P45" s="43">
        <v>44651.0</v>
      </c>
      <c r="Q45" s="40">
        <v>3.0</v>
      </c>
      <c r="R45" s="43"/>
      <c r="S45" s="40"/>
      <c r="T45" s="42">
        <v>4.0</v>
      </c>
      <c r="U45" s="42">
        <v>4.0</v>
      </c>
      <c r="V45" s="42">
        <v>99999.0</v>
      </c>
      <c r="W45" s="40"/>
      <c r="X45" s="40"/>
      <c r="Y45" s="40">
        <v>298.0</v>
      </c>
      <c r="Z45" s="40" t="s">
        <v>169</v>
      </c>
      <c r="AA45" s="40">
        <v>1.0</v>
      </c>
      <c r="AB45" s="40">
        <v>298.0</v>
      </c>
      <c r="AC45" s="40">
        <v>3.0</v>
      </c>
      <c r="AD45" s="40">
        <v>2.0</v>
      </c>
      <c r="AE45" s="42">
        <v>15220.0</v>
      </c>
      <c r="AF45" s="40" t="s">
        <v>121</v>
      </c>
      <c r="AG45" s="42">
        <v>1.0</v>
      </c>
      <c r="AH45" s="46" t="s">
        <v>108</v>
      </c>
      <c r="AI45" s="46" t="str">
        <f t="array" ref="AI45">INDEX('#_CONSTANTS'!$C:$C,MATCH(AI$2,'#_CONSTANTS'!$B:$B,0))</f>
        <v>GBP</v>
      </c>
      <c r="AJ45" s="46" t="str">
        <f t="array" ref="AJ45">INDEX('#_CONSTANTS'!$C:$C,MATCH(AJ$2,'#_CONSTANTS'!$B:$B,0))</f>
        <v>UK - Foreign, Commonwealth and Development Office</v>
      </c>
      <c r="AK45" s="46" t="str">
        <f t="array" ref="AK45">INDEX('#_CONSTANTS'!$C:$C,MATCH(AK$2,'#_CONSTANTS'!$B:$B,0))</f>
        <v>GB-GOV-1</v>
      </c>
      <c r="AL45" s="47">
        <f t="array" ref="AL45">INDEX('#_CONSTANTS'!$C:$C,MATCH(AL$2,'#_CONSTANTS'!$B:$B,0))</f>
        <v>10</v>
      </c>
      <c r="AM45" s="46" t="str">
        <f t="array" ref="AM45">INDEX('#_CONSTANTS'!$C:$C,MATCH(AM$2,'#_CONSTANTS'!$B:$B,0))</f>
        <v>GB-GOV-52</v>
      </c>
      <c r="AN45" s="46" t="str">
        <f t="array" ref="AN45">INDEX('#_CONSTANTS'!$C:$C,MATCH(AN$2,'#_CONSTANTS'!$B:$B,0))</f>
        <v>Conflict, Stability and Security Fund (CSSF)</v>
      </c>
      <c r="AO45" s="47">
        <f t="array" ref="AO45">INDEX('#_CONSTANTS'!$C:$C,MATCH(AO$2,'#_CONSTANTS'!$B:$B,0))</f>
        <v>1</v>
      </c>
      <c r="AP45" s="46" t="str">
        <f t="array" ref="AP45">INDEX('#_CONSTANTS'!$C:$C,MATCH(AP$2,'#_CONSTANTS'!$B:$B,0))</f>
        <v>GB-GOR-D2</v>
      </c>
      <c r="AQ45" s="46" t="str">
        <f t="array" ref="AQ45">INDEX('#_CONSTANTS'!$C:$C,MATCH(AQ$2,'#_CONSTANTS'!$B:$B,0))</f>
        <v>Joint Funds Unit (JFU)</v>
      </c>
      <c r="AR45" s="47">
        <f t="array" ref="AR45">INDEX('#_CONSTANTS'!$C:$C,MATCH(AR$2,'#_CONSTANTS'!$B:$B,0))</f>
        <v>4</v>
      </c>
      <c r="AS45" s="46" t="str">
        <f t="array" ref="AS45">INDEX('#_CONSTANTS'!$C:$C,MATCH(AS$2,'#_CONSTANTS'!$B:$B,0))</f>
        <v>C01</v>
      </c>
      <c r="AT45" s="47">
        <f t="array" ref="AT45">INDEX('#_CONSTANTS'!$C:$C,MATCH(AT$2,'#_CONSTANTS'!$B:$B,0))</f>
        <v>110</v>
      </c>
      <c r="AU45" s="47">
        <f t="array" ref="AU45">INDEX('#_CONSTANTS'!$C:$C,MATCH(AU$2,'#_CONSTANTS'!$B:$B,0))</f>
        <v>10</v>
      </c>
      <c r="AV45" s="47">
        <f t="array" ref="AV45">INDEX('#_CONSTANTS'!$C:$C,MATCH(AV$2,'#_CONSTANTS'!$B:$B,0))</f>
        <v>5</v>
      </c>
      <c r="AW45" s="47">
        <f t="array" ref="AW45">INDEX('#_CONSTANTS'!$C:$C,MATCH(AW$2,'#_CONSTANTS'!$B:$B,0))</f>
        <v>1</v>
      </c>
      <c r="AX45" s="46" t="str">
        <f t="array" ref="AX45">INDEX('#_CONSTANTS'!$C:$C,MATCH(AX$2,'#_CONSTANTS'!$B:$B,0))</f>
        <v>Foreign, Commonwealth and Development Office</v>
      </c>
      <c r="AY45" s="46" t="str">
        <f t="array" ref="AY45">INDEX('#_CONSTANTS'!$C:$C,MATCH(AY$2,'#_CONSTANTS'!$B:$B,0))</f>
        <v>Public Enquiry Point, Abercrombie House, Eaglesham Road, East Kilbride, Glasgow G75 8EA</v>
      </c>
      <c r="AZ45" s="46" t="str">
        <f t="array" ref="AZ45">INDEX('#_CONSTANTS'!$C:$C,MATCH(AZ$2,'#_CONSTANTS'!$B:$B,0))</f>
        <v>+44 (0) 1355 84 3132</v>
      </c>
      <c r="BA45" s="46" t="str">
        <f t="array" ref="BA45">INDEX('#_CONSTANTS'!$C:$C,MATCH(BA$2,'#_CONSTANTS'!$B:$B,0))</f>
        <v>transparency.unit@fcdo.gov.uk</v>
      </c>
      <c r="BB45" s="49">
        <v>0.0</v>
      </c>
      <c r="BC45" s="50" t="str">
        <f t="array" ref="BC45">INDEX('#_CONSTANTS'!$C:$C,MATCH(BC$2,'#_CONSTANTS'!$B:$B,0))</f>
        <v>GB-GOV-3</v>
      </c>
      <c r="BD45" s="50" t="str">
        <f t="array" ref="BD45">INDEX('#_CONSTANTS'!$C:$C,MATCH(BD$2,'#_CONSTANTS'!$B:$B,0))</f>
        <v>B1</v>
      </c>
      <c r="BE45" s="50" t="str">
        <f t="array" ref="BE45">INDEX('#_CONSTANTS'!$C:$C,MATCH(BE$2,'#_CONSTANTS'!$B:$B,0))</f>
        <v>en</v>
      </c>
      <c r="BF45" s="51">
        <f t="array" ref="BF45">INDEX('#_CONSTANTS'!$C:$C,MATCH(BF$2,'#_CONSTANTS'!$B:$B,0))</f>
        <v>45729.07149</v>
      </c>
    </row>
    <row r="46" ht="12.0" customHeight="1">
      <c r="A46" s="37" t="s">
        <v>301</v>
      </c>
      <c r="B46" s="52" t="s">
        <v>110</v>
      </c>
      <c r="C46" s="53" t="s">
        <v>302</v>
      </c>
      <c r="D46" s="40" t="s">
        <v>112</v>
      </c>
      <c r="E46" s="40" t="s">
        <v>54</v>
      </c>
      <c r="F46" s="40" t="s">
        <v>107</v>
      </c>
      <c r="G46" s="40">
        <v>10.0</v>
      </c>
      <c r="H46" s="40">
        <v>2.0</v>
      </c>
      <c r="I46" s="41" t="s">
        <v>303</v>
      </c>
      <c r="J46" s="41" t="s">
        <v>304</v>
      </c>
      <c r="K46" s="42">
        <v>1.0</v>
      </c>
      <c r="L46" s="43">
        <v>44287.0</v>
      </c>
      <c r="M46" s="42">
        <v>1.0</v>
      </c>
      <c r="N46" s="43">
        <f t="shared" si="1"/>
        <v>44287</v>
      </c>
      <c r="O46" s="42">
        <v>2.0</v>
      </c>
      <c r="P46" s="43">
        <v>44651.0</v>
      </c>
      <c r="Q46" s="40">
        <v>3.0</v>
      </c>
      <c r="R46" s="43"/>
      <c r="S46" s="40"/>
      <c r="T46" s="42">
        <v>4.0</v>
      </c>
      <c r="U46" s="42">
        <v>4.0</v>
      </c>
      <c r="V46" s="42">
        <v>99999.0</v>
      </c>
      <c r="W46" s="40"/>
      <c r="X46" s="40"/>
      <c r="Y46" s="40">
        <v>298.0</v>
      </c>
      <c r="Z46" s="40" t="s">
        <v>169</v>
      </c>
      <c r="AA46" s="40">
        <v>1.0</v>
      </c>
      <c r="AB46" s="40">
        <v>298.0</v>
      </c>
      <c r="AC46" s="40">
        <v>3.0</v>
      </c>
      <c r="AD46" s="40">
        <v>2.0</v>
      </c>
      <c r="AE46" s="42">
        <v>15230.0</v>
      </c>
      <c r="AF46" s="40" t="s">
        <v>126</v>
      </c>
      <c r="AG46" s="42">
        <v>1.0</v>
      </c>
      <c r="AH46" s="46" t="s">
        <v>108</v>
      </c>
      <c r="AI46" s="46" t="str">
        <f t="array" ref="AI46">INDEX('#_CONSTANTS'!$C:$C,MATCH(AI$2,'#_CONSTANTS'!$B:$B,0))</f>
        <v>GBP</v>
      </c>
      <c r="AJ46" s="46" t="str">
        <f t="array" ref="AJ46">INDEX('#_CONSTANTS'!$C:$C,MATCH(AJ$2,'#_CONSTANTS'!$B:$B,0))</f>
        <v>UK - Foreign, Commonwealth and Development Office</v>
      </c>
      <c r="AK46" s="46" t="str">
        <f t="array" ref="AK46">INDEX('#_CONSTANTS'!$C:$C,MATCH(AK$2,'#_CONSTANTS'!$B:$B,0))</f>
        <v>GB-GOV-1</v>
      </c>
      <c r="AL46" s="47">
        <f t="array" ref="AL46">INDEX('#_CONSTANTS'!$C:$C,MATCH(AL$2,'#_CONSTANTS'!$B:$B,0))</f>
        <v>10</v>
      </c>
      <c r="AM46" s="46" t="str">
        <f t="array" ref="AM46">INDEX('#_CONSTANTS'!$C:$C,MATCH(AM$2,'#_CONSTANTS'!$B:$B,0))</f>
        <v>GB-GOV-52</v>
      </c>
      <c r="AN46" s="46" t="str">
        <f t="array" ref="AN46">INDEX('#_CONSTANTS'!$C:$C,MATCH(AN$2,'#_CONSTANTS'!$B:$B,0))</f>
        <v>Conflict, Stability and Security Fund (CSSF)</v>
      </c>
      <c r="AO46" s="47">
        <f t="array" ref="AO46">INDEX('#_CONSTANTS'!$C:$C,MATCH(AO$2,'#_CONSTANTS'!$B:$B,0))</f>
        <v>1</v>
      </c>
      <c r="AP46" s="46" t="str">
        <f t="array" ref="AP46">INDEX('#_CONSTANTS'!$C:$C,MATCH(AP$2,'#_CONSTANTS'!$B:$B,0))</f>
        <v>GB-GOR-D2</v>
      </c>
      <c r="AQ46" s="46" t="str">
        <f t="array" ref="AQ46">INDEX('#_CONSTANTS'!$C:$C,MATCH(AQ$2,'#_CONSTANTS'!$B:$B,0))</f>
        <v>Joint Funds Unit (JFU)</v>
      </c>
      <c r="AR46" s="47">
        <f t="array" ref="AR46">INDEX('#_CONSTANTS'!$C:$C,MATCH(AR$2,'#_CONSTANTS'!$B:$B,0))</f>
        <v>4</v>
      </c>
      <c r="AS46" s="46" t="str">
        <f t="array" ref="AS46">INDEX('#_CONSTANTS'!$C:$C,MATCH(AS$2,'#_CONSTANTS'!$B:$B,0))</f>
        <v>C01</v>
      </c>
      <c r="AT46" s="47">
        <f t="array" ref="AT46">INDEX('#_CONSTANTS'!$C:$C,MATCH(AT$2,'#_CONSTANTS'!$B:$B,0))</f>
        <v>110</v>
      </c>
      <c r="AU46" s="47">
        <f t="array" ref="AU46">INDEX('#_CONSTANTS'!$C:$C,MATCH(AU$2,'#_CONSTANTS'!$B:$B,0))</f>
        <v>10</v>
      </c>
      <c r="AV46" s="47">
        <f t="array" ref="AV46">INDEX('#_CONSTANTS'!$C:$C,MATCH(AV$2,'#_CONSTANTS'!$B:$B,0))</f>
        <v>5</v>
      </c>
      <c r="AW46" s="47">
        <f t="array" ref="AW46">INDEX('#_CONSTANTS'!$C:$C,MATCH(AW$2,'#_CONSTANTS'!$B:$B,0))</f>
        <v>1</v>
      </c>
      <c r="AX46" s="46" t="str">
        <f t="array" ref="AX46">INDEX('#_CONSTANTS'!$C:$C,MATCH(AX$2,'#_CONSTANTS'!$B:$B,0))</f>
        <v>Foreign, Commonwealth and Development Office</v>
      </c>
      <c r="AY46" s="46" t="str">
        <f t="array" ref="AY46">INDEX('#_CONSTANTS'!$C:$C,MATCH(AY$2,'#_CONSTANTS'!$B:$B,0))</f>
        <v>Public Enquiry Point, Abercrombie House, Eaglesham Road, East Kilbride, Glasgow G75 8EA</v>
      </c>
      <c r="AZ46" s="46" t="str">
        <f t="array" ref="AZ46">INDEX('#_CONSTANTS'!$C:$C,MATCH(AZ$2,'#_CONSTANTS'!$B:$B,0))</f>
        <v>+44 (0) 1355 84 3132</v>
      </c>
      <c r="BA46" s="46" t="str">
        <f t="array" ref="BA46">INDEX('#_CONSTANTS'!$C:$C,MATCH(BA$2,'#_CONSTANTS'!$B:$B,0))</f>
        <v>transparency.unit@fcdo.gov.uk</v>
      </c>
      <c r="BB46" s="49">
        <v>0.0</v>
      </c>
      <c r="BC46" s="50" t="str">
        <f t="array" ref="BC46">INDEX('#_CONSTANTS'!$C:$C,MATCH(BC$2,'#_CONSTANTS'!$B:$B,0))</f>
        <v>GB-GOV-3</v>
      </c>
      <c r="BD46" s="50" t="str">
        <f t="array" ref="BD46">INDEX('#_CONSTANTS'!$C:$C,MATCH(BD$2,'#_CONSTANTS'!$B:$B,0))</f>
        <v>B1</v>
      </c>
      <c r="BE46" s="50" t="str">
        <f t="array" ref="BE46">INDEX('#_CONSTANTS'!$C:$C,MATCH(BE$2,'#_CONSTANTS'!$B:$B,0))</f>
        <v>en</v>
      </c>
      <c r="BF46" s="51">
        <f t="array" ref="BF46">INDEX('#_CONSTANTS'!$C:$C,MATCH(BF$2,'#_CONSTANTS'!$B:$B,0))</f>
        <v>45729.07149</v>
      </c>
    </row>
    <row r="47" ht="12.0" customHeight="1">
      <c r="A47" s="37" t="s">
        <v>305</v>
      </c>
      <c r="B47" s="52" t="s">
        <v>110</v>
      </c>
      <c r="C47" s="53" t="s">
        <v>306</v>
      </c>
      <c r="D47" s="40" t="s">
        <v>112</v>
      </c>
      <c r="E47" s="40" t="s">
        <v>54</v>
      </c>
      <c r="F47" s="40" t="s">
        <v>107</v>
      </c>
      <c r="G47" s="40">
        <v>10.0</v>
      </c>
      <c r="H47" s="40">
        <v>2.0</v>
      </c>
      <c r="I47" s="41" t="s">
        <v>307</v>
      </c>
      <c r="J47" s="41" t="s">
        <v>308</v>
      </c>
      <c r="K47" s="42">
        <v>1.0</v>
      </c>
      <c r="L47" s="43">
        <v>44287.0</v>
      </c>
      <c r="M47" s="42">
        <v>1.0</v>
      </c>
      <c r="N47" s="43">
        <f t="shared" si="1"/>
        <v>44287</v>
      </c>
      <c r="O47" s="42">
        <v>2.0</v>
      </c>
      <c r="P47" s="43">
        <v>44651.0</v>
      </c>
      <c r="Q47" s="40">
        <v>3.0</v>
      </c>
      <c r="R47" s="43"/>
      <c r="S47" s="40"/>
      <c r="T47" s="42">
        <v>4.0</v>
      </c>
      <c r="U47" s="42">
        <v>4.0</v>
      </c>
      <c r="V47" s="42">
        <v>99999.0</v>
      </c>
      <c r="W47" s="40"/>
      <c r="X47" s="40"/>
      <c r="Y47" s="40">
        <v>298.0</v>
      </c>
      <c r="Z47" s="40" t="s">
        <v>169</v>
      </c>
      <c r="AA47" s="40">
        <v>1.0</v>
      </c>
      <c r="AB47" s="40">
        <v>380.0</v>
      </c>
      <c r="AC47" s="40">
        <v>3.0</v>
      </c>
      <c r="AD47" s="40">
        <v>2.0</v>
      </c>
      <c r="AE47" s="42">
        <v>15220.0</v>
      </c>
      <c r="AF47" s="40" t="s">
        <v>121</v>
      </c>
      <c r="AG47" s="42">
        <v>1.0</v>
      </c>
      <c r="AH47" s="46" t="s">
        <v>108</v>
      </c>
      <c r="AI47" s="46" t="str">
        <f t="array" ref="AI47">INDEX('#_CONSTANTS'!$C:$C,MATCH(AI$2,'#_CONSTANTS'!$B:$B,0))</f>
        <v>GBP</v>
      </c>
      <c r="AJ47" s="46" t="str">
        <f t="array" ref="AJ47">INDEX('#_CONSTANTS'!$C:$C,MATCH(AJ$2,'#_CONSTANTS'!$B:$B,0))</f>
        <v>UK - Foreign, Commonwealth and Development Office</v>
      </c>
      <c r="AK47" s="46" t="str">
        <f t="array" ref="AK47">INDEX('#_CONSTANTS'!$C:$C,MATCH(AK$2,'#_CONSTANTS'!$B:$B,0))</f>
        <v>GB-GOV-1</v>
      </c>
      <c r="AL47" s="47">
        <f t="array" ref="AL47">INDEX('#_CONSTANTS'!$C:$C,MATCH(AL$2,'#_CONSTANTS'!$B:$B,0))</f>
        <v>10</v>
      </c>
      <c r="AM47" s="46" t="str">
        <f t="array" ref="AM47">INDEX('#_CONSTANTS'!$C:$C,MATCH(AM$2,'#_CONSTANTS'!$B:$B,0))</f>
        <v>GB-GOV-52</v>
      </c>
      <c r="AN47" s="46" t="str">
        <f t="array" ref="AN47">INDEX('#_CONSTANTS'!$C:$C,MATCH(AN$2,'#_CONSTANTS'!$B:$B,0))</f>
        <v>Conflict, Stability and Security Fund (CSSF)</v>
      </c>
      <c r="AO47" s="47">
        <f t="array" ref="AO47">INDEX('#_CONSTANTS'!$C:$C,MATCH(AO$2,'#_CONSTANTS'!$B:$B,0))</f>
        <v>1</v>
      </c>
      <c r="AP47" s="46" t="str">
        <f t="array" ref="AP47">INDEX('#_CONSTANTS'!$C:$C,MATCH(AP$2,'#_CONSTANTS'!$B:$B,0))</f>
        <v>GB-GOR-D2</v>
      </c>
      <c r="AQ47" s="46" t="str">
        <f t="array" ref="AQ47">INDEX('#_CONSTANTS'!$C:$C,MATCH(AQ$2,'#_CONSTANTS'!$B:$B,0))</f>
        <v>Joint Funds Unit (JFU)</v>
      </c>
      <c r="AR47" s="47">
        <f t="array" ref="AR47">INDEX('#_CONSTANTS'!$C:$C,MATCH(AR$2,'#_CONSTANTS'!$B:$B,0))</f>
        <v>4</v>
      </c>
      <c r="AS47" s="46" t="str">
        <f t="array" ref="AS47">INDEX('#_CONSTANTS'!$C:$C,MATCH(AS$2,'#_CONSTANTS'!$B:$B,0))</f>
        <v>C01</v>
      </c>
      <c r="AT47" s="47">
        <f t="array" ref="AT47">INDEX('#_CONSTANTS'!$C:$C,MATCH(AT$2,'#_CONSTANTS'!$B:$B,0))</f>
        <v>110</v>
      </c>
      <c r="AU47" s="47">
        <f t="array" ref="AU47">INDEX('#_CONSTANTS'!$C:$C,MATCH(AU$2,'#_CONSTANTS'!$B:$B,0))</f>
        <v>10</v>
      </c>
      <c r="AV47" s="47">
        <f t="array" ref="AV47">INDEX('#_CONSTANTS'!$C:$C,MATCH(AV$2,'#_CONSTANTS'!$B:$B,0))</f>
        <v>5</v>
      </c>
      <c r="AW47" s="47">
        <f t="array" ref="AW47">INDEX('#_CONSTANTS'!$C:$C,MATCH(AW$2,'#_CONSTANTS'!$B:$B,0))</f>
        <v>1</v>
      </c>
      <c r="AX47" s="46" t="str">
        <f t="array" ref="AX47">INDEX('#_CONSTANTS'!$C:$C,MATCH(AX$2,'#_CONSTANTS'!$B:$B,0))</f>
        <v>Foreign, Commonwealth and Development Office</v>
      </c>
      <c r="AY47" s="46" t="str">
        <f t="array" ref="AY47">INDEX('#_CONSTANTS'!$C:$C,MATCH(AY$2,'#_CONSTANTS'!$B:$B,0))</f>
        <v>Public Enquiry Point, Abercrombie House, Eaglesham Road, East Kilbride, Glasgow G75 8EA</v>
      </c>
      <c r="AZ47" s="46" t="str">
        <f t="array" ref="AZ47">INDEX('#_CONSTANTS'!$C:$C,MATCH(AZ$2,'#_CONSTANTS'!$B:$B,0))</f>
        <v>+44 (0) 1355 84 3132</v>
      </c>
      <c r="BA47" s="46" t="str">
        <f t="array" ref="BA47">INDEX('#_CONSTANTS'!$C:$C,MATCH(BA$2,'#_CONSTANTS'!$B:$B,0))</f>
        <v>transparency.unit@fcdo.gov.uk</v>
      </c>
      <c r="BB47" s="49">
        <v>0.0</v>
      </c>
      <c r="BC47" s="50" t="str">
        <f t="array" ref="BC47">INDEX('#_CONSTANTS'!$C:$C,MATCH(BC$2,'#_CONSTANTS'!$B:$B,0))</f>
        <v>GB-GOV-3</v>
      </c>
      <c r="BD47" s="50" t="str">
        <f t="array" ref="BD47">INDEX('#_CONSTANTS'!$C:$C,MATCH(BD$2,'#_CONSTANTS'!$B:$B,0))</f>
        <v>B1</v>
      </c>
      <c r="BE47" s="50" t="str">
        <f t="array" ref="BE47">INDEX('#_CONSTANTS'!$C:$C,MATCH(BE$2,'#_CONSTANTS'!$B:$B,0))</f>
        <v>en</v>
      </c>
      <c r="BF47" s="51">
        <f t="array" ref="BF47">INDEX('#_CONSTANTS'!$C:$C,MATCH(BF$2,'#_CONSTANTS'!$B:$B,0))</f>
        <v>45729.07149</v>
      </c>
    </row>
    <row r="48" ht="12.0" customHeight="1">
      <c r="A48" s="37" t="s">
        <v>309</v>
      </c>
      <c r="B48" s="52" t="s">
        <v>110</v>
      </c>
      <c r="C48" s="53" t="s">
        <v>310</v>
      </c>
      <c r="D48" s="40" t="s">
        <v>112</v>
      </c>
      <c r="E48" s="40" t="s">
        <v>54</v>
      </c>
      <c r="F48" s="40" t="s">
        <v>107</v>
      </c>
      <c r="G48" s="40">
        <v>10.0</v>
      </c>
      <c r="H48" s="40">
        <v>2.0</v>
      </c>
      <c r="I48" s="41" t="s">
        <v>311</v>
      </c>
      <c r="J48" s="41" t="s">
        <v>312</v>
      </c>
      <c r="K48" s="42">
        <v>1.0</v>
      </c>
      <c r="L48" s="43">
        <v>42826.0</v>
      </c>
      <c r="M48" s="42">
        <v>1.0</v>
      </c>
      <c r="N48" s="43">
        <f t="shared" si="1"/>
        <v>42826</v>
      </c>
      <c r="O48" s="42">
        <v>2.0</v>
      </c>
      <c r="P48" s="43">
        <v>44651.0</v>
      </c>
      <c r="Q48" s="40">
        <v>3.0</v>
      </c>
      <c r="R48" s="43">
        <v>44286.0</v>
      </c>
      <c r="S48" s="40">
        <v>4.0</v>
      </c>
      <c r="T48" s="42">
        <v>3.0</v>
      </c>
      <c r="U48" s="42">
        <v>4.0</v>
      </c>
      <c r="V48" s="42">
        <v>99999.0</v>
      </c>
      <c r="W48" s="40"/>
      <c r="X48" s="40"/>
      <c r="Y48" s="40">
        <v>380.0</v>
      </c>
      <c r="Z48" s="40" t="s">
        <v>313</v>
      </c>
      <c r="AA48" s="40">
        <v>1.0</v>
      </c>
      <c r="AB48" s="40"/>
      <c r="AC48" s="40">
        <v>3.0</v>
      </c>
      <c r="AD48" s="40">
        <v>2.0</v>
      </c>
      <c r="AE48" s="42">
        <v>15210.0</v>
      </c>
      <c r="AF48" s="40" t="s">
        <v>150</v>
      </c>
      <c r="AG48" s="42">
        <v>1.0</v>
      </c>
      <c r="AH48" s="46" t="s">
        <v>108</v>
      </c>
      <c r="AI48" s="46" t="str">
        <f t="array" ref="AI48">INDEX('#_CONSTANTS'!$C:$C,MATCH(AI$2,'#_CONSTANTS'!$B:$B,0))</f>
        <v>GBP</v>
      </c>
      <c r="AJ48" s="46" t="str">
        <f t="array" ref="AJ48">INDEX('#_CONSTANTS'!$C:$C,MATCH(AJ$2,'#_CONSTANTS'!$B:$B,0))</f>
        <v>UK - Foreign, Commonwealth and Development Office</v>
      </c>
      <c r="AK48" s="46" t="str">
        <f t="array" ref="AK48">INDEX('#_CONSTANTS'!$C:$C,MATCH(AK$2,'#_CONSTANTS'!$B:$B,0))</f>
        <v>GB-GOV-1</v>
      </c>
      <c r="AL48" s="47">
        <f t="array" ref="AL48">INDEX('#_CONSTANTS'!$C:$C,MATCH(AL$2,'#_CONSTANTS'!$B:$B,0))</f>
        <v>10</v>
      </c>
      <c r="AM48" s="46" t="str">
        <f t="array" ref="AM48">INDEX('#_CONSTANTS'!$C:$C,MATCH(AM$2,'#_CONSTANTS'!$B:$B,0))</f>
        <v>GB-GOV-52</v>
      </c>
      <c r="AN48" s="46" t="str">
        <f t="array" ref="AN48">INDEX('#_CONSTANTS'!$C:$C,MATCH(AN$2,'#_CONSTANTS'!$B:$B,0))</f>
        <v>Conflict, Stability and Security Fund (CSSF)</v>
      </c>
      <c r="AO48" s="47">
        <f t="array" ref="AO48">INDEX('#_CONSTANTS'!$C:$C,MATCH(AO$2,'#_CONSTANTS'!$B:$B,0))</f>
        <v>1</v>
      </c>
      <c r="AP48" s="46" t="str">
        <f t="array" ref="AP48">INDEX('#_CONSTANTS'!$C:$C,MATCH(AP$2,'#_CONSTANTS'!$B:$B,0))</f>
        <v>GB-GOR-D2</v>
      </c>
      <c r="AQ48" s="46" t="str">
        <f t="array" ref="AQ48">INDEX('#_CONSTANTS'!$C:$C,MATCH(AQ$2,'#_CONSTANTS'!$B:$B,0))</f>
        <v>Joint Funds Unit (JFU)</v>
      </c>
      <c r="AR48" s="47">
        <f t="array" ref="AR48">INDEX('#_CONSTANTS'!$C:$C,MATCH(AR$2,'#_CONSTANTS'!$B:$B,0))</f>
        <v>4</v>
      </c>
      <c r="AS48" s="46" t="str">
        <f t="array" ref="AS48">INDEX('#_CONSTANTS'!$C:$C,MATCH(AS$2,'#_CONSTANTS'!$B:$B,0))</f>
        <v>C01</v>
      </c>
      <c r="AT48" s="47">
        <f t="array" ref="AT48">INDEX('#_CONSTANTS'!$C:$C,MATCH(AT$2,'#_CONSTANTS'!$B:$B,0))</f>
        <v>110</v>
      </c>
      <c r="AU48" s="47">
        <f t="array" ref="AU48">INDEX('#_CONSTANTS'!$C:$C,MATCH(AU$2,'#_CONSTANTS'!$B:$B,0))</f>
        <v>10</v>
      </c>
      <c r="AV48" s="47">
        <f t="array" ref="AV48">INDEX('#_CONSTANTS'!$C:$C,MATCH(AV$2,'#_CONSTANTS'!$B:$B,0))</f>
        <v>5</v>
      </c>
      <c r="AW48" s="47">
        <f t="array" ref="AW48">INDEX('#_CONSTANTS'!$C:$C,MATCH(AW$2,'#_CONSTANTS'!$B:$B,0))</f>
        <v>1</v>
      </c>
      <c r="AX48" s="46" t="str">
        <f t="array" ref="AX48">INDEX('#_CONSTANTS'!$C:$C,MATCH(AX$2,'#_CONSTANTS'!$B:$B,0))</f>
        <v>Foreign, Commonwealth and Development Office</v>
      </c>
      <c r="AY48" s="46" t="str">
        <f t="array" ref="AY48">INDEX('#_CONSTANTS'!$C:$C,MATCH(AY$2,'#_CONSTANTS'!$B:$B,0))</f>
        <v>Public Enquiry Point, Abercrombie House, Eaglesham Road, East Kilbride, Glasgow G75 8EA</v>
      </c>
      <c r="AZ48" s="46" t="str">
        <f t="array" ref="AZ48">INDEX('#_CONSTANTS'!$C:$C,MATCH(AZ$2,'#_CONSTANTS'!$B:$B,0))</f>
        <v>+44 (0) 1355 84 3132</v>
      </c>
      <c r="BA48" s="46" t="str">
        <f t="array" ref="BA48">INDEX('#_CONSTANTS'!$C:$C,MATCH(BA$2,'#_CONSTANTS'!$B:$B,0))</f>
        <v>transparency.unit@fcdo.gov.uk</v>
      </c>
      <c r="BB48" s="49">
        <v>0.0</v>
      </c>
      <c r="BC48" s="50" t="str">
        <f t="array" ref="BC48">INDEX('#_CONSTANTS'!$C:$C,MATCH(BC$2,'#_CONSTANTS'!$B:$B,0))</f>
        <v>GB-GOV-3</v>
      </c>
      <c r="BD48" s="50" t="str">
        <f t="array" ref="BD48">INDEX('#_CONSTANTS'!$C:$C,MATCH(BD$2,'#_CONSTANTS'!$B:$B,0))</f>
        <v>B1</v>
      </c>
      <c r="BE48" s="50" t="str">
        <f t="array" ref="BE48">INDEX('#_CONSTANTS'!$C:$C,MATCH(BE$2,'#_CONSTANTS'!$B:$B,0))</f>
        <v>en</v>
      </c>
      <c r="BF48" s="51">
        <f t="array" ref="BF48">INDEX('#_CONSTANTS'!$C:$C,MATCH(BF$2,'#_CONSTANTS'!$B:$B,0))</f>
        <v>45729.07149</v>
      </c>
    </row>
    <row r="49" ht="12.0" customHeight="1">
      <c r="A49" s="37" t="s">
        <v>314</v>
      </c>
      <c r="B49" s="52" t="s">
        <v>110</v>
      </c>
      <c r="C49" s="53" t="s">
        <v>315</v>
      </c>
      <c r="D49" s="40" t="s">
        <v>112</v>
      </c>
      <c r="E49" s="40" t="s">
        <v>54</v>
      </c>
      <c r="F49" s="40" t="s">
        <v>107</v>
      </c>
      <c r="G49" s="40">
        <v>10.0</v>
      </c>
      <c r="H49" s="40">
        <v>2.0</v>
      </c>
      <c r="I49" s="41" t="s">
        <v>316</v>
      </c>
      <c r="J49" s="41" t="s">
        <v>317</v>
      </c>
      <c r="K49" s="42">
        <v>1.0</v>
      </c>
      <c r="L49" s="43">
        <v>42826.0</v>
      </c>
      <c r="M49" s="42">
        <v>1.0</v>
      </c>
      <c r="N49" s="43">
        <f t="shared" si="1"/>
        <v>42826</v>
      </c>
      <c r="O49" s="42">
        <v>2.0</v>
      </c>
      <c r="P49" s="43">
        <v>44651.0</v>
      </c>
      <c r="Q49" s="40">
        <v>3.0</v>
      </c>
      <c r="R49" s="44"/>
      <c r="S49" s="40"/>
      <c r="T49" s="42">
        <v>4.0</v>
      </c>
      <c r="U49" s="42">
        <v>2.0</v>
      </c>
      <c r="V49" s="42">
        <v>99999.0</v>
      </c>
      <c r="W49" s="40" t="s">
        <v>318</v>
      </c>
      <c r="X49" s="40" t="s">
        <v>319</v>
      </c>
      <c r="Y49" s="40"/>
      <c r="Z49" s="40"/>
      <c r="AA49" s="40"/>
      <c r="AB49" s="40" t="s">
        <v>318</v>
      </c>
      <c r="AC49" s="40">
        <v>3.0</v>
      </c>
      <c r="AD49" s="40">
        <v>2.0</v>
      </c>
      <c r="AE49" s="42">
        <v>15210.0</v>
      </c>
      <c r="AF49" s="40" t="s">
        <v>150</v>
      </c>
      <c r="AG49" s="42">
        <v>1.0</v>
      </c>
      <c r="AH49" s="46" t="s">
        <v>108</v>
      </c>
      <c r="AI49" s="46" t="str">
        <f t="array" ref="AI49">INDEX('#_CONSTANTS'!$C:$C,MATCH(AI$2,'#_CONSTANTS'!$B:$B,0))</f>
        <v>GBP</v>
      </c>
      <c r="AJ49" s="46" t="str">
        <f t="array" ref="AJ49">INDEX('#_CONSTANTS'!$C:$C,MATCH(AJ$2,'#_CONSTANTS'!$B:$B,0))</f>
        <v>UK - Foreign, Commonwealth and Development Office</v>
      </c>
      <c r="AK49" s="46" t="str">
        <f t="array" ref="AK49">INDEX('#_CONSTANTS'!$C:$C,MATCH(AK$2,'#_CONSTANTS'!$B:$B,0))</f>
        <v>GB-GOV-1</v>
      </c>
      <c r="AL49" s="47">
        <f t="array" ref="AL49">INDEX('#_CONSTANTS'!$C:$C,MATCH(AL$2,'#_CONSTANTS'!$B:$B,0))</f>
        <v>10</v>
      </c>
      <c r="AM49" s="46" t="str">
        <f t="array" ref="AM49">INDEX('#_CONSTANTS'!$C:$C,MATCH(AM$2,'#_CONSTANTS'!$B:$B,0))</f>
        <v>GB-GOV-52</v>
      </c>
      <c r="AN49" s="46" t="str">
        <f t="array" ref="AN49">INDEX('#_CONSTANTS'!$C:$C,MATCH(AN$2,'#_CONSTANTS'!$B:$B,0))</f>
        <v>Conflict, Stability and Security Fund (CSSF)</v>
      </c>
      <c r="AO49" s="47">
        <f t="array" ref="AO49">INDEX('#_CONSTANTS'!$C:$C,MATCH(AO$2,'#_CONSTANTS'!$B:$B,0))</f>
        <v>1</v>
      </c>
      <c r="AP49" s="46" t="str">
        <f t="array" ref="AP49">INDEX('#_CONSTANTS'!$C:$C,MATCH(AP$2,'#_CONSTANTS'!$B:$B,0))</f>
        <v>GB-GOR-D2</v>
      </c>
      <c r="AQ49" s="46" t="str">
        <f t="array" ref="AQ49">INDEX('#_CONSTANTS'!$C:$C,MATCH(AQ$2,'#_CONSTANTS'!$B:$B,0))</f>
        <v>Joint Funds Unit (JFU)</v>
      </c>
      <c r="AR49" s="47">
        <f t="array" ref="AR49">INDEX('#_CONSTANTS'!$C:$C,MATCH(AR$2,'#_CONSTANTS'!$B:$B,0))</f>
        <v>4</v>
      </c>
      <c r="AS49" s="46" t="str">
        <f t="array" ref="AS49">INDEX('#_CONSTANTS'!$C:$C,MATCH(AS$2,'#_CONSTANTS'!$B:$B,0))</f>
        <v>C01</v>
      </c>
      <c r="AT49" s="47">
        <f t="array" ref="AT49">INDEX('#_CONSTANTS'!$C:$C,MATCH(AT$2,'#_CONSTANTS'!$B:$B,0))</f>
        <v>110</v>
      </c>
      <c r="AU49" s="47">
        <f t="array" ref="AU49">INDEX('#_CONSTANTS'!$C:$C,MATCH(AU$2,'#_CONSTANTS'!$B:$B,0))</f>
        <v>10</v>
      </c>
      <c r="AV49" s="47">
        <f t="array" ref="AV49">INDEX('#_CONSTANTS'!$C:$C,MATCH(AV$2,'#_CONSTANTS'!$B:$B,0))</f>
        <v>5</v>
      </c>
      <c r="AW49" s="47">
        <f t="array" ref="AW49">INDEX('#_CONSTANTS'!$C:$C,MATCH(AW$2,'#_CONSTANTS'!$B:$B,0))</f>
        <v>1</v>
      </c>
      <c r="AX49" s="46" t="str">
        <f t="array" ref="AX49">INDEX('#_CONSTANTS'!$C:$C,MATCH(AX$2,'#_CONSTANTS'!$B:$B,0))</f>
        <v>Foreign, Commonwealth and Development Office</v>
      </c>
      <c r="AY49" s="46" t="str">
        <f t="array" ref="AY49">INDEX('#_CONSTANTS'!$C:$C,MATCH(AY$2,'#_CONSTANTS'!$B:$B,0))</f>
        <v>Public Enquiry Point, Abercrombie House, Eaglesham Road, East Kilbride, Glasgow G75 8EA</v>
      </c>
      <c r="AZ49" s="46" t="str">
        <f t="array" ref="AZ49">INDEX('#_CONSTANTS'!$C:$C,MATCH(AZ$2,'#_CONSTANTS'!$B:$B,0))</f>
        <v>+44 (0) 1355 84 3132</v>
      </c>
      <c r="BA49" s="46" t="str">
        <f t="array" ref="BA49">INDEX('#_CONSTANTS'!$C:$C,MATCH(BA$2,'#_CONSTANTS'!$B:$B,0))</f>
        <v>transparency.unit@fcdo.gov.uk</v>
      </c>
      <c r="BB49" s="49">
        <v>0.0</v>
      </c>
      <c r="BC49" s="50" t="str">
        <f t="array" ref="BC49">INDEX('#_CONSTANTS'!$C:$C,MATCH(BC$2,'#_CONSTANTS'!$B:$B,0))</f>
        <v>GB-GOV-3</v>
      </c>
      <c r="BD49" s="50" t="str">
        <f t="array" ref="BD49">INDEX('#_CONSTANTS'!$C:$C,MATCH(BD$2,'#_CONSTANTS'!$B:$B,0))</f>
        <v>B1</v>
      </c>
      <c r="BE49" s="50" t="str">
        <f t="array" ref="BE49">INDEX('#_CONSTANTS'!$C:$C,MATCH(BE$2,'#_CONSTANTS'!$B:$B,0))</f>
        <v>en</v>
      </c>
      <c r="BF49" s="51">
        <f t="array" ref="BF49">INDEX('#_CONSTANTS'!$C:$C,MATCH(BF$2,'#_CONSTANTS'!$B:$B,0))</f>
        <v>45729.07149</v>
      </c>
    </row>
    <row r="50" ht="12.0" customHeight="1">
      <c r="A50" s="37" t="s">
        <v>320</v>
      </c>
      <c r="B50" s="52" t="s">
        <v>110</v>
      </c>
      <c r="C50" s="53" t="s">
        <v>321</v>
      </c>
      <c r="D50" s="40" t="s">
        <v>112</v>
      </c>
      <c r="E50" s="40" t="s">
        <v>54</v>
      </c>
      <c r="F50" s="40" t="s">
        <v>107</v>
      </c>
      <c r="G50" s="40">
        <v>10.0</v>
      </c>
      <c r="H50" s="40">
        <v>2.0</v>
      </c>
      <c r="I50" s="41" t="s">
        <v>322</v>
      </c>
      <c r="J50" s="41" t="s">
        <v>323</v>
      </c>
      <c r="K50" s="42">
        <v>1.0</v>
      </c>
      <c r="L50" s="43">
        <v>42826.0</v>
      </c>
      <c r="M50" s="42">
        <v>1.0</v>
      </c>
      <c r="N50" s="43">
        <f t="shared" si="1"/>
        <v>42826</v>
      </c>
      <c r="O50" s="42">
        <v>2.0</v>
      </c>
      <c r="P50" s="43">
        <v>44651.0</v>
      </c>
      <c r="Q50" s="40">
        <v>3.0</v>
      </c>
      <c r="R50" s="44"/>
      <c r="S50" s="40"/>
      <c r="T50" s="42">
        <v>3.0</v>
      </c>
      <c r="U50" s="42">
        <v>2.0</v>
      </c>
      <c r="V50" s="42">
        <v>99999.0</v>
      </c>
      <c r="W50" s="40"/>
      <c r="X50" s="40"/>
      <c r="Y50" s="40">
        <v>489.0</v>
      </c>
      <c r="Z50" s="40" t="s">
        <v>324</v>
      </c>
      <c r="AA50" s="40">
        <v>1.0</v>
      </c>
      <c r="AB50" s="40">
        <v>489.0</v>
      </c>
      <c r="AC50" s="40">
        <v>3.0</v>
      </c>
      <c r="AD50" s="40">
        <v>2.0</v>
      </c>
      <c r="AE50" s="42">
        <v>15210.0</v>
      </c>
      <c r="AF50" s="40" t="s">
        <v>150</v>
      </c>
      <c r="AG50" s="42">
        <v>1.0</v>
      </c>
      <c r="AH50" s="46" t="s">
        <v>108</v>
      </c>
      <c r="AI50" s="46" t="str">
        <f t="array" ref="AI50">INDEX('#_CONSTANTS'!$C:$C,MATCH(AI$2,'#_CONSTANTS'!$B:$B,0))</f>
        <v>GBP</v>
      </c>
      <c r="AJ50" s="46" t="str">
        <f t="array" ref="AJ50">INDEX('#_CONSTANTS'!$C:$C,MATCH(AJ$2,'#_CONSTANTS'!$B:$B,0))</f>
        <v>UK - Foreign, Commonwealth and Development Office</v>
      </c>
      <c r="AK50" s="46" t="str">
        <f t="array" ref="AK50">INDEX('#_CONSTANTS'!$C:$C,MATCH(AK$2,'#_CONSTANTS'!$B:$B,0))</f>
        <v>GB-GOV-1</v>
      </c>
      <c r="AL50" s="47">
        <f t="array" ref="AL50">INDEX('#_CONSTANTS'!$C:$C,MATCH(AL$2,'#_CONSTANTS'!$B:$B,0))</f>
        <v>10</v>
      </c>
      <c r="AM50" s="46" t="str">
        <f t="array" ref="AM50">INDEX('#_CONSTANTS'!$C:$C,MATCH(AM$2,'#_CONSTANTS'!$B:$B,0))</f>
        <v>GB-GOV-52</v>
      </c>
      <c r="AN50" s="46" t="str">
        <f t="array" ref="AN50">INDEX('#_CONSTANTS'!$C:$C,MATCH(AN$2,'#_CONSTANTS'!$B:$B,0))</f>
        <v>Conflict, Stability and Security Fund (CSSF)</v>
      </c>
      <c r="AO50" s="47">
        <f t="array" ref="AO50">INDEX('#_CONSTANTS'!$C:$C,MATCH(AO$2,'#_CONSTANTS'!$B:$B,0))</f>
        <v>1</v>
      </c>
      <c r="AP50" s="46" t="str">
        <f t="array" ref="AP50">INDEX('#_CONSTANTS'!$C:$C,MATCH(AP$2,'#_CONSTANTS'!$B:$B,0))</f>
        <v>GB-GOR-D2</v>
      </c>
      <c r="AQ50" s="46" t="str">
        <f t="array" ref="AQ50">INDEX('#_CONSTANTS'!$C:$C,MATCH(AQ$2,'#_CONSTANTS'!$B:$B,0))</f>
        <v>Joint Funds Unit (JFU)</v>
      </c>
      <c r="AR50" s="47">
        <f t="array" ref="AR50">INDEX('#_CONSTANTS'!$C:$C,MATCH(AR$2,'#_CONSTANTS'!$B:$B,0))</f>
        <v>4</v>
      </c>
      <c r="AS50" s="46" t="str">
        <f t="array" ref="AS50">INDEX('#_CONSTANTS'!$C:$C,MATCH(AS$2,'#_CONSTANTS'!$B:$B,0))</f>
        <v>C01</v>
      </c>
      <c r="AT50" s="47">
        <f t="array" ref="AT50">INDEX('#_CONSTANTS'!$C:$C,MATCH(AT$2,'#_CONSTANTS'!$B:$B,0))</f>
        <v>110</v>
      </c>
      <c r="AU50" s="47">
        <f t="array" ref="AU50">INDEX('#_CONSTANTS'!$C:$C,MATCH(AU$2,'#_CONSTANTS'!$B:$B,0))</f>
        <v>10</v>
      </c>
      <c r="AV50" s="47">
        <f t="array" ref="AV50">INDEX('#_CONSTANTS'!$C:$C,MATCH(AV$2,'#_CONSTANTS'!$B:$B,0))</f>
        <v>5</v>
      </c>
      <c r="AW50" s="47">
        <f t="array" ref="AW50">INDEX('#_CONSTANTS'!$C:$C,MATCH(AW$2,'#_CONSTANTS'!$B:$B,0))</f>
        <v>1</v>
      </c>
      <c r="AX50" s="46" t="str">
        <f t="array" ref="AX50">INDEX('#_CONSTANTS'!$C:$C,MATCH(AX$2,'#_CONSTANTS'!$B:$B,0))</f>
        <v>Foreign, Commonwealth and Development Office</v>
      </c>
      <c r="AY50" s="46" t="str">
        <f t="array" ref="AY50">INDEX('#_CONSTANTS'!$C:$C,MATCH(AY$2,'#_CONSTANTS'!$B:$B,0))</f>
        <v>Public Enquiry Point, Abercrombie House, Eaglesham Road, East Kilbride, Glasgow G75 8EA</v>
      </c>
      <c r="AZ50" s="46" t="str">
        <f t="array" ref="AZ50">INDEX('#_CONSTANTS'!$C:$C,MATCH(AZ$2,'#_CONSTANTS'!$B:$B,0))</f>
        <v>+44 (0) 1355 84 3132</v>
      </c>
      <c r="BA50" s="46" t="str">
        <f t="array" ref="BA50">INDEX('#_CONSTANTS'!$C:$C,MATCH(BA$2,'#_CONSTANTS'!$B:$B,0))</f>
        <v>transparency.unit@fcdo.gov.uk</v>
      </c>
      <c r="BB50" s="49">
        <v>0.0</v>
      </c>
      <c r="BC50" s="50" t="str">
        <f t="array" ref="BC50">INDEX('#_CONSTANTS'!$C:$C,MATCH(BC$2,'#_CONSTANTS'!$B:$B,0))</f>
        <v>GB-GOV-3</v>
      </c>
      <c r="BD50" s="50" t="str">
        <f t="array" ref="BD50">INDEX('#_CONSTANTS'!$C:$C,MATCH(BD$2,'#_CONSTANTS'!$B:$B,0))</f>
        <v>B1</v>
      </c>
      <c r="BE50" s="50" t="str">
        <f t="array" ref="BE50">INDEX('#_CONSTANTS'!$C:$C,MATCH(BE$2,'#_CONSTANTS'!$B:$B,0))</f>
        <v>en</v>
      </c>
      <c r="BF50" s="51">
        <f t="array" ref="BF50">INDEX('#_CONSTANTS'!$C:$C,MATCH(BF$2,'#_CONSTANTS'!$B:$B,0))</f>
        <v>45729.07149</v>
      </c>
    </row>
    <row r="51" ht="12.0" customHeight="1">
      <c r="A51" s="37" t="s">
        <v>325</v>
      </c>
      <c r="B51" s="52" t="s">
        <v>110</v>
      </c>
      <c r="C51" s="53" t="s">
        <v>326</v>
      </c>
      <c r="D51" s="40" t="s">
        <v>112</v>
      </c>
      <c r="E51" s="40" t="s">
        <v>54</v>
      </c>
      <c r="F51" s="40" t="s">
        <v>107</v>
      </c>
      <c r="G51" s="40">
        <v>10.0</v>
      </c>
      <c r="H51" s="40">
        <v>2.0</v>
      </c>
      <c r="I51" s="41" t="s">
        <v>327</v>
      </c>
      <c r="J51" s="41" t="s">
        <v>328</v>
      </c>
      <c r="K51" s="42">
        <v>1.0</v>
      </c>
      <c r="L51" s="43">
        <v>42826.0</v>
      </c>
      <c r="M51" s="42">
        <v>1.0</v>
      </c>
      <c r="N51" s="43">
        <f t="shared" si="1"/>
        <v>42826</v>
      </c>
      <c r="O51" s="42">
        <v>2.0</v>
      </c>
      <c r="P51" s="43">
        <v>44651.0</v>
      </c>
      <c r="Q51" s="40">
        <v>3.0</v>
      </c>
      <c r="R51" s="44"/>
      <c r="S51" s="40"/>
      <c r="T51" s="42">
        <v>3.0</v>
      </c>
      <c r="U51" s="42">
        <v>2.0</v>
      </c>
      <c r="V51" s="42">
        <v>99999.0</v>
      </c>
      <c r="W51" s="40"/>
      <c r="X51" s="40"/>
      <c r="Y51" s="40">
        <v>619.0</v>
      </c>
      <c r="Z51" s="40" t="s">
        <v>329</v>
      </c>
      <c r="AA51" s="40">
        <v>1.0</v>
      </c>
      <c r="AB51" s="40">
        <v>619.0</v>
      </c>
      <c r="AC51" s="40">
        <v>3.0</v>
      </c>
      <c r="AD51" s="40">
        <v>2.0</v>
      </c>
      <c r="AE51" s="42">
        <v>15220.0</v>
      </c>
      <c r="AF51" s="40" t="s">
        <v>121</v>
      </c>
      <c r="AG51" s="42">
        <v>1.0</v>
      </c>
      <c r="AH51" s="46" t="s">
        <v>108</v>
      </c>
      <c r="AI51" s="46" t="str">
        <f t="array" ref="AI51">INDEX('#_CONSTANTS'!$C:$C,MATCH(AI$2,'#_CONSTANTS'!$B:$B,0))</f>
        <v>GBP</v>
      </c>
      <c r="AJ51" s="46" t="str">
        <f t="array" ref="AJ51">INDEX('#_CONSTANTS'!$C:$C,MATCH(AJ$2,'#_CONSTANTS'!$B:$B,0))</f>
        <v>UK - Foreign, Commonwealth and Development Office</v>
      </c>
      <c r="AK51" s="46" t="str">
        <f t="array" ref="AK51">INDEX('#_CONSTANTS'!$C:$C,MATCH(AK$2,'#_CONSTANTS'!$B:$B,0))</f>
        <v>GB-GOV-1</v>
      </c>
      <c r="AL51" s="47">
        <f t="array" ref="AL51">INDEX('#_CONSTANTS'!$C:$C,MATCH(AL$2,'#_CONSTANTS'!$B:$B,0))</f>
        <v>10</v>
      </c>
      <c r="AM51" s="46" t="str">
        <f t="array" ref="AM51">INDEX('#_CONSTANTS'!$C:$C,MATCH(AM$2,'#_CONSTANTS'!$B:$B,0))</f>
        <v>GB-GOV-52</v>
      </c>
      <c r="AN51" s="46" t="str">
        <f t="array" ref="AN51">INDEX('#_CONSTANTS'!$C:$C,MATCH(AN$2,'#_CONSTANTS'!$B:$B,0))</f>
        <v>Conflict, Stability and Security Fund (CSSF)</v>
      </c>
      <c r="AO51" s="47">
        <f t="array" ref="AO51">INDEX('#_CONSTANTS'!$C:$C,MATCH(AO$2,'#_CONSTANTS'!$B:$B,0))</f>
        <v>1</v>
      </c>
      <c r="AP51" s="46" t="str">
        <f t="array" ref="AP51">INDEX('#_CONSTANTS'!$C:$C,MATCH(AP$2,'#_CONSTANTS'!$B:$B,0))</f>
        <v>GB-GOR-D2</v>
      </c>
      <c r="AQ51" s="46" t="str">
        <f t="array" ref="AQ51">INDEX('#_CONSTANTS'!$C:$C,MATCH(AQ$2,'#_CONSTANTS'!$B:$B,0))</f>
        <v>Joint Funds Unit (JFU)</v>
      </c>
      <c r="AR51" s="47">
        <f t="array" ref="AR51">INDEX('#_CONSTANTS'!$C:$C,MATCH(AR$2,'#_CONSTANTS'!$B:$B,0))</f>
        <v>4</v>
      </c>
      <c r="AS51" s="46" t="str">
        <f t="array" ref="AS51">INDEX('#_CONSTANTS'!$C:$C,MATCH(AS$2,'#_CONSTANTS'!$B:$B,0))</f>
        <v>C01</v>
      </c>
      <c r="AT51" s="47">
        <f t="array" ref="AT51">INDEX('#_CONSTANTS'!$C:$C,MATCH(AT$2,'#_CONSTANTS'!$B:$B,0))</f>
        <v>110</v>
      </c>
      <c r="AU51" s="47">
        <f t="array" ref="AU51">INDEX('#_CONSTANTS'!$C:$C,MATCH(AU$2,'#_CONSTANTS'!$B:$B,0))</f>
        <v>10</v>
      </c>
      <c r="AV51" s="47">
        <f t="array" ref="AV51">INDEX('#_CONSTANTS'!$C:$C,MATCH(AV$2,'#_CONSTANTS'!$B:$B,0))</f>
        <v>5</v>
      </c>
      <c r="AW51" s="47">
        <f t="array" ref="AW51">INDEX('#_CONSTANTS'!$C:$C,MATCH(AW$2,'#_CONSTANTS'!$B:$B,0))</f>
        <v>1</v>
      </c>
      <c r="AX51" s="46" t="str">
        <f t="array" ref="AX51">INDEX('#_CONSTANTS'!$C:$C,MATCH(AX$2,'#_CONSTANTS'!$B:$B,0))</f>
        <v>Foreign, Commonwealth and Development Office</v>
      </c>
      <c r="AY51" s="46" t="str">
        <f t="array" ref="AY51">INDEX('#_CONSTANTS'!$C:$C,MATCH(AY$2,'#_CONSTANTS'!$B:$B,0))</f>
        <v>Public Enquiry Point, Abercrombie House, Eaglesham Road, East Kilbride, Glasgow G75 8EA</v>
      </c>
      <c r="AZ51" s="46" t="str">
        <f t="array" ref="AZ51">INDEX('#_CONSTANTS'!$C:$C,MATCH(AZ$2,'#_CONSTANTS'!$B:$B,0))</f>
        <v>+44 (0) 1355 84 3132</v>
      </c>
      <c r="BA51" s="46" t="str">
        <f t="array" ref="BA51">INDEX('#_CONSTANTS'!$C:$C,MATCH(BA$2,'#_CONSTANTS'!$B:$B,0))</f>
        <v>transparency.unit@fcdo.gov.uk</v>
      </c>
      <c r="BB51" s="49">
        <v>0.0</v>
      </c>
      <c r="BC51" s="50" t="str">
        <f t="array" ref="BC51">INDEX('#_CONSTANTS'!$C:$C,MATCH(BC$2,'#_CONSTANTS'!$B:$B,0))</f>
        <v>GB-GOV-3</v>
      </c>
      <c r="BD51" s="50" t="str">
        <f t="array" ref="BD51">INDEX('#_CONSTANTS'!$C:$C,MATCH(BD$2,'#_CONSTANTS'!$B:$B,0))</f>
        <v>B1</v>
      </c>
      <c r="BE51" s="50" t="str">
        <f t="array" ref="BE51">INDEX('#_CONSTANTS'!$C:$C,MATCH(BE$2,'#_CONSTANTS'!$B:$B,0))</f>
        <v>en</v>
      </c>
      <c r="BF51" s="51">
        <f t="array" ref="BF51">INDEX('#_CONSTANTS'!$C:$C,MATCH(BF$2,'#_CONSTANTS'!$B:$B,0))</f>
        <v>45729.07149</v>
      </c>
    </row>
    <row r="52" ht="12.0" customHeight="1">
      <c r="A52" s="37" t="s">
        <v>330</v>
      </c>
      <c r="B52" s="52" t="s">
        <v>110</v>
      </c>
      <c r="C52" s="53" t="s">
        <v>331</v>
      </c>
      <c r="D52" s="40" t="s">
        <v>112</v>
      </c>
      <c r="E52" s="40" t="s">
        <v>54</v>
      </c>
      <c r="F52" s="40" t="s">
        <v>107</v>
      </c>
      <c r="G52" s="40">
        <v>10.0</v>
      </c>
      <c r="H52" s="40">
        <v>2.0</v>
      </c>
      <c r="I52" s="59" t="s">
        <v>332</v>
      </c>
      <c r="J52" s="41" t="s">
        <v>333</v>
      </c>
      <c r="K52" s="42">
        <v>1.0</v>
      </c>
      <c r="L52" s="43">
        <v>42826.0</v>
      </c>
      <c r="M52" s="42">
        <v>1.0</v>
      </c>
      <c r="N52" s="43">
        <f t="shared" si="1"/>
        <v>42826</v>
      </c>
      <c r="O52" s="42">
        <v>2.0</v>
      </c>
      <c r="P52" s="43">
        <v>44651.0</v>
      </c>
      <c r="Q52" s="40">
        <v>3.0</v>
      </c>
      <c r="R52" s="44"/>
      <c r="S52" s="40"/>
      <c r="T52" s="42">
        <v>3.0</v>
      </c>
      <c r="U52" s="42">
        <v>2.0</v>
      </c>
      <c r="V52" s="42">
        <v>99999.0</v>
      </c>
      <c r="W52" s="40"/>
      <c r="X52" s="40"/>
      <c r="Y52" s="40">
        <v>998.0</v>
      </c>
      <c r="Z52" s="40" t="s">
        <v>115</v>
      </c>
      <c r="AA52" s="40">
        <v>1.0</v>
      </c>
      <c r="AB52" s="40">
        <v>998.0</v>
      </c>
      <c r="AC52" s="40">
        <v>3.0</v>
      </c>
      <c r="AD52" s="40">
        <v>2.0</v>
      </c>
      <c r="AE52" s="42">
        <v>15220.0</v>
      </c>
      <c r="AF52" s="40" t="s">
        <v>121</v>
      </c>
      <c r="AG52" s="42">
        <v>1.0</v>
      </c>
      <c r="AH52" s="60" t="s">
        <v>108</v>
      </c>
      <c r="AI52" s="60" t="str">
        <f t="array" ref="AI52">INDEX('#_CONSTANTS'!$C:$C,MATCH(AI$2,'#_CONSTANTS'!$B:$B,0))</f>
        <v>GBP</v>
      </c>
      <c r="AJ52" s="60" t="str">
        <f t="array" ref="AJ52">INDEX('#_CONSTANTS'!$C:$C,MATCH(AJ$2,'#_CONSTANTS'!$B:$B,0))</f>
        <v>UK - Foreign, Commonwealth and Development Office</v>
      </c>
      <c r="AK52" s="60" t="str">
        <f t="array" ref="AK52">INDEX('#_CONSTANTS'!$C:$C,MATCH(AK$2,'#_CONSTANTS'!$B:$B,0))</f>
        <v>GB-GOV-1</v>
      </c>
      <c r="AL52" s="61">
        <f t="array" ref="AL52">INDEX('#_CONSTANTS'!$C:$C,MATCH(AL$2,'#_CONSTANTS'!$B:$B,0))</f>
        <v>10</v>
      </c>
      <c r="AM52" s="60" t="str">
        <f t="array" ref="AM52">INDEX('#_CONSTANTS'!$C:$C,MATCH(AM$2,'#_CONSTANTS'!$B:$B,0))</f>
        <v>GB-GOV-52</v>
      </c>
      <c r="AN52" s="60" t="str">
        <f t="array" ref="AN52">INDEX('#_CONSTANTS'!$C:$C,MATCH(AN$2,'#_CONSTANTS'!$B:$B,0))</f>
        <v>Conflict, Stability and Security Fund (CSSF)</v>
      </c>
      <c r="AO52" s="61">
        <f t="array" ref="AO52">INDEX('#_CONSTANTS'!$C:$C,MATCH(AO$2,'#_CONSTANTS'!$B:$B,0))</f>
        <v>1</v>
      </c>
      <c r="AP52" s="46" t="str">
        <f t="array" ref="AP52">INDEX('#_CONSTANTS'!$C:$C,MATCH(AP$2,'#_CONSTANTS'!$B:$B,0))</f>
        <v>GB-GOR-D2</v>
      </c>
      <c r="AQ52" s="46" t="str">
        <f t="array" ref="AQ52">INDEX('#_CONSTANTS'!$C:$C,MATCH(AQ$2,'#_CONSTANTS'!$B:$B,0))</f>
        <v>Joint Funds Unit (JFU)</v>
      </c>
      <c r="AR52" s="47">
        <f t="array" ref="AR52">INDEX('#_CONSTANTS'!$C:$C,MATCH(AR$2,'#_CONSTANTS'!$B:$B,0))</f>
        <v>4</v>
      </c>
      <c r="AS52" s="60" t="str">
        <f t="array" ref="AS52">INDEX('#_CONSTANTS'!$C:$C,MATCH(AS$2,'#_CONSTANTS'!$B:$B,0))</f>
        <v>C01</v>
      </c>
      <c r="AT52" s="61">
        <f t="array" ref="AT52">INDEX('#_CONSTANTS'!$C:$C,MATCH(AT$2,'#_CONSTANTS'!$B:$B,0))</f>
        <v>110</v>
      </c>
      <c r="AU52" s="61">
        <f t="array" ref="AU52">INDEX('#_CONSTANTS'!$C:$C,MATCH(AU$2,'#_CONSTANTS'!$B:$B,0))</f>
        <v>10</v>
      </c>
      <c r="AV52" s="61">
        <f t="array" ref="AV52">INDEX('#_CONSTANTS'!$C:$C,MATCH(AV$2,'#_CONSTANTS'!$B:$B,0))</f>
        <v>5</v>
      </c>
      <c r="AW52" s="61">
        <f t="array" ref="AW52">INDEX('#_CONSTANTS'!$C:$C,MATCH(AW$2,'#_CONSTANTS'!$B:$B,0))</f>
        <v>1</v>
      </c>
      <c r="AX52" s="60" t="str">
        <f t="array" ref="AX52">INDEX('#_CONSTANTS'!$C:$C,MATCH(AX$2,'#_CONSTANTS'!$B:$B,0))</f>
        <v>Foreign, Commonwealth and Development Office</v>
      </c>
      <c r="AY52" s="60" t="str">
        <f t="array" ref="AY52">INDEX('#_CONSTANTS'!$C:$C,MATCH(AY$2,'#_CONSTANTS'!$B:$B,0))</f>
        <v>Public Enquiry Point, Abercrombie House, Eaglesham Road, East Kilbride, Glasgow G75 8EA</v>
      </c>
      <c r="AZ52" s="60" t="str">
        <f t="array" ref="AZ52">INDEX('#_CONSTANTS'!$C:$C,MATCH(AZ$2,'#_CONSTANTS'!$B:$B,0))</f>
        <v>+44 (0) 1355 84 3132</v>
      </c>
      <c r="BA52" s="60" t="str">
        <f t="array" ref="BA52">INDEX('#_CONSTANTS'!$C:$C,MATCH(BA$2,'#_CONSTANTS'!$B:$B,0))</f>
        <v>transparency.unit@fcdo.gov.uk</v>
      </c>
      <c r="BB52" s="49">
        <v>0.0</v>
      </c>
      <c r="BC52" s="62" t="str">
        <f t="array" ref="BC52">INDEX('#_CONSTANTS'!$C:$C,MATCH(BC$2,'#_CONSTANTS'!$B:$B,0))</f>
        <v>GB-GOV-3</v>
      </c>
      <c r="BD52" s="62" t="str">
        <f t="array" ref="BD52">INDEX('#_CONSTANTS'!$C:$C,MATCH(BD$2,'#_CONSTANTS'!$B:$B,0))</f>
        <v>B1</v>
      </c>
      <c r="BE52" s="62" t="str">
        <f t="array" ref="BE52">INDEX('#_CONSTANTS'!$C:$C,MATCH(BE$2,'#_CONSTANTS'!$B:$B,0))</f>
        <v>en</v>
      </c>
      <c r="BF52" s="63">
        <f t="array" ref="BF52">INDEX('#_CONSTANTS'!$C:$C,MATCH(BF$2,'#_CONSTANTS'!$B:$B,0))</f>
        <v>45729.07149</v>
      </c>
    </row>
    <row r="53" ht="12.0" customHeight="1">
      <c r="A53" s="37" t="s">
        <v>334</v>
      </c>
      <c r="B53" s="52" t="s">
        <v>110</v>
      </c>
      <c r="C53" s="53" t="s">
        <v>335</v>
      </c>
      <c r="D53" s="40" t="s">
        <v>112</v>
      </c>
      <c r="E53" s="40" t="s">
        <v>54</v>
      </c>
      <c r="F53" s="40" t="s">
        <v>107</v>
      </c>
      <c r="G53" s="40">
        <v>10.0</v>
      </c>
      <c r="H53" s="64">
        <v>2.0</v>
      </c>
      <c r="I53" s="65" t="s">
        <v>336</v>
      </c>
      <c r="J53" s="66" t="s">
        <v>337</v>
      </c>
      <c r="K53" s="42">
        <v>1.0</v>
      </c>
      <c r="L53" s="43">
        <v>42826.0</v>
      </c>
      <c r="M53" s="42">
        <v>1.0</v>
      </c>
      <c r="N53" s="43">
        <f t="shared" si="1"/>
        <v>42826</v>
      </c>
      <c r="O53" s="42">
        <v>2.0</v>
      </c>
      <c r="P53" s="43">
        <v>44651.0</v>
      </c>
      <c r="Q53" s="40">
        <v>3.0</v>
      </c>
      <c r="R53" s="44"/>
      <c r="S53" s="40"/>
      <c r="T53" s="42">
        <v>3.0</v>
      </c>
      <c r="U53" s="42">
        <v>2.0</v>
      </c>
      <c r="V53" s="42">
        <v>99999.0</v>
      </c>
      <c r="W53" s="40"/>
      <c r="X53" s="40"/>
      <c r="Y53" s="40">
        <v>998.0</v>
      </c>
      <c r="Z53" s="40" t="s">
        <v>115</v>
      </c>
      <c r="AA53" s="40">
        <v>1.0</v>
      </c>
      <c r="AB53" s="40">
        <v>998.0</v>
      </c>
      <c r="AC53" s="40">
        <v>3.0</v>
      </c>
      <c r="AD53" s="40">
        <v>2.0</v>
      </c>
      <c r="AE53" s="42">
        <v>15150.0</v>
      </c>
      <c r="AF53" s="40" t="s">
        <v>338</v>
      </c>
      <c r="AG53" s="42">
        <v>1.0</v>
      </c>
      <c r="AH53" s="46" t="s">
        <v>108</v>
      </c>
      <c r="AI53" s="46" t="str">
        <f t="array" ref="AI53">INDEX('#_CONSTANTS'!$C:$C,MATCH(AI$2,'#_CONSTANTS'!$B:$B,0))</f>
        <v>GBP</v>
      </c>
      <c r="AJ53" s="46" t="str">
        <f t="array" ref="AJ53">INDEX('#_CONSTANTS'!$C:$C,MATCH(AJ$2,'#_CONSTANTS'!$B:$B,0))</f>
        <v>UK - Foreign, Commonwealth and Development Office</v>
      </c>
      <c r="AK53" s="46" t="str">
        <f t="array" ref="AK53">INDEX('#_CONSTANTS'!$C:$C,MATCH(AK$2,'#_CONSTANTS'!$B:$B,0))</f>
        <v>GB-GOV-1</v>
      </c>
      <c r="AL53" s="47">
        <f t="array" ref="AL53">INDEX('#_CONSTANTS'!$C:$C,MATCH(AL$2,'#_CONSTANTS'!$B:$B,0))</f>
        <v>10</v>
      </c>
      <c r="AM53" s="46" t="str">
        <f t="array" ref="AM53">INDEX('#_CONSTANTS'!$C:$C,MATCH(AM$2,'#_CONSTANTS'!$B:$B,0))</f>
        <v>GB-GOV-52</v>
      </c>
      <c r="AN53" s="46" t="str">
        <f t="array" ref="AN53">INDEX('#_CONSTANTS'!$C:$C,MATCH(AN$2,'#_CONSTANTS'!$B:$B,0))</f>
        <v>Conflict, Stability and Security Fund (CSSF)</v>
      </c>
      <c r="AO53" s="47">
        <f t="array" ref="AO53">INDEX('#_CONSTANTS'!$C:$C,MATCH(AO$2,'#_CONSTANTS'!$B:$B,0))</f>
        <v>1</v>
      </c>
      <c r="AP53" s="46" t="str">
        <f t="array" ref="AP53">INDEX('#_CONSTANTS'!$C:$C,MATCH(AP$2,'#_CONSTANTS'!$B:$B,0))</f>
        <v>GB-GOR-D2</v>
      </c>
      <c r="AQ53" s="46" t="str">
        <f t="array" ref="AQ53">INDEX('#_CONSTANTS'!$C:$C,MATCH(AQ$2,'#_CONSTANTS'!$B:$B,0))</f>
        <v>Joint Funds Unit (JFU)</v>
      </c>
      <c r="AR53" s="47">
        <f t="array" ref="AR53">INDEX('#_CONSTANTS'!$C:$C,MATCH(AR$2,'#_CONSTANTS'!$B:$B,0))</f>
        <v>4</v>
      </c>
      <c r="AS53" s="46" t="str">
        <f t="array" ref="AS53">INDEX('#_CONSTANTS'!$C:$C,MATCH(AS$2,'#_CONSTANTS'!$B:$B,0))</f>
        <v>C01</v>
      </c>
      <c r="AT53" s="47">
        <f t="array" ref="AT53">INDEX('#_CONSTANTS'!$C:$C,MATCH(AT$2,'#_CONSTANTS'!$B:$B,0))</f>
        <v>110</v>
      </c>
      <c r="AU53" s="47">
        <f t="array" ref="AU53">INDEX('#_CONSTANTS'!$C:$C,MATCH(AU$2,'#_CONSTANTS'!$B:$B,0))</f>
        <v>10</v>
      </c>
      <c r="AV53" s="47">
        <f t="array" ref="AV53">INDEX('#_CONSTANTS'!$C:$C,MATCH(AV$2,'#_CONSTANTS'!$B:$B,0))</f>
        <v>5</v>
      </c>
      <c r="AW53" s="47">
        <f t="array" ref="AW53">INDEX('#_CONSTANTS'!$C:$C,MATCH(AW$2,'#_CONSTANTS'!$B:$B,0))</f>
        <v>1</v>
      </c>
      <c r="AX53" s="46" t="str">
        <f t="array" ref="AX53">INDEX('#_CONSTANTS'!$C:$C,MATCH(AX$2,'#_CONSTANTS'!$B:$B,0))</f>
        <v>Foreign, Commonwealth and Development Office</v>
      </c>
      <c r="AY53" s="46" t="str">
        <f t="array" ref="AY53">INDEX('#_CONSTANTS'!$C:$C,MATCH(AY$2,'#_CONSTANTS'!$B:$B,0))</f>
        <v>Public Enquiry Point, Abercrombie House, Eaglesham Road, East Kilbride, Glasgow G75 8EA</v>
      </c>
      <c r="AZ53" s="46" t="str">
        <f t="array" ref="AZ53">INDEX('#_CONSTANTS'!$C:$C,MATCH(AZ$2,'#_CONSTANTS'!$B:$B,0))</f>
        <v>+44 (0) 1355 84 3132</v>
      </c>
      <c r="BA53" s="46" t="str">
        <f t="array" ref="BA53">INDEX('#_CONSTANTS'!$C:$C,MATCH(BA$2,'#_CONSTANTS'!$B:$B,0))</f>
        <v>transparency.unit@fcdo.gov.uk</v>
      </c>
      <c r="BB53" s="49">
        <v>0.0</v>
      </c>
      <c r="BC53" s="50" t="str">
        <f t="array" ref="BC53">INDEX('#_CONSTANTS'!$C:$C,MATCH(BC$2,'#_CONSTANTS'!$B:$B,0))</f>
        <v>GB-GOV-3</v>
      </c>
      <c r="BD53" s="50" t="str">
        <f t="array" ref="BD53">INDEX('#_CONSTANTS'!$C:$C,MATCH(BD$2,'#_CONSTANTS'!$B:$B,0))</f>
        <v>B1</v>
      </c>
      <c r="BE53" s="50" t="str">
        <f t="array" ref="BE53">INDEX('#_CONSTANTS'!$C:$C,MATCH(BE$2,'#_CONSTANTS'!$B:$B,0))</f>
        <v>en</v>
      </c>
      <c r="BF53" s="51">
        <f t="array" ref="BF53">INDEX('#_CONSTANTS'!$C:$C,MATCH(BF$2,'#_CONSTANTS'!$B:$B,0))</f>
        <v>45729.07149</v>
      </c>
    </row>
    <row r="54" ht="12.0" customHeight="1">
      <c r="A54" s="67" t="s">
        <v>339</v>
      </c>
      <c r="B54" s="52" t="s">
        <v>110</v>
      </c>
      <c r="C54" s="53" t="s">
        <v>340</v>
      </c>
      <c r="D54" s="40" t="s">
        <v>112</v>
      </c>
      <c r="E54" s="40" t="s">
        <v>54</v>
      </c>
      <c r="F54" s="40" t="s">
        <v>107</v>
      </c>
      <c r="G54" s="40">
        <v>10.0</v>
      </c>
      <c r="H54" s="64">
        <v>2.0</v>
      </c>
      <c r="I54" s="68" t="s">
        <v>341</v>
      </c>
      <c r="J54" s="69" t="s">
        <v>342</v>
      </c>
      <c r="K54" s="42">
        <v>1.0</v>
      </c>
      <c r="L54" s="43">
        <v>44652.0</v>
      </c>
      <c r="M54" s="42">
        <v>1.0</v>
      </c>
      <c r="N54" s="43">
        <v>44652.0</v>
      </c>
      <c r="O54" s="42">
        <v>2.0</v>
      </c>
      <c r="P54" s="43">
        <v>46477.0</v>
      </c>
      <c r="Q54" s="40">
        <v>3.0</v>
      </c>
      <c r="R54" s="44"/>
      <c r="S54" s="40"/>
      <c r="T54" s="42"/>
      <c r="U54" s="42">
        <v>2.0</v>
      </c>
      <c r="V54" s="42">
        <v>99999.0</v>
      </c>
      <c r="W54" s="70" t="s">
        <v>343</v>
      </c>
      <c r="X54" s="40" t="s">
        <v>344</v>
      </c>
      <c r="Y54" s="40"/>
      <c r="Z54" s="40"/>
      <c r="AA54" s="40"/>
      <c r="AB54" s="40"/>
      <c r="AC54" s="40"/>
      <c r="AD54" s="40"/>
      <c r="AE54" s="42"/>
      <c r="AF54" s="40"/>
      <c r="AG54" s="42"/>
      <c r="AH54" s="46" t="s">
        <v>108</v>
      </c>
      <c r="AI54" s="46" t="str">
        <f t="array" ref="AI54">INDEX('#_CONSTANTS'!$C:$C,MATCH(AI$2,'#_CONSTANTS'!$B:$B,0))</f>
        <v>GBP</v>
      </c>
      <c r="AJ54" s="46" t="str">
        <f t="array" ref="AJ54">INDEX('#_CONSTANTS'!$C:$C,MATCH(AJ$2,'#_CONSTANTS'!$B:$B,0))</f>
        <v>UK - Foreign, Commonwealth and Development Office</v>
      </c>
      <c r="AK54" s="46" t="str">
        <f t="array" ref="AK54">INDEX('#_CONSTANTS'!$C:$C,MATCH(AK$2,'#_CONSTANTS'!$B:$B,0))</f>
        <v>GB-GOV-1</v>
      </c>
      <c r="AL54" s="47">
        <f t="array" ref="AL54">INDEX('#_CONSTANTS'!$C:$C,MATCH(AL$2,'#_CONSTANTS'!$B:$B,0))</f>
        <v>10</v>
      </c>
      <c r="AM54" s="46" t="str">
        <f t="array" ref="AM54">INDEX('#_CONSTANTS'!$C:$C,MATCH(AM$2,'#_CONSTANTS'!$B:$B,0))</f>
        <v>GB-GOV-52</v>
      </c>
      <c r="AN54" s="46" t="str">
        <f t="array" ref="AN54">INDEX('#_CONSTANTS'!$C:$C,MATCH(AN$2,'#_CONSTANTS'!$B:$B,0))</f>
        <v>Conflict, Stability and Security Fund (CSSF)</v>
      </c>
      <c r="AO54" s="47">
        <f t="array" ref="AO54">INDEX('#_CONSTANTS'!$C:$C,MATCH(AO$2,'#_CONSTANTS'!$B:$B,0))</f>
        <v>1</v>
      </c>
      <c r="AP54" s="46" t="str">
        <f t="array" ref="AP54">INDEX('#_CONSTANTS'!$C:$C,MATCH(AP$2,'#_CONSTANTS'!$B:$B,0))</f>
        <v>GB-GOR-D2</v>
      </c>
      <c r="AQ54" s="46" t="str">
        <f t="array" ref="AQ54">INDEX('#_CONSTANTS'!$C:$C,MATCH(AQ$2,'#_CONSTANTS'!$B:$B,0))</f>
        <v>Joint Funds Unit (JFU)</v>
      </c>
      <c r="AR54" s="47">
        <f t="array" ref="AR54">INDEX('#_CONSTANTS'!$C:$C,MATCH(AR$2,'#_CONSTANTS'!$B:$B,0))</f>
        <v>4</v>
      </c>
      <c r="AS54" s="46" t="str">
        <f t="array" ref="AS54">INDEX('#_CONSTANTS'!$C:$C,MATCH(AS$2,'#_CONSTANTS'!$B:$B,0))</f>
        <v>C01</v>
      </c>
      <c r="AT54" s="47">
        <f t="array" ref="AT54">INDEX('#_CONSTANTS'!$C:$C,MATCH(AT$2,'#_CONSTANTS'!$B:$B,0))</f>
        <v>110</v>
      </c>
      <c r="AU54" s="47">
        <f t="array" ref="AU54">INDEX('#_CONSTANTS'!$C:$C,MATCH(AU$2,'#_CONSTANTS'!$B:$B,0))</f>
        <v>10</v>
      </c>
      <c r="AV54" s="47">
        <f t="array" ref="AV54">INDEX('#_CONSTANTS'!$C:$C,MATCH(AV$2,'#_CONSTANTS'!$B:$B,0))</f>
        <v>5</v>
      </c>
      <c r="AW54" s="47">
        <f t="array" ref="AW54">INDEX('#_CONSTANTS'!$C:$C,MATCH(AW$2,'#_CONSTANTS'!$B:$B,0))</f>
        <v>1</v>
      </c>
      <c r="AX54" s="46" t="str">
        <f t="array" ref="AX54">INDEX('#_CONSTANTS'!$C:$C,MATCH(AX$2,'#_CONSTANTS'!$B:$B,0))</f>
        <v>Foreign, Commonwealth and Development Office</v>
      </c>
      <c r="AY54" s="46" t="str">
        <f t="array" ref="AY54">INDEX('#_CONSTANTS'!$C:$C,MATCH(AY$2,'#_CONSTANTS'!$B:$B,0))</f>
        <v>Public Enquiry Point, Abercrombie House, Eaglesham Road, East Kilbride, Glasgow G75 8EA</v>
      </c>
      <c r="AZ54" s="46" t="str">
        <f t="array" ref="AZ54">INDEX('#_CONSTANTS'!$C:$C,MATCH(AZ$2,'#_CONSTANTS'!$B:$B,0))</f>
        <v>+44 (0) 1355 84 3132</v>
      </c>
      <c r="BA54" s="46" t="str">
        <f t="array" ref="BA54">INDEX('#_CONSTANTS'!$C:$C,MATCH(BA$2,'#_CONSTANTS'!$B:$B,0))</f>
        <v>transparency.unit@fcdo.gov.uk</v>
      </c>
      <c r="BB54" s="49">
        <v>0.0</v>
      </c>
      <c r="BC54" s="50" t="str">
        <f t="array" ref="BC54">INDEX('#_CONSTANTS'!$C:$C,MATCH(BC$2,'#_CONSTANTS'!$B:$B,0))</f>
        <v>GB-GOV-3</v>
      </c>
      <c r="BD54" s="50" t="str">
        <f t="array" ref="BD54">INDEX('#_CONSTANTS'!$C:$C,MATCH(BD$2,'#_CONSTANTS'!$B:$B,0))</f>
        <v>B1</v>
      </c>
      <c r="BE54" s="50" t="str">
        <f t="array" ref="BE54">INDEX('#_CONSTANTS'!$C:$C,MATCH(BE$2,'#_CONSTANTS'!$B:$B,0))</f>
        <v>en</v>
      </c>
      <c r="BF54" s="51">
        <f t="array" ref="BF54">INDEX('#_CONSTANTS'!$C:$C,MATCH(BF$2,'#_CONSTANTS'!$B:$B,0))</f>
        <v>45729.07149</v>
      </c>
    </row>
    <row r="55" ht="12.0" customHeight="1">
      <c r="A55" s="67" t="s">
        <v>345</v>
      </c>
      <c r="B55" s="52" t="s">
        <v>110</v>
      </c>
      <c r="C55" s="53" t="s">
        <v>346</v>
      </c>
      <c r="D55" s="40" t="s">
        <v>112</v>
      </c>
      <c r="E55" s="40" t="s">
        <v>54</v>
      </c>
      <c r="F55" s="40" t="s">
        <v>107</v>
      </c>
      <c r="G55" s="40">
        <v>10.0</v>
      </c>
      <c r="H55" s="64">
        <v>2.0</v>
      </c>
      <c r="I55" s="68" t="s">
        <v>347</v>
      </c>
      <c r="J55" s="69" t="s">
        <v>348</v>
      </c>
      <c r="K55" s="42">
        <v>1.0</v>
      </c>
      <c r="L55" s="43">
        <v>44652.0</v>
      </c>
      <c r="M55" s="42">
        <v>1.0</v>
      </c>
      <c r="N55" s="43">
        <v>44652.0</v>
      </c>
      <c r="O55" s="42">
        <v>2.0</v>
      </c>
      <c r="P55" s="43">
        <v>46477.0</v>
      </c>
      <c r="Q55" s="40">
        <v>3.0</v>
      </c>
      <c r="R55" s="44"/>
      <c r="S55" s="40"/>
      <c r="T55" s="42"/>
      <c r="U55" s="42">
        <v>2.0</v>
      </c>
      <c r="V55" s="42">
        <v>99999.0</v>
      </c>
      <c r="W55" s="70" t="s">
        <v>343</v>
      </c>
      <c r="X55" s="40" t="s">
        <v>344</v>
      </c>
      <c r="Y55" s="40"/>
      <c r="Z55" s="40"/>
      <c r="AA55" s="40"/>
      <c r="AB55" s="40"/>
      <c r="AC55" s="40"/>
      <c r="AD55" s="40"/>
      <c r="AE55" s="42"/>
      <c r="AF55" s="40"/>
      <c r="AG55" s="42"/>
      <c r="AH55" s="46" t="s">
        <v>108</v>
      </c>
      <c r="AI55" s="46" t="str">
        <f t="array" ref="AI55">INDEX('#_CONSTANTS'!$C:$C,MATCH(AI$2,'#_CONSTANTS'!$B:$B,0))</f>
        <v>GBP</v>
      </c>
      <c r="AJ55" s="46" t="str">
        <f t="array" ref="AJ55">INDEX('#_CONSTANTS'!$C:$C,MATCH(AJ$2,'#_CONSTANTS'!$B:$B,0))</f>
        <v>UK - Foreign, Commonwealth and Development Office</v>
      </c>
      <c r="AK55" s="46" t="str">
        <f t="array" ref="AK55">INDEX('#_CONSTANTS'!$C:$C,MATCH(AK$2,'#_CONSTANTS'!$B:$B,0))</f>
        <v>GB-GOV-1</v>
      </c>
      <c r="AL55" s="47">
        <f t="array" ref="AL55">INDEX('#_CONSTANTS'!$C:$C,MATCH(AL$2,'#_CONSTANTS'!$B:$B,0))</f>
        <v>10</v>
      </c>
      <c r="AM55" s="46" t="str">
        <f t="array" ref="AM55">INDEX('#_CONSTANTS'!$C:$C,MATCH(AM$2,'#_CONSTANTS'!$B:$B,0))</f>
        <v>GB-GOV-52</v>
      </c>
      <c r="AN55" s="46" t="str">
        <f t="array" ref="AN55">INDEX('#_CONSTANTS'!$C:$C,MATCH(AN$2,'#_CONSTANTS'!$B:$B,0))</f>
        <v>Conflict, Stability and Security Fund (CSSF)</v>
      </c>
      <c r="AO55" s="47">
        <f t="array" ref="AO55">INDEX('#_CONSTANTS'!$C:$C,MATCH(AO$2,'#_CONSTANTS'!$B:$B,0))</f>
        <v>1</v>
      </c>
      <c r="AP55" s="46" t="str">
        <f t="array" ref="AP55">INDEX('#_CONSTANTS'!$C:$C,MATCH(AP$2,'#_CONSTANTS'!$B:$B,0))</f>
        <v>GB-GOR-D2</v>
      </c>
      <c r="AQ55" s="46" t="str">
        <f t="array" ref="AQ55">INDEX('#_CONSTANTS'!$C:$C,MATCH(AQ$2,'#_CONSTANTS'!$B:$B,0))</f>
        <v>Joint Funds Unit (JFU)</v>
      </c>
      <c r="AR55" s="47">
        <f t="array" ref="AR55">INDEX('#_CONSTANTS'!$C:$C,MATCH(AR$2,'#_CONSTANTS'!$B:$B,0))</f>
        <v>4</v>
      </c>
      <c r="AS55" s="46" t="str">
        <f t="array" ref="AS55">INDEX('#_CONSTANTS'!$C:$C,MATCH(AS$2,'#_CONSTANTS'!$B:$B,0))</f>
        <v>C01</v>
      </c>
      <c r="AT55" s="47">
        <f t="array" ref="AT55">INDEX('#_CONSTANTS'!$C:$C,MATCH(AT$2,'#_CONSTANTS'!$B:$B,0))</f>
        <v>110</v>
      </c>
      <c r="AU55" s="47">
        <f t="array" ref="AU55">INDEX('#_CONSTANTS'!$C:$C,MATCH(AU$2,'#_CONSTANTS'!$B:$B,0))</f>
        <v>10</v>
      </c>
      <c r="AV55" s="47">
        <f t="array" ref="AV55">INDEX('#_CONSTANTS'!$C:$C,MATCH(AV$2,'#_CONSTANTS'!$B:$B,0))</f>
        <v>5</v>
      </c>
      <c r="AW55" s="47">
        <f t="array" ref="AW55">INDEX('#_CONSTANTS'!$C:$C,MATCH(AW$2,'#_CONSTANTS'!$B:$B,0))</f>
        <v>1</v>
      </c>
      <c r="AX55" s="46" t="str">
        <f t="array" ref="AX55">INDEX('#_CONSTANTS'!$C:$C,MATCH(AX$2,'#_CONSTANTS'!$B:$B,0))</f>
        <v>Foreign, Commonwealth and Development Office</v>
      </c>
      <c r="AY55" s="46" t="str">
        <f t="array" ref="AY55">INDEX('#_CONSTANTS'!$C:$C,MATCH(AY$2,'#_CONSTANTS'!$B:$B,0))</f>
        <v>Public Enquiry Point, Abercrombie House, Eaglesham Road, East Kilbride, Glasgow G75 8EA</v>
      </c>
      <c r="AZ55" s="46" t="str">
        <f t="array" ref="AZ55">INDEX('#_CONSTANTS'!$C:$C,MATCH(AZ$2,'#_CONSTANTS'!$B:$B,0))</f>
        <v>+44 (0) 1355 84 3132</v>
      </c>
      <c r="BA55" s="46" t="str">
        <f t="array" ref="BA55">INDEX('#_CONSTANTS'!$C:$C,MATCH(BA$2,'#_CONSTANTS'!$B:$B,0))</f>
        <v>transparency.unit@fcdo.gov.uk</v>
      </c>
      <c r="BB55" s="49">
        <v>0.0</v>
      </c>
      <c r="BC55" s="50" t="str">
        <f t="array" ref="BC55">INDEX('#_CONSTANTS'!$C:$C,MATCH(BC$2,'#_CONSTANTS'!$B:$B,0))</f>
        <v>GB-GOV-3</v>
      </c>
      <c r="BD55" s="50" t="str">
        <f t="array" ref="BD55">INDEX('#_CONSTANTS'!$C:$C,MATCH(BD$2,'#_CONSTANTS'!$B:$B,0))</f>
        <v>B1</v>
      </c>
      <c r="BE55" s="50" t="str">
        <f t="array" ref="BE55">INDEX('#_CONSTANTS'!$C:$C,MATCH(BE$2,'#_CONSTANTS'!$B:$B,0))</f>
        <v>en</v>
      </c>
      <c r="BF55" s="51">
        <f t="array" ref="BF55">INDEX('#_CONSTANTS'!$C:$C,MATCH(BF$2,'#_CONSTANTS'!$B:$B,0))</f>
        <v>45729.07149</v>
      </c>
    </row>
    <row r="56" ht="12.0" customHeight="1">
      <c r="A56" s="37" t="s">
        <v>349</v>
      </c>
      <c r="B56" s="52" t="s">
        <v>110</v>
      </c>
      <c r="C56" s="53" t="s">
        <v>350</v>
      </c>
      <c r="D56" s="40" t="s">
        <v>112</v>
      </c>
      <c r="E56" s="40" t="s">
        <v>54</v>
      </c>
      <c r="F56" s="40" t="s">
        <v>107</v>
      </c>
      <c r="G56" s="40">
        <v>10.0</v>
      </c>
      <c r="H56" s="40">
        <v>2.0</v>
      </c>
      <c r="I56" s="71" t="s">
        <v>351</v>
      </c>
      <c r="J56" s="41" t="s">
        <v>352</v>
      </c>
      <c r="K56" s="42">
        <v>1.0</v>
      </c>
      <c r="L56" s="43">
        <v>42826.0</v>
      </c>
      <c r="M56" s="42">
        <v>1.0</v>
      </c>
      <c r="N56" s="43">
        <f t="shared" ref="N56:N93" si="2">L56</f>
        <v>42826</v>
      </c>
      <c r="O56" s="42">
        <v>2.0</v>
      </c>
      <c r="P56" s="43">
        <v>44651.0</v>
      </c>
      <c r="Q56" s="40">
        <v>3.0</v>
      </c>
      <c r="R56" s="44"/>
      <c r="S56" s="40"/>
      <c r="T56" s="42">
        <v>4.0</v>
      </c>
      <c r="U56" s="42">
        <v>2.0</v>
      </c>
      <c r="V56" s="42">
        <v>99999.0</v>
      </c>
      <c r="W56" s="40" t="s">
        <v>353</v>
      </c>
      <c r="X56" s="40" t="s">
        <v>354</v>
      </c>
      <c r="Y56" s="40"/>
      <c r="Z56" s="40"/>
      <c r="AA56" s="40"/>
      <c r="AB56" s="40" t="s">
        <v>353</v>
      </c>
      <c r="AC56" s="40">
        <v>3.0</v>
      </c>
      <c r="AD56" s="40">
        <v>2.0</v>
      </c>
      <c r="AE56" s="42">
        <v>16020.0</v>
      </c>
      <c r="AF56" s="40" t="s">
        <v>355</v>
      </c>
      <c r="AG56" s="42">
        <v>1.0</v>
      </c>
      <c r="AH56" s="46" t="s">
        <v>108</v>
      </c>
      <c r="AI56" s="46" t="str">
        <f t="array" ref="AI56">INDEX('#_CONSTANTS'!$C:$C,MATCH(AI$2,'#_CONSTANTS'!$B:$B,0))</f>
        <v>GBP</v>
      </c>
      <c r="AJ56" s="46" t="str">
        <f t="array" ref="AJ56">INDEX('#_CONSTANTS'!$C:$C,MATCH(AJ$2,'#_CONSTANTS'!$B:$B,0))</f>
        <v>UK - Foreign, Commonwealth and Development Office</v>
      </c>
      <c r="AK56" s="46" t="str">
        <f t="array" ref="AK56">INDEX('#_CONSTANTS'!$C:$C,MATCH(AK$2,'#_CONSTANTS'!$B:$B,0))</f>
        <v>GB-GOV-1</v>
      </c>
      <c r="AL56" s="47">
        <f t="array" ref="AL56">INDEX('#_CONSTANTS'!$C:$C,MATCH(AL$2,'#_CONSTANTS'!$B:$B,0))</f>
        <v>10</v>
      </c>
      <c r="AM56" s="46" t="str">
        <f t="array" ref="AM56">INDEX('#_CONSTANTS'!$C:$C,MATCH(AM$2,'#_CONSTANTS'!$B:$B,0))</f>
        <v>GB-GOV-52</v>
      </c>
      <c r="AN56" s="46" t="str">
        <f t="array" ref="AN56">INDEX('#_CONSTANTS'!$C:$C,MATCH(AN$2,'#_CONSTANTS'!$B:$B,0))</f>
        <v>Conflict, Stability and Security Fund (CSSF)</v>
      </c>
      <c r="AO56" s="47">
        <f t="array" ref="AO56">INDEX('#_CONSTANTS'!$C:$C,MATCH(AO$2,'#_CONSTANTS'!$B:$B,0))</f>
        <v>1</v>
      </c>
      <c r="AP56" s="46" t="str">
        <f t="array" ref="AP56">INDEX('#_CONSTANTS'!$C:$C,MATCH(AP$2,'#_CONSTANTS'!$B:$B,0))</f>
        <v>GB-GOR-D2</v>
      </c>
      <c r="AQ56" s="46" t="str">
        <f t="array" ref="AQ56">INDEX('#_CONSTANTS'!$C:$C,MATCH(AQ$2,'#_CONSTANTS'!$B:$B,0))</f>
        <v>Joint Funds Unit (JFU)</v>
      </c>
      <c r="AR56" s="47">
        <f t="array" ref="AR56">INDEX('#_CONSTANTS'!$C:$C,MATCH(AR$2,'#_CONSTANTS'!$B:$B,0))</f>
        <v>4</v>
      </c>
      <c r="AS56" s="46" t="str">
        <f t="array" ref="AS56">INDEX('#_CONSTANTS'!$C:$C,MATCH(AS$2,'#_CONSTANTS'!$B:$B,0))</f>
        <v>C01</v>
      </c>
      <c r="AT56" s="47">
        <f t="array" ref="AT56">INDEX('#_CONSTANTS'!$C:$C,MATCH(AT$2,'#_CONSTANTS'!$B:$B,0))</f>
        <v>110</v>
      </c>
      <c r="AU56" s="47">
        <f t="array" ref="AU56">INDEX('#_CONSTANTS'!$C:$C,MATCH(AU$2,'#_CONSTANTS'!$B:$B,0))</f>
        <v>10</v>
      </c>
      <c r="AV56" s="47">
        <f t="array" ref="AV56">INDEX('#_CONSTANTS'!$C:$C,MATCH(AV$2,'#_CONSTANTS'!$B:$B,0))</f>
        <v>5</v>
      </c>
      <c r="AW56" s="47">
        <f t="array" ref="AW56">INDEX('#_CONSTANTS'!$C:$C,MATCH(AW$2,'#_CONSTANTS'!$B:$B,0))</f>
        <v>1</v>
      </c>
      <c r="AX56" s="46" t="str">
        <f t="array" ref="AX56">INDEX('#_CONSTANTS'!$C:$C,MATCH(AX$2,'#_CONSTANTS'!$B:$B,0))</f>
        <v>Foreign, Commonwealth and Development Office</v>
      </c>
      <c r="AY56" s="46" t="str">
        <f t="array" ref="AY56">INDEX('#_CONSTANTS'!$C:$C,MATCH(AY$2,'#_CONSTANTS'!$B:$B,0))</f>
        <v>Public Enquiry Point, Abercrombie House, Eaglesham Road, East Kilbride, Glasgow G75 8EA</v>
      </c>
      <c r="AZ56" s="46" t="str">
        <f t="array" ref="AZ56">INDEX('#_CONSTANTS'!$C:$C,MATCH(AZ$2,'#_CONSTANTS'!$B:$B,0))</f>
        <v>+44 (0) 1355 84 3132</v>
      </c>
      <c r="BA56" s="46" t="str">
        <f t="array" ref="BA56">INDEX('#_CONSTANTS'!$C:$C,MATCH(BA$2,'#_CONSTANTS'!$B:$B,0))</f>
        <v>transparency.unit@fcdo.gov.uk</v>
      </c>
      <c r="BB56" s="49">
        <v>0.0</v>
      </c>
      <c r="BC56" s="50" t="str">
        <f t="array" ref="BC56">INDEX('#_CONSTANTS'!$C:$C,MATCH(BC$2,'#_CONSTANTS'!$B:$B,0))</f>
        <v>GB-GOV-3</v>
      </c>
      <c r="BD56" s="50" t="str">
        <f t="array" ref="BD56">INDEX('#_CONSTANTS'!$C:$C,MATCH(BD$2,'#_CONSTANTS'!$B:$B,0))</f>
        <v>B1</v>
      </c>
      <c r="BE56" s="50" t="str">
        <f t="array" ref="BE56">INDEX('#_CONSTANTS'!$C:$C,MATCH(BE$2,'#_CONSTANTS'!$B:$B,0))</f>
        <v>en</v>
      </c>
      <c r="BF56" s="51">
        <f t="array" ref="BF56">INDEX('#_CONSTANTS'!$C:$C,MATCH(BF$2,'#_CONSTANTS'!$B:$B,0))</f>
        <v>45729.07149</v>
      </c>
    </row>
    <row r="57" ht="12.0" customHeight="1">
      <c r="A57" s="37" t="s">
        <v>356</v>
      </c>
      <c r="B57" s="52" t="s">
        <v>110</v>
      </c>
      <c r="C57" s="53" t="s">
        <v>357</v>
      </c>
      <c r="D57" s="40" t="s">
        <v>112</v>
      </c>
      <c r="E57" s="40" t="s">
        <v>54</v>
      </c>
      <c r="F57" s="40" t="s">
        <v>107</v>
      </c>
      <c r="G57" s="40">
        <v>10.0</v>
      </c>
      <c r="H57" s="40">
        <v>2.0</v>
      </c>
      <c r="I57" s="41" t="s">
        <v>358</v>
      </c>
      <c r="J57" s="41" t="s">
        <v>359</v>
      </c>
      <c r="K57" s="42">
        <v>1.0</v>
      </c>
      <c r="L57" s="43">
        <v>42826.0</v>
      </c>
      <c r="M57" s="42">
        <v>1.0</v>
      </c>
      <c r="N57" s="43">
        <f t="shared" si="2"/>
        <v>42826</v>
      </c>
      <c r="O57" s="42">
        <v>2.0</v>
      </c>
      <c r="P57" s="43">
        <v>44651.0</v>
      </c>
      <c r="Q57" s="40">
        <v>3.0</v>
      </c>
      <c r="R57" s="44"/>
      <c r="S57" s="40"/>
      <c r="T57" s="42">
        <v>4.0</v>
      </c>
      <c r="U57" s="42">
        <v>2.0</v>
      </c>
      <c r="V57" s="42">
        <v>99999.0</v>
      </c>
      <c r="W57" s="40" t="s">
        <v>360</v>
      </c>
      <c r="X57" s="40" t="s">
        <v>361</v>
      </c>
      <c r="Y57" s="40"/>
      <c r="Z57" s="40"/>
      <c r="AA57" s="40"/>
      <c r="AB57" s="40" t="s">
        <v>360</v>
      </c>
      <c r="AC57" s="40">
        <v>3.0</v>
      </c>
      <c r="AD57" s="40">
        <v>2.0</v>
      </c>
      <c r="AE57" s="42">
        <v>15142.0</v>
      </c>
      <c r="AF57" s="40" t="s">
        <v>362</v>
      </c>
      <c r="AG57" s="42">
        <v>1.0</v>
      </c>
      <c r="AH57" s="46" t="s">
        <v>108</v>
      </c>
      <c r="AI57" s="46" t="str">
        <f t="array" ref="AI57">INDEX('#_CONSTANTS'!$C:$C,MATCH(AI$2,'#_CONSTANTS'!$B:$B,0))</f>
        <v>GBP</v>
      </c>
      <c r="AJ57" s="46" t="str">
        <f t="array" ref="AJ57">INDEX('#_CONSTANTS'!$C:$C,MATCH(AJ$2,'#_CONSTANTS'!$B:$B,0))</f>
        <v>UK - Foreign, Commonwealth and Development Office</v>
      </c>
      <c r="AK57" s="46" t="str">
        <f t="array" ref="AK57">INDEX('#_CONSTANTS'!$C:$C,MATCH(AK$2,'#_CONSTANTS'!$B:$B,0))</f>
        <v>GB-GOV-1</v>
      </c>
      <c r="AL57" s="47">
        <f t="array" ref="AL57">INDEX('#_CONSTANTS'!$C:$C,MATCH(AL$2,'#_CONSTANTS'!$B:$B,0))</f>
        <v>10</v>
      </c>
      <c r="AM57" s="46" t="str">
        <f t="array" ref="AM57">INDEX('#_CONSTANTS'!$C:$C,MATCH(AM$2,'#_CONSTANTS'!$B:$B,0))</f>
        <v>GB-GOV-52</v>
      </c>
      <c r="AN57" s="46" t="str">
        <f t="array" ref="AN57">INDEX('#_CONSTANTS'!$C:$C,MATCH(AN$2,'#_CONSTANTS'!$B:$B,0))</f>
        <v>Conflict, Stability and Security Fund (CSSF)</v>
      </c>
      <c r="AO57" s="47">
        <f t="array" ref="AO57">INDEX('#_CONSTANTS'!$C:$C,MATCH(AO$2,'#_CONSTANTS'!$B:$B,0))</f>
        <v>1</v>
      </c>
      <c r="AP57" s="46" t="str">
        <f t="array" ref="AP57">INDEX('#_CONSTANTS'!$C:$C,MATCH(AP$2,'#_CONSTANTS'!$B:$B,0))</f>
        <v>GB-GOR-D2</v>
      </c>
      <c r="AQ57" s="46" t="str">
        <f t="array" ref="AQ57">INDEX('#_CONSTANTS'!$C:$C,MATCH(AQ$2,'#_CONSTANTS'!$B:$B,0))</f>
        <v>Joint Funds Unit (JFU)</v>
      </c>
      <c r="AR57" s="47">
        <f t="array" ref="AR57">INDEX('#_CONSTANTS'!$C:$C,MATCH(AR$2,'#_CONSTANTS'!$B:$B,0))</f>
        <v>4</v>
      </c>
      <c r="AS57" s="46" t="str">
        <f t="array" ref="AS57">INDEX('#_CONSTANTS'!$C:$C,MATCH(AS$2,'#_CONSTANTS'!$B:$B,0))</f>
        <v>C01</v>
      </c>
      <c r="AT57" s="47">
        <f t="array" ref="AT57">INDEX('#_CONSTANTS'!$C:$C,MATCH(AT$2,'#_CONSTANTS'!$B:$B,0))</f>
        <v>110</v>
      </c>
      <c r="AU57" s="47">
        <f t="array" ref="AU57">INDEX('#_CONSTANTS'!$C:$C,MATCH(AU$2,'#_CONSTANTS'!$B:$B,0))</f>
        <v>10</v>
      </c>
      <c r="AV57" s="47">
        <f t="array" ref="AV57">INDEX('#_CONSTANTS'!$C:$C,MATCH(AV$2,'#_CONSTANTS'!$B:$B,0))</f>
        <v>5</v>
      </c>
      <c r="AW57" s="47">
        <f t="array" ref="AW57">INDEX('#_CONSTANTS'!$C:$C,MATCH(AW$2,'#_CONSTANTS'!$B:$B,0))</f>
        <v>1</v>
      </c>
      <c r="AX57" s="46" t="str">
        <f t="array" ref="AX57">INDEX('#_CONSTANTS'!$C:$C,MATCH(AX$2,'#_CONSTANTS'!$B:$B,0))</f>
        <v>Foreign, Commonwealth and Development Office</v>
      </c>
      <c r="AY57" s="46" t="str">
        <f t="array" ref="AY57">INDEX('#_CONSTANTS'!$C:$C,MATCH(AY$2,'#_CONSTANTS'!$B:$B,0))</f>
        <v>Public Enquiry Point, Abercrombie House, Eaglesham Road, East Kilbride, Glasgow G75 8EA</v>
      </c>
      <c r="AZ57" s="46" t="str">
        <f t="array" ref="AZ57">INDEX('#_CONSTANTS'!$C:$C,MATCH(AZ$2,'#_CONSTANTS'!$B:$B,0))</f>
        <v>+44 (0) 1355 84 3132</v>
      </c>
      <c r="BA57" s="46" t="str">
        <f t="array" ref="BA57">INDEX('#_CONSTANTS'!$C:$C,MATCH(BA$2,'#_CONSTANTS'!$B:$B,0))</f>
        <v>transparency.unit@fcdo.gov.uk</v>
      </c>
      <c r="BB57" s="49">
        <v>0.0</v>
      </c>
      <c r="BC57" s="50" t="str">
        <f t="array" ref="BC57">INDEX('#_CONSTANTS'!$C:$C,MATCH(BC$2,'#_CONSTANTS'!$B:$B,0))</f>
        <v>GB-GOV-3</v>
      </c>
      <c r="BD57" s="50" t="str">
        <f t="array" ref="BD57">INDEX('#_CONSTANTS'!$C:$C,MATCH(BD$2,'#_CONSTANTS'!$B:$B,0))</f>
        <v>B1</v>
      </c>
      <c r="BE57" s="50" t="str">
        <f t="array" ref="BE57">INDEX('#_CONSTANTS'!$C:$C,MATCH(BE$2,'#_CONSTANTS'!$B:$B,0))</f>
        <v>en</v>
      </c>
      <c r="BF57" s="51">
        <f t="array" ref="BF57">INDEX('#_CONSTANTS'!$C:$C,MATCH(BF$2,'#_CONSTANTS'!$B:$B,0))</f>
        <v>45729.07149</v>
      </c>
    </row>
    <row r="58" ht="12.0" customHeight="1">
      <c r="A58" s="37" t="s">
        <v>363</v>
      </c>
      <c r="B58" s="52" t="s">
        <v>110</v>
      </c>
      <c r="C58" s="53" t="s">
        <v>364</v>
      </c>
      <c r="D58" s="40" t="s">
        <v>112</v>
      </c>
      <c r="E58" s="40" t="s">
        <v>54</v>
      </c>
      <c r="F58" s="40" t="s">
        <v>107</v>
      </c>
      <c r="G58" s="40">
        <v>10.0</v>
      </c>
      <c r="H58" s="40">
        <v>2.0</v>
      </c>
      <c r="I58" s="41" t="s">
        <v>365</v>
      </c>
      <c r="J58" s="41" t="s">
        <v>366</v>
      </c>
      <c r="K58" s="42">
        <v>1.0</v>
      </c>
      <c r="L58" s="43">
        <v>42826.0</v>
      </c>
      <c r="M58" s="42">
        <v>1.0</v>
      </c>
      <c r="N58" s="43">
        <f t="shared" si="2"/>
        <v>42826</v>
      </c>
      <c r="O58" s="42">
        <v>2.0</v>
      </c>
      <c r="P58" s="43">
        <v>44651.0</v>
      </c>
      <c r="Q58" s="40">
        <v>3.0</v>
      </c>
      <c r="R58" s="44"/>
      <c r="S58" s="40"/>
      <c r="T58" s="42">
        <v>4.0</v>
      </c>
      <c r="U58" s="42">
        <v>2.0</v>
      </c>
      <c r="V58" s="42">
        <v>99999.0</v>
      </c>
      <c r="W58" s="40" t="s">
        <v>367</v>
      </c>
      <c r="X58" s="40" t="s">
        <v>368</v>
      </c>
      <c r="Y58" s="40"/>
      <c r="Z58" s="40"/>
      <c r="AA58" s="40"/>
      <c r="AB58" s="40" t="s">
        <v>367</v>
      </c>
      <c r="AC58" s="40">
        <v>3.0</v>
      </c>
      <c r="AD58" s="40">
        <v>2.0</v>
      </c>
      <c r="AE58" s="42">
        <v>15130.0</v>
      </c>
      <c r="AF58" s="40" t="s">
        <v>369</v>
      </c>
      <c r="AG58" s="42">
        <v>1.0</v>
      </c>
      <c r="AH58" s="46" t="s">
        <v>108</v>
      </c>
      <c r="AI58" s="46" t="str">
        <f t="array" ref="AI58">INDEX('#_CONSTANTS'!$C:$C,MATCH(AI$2,'#_CONSTANTS'!$B:$B,0))</f>
        <v>GBP</v>
      </c>
      <c r="AJ58" s="46" t="str">
        <f t="array" ref="AJ58">INDEX('#_CONSTANTS'!$C:$C,MATCH(AJ$2,'#_CONSTANTS'!$B:$B,0))</f>
        <v>UK - Foreign, Commonwealth and Development Office</v>
      </c>
      <c r="AK58" s="46" t="str">
        <f t="array" ref="AK58">INDEX('#_CONSTANTS'!$C:$C,MATCH(AK$2,'#_CONSTANTS'!$B:$B,0))</f>
        <v>GB-GOV-1</v>
      </c>
      <c r="AL58" s="47">
        <f t="array" ref="AL58">INDEX('#_CONSTANTS'!$C:$C,MATCH(AL$2,'#_CONSTANTS'!$B:$B,0))</f>
        <v>10</v>
      </c>
      <c r="AM58" s="46" t="str">
        <f t="array" ref="AM58">INDEX('#_CONSTANTS'!$C:$C,MATCH(AM$2,'#_CONSTANTS'!$B:$B,0))</f>
        <v>GB-GOV-52</v>
      </c>
      <c r="AN58" s="46" t="str">
        <f t="array" ref="AN58">INDEX('#_CONSTANTS'!$C:$C,MATCH(AN$2,'#_CONSTANTS'!$B:$B,0))</f>
        <v>Conflict, Stability and Security Fund (CSSF)</v>
      </c>
      <c r="AO58" s="47">
        <f t="array" ref="AO58">INDEX('#_CONSTANTS'!$C:$C,MATCH(AO$2,'#_CONSTANTS'!$B:$B,0))</f>
        <v>1</v>
      </c>
      <c r="AP58" s="46" t="str">
        <f t="array" ref="AP58">INDEX('#_CONSTANTS'!$C:$C,MATCH(AP$2,'#_CONSTANTS'!$B:$B,0))</f>
        <v>GB-GOR-D2</v>
      </c>
      <c r="AQ58" s="46" t="str">
        <f t="array" ref="AQ58">INDEX('#_CONSTANTS'!$C:$C,MATCH(AQ$2,'#_CONSTANTS'!$B:$B,0))</f>
        <v>Joint Funds Unit (JFU)</v>
      </c>
      <c r="AR58" s="47">
        <f t="array" ref="AR58">INDEX('#_CONSTANTS'!$C:$C,MATCH(AR$2,'#_CONSTANTS'!$B:$B,0))</f>
        <v>4</v>
      </c>
      <c r="AS58" s="46" t="str">
        <f t="array" ref="AS58">INDEX('#_CONSTANTS'!$C:$C,MATCH(AS$2,'#_CONSTANTS'!$B:$B,0))</f>
        <v>C01</v>
      </c>
      <c r="AT58" s="47">
        <f t="array" ref="AT58">INDEX('#_CONSTANTS'!$C:$C,MATCH(AT$2,'#_CONSTANTS'!$B:$B,0))</f>
        <v>110</v>
      </c>
      <c r="AU58" s="47">
        <f t="array" ref="AU58">INDEX('#_CONSTANTS'!$C:$C,MATCH(AU$2,'#_CONSTANTS'!$B:$B,0))</f>
        <v>10</v>
      </c>
      <c r="AV58" s="47">
        <f t="array" ref="AV58">INDEX('#_CONSTANTS'!$C:$C,MATCH(AV$2,'#_CONSTANTS'!$B:$B,0))</f>
        <v>5</v>
      </c>
      <c r="AW58" s="47">
        <f t="array" ref="AW58">INDEX('#_CONSTANTS'!$C:$C,MATCH(AW$2,'#_CONSTANTS'!$B:$B,0))</f>
        <v>1</v>
      </c>
      <c r="AX58" s="46" t="str">
        <f t="array" ref="AX58">INDEX('#_CONSTANTS'!$C:$C,MATCH(AX$2,'#_CONSTANTS'!$B:$B,0))</f>
        <v>Foreign, Commonwealth and Development Office</v>
      </c>
      <c r="AY58" s="46" t="str">
        <f t="array" ref="AY58">INDEX('#_CONSTANTS'!$C:$C,MATCH(AY$2,'#_CONSTANTS'!$B:$B,0))</f>
        <v>Public Enquiry Point, Abercrombie House, Eaglesham Road, East Kilbride, Glasgow G75 8EA</v>
      </c>
      <c r="AZ58" s="46" t="str">
        <f t="array" ref="AZ58">INDEX('#_CONSTANTS'!$C:$C,MATCH(AZ$2,'#_CONSTANTS'!$B:$B,0))</f>
        <v>+44 (0) 1355 84 3132</v>
      </c>
      <c r="BA58" s="46" t="str">
        <f t="array" ref="BA58">INDEX('#_CONSTANTS'!$C:$C,MATCH(BA$2,'#_CONSTANTS'!$B:$B,0))</f>
        <v>transparency.unit@fcdo.gov.uk</v>
      </c>
      <c r="BB58" s="49">
        <v>0.0</v>
      </c>
      <c r="BC58" s="50" t="str">
        <f t="array" ref="BC58">INDEX('#_CONSTANTS'!$C:$C,MATCH(BC$2,'#_CONSTANTS'!$B:$B,0))</f>
        <v>GB-GOV-3</v>
      </c>
      <c r="BD58" s="50" t="str">
        <f t="array" ref="BD58">INDEX('#_CONSTANTS'!$C:$C,MATCH(BD$2,'#_CONSTANTS'!$B:$B,0))</f>
        <v>B1</v>
      </c>
      <c r="BE58" s="50" t="str">
        <f t="array" ref="BE58">INDEX('#_CONSTANTS'!$C:$C,MATCH(BE$2,'#_CONSTANTS'!$B:$B,0))</f>
        <v>en</v>
      </c>
      <c r="BF58" s="51">
        <f t="array" ref="BF58">INDEX('#_CONSTANTS'!$C:$C,MATCH(BF$2,'#_CONSTANTS'!$B:$B,0))</f>
        <v>45729.07149</v>
      </c>
    </row>
    <row r="59" ht="12.0" customHeight="1">
      <c r="A59" s="37" t="s">
        <v>370</v>
      </c>
      <c r="B59" s="52" t="s">
        <v>110</v>
      </c>
      <c r="C59" s="53" t="s">
        <v>371</v>
      </c>
      <c r="D59" s="40" t="s">
        <v>112</v>
      </c>
      <c r="E59" s="40" t="s">
        <v>54</v>
      </c>
      <c r="F59" s="40" t="s">
        <v>107</v>
      </c>
      <c r="G59" s="40">
        <v>10.0</v>
      </c>
      <c r="H59" s="40">
        <v>2.0</v>
      </c>
      <c r="I59" s="41" t="s">
        <v>372</v>
      </c>
      <c r="J59" s="41" t="s">
        <v>373</v>
      </c>
      <c r="K59" s="42">
        <v>1.0</v>
      </c>
      <c r="L59" s="43">
        <v>42826.0</v>
      </c>
      <c r="M59" s="42">
        <v>1.0</v>
      </c>
      <c r="N59" s="43">
        <f t="shared" si="2"/>
        <v>42826</v>
      </c>
      <c r="O59" s="42">
        <v>2.0</v>
      </c>
      <c r="P59" s="43">
        <v>44651.0</v>
      </c>
      <c r="Q59" s="40">
        <v>3.0</v>
      </c>
      <c r="R59" s="44"/>
      <c r="S59" s="40"/>
      <c r="T59" s="42">
        <v>4.0</v>
      </c>
      <c r="U59" s="42">
        <v>2.0</v>
      </c>
      <c r="V59" s="42">
        <v>99999.0</v>
      </c>
      <c r="W59" s="40" t="s">
        <v>374</v>
      </c>
      <c r="X59" s="40" t="s">
        <v>375</v>
      </c>
      <c r="Y59" s="40"/>
      <c r="Z59" s="40"/>
      <c r="AA59" s="40"/>
      <c r="AB59" s="40" t="s">
        <v>374</v>
      </c>
      <c r="AC59" s="40">
        <v>3.0</v>
      </c>
      <c r="AD59" s="40">
        <v>2.0</v>
      </c>
      <c r="AE59" s="42">
        <v>15220.0</v>
      </c>
      <c r="AF59" s="40" t="s">
        <v>121</v>
      </c>
      <c r="AG59" s="42">
        <v>1.0</v>
      </c>
      <c r="AH59" s="46" t="s">
        <v>108</v>
      </c>
      <c r="AI59" s="46" t="str">
        <f t="array" ref="AI59">INDEX('#_CONSTANTS'!$C:$C,MATCH(AI$2,'#_CONSTANTS'!$B:$B,0))</f>
        <v>GBP</v>
      </c>
      <c r="AJ59" s="46" t="str">
        <f t="array" ref="AJ59">INDEX('#_CONSTANTS'!$C:$C,MATCH(AJ$2,'#_CONSTANTS'!$B:$B,0))</f>
        <v>UK - Foreign, Commonwealth and Development Office</v>
      </c>
      <c r="AK59" s="46" t="str">
        <f t="array" ref="AK59">INDEX('#_CONSTANTS'!$C:$C,MATCH(AK$2,'#_CONSTANTS'!$B:$B,0))</f>
        <v>GB-GOV-1</v>
      </c>
      <c r="AL59" s="47">
        <f t="array" ref="AL59">INDEX('#_CONSTANTS'!$C:$C,MATCH(AL$2,'#_CONSTANTS'!$B:$B,0))</f>
        <v>10</v>
      </c>
      <c r="AM59" s="46" t="str">
        <f t="array" ref="AM59">INDEX('#_CONSTANTS'!$C:$C,MATCH(AM$2,'#_CONSTANTS'!$B:$B,0))</f>
        <v>GB-GOV-52</v>
      </c>
      <c r="AN59" s="46" t="str">
        <f t="array" ref="AN59">INDEX('#_CONSTANTS'!$C:$C,MATCH(AN$2,'#_CONSTANTS'!$B:$B,0))</f>
        <v>Conflict, Stability and Security Fund (CSSF)</v>
      </c>
      <c r="AO59" s="47">
        <f t="array" ref="AO59">INDEX('#_CONSTANTS'!$C:$C,MATCH(AO$2,'#_CONSTANTS'!$B:$B,0))</f>
        <v>1</v>
      </c>
      <c r="AP59" s="46" t="str">
        <f t="array" ref="AP59">INDEX('#_CONSTANTS'!$C:$C,MATCH(AP$2,'#_CONSTANTS'!$B:$B,0))</f>
        <v>GB-GOR-D2</v>
      </c>
      <c r="AQ59" s="46" t="str">
        <f t="array" ref="AQ59">INDEX('#_CONSTANTS'!$C:$C,MATCH(AQ$2,'#_CONSTANTS'!$B:$B,0))</f>
        <v>Joint Funds Unit (JFU)</v>
      </c>
      <c r="AR59" s="47">
        <f t="array" ref="AR59">INDEX('#_CONSTANTS'!$C:$C,MATCH(AR$2,'#_CONSTANTS'!$B:$B,0))</f>
        <v>4</v>
      </c>
      <c r="AS59" s="46" t="str">
        <f t="array" ref="AS59">INDEX('#_CONSTANTS'!$C:$C,MATCH(AS$2,'#_CONSTANTS'!$B:$B,0))</f>
        <v>C01</v>
      </c>
      <c r="AT59" s="47">
        <f t="array" ref="AT59">INDEX('#_CONSTANTS'!$C:$C,MATCH(AT$2,'#_CONSTANTS'!$B:$B,0))</f>
        <v>110</v>
      </c>
      <c r="AU59" s="47">
        <f t="array" ref="AU59">INDEX('#_CONSTANTS'!$C:$C,MATCH(AU$2,'#_CONSTANTS'!$B:$B,0))</f>
        <v>10</v>
      </c>
      <c r="AV59" s="47">
        <f t="array" ref="AV59">INDEX('#_CONSTANTS'!$C:$C,MATCH(AV$2,'#_CONSTANTS'!$B:$B,0))</f>
        <v>5</v>
      </c>
      <c r="AW59" s="47">
        <f t="array" ref="AW59">INDEX('#_CONSTANTS'!$C:$C,MATCH(AW$2,'#_CONSTANTS'!$B:$B,0))</f>
        <v>1</v>
      </c>
      <c r="AX59" s="46" t="str">
        <f t="array" ref="AX59">INDEX('#_CONSTANTS'!$C:$C,MATCH(AX$2,'#_CONSTANTS'!$B:$B,0))</f>
        <v>Foreign, Commonwealth and Development Office</v>
      </c>
      <c r="AY59" s="46" t="str">
        <f t="array" ref="AY59">INDEX('#_CONSTANTS'!$C:$C,MATCH(AY$2,'#_CONSTANTS'!$B:$B,0))</f>
        <v>Public Enquiry Point, Abercrombie House, Eaglesham Road, East Kilbride, Glasgow G75 8EA</v>
      </c>
      <c r="AZ59" s="46" t="str">
        <f t="array" ref="AZ59">INDEX('#_CONSTANTS'!$C:$C,MATCH(AZ$2,'#_CONSTANTS'!$B:$B,0))</f>
        <v>+44 (0) 1355 84 3132</v>
      </c>
      <c r="BA59" s="46" t="str">
        <f t="array" ref="BA59">INDEX('#_CONSTANTS'!$C:$C,MATCH(BA$2,'#_CONSTANTS'!$B:$B,0))</f>
        <v>transparency.unit@fcdo.gov.uk</v>
      </c>
      <c r="BB59" s="49">
        <v>0.0</v>
      </c>
      <c r="BC59" s="50" t="str">
        <f t="array" ref="BC59">INDEX('#_CONSTANTS'!$C:$C,MATCH(BC$2,'#_CONSTANTS'!$B:$B,0))</f>
        <v>GB-GOV-3</v>
      </c>
      <c r="BD59" s="50" t="str">
        <f t="array" ref="BD59">INDEX('#_CONSTANTS'!$C:$C,MATCH(BD$2,'#_CONSTANTS'!$B:$B,0))</f>
        <v>B1</v>
      </c>
      <c r="BE59" s="50" t="str">
        <f t="array" ref="BE59">INDEX('#_CONSTANTS'!$C:$C,MATCH(BE$2,'#_CONSTANTS'!$B:$B,0))</f>
        <v>en</v>
      </c>
      <c r="BF59" s="51">
        <f t="array" ref="BF59">INDEX('#_CONSTANTS'!$C:$C,MATCH(BF$2,'#_CONSTANTS'!$B:$B,0))</f>
        <v>45729.07149</v>
      </c>
    </row>
    <row r="60" ht="12.0" customHeight="1">
      <c r="A60" s="37" t="s">
        <v>376</v>
      </c>
      <c r="B60" s="52" t="s">
        <v>110</v>
      </c>
      <c r="C60" s="53" t="s">
        <v>377</v>
      </c>
      <c r="D60" s="40" t="s">
        <v>112</v>
      </c>
      <c r="E60" s="40" t="s">
        <v>54</v>
      </c>
      <c r="F60" s="40" t="s">
        <v>107</v>
      </c>
      <c r="G60" s="40">
        <v>10.0</v>
      </c>
      <c r="H60" s="40">
        <v>2.0</v>
      </c>
      <c r="I60" s="41" t="s">
        <v>378</v>
      </c>
      <c r="J60" s="41" t="s">
        <v>379</v>
      </c>
      <c r="K60" s="42">
        <v>1.0</v>
      </c>
      <c r="L60" s="43">
        <v>42826.0</v>
      </c>
      <c r="M60" s="42">
        <v>1.0</v>
      </c>
      <c r="N60" s="43">
        <f t="shared" si="2"/>
        <v>42826</v>
      </c>
      <c r="O60" s="42">
        <v>2.0</v>
      </c>
      <c r="P60" s="43">
        <v>44651.0</v>
      </c>
      <c r="Q60" s="40">
        <v>3.0</v>
      </c>
      <c r="R60" s="44"/>
      <c r="S60" s="40"/>
      <c r="T60" s="42">
        <v>4.0</v>
      </c>
      <c r="U60" s="42">
        <v>2.0</v>
      </c>
      <c r="V60" s="42">
        <v>99999.0</v>
      </c>
      <c r="W60" s="40" t="s">
        <v>380</v>
      </c>
      <c r="X60" s="40" t="s">
        <v>381</v>
      </c>
      <c r="Y60" s="40"/>
      <c r="Z60" s="40"/>
      <c r="AA60" s="40"/>
      <c r="AB60" s="40" t="s">
        <v>380</v>
      </c>
      <c r="AC60" s="40">
        <v>3.0</v>
      </c>
      <c r="AD60" s="40">
        <v>2.0</v>
      </c>
      <c r="AE60" s="42">
        <v>15112.0</v>
      </c>
      <c r="AF60" s="40" t="s">
        <v>382</v>
      </c>
      <c r="AG60" s="42">
        <v>1.0</v>
      </c>
      <c r="AH60" s="46" t="s">
        <v>108</v>
      </c>
      <c r="AI60" s="46" t="str">
        <f t="array" ref="AI60">INDEX('#_CONSTANTS'!$C:$C,MATCH(AI$2,'#_CONSTANTS'!$B:$B,0))</f>
        <v>GBP</v>
      </c>
      <c r="AJ60" s="46" t="str">
        <f t="array" ref="AJ60">INDEX('#_CONSTANTS'!$C:$C,MATCH(AJ$2,'#_CONSTANTS'!$B:$B,0))</f>
        <v>UK - Foreign, Commonwealth and Development Office</v>
      </c>
      <c r="AK60" s="46" t="str">
        <f t="array" ref="AK60">INDEX('#_CONSTANTS'!$C:$C,MATCH(AK$2,'#_CONSTANTS'!$B:$B,0))</f>
        <v>GB-GOV-1</v>
      </c>
      <c r="AL60" s="47">
        <f t="array" ref="AL60">INDEX('#_CONSTANTS'!$C:$C,MATCH(AL$2,'#_CONSTANTS'!$B:$B,0))</f>
        <v>10</v>
      </c>
      <c r="AM60" s="46" t="str">
        <f t="array" ref="AM60">INDEX('#_CONSTANTS'!$C:$C,MATCH(AM$2,'#_CONSTANTS'!$B:$B,0))</f>
        <v>GB-GOV-52</v>
      </c>
      <c r="AN60" s="46" t="str">
        <f t="array" ref="AN60">INDEX('#_CONSTANTS'!$C:$C,MATCH(AN$2,'#_CONSTANTS'!$B:$B,0))</f>
        <v>Conflict, Stability and Security Fund (CSSF)</v>
      </c>
      <c r="AO60" s="47">
        <f t="array" ref="AO60">INDEX('#_CONSTANTS'!$C:$C,MATCH(AO$2,'#_CONSTANTS'!$B:$B,0))</f>
        <v>1</v>
      </c>
      <c r="AP60" s="46" t="str">
        <f t="array" ref="AP60">INDEX('#_CONSTANTS'!$C:$C,MATCH(AP$2,'#_CONSTANTS'!$B:$B,0))</f>
        <v>GB-GOR-D2</v>
      </c>
      <c r="AQ60" s="46" t="str">
        <f t="array" ref="AQ60">INDEX('#_CONSTANTS'!$C:$C,MATCH(AQ$2,'#_CONSTANTS'!$B:$B,0))</f>
        <v>Joint Funds Unit (JFU)</v>
      </c>
      <c r="AR60" s="47">
        <f t="array" ref="AR60">INDEX('#_CONSTANTS'!$C:$C,MATCH(AR$2,'#_CONSTANTS'!$B:$B,0))</f>
        <v>4</v>
      </c>
      <c r="AS60" s="46" t="str">
        <f t="array" ref="AS60">INDEX('#_CONSTANTS'!$C:$C,MATCH(AS$2,'#_CONSTANTS'!$B:$B,0))</f>
        <v>C01</v>
      </c>
      <c r="AT60" s="47">
        <f t="array" ref="AT60">INDEX('#_CONSTANTS'!$C:$C,MATCH(AT$2,'#_CONSTANTS'!$B:$B,0))</f>
        <v>110</v>
      </c>
      <c r="AU60" s="47">
        <f t="array" ref="AU60">INDEX('#_CONSTANTS'!$C:$C,MATCH(AU$2,'#_CONSTANTS'!$B:$B,0))</f>
        <v>10</v>
      </c>
      <c r="AV60" s="47">
        <f t="array" ref="AV60">INDEX('#_CONSTANTS'!$C:$C,MATCH(AV$2,'#_CONSTANTS'!$B:$B,0))</f>
        <v>5</v>
      </c>
      <c r="AW60" s="47">
        <f t="array" ref="AW60">INDEX('#_CONSTANTS'!$C:$C,MATCH(AW$2,'#_CONSTANTS'!$B:$B,0))</f>
        <v>1</v>
      </c>
      <c r="AX60" s="46" t="str">
        <f t="array" ref="AX60">INDEX('#_CONSTANTS'!$C:$C,MATCH(AX$2,'#_CONSTANTS'!$B:$B,0))</f>
        <v>Foreign, Commonwealth and Development Office</v>
      </c>
      <c r="AY60" s="46" t="str">
        <f t="array" ref="AY60">INDEX('#_CONSTANTS'!$C:$C,MATCH(AY$2,'#_CONSTANTS'!$B:$B,0))</f>
        <v>Public Enquiry Point, Abercrombie House, Eaglesham Road, East Kilbride, Glasgow G75 8EA</v>
      </c>
      <c r="AZ60" s="46" t="str">
        <f t="array" ref="AZ60">INDEX('#_CONSTANTS'!$C:$C,MATCH(AZ$2,'#_CONSTANTS'!$B:$B,0))</f>
        <v>+44 (0) 1355 84 3132</v>
      </c>
      <c r="BA60" s="46" t="str">
        <f t="array" ref="BA60">INDEX('#_CONSTANTS'!$C:$C,MATCH(BA$2,'#_CONSTANTS'!$B:$B,0))</f>
        <v>transparency.unit@fcdo.gov.uk</v>
      </c>
      <c r="BB60" s="49">
        <v>0.0</v>
      </c>
      <c r="BC60" s="50" t="str">
        <f t="array" ref="BC60">INDEX('#_CONSTANTS'!$C:$C,MATCH(BC$2,'#_CONSTANTS'!$B:$B,0))</f>
        <v>GB-GOV-3</v>
      </c>
      <c r="BD60" s="50" t="str">
        <f t="array" ref="BD60">INDEX('#_CONSTANTS'!$C:$C,MATCH(BD$2,'#_CONSTANTS'!$B:$B,0))</f>
        <v>B1</v>
      </c>
      <c r="BE60" s="50" t="str">
        <f t="array" ref="BE60">INDEX('#_CONSTANTS'!$C:$C,MATCH(BE$2,'#_CONSTANTS'!$B:$B,0))</f>
        <v>en</v>
      </c>
      <c r="BF60" s="51">
        <f t="array" ref="BF60">INDEX('#_CONSTANTS'!$C:$C,MATCH(BF$2,'#_CONSTANTS'!$B:$B,0))</f>
        <v>45729.07149</v>
      </c>
    </row>
    <row r="61" ht="12.0" customHeight="1">
      <c r="A61" s="37" t="s">
        <v>383</v>
      </c>
      <c r="B61" s="52" t="s">
        <v>110</v>
      </c>
      <c r="C61" s="53" t="s">
        <v>384</v>
      </c>
      <c r="D61" s="40" t="s">
        <v>112</v>
      </c>
      <c r="E61" s="40" t="s">
        <v>54</v>
      </c>
      <c r="F61" s="40" t="s">
        <v>107</v>
      </c>
      <c r="G61" s="40">
        <v>10.0</v>
      </c>
      <c r="H61" s="40">
        <v>2.0</v>
      </c>
      <c r="I61" s="41" t="s">
        <v>385</v>
      </c>
      <c r="J61" s="41" t="s">
        <v>386</v>
      </c>
      <c r="K61" s="42">
        <v>1.0</v>
      </c>
      <c r="L61" s="43">
        <v>42826.0</v>
      </c>
      <c r="M61" s="42">
        <v>1.0</v>
      </c>
      <c r="N61" s="43">
        <f t="shared" si="2"/>
        <v>42826</v>
      </c>
      <c r="O61" s="42">
        <v>2.0</v>
      </c>
      <c r="P61" s="43">
        <v>44651.0</v>
      </c>
      <c r="Q61" s="40">
        <v>3.0</v>
      </c>
      <c r="R61" s="44"/>
      <c r="S61" s="40"/>
      <c r="T61" s="42">
        <v>4.0</v>
      </c>
      <c r="U61" s="42">
        <v>2.0</v>
      </c>
      <c r="V61" s="42">
        <v>99999.0</v>
      </c>
      <c r="W61" s="40" t="s">
        <v>387</v>
      </c>
      <c r="X61" s="40" t="s">
        <v>388</v>
      </c>
      <c r="Y61" s="40"/>
      <c r="Z61" s="40"/>
      <c r="AA61" s="40"/>
      <c r="AB61" s="40" t="s">
        <v>387</v>
      </c>
      <c r="AC61" s="40">
        <v>3.0</v>
      </c>
      <c r="AD61" s="40">
        <v>2.0</v>
      </c>
      <c r="AE61" s="42">
        <v>15220.0</v>
      </c>
      <c r="AF61" s="40" t="s">
        <v>121</v>
      </c>
      <c r="AG61" s="42">
        <v>1.0</v>
      </c>
      <c r="AH61" s="46" t="s">
        <v>108</v>
      </c>
      <c r="AI61" s="46" t="str">
        <f t="array" ref="AI61">INDEX('#_CONSTANTS'!$C:$C,MATCH(AI$2,'#_CONSTANTS'!$B:$B,0))</f>
        <v>GBP</v>
      </c>
      <c r="AJ61" s="46" t="str">
        <f t="array" ref="AJ61">INDEX('#_CONSTANTS'!$C:$C,MATCH(AJ$2,'#_CONSTANTS'!$B:$B,0))</f>
        <v>UK - Foreign, Commonwealth and Development Office</v>
      </c>
      <c r="AK61" s="46" t="str">
        <f t="array" ref="AK61">INDEX('#_CONSTANTS'!$C:$C,MATCH(AK$2,'#_CONSTANTS'!$B:$B,0))</f>
        <v>GB-GOV-1</v>
      </c>
      <c r="AL61" s="47">
        <f t="array" ref="AL61">INDEX('#_CONSTANTS'!$C:$C,MATCH(AL$2,'#_CONSTANTS'!$B:$B,0))</f>
        <v>10</v>
      </c>
      <c r="AM61" s="46" t="str">
        <f t="array" ref="AM61">INDEX('#_CONSTANTS'!$C:$C,MATCH(AM$2,'#_CONSTANTS'!$B:$B,0))</f>
        <v>GB-GOV-52</v>
      </c>
      <c r="AN61" s="46" t="str">
        <f t="array" ref="AN61">INDEX('#_CONSTANTS'!$C:$C,MATCH(AN$2,'#_CONSTANTS'!$B:$B,0))</f>
        <v>Conflict, Stability and Security Fund (CSSF)</v>
      </c>
      <c r="AO61" s="47">
        <f t="array" ref="AO61">INDEX('#_CONSTANTS'!$C:$C,MATCH(AO$2,'#_CONSTANTS'!$B:$B,0))</f>
        <v>1</v>
      </c>
      <c r="AP61" s="46" t="str">
        <f t="array" ref="AP61">INDEX('#_CONSTANTS'!$C:$C,MATCH(AP$2,'#_CONSTANTS'!$B:$B,0))</f>
        <v>GB-GOR-D2</v>
      </c>
      <c r="AQ61" s="46" t="str">
        <f t="array" ref="AQ61">INDEX('#_CONSTANTS'!$C:$C,MATCH(AQ$2,'#_CONSTANTS'!$B:$B,0))</f>
        <v>Joint Funds Unit (JFU)</v>
      </c>
      <c r="AR61" s="47">
        <f t="array" ref="AR61">INDEX('#_CONSTANTS'!$C:$C,MATCH(AR$2,'#_CONSTANTS'!$B:$B,0))</f>
        <v>4</v>
      </c>
      <c r="AS61" s="46" t="str">
        <f t="array" ref="AS61">INDEX('#_CONSTANTS'!$C:$C,MATCH(AS$2,'#_CONSTANTS'!$B:$B,0))</f>
        <v>C01</v>
      </c>
      <c r="AT61" s="47">
        <f t="array" ref="AT61">INDEX('#_CONSTANTS'!$C:$C,MATCH(AT$2,'#_CONSTANTS'!$B:$B,0))</f>
        <v>110</v>
      </c>
      <c r="AU61" s="47">
        <f t="array" ref="AU61">INDEX('#_CONSTANTS'!$C:$C,MATCH(AU$2,'#_CONSTANTS'!$B:$B,0))</f>
        <v>10</v>
      </c>
      <c r="AV61" s="47">
        <f t="array" ref="AV61">INDEX('#_CONSTANTS'!$C:$C,MATCH(AV$2,'#_CONSTANTS'!$B:$B,0))</f>
        <v>5</v>
      </c>
      <c r="AW61" s="47">
        <f t="array" ref="AW61">INDEX('#_CONSTANTS'!$C:$C,MATCH(AW$2,'#_CONSTANTS'!$B:$B,0))</f>
        <v>1</v>
      </c>
      <c r="AX61" s="46" t="str">
        <f t="array" ref="AX61">INDEX('#_CONSTANTS'!$C:$C,MATCH(AX$2,'#_CONSTANTS'!$B:$B,0))</f>
        <v>Foreign, Commonwealth and Development Office</v>
      </c>
      <c r="AY61" s="46" t="str">
        <f t="array" ref="AY61">INDEX('#_CONSTANTS'!$C:$C,MATCH(AY$2,'#_CONSTANTS'!$B:$B,0))</f>
        <v>Public Enquiry Point, Abercrombie House, Eaglesham Road, East Kilbride, Glasgow G75 8EA</v>
      </c>
      <c r="AZ61" s="46" t="str">
        <f t="array" ref="AZ61">INDEX('#_CONSTANTS'!$C:$C,MATCH(AZ$2,'#_CONSTANTS'!$B:$B,0))</f>
        <v>+44 (0) 1355 84 3132</v>
      </c>
      <c r="BA61" s="46" t="str">
        <f t="array" ref="BA61">INDEX('#_CONSTANTS'!$C:$C,MATCH(BA$2,'#_CONSTANTS'!$B:$B,0))</f>
        <v>transparency.unit@fcdo.gov.uk</v>
      </c>
      <c r="BB61" s="49">
        <v>0.0</v>
      </c>
      <c r="BC61" s="50" t="str">
        <f t="array" ref="BC61">INDEX('#_CONSTANTS'!$C:$C,MATCH(BC$2,'#_CONSTANTS'!$B:$B,0))</f>
        <v>GB-GOV-3</v>
      </c>
      <c r="BD61" s="50" t="str">
        <f t="array" ref="BD61">INDEX('#_CONSTANTS'!$C:$C,MATCH(BD$2,'#_CONSTANTS'!$B:$B,0))</f>
        <v>B1</v>
      </c>
      <c r="BE61" s="50" t="str">
        <f t="array" ref="BE61">INDEX('#_CONSTANTS'!$C:$C,MATCH(BE$2,'#_CONSTANTS'!$B:$B,0))</f>
        <v>en</v>
      </c>
      <c r="BF61" s="51">
        <f t="array" ref="BF61">INDEX('#_CONSTANTS'!$C:$C,MATCH(BF$2,'#_CONSTANTS'!$B:$B,0))</f>
        <v>45729.07149</v>
      </c>
    </row>
    <row r="62" ht="12.0" customHeight="1">
      <c r="A62" s="37" t="s">
        <v>389</v>
      </c>
      <c r="B62" s="52" t="s">
        <v>110</v>
      </c>
      <c r="C62" s="53" t="s">
        <v>390</v>
      </c>
      <c r="D62" s="40" t="s">
        <v>112</v>
      </c>
      <c r="E62" s="40" t="s">
        <v>54</v>
      </c>
      <c r="F62" s="40" t="s">
        <v>107</v>
      </c>
      <c r="G62" s="40">
        <v>10.0</v>
      </c>
      <c r="H62" s="40">
        <v>2.0</v>
      </c>
      <c r="I62" s="41" t="s">
        <v>391</v>
      </c>
      <c r="J62" s="41" t="s">
        <v>392</v>
      </c>
      <c r="K62" s="42">
        <v>1.0</v>
      </c>
      <c r="L62" s="43">
        <v>43191.0</v>
      </c>
      <c r="M62" s="42">
        <v>1.0</v>
      </c>
      <c r="N62" s="43">
        <f t="shared" si="2"/>
        <v>43191</v>
      </c>
      <c r="O62" s="42">
        <v>2.0</v>
      </c>
      <c r="P62" s="43">
        <v>43555.0</v>
      </c>
      <c r="Q62" s="40">
        <v>3.0</v>
      </c>
      <c r="R62" s="43">
        <v>43555.0</v>
      </c>
      <c r="S62" s="40">
        <v>4.0</v>
      </c>
      <c r="T62" s="42">
        <v>4.0</v>
      </c>
      <c r="U62" s="42">
        <v>4.0</v>
      </c>
      <c r="V62" s="42">
        <v>99999.0</v>
      </c>
      <c r="W62" s="40" t="s">
        <v>393</v>
      </c>
      <c r="X62" s="40" t="s">
        <v>394</v>
      </c>
      <c r="Y62" s="40"/>
      <c r="Z62" s="40"/>
      <c r="AA62" s="40"/>
      <c r="AB62" s="40" t="s">
        <v>393</v>
      </c>
      <c r="AC62" s="40">
        <v>3.0</v>
      </c>
      <c r="AD62" s="40">
        <v>4.0</v>
      </c>
      <c r="AE62" s="42">
        <v>15220.0</v>
      </c>
      <c r="AF62" s="40" t="s">
        <v>121</v>
      </c>
      <c r="AG62" s="42">
        <v>1.0</v>
      </c>
      <c r="AH62" s="46" t="s">
        <v>108</v>
      </c>
      <c r="AI62" s="46" t="str">
        <f t="array" ref="AI62">INDEX('#_CONSTANTS'!$C:$C,MATCH(AI$2,'#_CONSTANTS'!$B:$B,0))</f>
        <v>GBP</v>
      </c>
      <c r="AJ62" s="46" t="str">
        <f t="array" ref="AJ62">INDEX('#_CONSTANTS'!$C:$C,MATCH(AJ$2,'#_CONSTANTS'!$B:$B,0))</f>
        <v>UK - Foreign, Commonwealth and Development Office</v>
      </c>
      <c r="AK62" s="46" t="str">
        <f t="array" ref="AK62">INDEX('#_CONSTANTS'!$C:$C,MATCH(AK$2,'#_CONSTANTS'!$B:$B,0))</f>
        <v>GB-GOV-1</v>
      </c>
      <c r="AL62" s="47">
        <f t="array" ref="AL62">INDEX('#_CONSTANTS'!$C:$C,MATCH(AL$2,'#_CONSTANTS'!$B:$B,0))</f>
        <v>10</v>
      </c>
      <c r="AM62" s="46" t="str">
        <f t="array" ref="AM62">INDEX('#_CONSTANTS'!$C:$C,MATCH(AM$2,'#_CONSTANTS'!$B:$B,0))</f>
        <v>GB-GOV-52</v>
      </c>
      <c r="AN62" s="46" t="str">
        <f t="array" ref="AN62">INDEX('#_CONSTANTS'!$C:$C,MATCH(AN$2,'#_CONSTANTS'!$B:$B,0))</f>
        <v>Conflict, Stability and Security Fund (CSSF)</v>
      </c>
      <c r="AO62" s="47">
        <f t="array" ref="AO62">INDEX('#_CONSTANTS'!$C:$C,MATCH(AO$2,'#_CONSTANTS'!$B:$B,0))</f>
        <v>1</v>
      </c>
      <c r="AP62" s="46" t="str">
        <f t="array" ref="AP62">INDEX('#_CONSTANTS'!$C:$C,MATCH(AP$2,'#_CONSTANTS'!$B:$B,0))</f>
        <v>GB-GOR-D2</v>
      </c>
      <c r="AQ62" s="46" t="str">
        <f t="array" ref="AQ62">INDEX('#_CONSTANTS'!$C:$C,MATCH(AQ$2,'#_CONSTANTS'!$B:$B,0))</f>
        <v>Joint Funds Unit (JFU)</v>
      </c>
      <c r="AR62" s="47">
        <f t="array" ref="AR62">INDEX('#_CONSTANTS'!$C:$C,MATCH(AR$2,'#_CONSTANTS'!$B:$B,0))</f>
        <v>4</v>
      </c>
      <c r="AS62" s="46" t="str">
        <f t="array" ref="AS62">INDEX('#_CONSTANTS'!$C:$C,MATCH(AS$2,'#_CONSTANTS'!$B:$B,0))</f>
        <v>C01</v>
      </c>
      <c r="AT62" s="47">
        <f t="array" ref="AT62">INDEX('#_CONSTANTS'!$C:$C,MATCH(AT$2,'#_CONSTANTS'!$B:$B,0))</f>
        <v>110</v>
      </c>
      <c r="AU62" s="47">
        <f t="array" ref="AU62">INDEX('#_CONSTANTS'!$C:$C,MATCH(AU$2,'#_CONSTANTS'!$B:$B,0))</f>
        <v>10</v>
      </c>
      <c r="AV62" s="47">
        <f t="array" ref="AV62">INDEX('#_CONSTANTS'!$C:$C,MATCH(AV$2,'#_CONSTANTS'!$B:$B,0))</f>
        <v>5</v>
      </c>
      <c r="AW62" s="47">
        <f t="array" ref="AW62">INDEX('#_CONSTANTS'!$C:$C,MATCH(AW$2,'#_CONSTANTS'!$B:$B,0))</f>
        <v>1</v>
      </c>
      <c r="AX62" s="46" t="str">
        <f t="array" ref="AX62">INDEX('#_CONSTANTS'!$C:$C,MATCH(AX$2,'#_CONSTANTS'!$B:$B,0))</f>
        <v>Foreign, Commonwealth and Development Office</v>
      </c>
      <c r="AY62" s="46" t="str">
        <f t="array" ref="AY62">INDEX('#_CONSTANTS'!$C:$C,MATCH(AY$2,'#_CONSTANTS'!$B:$B,0))</f>
        <v>Public Enquiry Point, Abercrombie House, Eaglesham Road, East Kilbride, Glasgow G75 8EA</v>
      </c>
      <c r="AZ62" s="46" t="str">
        <f t="array" ref="AZ62">INDEX('#_CONSTANTS'!$C:$C,MATCH(AZ$2,'#_CONSTANTS'!$B:$B,0))</f>
        <v>+44 (0) 1355 84 3132</v>
      </c>
      <c r="BA62" s="46" t="str">
        <f t="array" ref="BA62">INDEX('#_CONSTANTS'!$C:$C,MATCH(BA$2,'#_CONSTANTS'!$B:$B,0))</f>
        <v>transparency.unit@fcdo.gov.uk</v>
      </c>
      <c r="BB62" s="49">
        <v>0.0</v>
      </c>
      <c r="BC62" s="50" t="str">
        <f t="array" ref="BC62">INDEX('#_CONSTANTS'!$C:$C,MATCH(BC$2,'#_CONSTANTS'!$B:$B,0))</f>
        <v>GB-GOV-3</v>
      </c>
      <c r="BD62" s="50" t="str">
        <f t="array" ref="BD62">INDEX('#_CONSTANTS'!$C:$C,MATCH(BD$2,'#_CONSTANTS'!$B:$B,0))</f>
        <v>B1</v>
      </c>
      <c r="BE62" s="50" t="str">
        <f t="array" ref="BE62">INDEX('#_CONSTANTS'!$C:$C,MATCH(BE$2,'#_CONSTANTS'!$B:$B,0))</f>
        <v>en</v>
      </c>
      <c r="BF62" s="51">
        <f t="array" ref="BF62">INDEX('#_CONSTANTS'!$C:$C,MATCH(BF$2,'#_CONSTANTS'!$B:$B,0))</f>
        <v>45729.07149</v>
      </c>
    </row>
    <row r="63" ht="12.0" customHeight="1">
      <c r="A63" s="37" t="s">
        <v>395</v>
      </c>
      <c r="B63" s="52" t="s">
        <v>110</v>
      </c>
      <c r="C63" s="53" t="s">
        <v>396</v>
      </c>
      <c r="D63" s="40" t="s">
        <v>112</v>
      </c>
      <c r="E63" s="40" t="s">
        <v>54</v>
      </c>
      <c r="F63" s="40" t="s">
        <v>107</v>
      </c>
      <c r="G63" s="40">
        <v>10.0</v>
      </c>
      <c r="H63" s="40">
        <v>2.0</v>
      </c>
      <c r="I63" s="41" t="s">
        <v>397</v>
      </c>
      <c r="J63" s="41" t="s">
        <v>398</v>
      </c>
      <c r="K63" s="42">
        <v>1.0</v>
      </c>
      <c r="L63" s="43">
        <v>43191.0</v>
      </c>
      <c r="M63" s="42">
        <v>1.0</v>
      </c>
      <c r="N63" s="43">
        <f t="shared" si="2"/>
        <v>43191</v>
      </c>
      <c r="O63" s="42">
        <v>2.0</v>
      </c>
      <c r="P63" s="43">
        <v>43555.0</v>
      </c>
      <c r="Q63" s="40">
        <v>3.0</v>
      </c>
      <c r="R63" s="43">
        <v>43555.0</v>
      </c>
      <c r="S63" s="40">
        <v>4.0</v>
      </c>
      <c r="T63" s="42">
        <v>4.0</v>
      </c>
      <c r="U63" s="42">
        <v>4.0</v>
      </c>
      <c r="V63" s="42">
        <v>99999.0</v>
      </c>
      <c r="W63" s="40" t="s">
        <v>393</v>
      </c>
      <c r="X63" s="40" t="s">
        <v>394</v>
      </c>
      <c r="Y63" s="40"/>
      <c r="Z63" s="40"/>
      <c r="AA63" s="40"/>
      <c r="AB63" s="40" t="s">
        <v>393</v>
      </c>
      <c r="AC63" s="40">
        <v>3.0</v>
      </c>
      <c r="AD63" s="40">
        <v>4.0</v>
      </c>
      <c r="AE63" s="42">
        <v>15220.0</v>
      </c>
      <c r="AF63" s="40" t="s">
        <v>121</v>
      </c>
      <c r="AG63" s="42">
        <v>1.0</v>
      </c>
      <c r="AH63" s="46" t="s">
        <v>108</v>
      </c>
      <c r="AI63" s="46" t="str">
        <f t="array" ref="AI63">INDEX('#_CONSTANTS'!$C:$C,MATCH(AI$2,'#_CONSTANTS'!$B:$B,0))</f>
        <v>GBP</v>
      </c>
      <c r="AJ63" s="46" t="str">
        <f t="array" ref="AJ63">INDEX('#_CONSTANTS'!$C:$C,MATCH(AJ$2,'#_CONSTANTS'!$B:$B,0))</f>
        <v>UK - Foreign, Commonwealth and Development Office</v>
      </c>
      <c r="AK63" s="46" t="str">
        <f t="array" ref="AK63">INDEX('#_CONSTANTS'!$C:$C,MATCH(AK$2,'#_CONSTANTS'!$B:$B,0))</f>
        <v>GB-GOV-1</v>
      </c>
      <c r="AL63" s="47">
        <f t="array" ref="AL63">INDEX('#_CONSTANTS'!$C:$C,MATCH(AL$2,'#_CONSTANTS'!$B:$B,0))</f>
        <v>10</v>
      </c>
      <c r="AM63" s="46" t="str">
        <f t="array" ref="AM63">INDEX('#_CONSTANTS'!$C:$C,MATCH(AM$2,'#_CONSTANTS'!$B:$B,0))</f>
        <v>GB-GOV-52</v>
      </c>
      <c r="AN63" s="46" t="str">
        <f t="array" ref="AN63">INDEX('#_CONSTANTS'!$C:$C,MATCH(AN$2,'#_CONSTANTS'!$B:$B,0))</f>
        <v>Conflict, Stability and Security Fund (CSSF)</v>
      </c>
      <c r="AO63" s="47">
        <f t="array" ref="AO63">INDEX('#_CONSTANTS'!$C:$C,MATCH(AO$2,'#_CONSTANTS'!$B:$B,0))</f>
        <v>1</v>
      </c>
      <c r="AP63" s="46" t="str">
        <f t="array" ref="AP63">INDEX('#_CONSTANTS'!$C:$C,MATCH(AP$2,'#_CONSTANTS'!$B:$B,0))</f>
        <v>GB-GOR-D2</v>
      </c>
      <c r="AQ63" s="46" t="str">
        <f t="array" ref="AQ63">INDEX('#_CONSTANTS'!$C:$C,MATCH(AQ$2,'#_CONSTANTS'!$B:$B,0))</f>
        <v>Joint Funds Unit (JFU)</v>
      </c>
      <c r="AR63" s="47">
        <f t="array" ref="AR63">INDEX('#_CONSTANTS'!$C:$C,MATCH(AR$2,'#_CONSTANTS'!$B:$B,0))</f>
        <v>4</v>
      </c>
      <c r="AS63" s="46" t="str">
        <f t="array" ref="AS63">INDEX('#_CONSTANTS'!$C:$C,MATCH(AS$2,'#_CONSTANTS'!$B:$B,0))</f>
        <v>C01</v>
      </c>
      <c r="AT63" s="47">
        <f t="array" ref="AT63">INDEX('#_CONSTANTS'!$C:$C,MATCH(AT$2,'#_CONSTANTS'!$B:$B,0))</f>
        <v>110</v>
      </c>
      <c r="AU63" s="47">
        <f t="array" ref="AU63">INDEX('#_CONSTANTS'!$C:$C,MATCH(AU$2,'#_CONSTANTS'!$B:$B,0))</f>
        <v>10</v>
      </c>
      <c r="AV63" s="47">
        <f t="array" ref="AV63">INDEX('#_CONSTANTS'!$C:$C,MATCH(AV$2,'#_CONSTANTS'!$B:$B,0))</f>
        <v>5</v>
      </c>
      <c r="AW63" s="47">
        <f t="array" ref="AW63">INDEX('#_CONSTANTS'!$C:$C,MATCH(AW$2,'#_CONSTANTS'!$B:$B,0))</f>
        <v>1</v>
      </c>
      <c r="AX63" s="46" t="str">
        <f t="array" ref="AX63">INDEX('#_CONSTANTS'!$C:$C,MATCH(AX$2,'#_CONSTANTS'!$B:$B,0))</f>
        <v>Foreign, Commonwealth and Development Office</v>
      </c>
      <c r="AY63" s="46" t="str">
        <f t="array" ref="AY63">INDEX('#_CONSTANTS'!$C:$C,MATCH(AY$2,'#_CONSTANTS'!$B:$B,0))</f>
        <v>Public Enquiry Point, Abercrombie House, Eaglesham Road, East Kilbride, Glasgow G75 8EA</v>
      </c>
      <c r="AZ63" s="46" t="str">
        <f t="array" ref="AZ63">INDEX('#_CONSTANTS'!$C:$C,MATCH(AZ$2,'#_CONSTANTS'!$B:$B,0))</f>
        <v>+44 (0) 1355 84 3132</v>
      </c>
      <c r="BA63" s="46" t="str">
        <f t="array" ref="BA63">INDEX('#_CONSTANTS'!$C:$C,MATCH(BA$2,'#_CONSTANTS'!$B:$B,0))</f>
        <v>transparency.unit@fcdo.gov.uk</v>
      </c>
      <c r="BB63" s="49">
        <v>0.0</v>
      </c>
      <c r="BC63" s="50" t="str">
        <f t="array" ref="BC63">INDEX('#_CONSTANTS'!$C:$C,MATCH(BC$2,'#_CONSTANTS'!$B:$B,0))</f>
        <v>GB-GOV-3</v>
      </c>
      <c r="BD63" s="50" t="str">
        <f t="array" ref="BD63">INDEX('#_CONSTANTS'!$C:$C,MATCH(BD$2,'#_CONSTANTS'!$B:$B,0))</f>
        <v>B1</v>
      </c>
      <c r="BE63" s="50" t="str">
        <f t="array" ref="BE63">INDEX('#_CONSTANTS'!$C:$C,MATCH(BE$2,'#_CONSTANTS'!$B:$B,0))</f>
        <v>en</v>
      </c>
      <c r="BF63" s="51">
        <f t="array" ref="BF63">INDEX('#_CONSTANTS'!$C:$C,MATCH(BF$2,'#_CONSTANTS'!$B:$B,0))</f>
        <v>45729.07149</v>
      </c>
    </row>
    <row r="64" ht="12.0" customHeight="1">
      <c r="A64" s="37" t="s">
        <v>399</v>
      </c>
      <c r="B64" s="52" t="s">
        <v>110</v>
      </c>
      <c r="C64" s="53" t="s">
        <v>400</v>
      </c>
      <c r="D64" s="40" t="s">
        <v>112</v>
      </c>
      <c r="E64" s="40" t="s">
        <v>54</v>
      </c>
      <c r="F64" s="40" t="s">
        <v>107</v>
      </c>
      <c r="G64" s="40">
        <v>10.0</v>
      </c>
      <c r="H64" s="40">
        <v>2.0</v>
      </c>
      <c r="I64" s="41" t="s">
        <v>401</v>
      </c>
      <c r="J64" s="41" t="s">
        <v>402</v>
      </c>
      <c r="K64" s="42">
        <v>1.0</v>
      </c>
      <c r="L64" s="43">
        <v>43191.0</v>
      </c>
      <c r="M64" s="42">
        <v>1.0</v>
      </c>
      <c r="N64" s="43">
        <f t="shared" si="2"/>
        <v>43191</v>
      </c>
      <c r="O64" s="42">
        <v>2.0</v>
      </c>
      <c r="P64" s="43">
        <v>43921.0</v>
      </c>
      <c r="Q64" s="40">
        <v>3.0</v>
      </c>
      <c r="R64" s="43">
        <v>43921.0</v>
      </c>
      <c r="S64" s="40">
        <v>4.0</v>
      </c>
      <c r="T64" s="42">
        <v>4.0</v>
      </c>
      <c r="U64" s="42">
        <v>4.0</v>
      </c>
      <c r="V64" s="42">
        <v>99999.0</v>
      </c>
      <c r="W64" s="40" t="s">
        <v>403</v>
      </c>
      <c r="X64" s="40" t="s">
        <v>404</v>
      </c>
      <c r="Y64" s="40"/>
      <c r="Z64" s="40"/>
      <c r="AA64" s="40"/>
      <c r="AB64" s="40" t="s">
        <v>403</v>
      </c>
      <c r="AC64" s="40">
        <v>3.0</v>
      </c>
      <c r="AD64" s="40">
        <v>2.0</v>
      </c>
      <c r="AE64" s="42">
        <v>15220.0</v>
      </c>
      <c r="AF64" s="40" t="s">
        <v>121</v>
      </c>
      <c r="AG64" s="42">
        <v>1.0</v>
      </c>
      <c r="AH64" s="46" t="s">
        <v>108</v>
      </c>
      <c r="AI64" s="46" t="str">
        <f t="array" ref="AI64">INDEX('#_CONSTANTS'!$C:$C,MATCH(AI$2,'#_CONSTANTS'!$B:$B,0))</f>
        <v>GBP</v>
      </c>
      <c r="AJ64" s="46" t="str">
        <f t="array" ref="AJ64">INDEX('#_CONSTANTS'!$C:$C,MATCH(AJ$2,'#_CONSTANTS'!$B:$B,0))</f>
        <v>UK - Foreign, Commonwealth and Development Office</v>
      </c>
      <c r="AK64" s="46" t="str">
        <f t="array" ref="AK64">INDEX('#_CONSTANTS'!$C:$C,MATCH(AK$2,'#_CONSTANTS'!$B:$B,0))</f>
        <v>GB-GOV-1</v>
      </c>
      <c r="AL64" s="47">
        <f t="array" ref="AL64">INDEX('#_CONSTANTS'!$C:$C,MATCH(AL$2,'#_CONSTANTS'!$B:$B,0))</f>
        <v>10</v>
      </c>
      <c r="AM64" s="46" t="str">
        <f t="array" ref="AM64">INDEX('#_CONSTANTS'!$C:$C,MATCH(AM$2,'#_CONSTANTS'!$B:$B,0))</f>
        <v>GB-GOV-52</v>
      </c>
      <c r="AN64" s="46" t="str">
        <f t="array" ref="AN64">INDEX('#_CONSTANTS'!$C:$C,MATCH(AN$2,'#_CONSTANTS'!$B:$B,0))</f>
        <v>Conflict, Stability and Security Fund (CSSF)</v>
      </c>
      <c r="AO64" s="47">
        <f t="array" ref="AO64">INDEX('#_CONSTANTS'!$C:$C,MATCH(AO$2,'#_CONSTANTS'!$B:$B,0))</f>
        <v>1</v>
      </c>
      <c r="AP64" s="46" t="str">
        <f t="array" ref="AP64">INDEX('#_CONSTANTS'!$C:$C,MATCH(AP$2,'#_CONSTANTS'!$B:$B,0))</f>
        <v>GB-GOR-D2</v>
      </c>
      <c r="AQ64" s="46" t="str">
        <f t="array" ref="AQ64">INDEX('#_CONSTANTS'!$C:$C,MATCH(AQ$2,'#_CONSTANTS'!$B:$B,0))</f>
        <v>Joint Funds Unit (JFU)</v>
      </c>
      <c r="AR64" s="47">
        <f t="array" ref="AR64">INDEX('#_CONSTANTS'!$C:$C,MATCH(AR$2,'#_CONSTANTS'!$B:$B,0))</f>
        <v>4</v>
      </c>
      <c r="AS64" s="46" t="str">
        <f t="array" ref="AS64">INDEX('#_CONSTANTS'!$C:$C,MATCH(AS$2,'#_CONSTANTS'!$B:$B,0))</f>
        <v>C01</v>
      </c>
      <c r="AT64" s="47">
        <f t="array" ref="AT64">INDEX('#_CONSTANTS'!$C:$C,MATCH(AT$2,'#_CONSTANTS'!$B:$B,0))</f>
        <v>110</v>
      </c>
      <c r="AU64" s="47">
        <f t="array" ref="AU64">INDEX('#_CONSTANTS'!$C:$C,MATCH(AU$2,'#_CONSTANTS'!$B:$B,0))</f>
        <v>10</v>
      </c>
      <c r="AV64" s="47">
        <f t="array" ref="AV64">INDEX('#_CONSTANTS'!$C:$C,MATCH(AV$2,'#_CONSTANTS'!$B:$B,0))</f>
        <v>5</v>
      </c>
      <c r="AW64" s="47">
        <f t="array" ref="AW64">INDEX('#_CONSTANTS'!$C:$C,MATCH(AW$2,'#_CONSTANTS'!$B:$B,0))</f>
        <v>1</v>
      </c>
      <c r="AX64" s="46" t="str">
        <f t="array" ref="AX64">INDEX('#_CONSTANTS'!$C:$C,MATCH(AX$2,'#_CONSTANTS'!$B:$B,0))</f>
        <v>Foreign, Commonwealth and Development Office</v>
      </c>
      <c r="AY64" s="46" t="str">
        <f t="array" ref="AY64">INDEX('#_CONSTANTS'!$C:$C,MATCH(AY$2,'#_CONSTANTS'!$B:$B,0))</f>
        <v>Public Enquiry Point, Abercrombie House, Eaglesham Road, East Kilbride, Glasgow G75 8EA</v>
      </c>
      <c r="AZ64" s="46" t="str">
        <f t="array" ref="AZ64">INDEX('#_CONSTANTS'!$C:$C,MATCH(AZ$2,'#_CONSTANTS'!$B:$B,0))</f>
        <v>+44 (0) 1355 84 3132</v>
      </c>
      <c r="BA64" s="46" t="str">
        <f t="array" ref="BA64">INDEX('#_CONSTANTS'!$C:$C,MATCH(BA$2,'#_CONSTANTS'!$B:$B,0))</f>
        <v>transparency.unit@fcdo.gov.uk</v>
      </c>
      <c r="BB64" s="49">
        <v>0.0</v>
      </c>
      <c r="BC64" s="50" t="str">
        <f t="array" ref="BC64">INDEX('#_CONSTANTS'!$C:$C,MATCH(BC$2,'#_CONSTANTS'!$B:$B,0))</f>
        <v>GB-GOV-3</v>
      </c>
      <c r="BD64" s="50" t="str">
        <f t="array" ref="BD64">INDEX('#_CONSTANTS'!$C:$C,MATCH(BD$2,'#_CONSTANTS'!$B:$B,0))</f>
        <v>B1</v>
      </c>
      <c r="BE64" s="50" t="str">
        <f t="array" ref="BE64">INDEX('#_CONSTANTS'!$C:$C,MATCH(BE$2,'#_CONSTANTS'!$B:$B,0))</f>
        <v>en</v>
      </c>
      <c r="BF64" s="51">
        <f t="array" ref="BF64">INDEX('#_CONSTANTS'!$C:$C,MATCH(BF$2,'#_CONSTANTS'!$B:$B,0))</f>
        <v>45729.07149</v>
      </c>
    </row>
    <row r="65" ht="12.0" customHeight="1">
      <c r="A65" s="37" t="s">
        <v>405</v>
      </c>
      <c r="B65" s="52" t="s">
        <v>110</v>
      </c>
      <c r="C65" s="53" t="s">
        <v>406</v>
      </c>
      <c r="D65" s="40" t="s">
        <v>112</v>
      </c>
      <c r="E65" s="40" t="s">
        <v>54</v>
      </c>
      <c r="F65" s="40" t="s">
        <v>107</v>
      </c>
      <c r="G65" s="40">
        <v>10.0</v>
      </c>
      <c r="H65" s="40">
        <v>2.0</v>
      </c>
      <c r="I65" s="41" t="s">
        <v>407</v>
      </c>
      <c r="J65" s="41" t="s">
        <v>408</v>
      </c>
      <c r="K65" s="42">
        <v>1.0</v>
      </c>
      <c r="L65" s="43">
        <v>43191.0</v>
      </c>
      <c r="M65" s="42">
        <v>1.0</v>
      </c>
      <c r="N65" s="43">
        <f t="shared" si="2"/>
        <v>43191</v>
      </c>
      <c r="O65" s="42">
        <v>2.0</v>
      </c>
      <c r="P65" s="43">
        <v>43555.0</v>
      </c>
      <c r="Q65" s="40">
        <v>3.0</v>
      </c>
      <c r="R65" s="43">
        <v>43555.0</v>
      </c>
      <c r="S65" s="40">
        <v>4.0</v>
      </c>
      <c r="T65" s="42">
        <v>4.0</v>
      </c>
      <c r="U65" s="42">
        <v>4.0</v>
      </c>
      <c r="V65" s="42">
        <v>99999.0</v>
      </c>
      <c r="W65" s="40" t="s">
        <v>403</v>
      </c>
      <c r="X65" s="40" t="s">
        <v>404</v>
      </c>
      <c r="Y65" s="40"/>
      <c r="Z65" s="40"/>
      <c r="AA65" s="40"/>
      <c r="AB65" s="40" t="s">
        <v>403</v>
      </c>
      <c r="AC65" s="40">
        <v>3.0</v>
      </c>
      <c r="AD65" s="40">
        <v>2.0</v>
      </c>
      <c r="AE65" s="42">
        <v>15220.0</v>
      </c>
      <c r="AF65" s="40" t="s">
        <v>121</v>
      </c>
      <c r="AG65" s="42">
        <v>1.0</v>
      </c>
      <c r="AH65" s="46" t="s">
        <v>108</v>
      </c>
      <c r="AI65" s="46" t="str">
        <f t="array" ref="AI65">INDEX('#_CONSTANTS'!$C:$C,MATCH(AI$2,'#_CONSTANTS'!$B:$B,0))</f>
        <v>GBP</v>
      </c>
      <c r="AJ65" s="46" t="str">
        <f t="array" ref="AJ65">INDEX('#_CONSTANTS'!$C:$C,MATCH(AJ$2,'#_CONSTANTS'!$B:$B,0))</f>
        <v>UK - Foreign, Commonwealth and Development Office</v>
      </c>
      <c r="AK65" s="46" t="str">
        <f t="array" ref="AK65">INDEX('#_CONSTANTS'!$C:$C,MATCH(AK$2,'#_CONSTANTS'!$B:$B,0))</f>
        <v>GB-GOV-1</v>
      </c>
      <c r="AL65" s="47">
        <f t="array" ref="AL65">INDEX('#_CONSTANTS'!$C:$C,MATCH(AL$2,'#_CONSTANTS'!$B:$B,0))</f>
        <v>10</v>
      </c>
      <c r="AM65" s="46" t="str">
        <f t="array" ref="AM65">INDEX('#_CONSTANTS'!$C:$C,MATCH(AM$2,'#_CONSTANTS'!$B:$B,0))</f>
        <v>GB-GOV-52</v>
      </c>
      <c r="AN65" s="46" t="str">
        <f t="array" ref="AN65">INDEX('#_CONSTANTS'!$C:$C,MATCH(AN$2,'#_CONSTANTS'!$B:$B,0))</f>
        <v>Conflict, Stability and Security Fund (CSSF)</v>
      </c>
      <c r="AO65" s="47">
        <f t="array" ref="AO65">INDEX('#_CONSTANTS'!$C:$C,MATCH(AO$2,'#_CONSTANTS'!$B:$B,0))</f>
        <v>1</v>
      </c>
      <c r="AP65" s="46" t="str">
        <f t="array" ref="AP65">INDEX('#_CONSTANTS'!$C:$C,MATCH(AP$2,'#_CONSTANTS'!$B:$B,0))</f>
        <v>GB-GOR-D2</v>
      </c>
      <c r="AQ65" s="46" t="str">
        <f t="array" ref="AQ65">INDEX('#_CONSTANTS'!$C:$C,MATCH(AQ$2,'#_CONSTANTS'!$B:$B,0))</f>
        <v>Joint Funds Unit (JFU)</v>
      </c>
      <c r="AR65" s="47">
        <f t="array" ref="AR65">INDEX('#_CONSTANTS'!$C:$C,MATCH(AR$2,'#_CONSTANTS'!$B:$B,0))</f>
        <v>4</v>
      </c>
      <c r="AS65" s="46" t="str">
        <f t="array" ref="AS65">INDEX('#_CONSTANTS'!$C:$C,MATCH(AS$2,'#_CONSTANTS'!$B:$B,0))</f>
        <v>C01</v>
      </c>
      <c r="AT65" s="47">
        <f t="array" ref="AT65">INDEX('#_CONSTANTS'!$C:$C,MATCH(AT$2,'#_CONSTANTS'!$B:$B,0))</f>
        <v>110</v>
      </c>
      <c r="AU65" s="47">
        <f t="array" ref="AU65">INDEX('#_CONSTANTS'!$C:$C,MATCH(AU$2,'#_CONSTANTS'!$B:$B,0))</f>
        <v>10</v>
      </c>
      <c r="AV65" s="47">
        <f t="array" ref="AV65">INDEX('#_CONSTANTS'!$C:$C,MATCH(AV$2,'#_CONSTANTS'!$B:$B,0))</f>
        <v>5</v>
      </c>
      <c r="AW65" s="47">
        <f t="array" ref="AW65">INDEX('#_CONSTANTS'!$C:$C,MATCH(AW$2,'#_CONSTANTS'!$B:$B,0))</f>
        <v>1</v>
      </c>
      <c r="AX65" s="46" t="str">
        <f t="array" ref="AX65">INDEX('#_CONSTANTS'!$C:$C,MATCH(AX$2,'#_CONSTANTS'!$B:$B,0))</f>
        <v>Foreign, Commonwealth and Development Office</v>
      </c>
      <c r="AY65" s="46" t="str">
        <f t="array" ref="AY65">INDEX('#_CONSTANTS'!$C:$C,MATCH(AY$2,'#_CONSTANTS'!$B:$B,0))</f>
        <v>Public Enquiry Point, Abercrombie House, Eaglesham Road, East Kilbride, Glasgow G75 8EA</v>
      </c>
      <c r="AZ65" s="46" t="str">
        <f t="array" ref="AZ65">INDEX('#_CONSTANTS'!$C:$C,MATCH(AZ$2,'#_CONSTANTS'!$B:$B,0))</f>
        <v>+44 (0) 1355 84 3132</v>
      </c>
      <c r="BA65" s="46" t="str">
        <f t="array" ref="BA65">INDEX('#_CONSTANTS'!$C:$C,MATCH(BA$2,'#_CONSTANTS'!$B:$B,0))</f>
        <v>transparency.unit@fcdo.gov.uk</v>
      </c>
      <c r="BB65" s="49">
        <v>0.0</v>
      </c>
      <c r="BC65" s="50" t="str">
        <f t="array" ref="BC65">INDEX('#_CONSTANTS'!$C:$C,MATCH(BC$2,'#_CONSTANTS'!$B:$B,0))</f>
        <v>GB-GOV-3</v>
      </c>
      <c r="BD65" s="50" t="str">
        <f t="array" ref="BD65">INDEX('#_CONSTANTS'!$C:$C,MATCH(BD$2,'#_CONSTANTS'!$B:$B,0))</f>
        <v>B1</v>
      </c>
      <c r="BE65" s="50" t="str">
        <f t="array" ref="BE65">INDEX('#_CONSTANTS'!$C:$C,MATCH(BE$2,'#_CONSTANTS'!$B:$B,0))</f>
        <v>en</v>
      </c>
      <c r="BF65" s="51">
        <f t="array" ref="BF65">INDEX('#_CONSTANTS'!$C:$C,MATCH(BF$2,'#_CONSTANTS'!$B:$B,0))</f>
        <v>45729.07149</v>
      </c>
    </row>
    <row r="66" ht="12.0" customHeight="1">
      <c r="A66" s="37" t="s">
        <v>409</v>
      </c>
      <c r="B66" s="52" t="s">
        <v>110</v>
      </c>
      <c r="C66" s="53" t="s">
        <v>410</v>
      </c>
      <c r="D66" s="40" t="s">
        <v>112</v>
      </c>
      <c r="E66" s="40" t="s">
        <v>54</v>
      </c>
      <c r="F66" s="40" t="s">
        <v>107</v>
      </c>
      <c r="G66" s="40">
        <v>10.0</v>
      </c>
      <c r="H66" s="40">
        <v>2.0</v>
      </c>
      <c r="I66" s="41" t="s">
        <v>411</v>
      </c>
      <c r="J66" s="41" t="s">
        <v>412</v>
      </c>
      <c r="K66" s="42">
        <v>1.0</v>
      </c>
      <c r="L66" s="43">
        <v>43191.0</v>
      </c>
      <c r="M66" s="42">
        <v>1.0</v>
      </c>
      <c r="N66" s="43">
        <f t="shared" si="2"/>
        <v>43191</v>
      </c>
      <c r="O66" s="42">
        <v>2.0</v>
      </c>
      <c r="P66" s="43">
        <v>43921.0</v>
      </c>
      <c r="Q66" s="40">
        <v>3.0</v>
      </c>
      <c r="R66" s="43">
        <v>43921.0</v>
      </c>
      <c r="S66" s="40">
        <v>4.0</v>
      </c>
      <c r="T66" s="42">
        <v>4.0</v>
      </c>
      <c r="U66" s="42">
        <v>4.0</v>
      </c>
      <c r="V66" s="42">
        <v>99999.0</v>
      </c>
      <c r="W66" s="40" t="s">
        <v>403</v>
      </c>
      <c r="X66" s="40" t="s">
        <v>404</v>
      </c>
      <c r="Y66" s="40"/>
      <c r="Z66" s="40"/>
      <c r="AA66" s="40"/>
      <c r="AB66" s="40" t="s">
        <v>403</v>
      </c>
      <c r="AC66" s="40">
        <v>3.0</v>
      </c>
      <c r="AD66" s="40">
        <v>2.0</v>
      </c>
      <c r="AE66" s="42">
        <v>15132.0</v>
      </c>
      <c r="AF66" s="40" t="s">
        <v>413</v>
      </c>
      <c r="AG66" s="42">
        <v>1.0</v>
      </c>
      <c r="AH66" s="46" t="s">
        <v>108</v>
      </c>
      <c r="AI66" s="46" t="str">
        <f t="array" ref="AI66">INDEX('#_CONSTANTS'!$C:$C,MATCH(AI$2,'#_CONSTANTS'!$B:$B,0))</f>
        <v>GBP</v>
      </c>
      <c r="AJ66" s="46" t="str">
        <f t="array" ref="AJ66">INDEX('#_CONSTANTS'!$C:$C,MATCH(AJ$2,'#_CONSTANTS'!$B:$B,0))</f>
        <v>UK - Foreign, Commonwealth and Development Office</v>
      </c>
      <c r="AK66" s="46" t="str">
        <f t="array" ref="AK66">INDEX('#_CONSTANTS'!$C:$C,MATCH(AK$2,'#_CONSTANTS'!$B:$B,0))</f>
        <v>GB-GOV-1</v>
      </c>
      <c r="AL66" s="47">
        <f t="array" ref="AL66">INDEX('#_CONSTANTS'!$C:$C,MATCH(AL$2,'#_CONSTANTS'!$B:$B,0))</f>
        <v>10</v>
      </c>
      <c r="AM66" s="46" t="str">
        <f t="array" ref="AM66">INDEX('#_CONSTANTS'!$C:$C,MATCH(AM$2,'#_CONSTANTS'!$B:$B,0))</f>
        <v>GB-GOV-52</v>
      </c>
      <c r="AN66" s="46" t="str">
        <f t="array" ref="AN66">INDEX('#_CONSTANTS'!$C:$C,MATCH(AN$2,'#_CONSTANTS'!$B:$B,0))</f>
        <v>Conflict, Stability and Security Fund (CSSF)</v>
      </c>
      <c r="AO66" s="47">
        <f t="array" ref="AO66">INDEX('#_CONSTANTS'!$C:$C,MATCH(AO$2,'#_CONSTANTS'!$B:$B,0))</f>
        <v>1</v>
      </c>
      <c r="AP66" s="46" t="str">
        <f t="array" ref="AP66">INDEX('#_CONSTANTS'!$C:$C,MATCH(AP$2,'#_CONSTANTS'!$B:$B,0))</f>
        <v>GB-GOR-D2</v>
      </c>
      <c r="AQ66" s="46" t="str">
        <f t="array" ref="AQ66">INDEX('#_CONSTANTS'!$C:$C,MATCH(AQ$2,'#_CONSTANTS'!$B:$B,0))</f>
        <v>Joint Funds Unit (JFU)</v>
      </c>
      <c r="AR66" s="47">
        <f t="array" ref="AR66">INDEX('#_CONSTANTS'!$C:$C,MATCH(AR$2,'#_CONSTANTS'!$B:$B,0))</f>
        <v>4</v>
      </c>
      <c r="AS66" s="46" t="str">
        <f t="array" ref="AS66">INDEX('#_CONSTANTS'!$C:$C,MATCH(AS$2,'#_CONSTANTS'!$B:$B,0))</f>
        <v>C01</v>
      </c>
      <c r="AT66" s="47">
        <f t="array" ref="AT66">INDEX('#_CONSTANTS'!$C:$C,MATCH(AT$2,'#_CONSTANTS'!$B:$B,0))</f>
        <v>110</v>
      </c>
      <c r="AU66" s="47">
        <f t="array" ref="AU66">INDEX('#_CONSTANTS'!$C:$C,MATCH(AU$2,'#_CONSTANTS'!$B:$B,0))</f>
        <v>10</v>
      </c>
      <c r="AV66" s="47">
        <f t="array" ref="AV66">INDEX('#_CONSTANTS'!$C:$C,MATCH(AV$2,'#_CONSTANTS'!$B:$B,0))</f>
        <v>5</v>
      </c>
      <c r="AW66" s="47">
        <f t="array" ref="AW66">INDEX('#_CONSTANTS'!$C:$C,MATCH(AW$2,'#_CONSTANTS'!$B:$B,0))</f>
        <v>1</v>
      </c>
      <c r="AX66" s="46" t="str">
        <f t="array" ref="AX66">INDEX('#_CONSTANTS'!$C:$C,MATCH(AX$2,'#_CONSTANTS'!$B:$B,0))</f>
        <v>Foreign, Commonwealth and Development Office</v>
      </c>
      <c r="AY66" s="46" t="str">
        <f t="array" ref="AY66">INDEX('#_CONSTANTS'!$C:$C,MATCH(AY$2,'#_CONSTANTS'!$B:$B,0))</f>
        <v>Public Enquiry Point, Abercrombie House, Eaglesham Road, East Kilbride, Glasgow G75 8EA</v>
      </c>
      <c r="AZ66" s="46" t="str">
        <f t="array" ref="AZ66">INDEX('#_CONSTANTS'!$C:$C,MATCH(AZ$2,'#_CONSTANTS'!$B:$B,0))</f>
        <v>+44 (0) 1355 84 3132</v>
      </c>
      <c r="BA66" s="46" t="str">
        <f t="array" ref="BA66">INDEX('#_CONSTANTS'!$C:$C,MATCH(BA$2,'#_CONSTANTS'!$B:$B,0))</f>
        <v>transparency.unit@fcdo.gov.uk</v>
      </c>
      <c r="BB66" s="49">
        <v>0.0</v>
      </c>
      <c r="BC66" s="50" t="str">
        <f t="array" ref="BC66">INDEX('#_CONSTANTS'!$C:$C,MATCH(BC$2,'#_CONSTANTS'!$B:$B,0))</f>
        <v>GB-GOV-3</v>
      </c>
      <c r="BD66" s="50" t="str">
        <f t="array" ref="BD66">INDEX('#_CONSTANTS'!$C:$C,MATCH(BD$2,'#_CONSTANTS'!$B:$B,0))</f>
        <v>B1</v>
      </c>
      <c r="BE66" s="50" t="str">
        <f t="array" ref="BE66">INDEX('#_CONSTANTS'!$C:$C,MATCH(BE$2,'#_CONSTANTS'!$B:$B,0))</f>
        <v>en</v>
      </c>
      <c r="BF66" s="51">
        <f t="array" ref="BF66">INDEX('#_CONSTANTS'!$C:$C,MATCH(BF$2,'#_CONSTANTS'!$B:$B,0))</f>
        <v>45729.07149</v>
      </c>
    </row>
    <row r="67" ht="12.0" customHeight="1">
      <c r="A67" s="37" t="s">
        <v>414</v>
      </c>
      <c r="B67" s="52" t="s">
        <v>110</v>
      </c>
      <c r="C67" s="53" t="s">
        <v>415</v>
      </c>
      <c r="D67" s="40" t="s">
        <v>112</v>
      </c>
      <c r="E67" s="40" t="s">
        <v>54</v>
      </c>
      <c r="F67" s="40" t="s">
        <v>107</v>
      </c>
      <c r="G67" s="40">
        <v>10.0</v>
      </c>
      <c r="H67" s="40">
        <v>2.0</v>
      </c>
      <c r="I67" s="41" t="s">
        <v>416</v>
      </c>
      <c r="J67" s="41" t="s">
        <v>417</v>
      </c>
      <c r="K67" s="42">
        <v>1.0</v>
      </c>
      <c r="L67" s="43">
        <v>43191.0</v>
      </c>
      <c r="M67" s="42">
        <v>1.0</v>
      </c>
      <c r="N67" s="43">
        <f t="shared" si="2"/>
        <v>43191</v>
      </c>
      <c r="O67" s="42">
        <v>2.0</v>
      </c>
      <c r="P67" s="43">
        <v>44651.0</v>
      </c>
      <c r="Q67" s="40">
        <v>3.0</v>
      </c>
      <c r="R67" s="43"/>
      <c r="S67" s="40"/>
      <c r="T67" s="42">
        <v>4.0</v>
      </c>
      <c r="U67" s="42">
        <v>2.0</v>
      </c>
      <c r="V67" s="42">
        <v>99999.0</v>
      </c>
      <c r="W67" s="40" t="s">
        <v>367</v>
      </c>
      <c r="X67" s="40" t="s">
        <v>368</v>
      </c>
      <c r="Y67" s="40"/>
      <c r="Z67" s="40"/>
      <c r="AA67" s="40"/>
      <c r="AB67" s="40" t="s">
        <v>367</v>
      </c>
      <c r="AC67" s="40">
        <v>3.0</v>
      </c>
      <c r="AD67" s="40">
        <v>2.0</v>
      </c>
      <c r="AE67" s="42">
        <v>15112.0</v>
      </c>
      <c r="AF67" s="40" t="s">
        <v>382</v>
      </c>
      <c r="AG67" s="42">
        <v>1.0</v>
      </c>
      <c r="AH67" s="46" t="s">
        <v>108</v>
      </c>
      <c r="AI67" s="46" t="str">
        <f t="array" ref="AI67">INDEX('#_CONSTANTS'!$C:$C,MATCH(AI$2,'#_CONSTANTS'!$B:$B,0))</f>
        <v>GBP</v>
      </c>
      <c r="AJ67" s="46" t="str">
        <f t="array" ref="AJ67">INDEX('#_CONSTANTS'!$C:$C,MATCH(AJ$2,'#_CONSTANTS'!$B:$B,0))</f>
        <v>UK - Foreign, Commonwealth and Development Office</v>
      </c>
      <c r="AK67" s="46" t="str">
        <f t="array" ref="AK67">INDEX('#_CONSTANTS'!$C:$C,MATCH(AK$2,'#_CONSTANTS'!$B:$B,0))</f>
        <v>GB-GOV-1</v>
      </c>
      <c r="AL67" s="47">
        <f t="array" ref="AL67">INDEX('#_CONSTANTS'!$C:$C,MATCH(AL$2,'#_CONSTANTS'!$B:$B,0))</f>
        <v>10</v>
      </c>
      <c r="AM67" s="46" t="str">
        <f t="array" ref="AM67">INDEX('#_CONSTANTS'!$C:$C,MATCH(AM$2,'#_CONSTANTS'!$B:$B,0))</f>
        <v>GB-GOV-52</v>
      </c>
      <c r="AN67" s="46" t="str">
        <f t="array" ref="AN67">INDEX('#_CONSTANTS'!$C:$C,MATCH(AN$2,'#_CONSTANTS'!$B:$B,0))</f>
        <v>Conflict, Stability and Security Fund (CSSF)</v>
      </c>
      <c r="AO67" s="47">
        <f t="array" ref="AO67">INDEX('#_CONSTANTS'!$C:$C,MATCH(AO$2,'#_CONSTANTS'!$B:$B,0))</f>
        <v>1</v>
      </c>
      <c r="AP67" s="46" t="str">
        <f t="array" ref="AP67">INDEX('#_CONSTANTS'!$C:$C,MATCH(AP$2,'#_CONSTANTS'!$B:$B,0))</f>
        <v>GB-GOR-D2</v>
      </c>
      <c r="AQ67" s="46" t="str">
        <f t="array" ref="AQ67">INDEX('#_CONSTANTS'!$C:$C,MATCH(AQ$2,'#_CONSTANTS'!$B:$B,0))</f>
        <v>Joint Funds Unit (JFU)</v>
      </c>
      <c r="AR67" s="47">
        <f t="array" ref="AR67">INDEX('#_CONSTANTS'!$C:$C,MATCH(AR$2,'#_CONSTANTS'!$B:$B,0))</f>
        <v>4</v>
      </c>
      <c r="AS67" s="46" t="str">
        <f t="array" ref="AS67">INDEX('#_CONSTANTS'!$C:$C,MATCH(AS$2,'#_CONSTANTS'!$B:$B,0))</f>
        <v>C01</v>
      </c>
      <c r="AT67" s="47">
        <f t="array" ref="AT67">INDEX('#_CONSTANTS'!$C:$C,MATCH(AT$2,'#_CONSTANTS'!$B:$B,0))</f>
        <v>110</v>
      </c>
      <c r="AU67" s="47">
        <f t="array" ref="AU67">INDEX('#_CONSTANTS'!$C:$C,MATCH(AU$2,'#_CONSTANTS'!$B:$B,0))</f>
        <v>10</v>
      </c>
      <c r="AV67" s="47">
        <f t="array" ref="AV67">INDEX('#_CONSTANTS'!$C:$C,MATCH(AV$2,'#_CONSTANTS'!$B:$B,0))</f>
        <v>5</v>
      </c>
      <c r="AW67" s="47">
        <f t="array" ref="AW67">INDEX('#_CONSTANTS'!$C:$C,MATCH(AW$2,'#_CONSTANTS'!$B:$B,0))</f>
        <v>1</v>
      </c>
      <c r="AX67" s="46" t="str">
        <f t="array" ref="AX67">INDEX('#_CONSTANTS'!$C:$C,MATCH(AX$2,'#_CONSTANTS'!$B:$B,0))</f>
        <v>Foreign, Commonwealth and Development Office</v>
      </c>
      <c r="AY67" s="46" t="str">
        <f t="array" ref="AY67">INDEX('#_CONSTANTS'!$C:$C,MATCH(AY$2,'#_CONSTANTS'!$B:$B,0))</f>
        <v>Public Enquiry Point, Abercrombie House, Eaglesham Road, East Kilbride, Glasgow G75 8EA</v>
      </c>
      <c r="AZ67" s="46" t="str">
        <f t="array" ref="AZ67">INDEX('#_CONSTANTS'!$C:$C,MATCH(AZ$2,'#_CONSTANTS'!$B:$B,0))</f>
        <v>+44 (0) 1355 84 3132</v>
      </c>
      <c r="BA67" s="46" t="str">
        <f t="array" ref="BA67">INDEX('#_CONSTANTS'!$C:$C,MATCH(BA$2,'#_CONSTANTS'!$B:$B,0))</f>
        <v>transparency.unit@fcdo.gov.uk</v>
      </c>
      <c r="BB67" s="49">
        <v>0.0</v>
      </c>
      <c r="BC67" s="50" t="str">
        <f t="array" ref="BC67">INDEX('#_CONSTANTS'!$C:$C,MATCH(BC$2,'#_CONSTANTS'!$B:$B,0))</f>
        <v>GB-GOV-3</v>
      </c>
      <c r="BD67" s="50" t="str">
        <f t="array" ref="BD67">INDEX('#_CONSTANTS'!$C:$C,MATCH(BD$2,'#_CONSTANTS'!$B:$B,0))</f>
        <v>B1</v>
      </c>
      <c r="BE67" s="50" t="str">
        <f t="array" ref="BE67">INDEX('#_CONSTANTS'!$C:$C,MATCH(BE$2,'#_CONSTANTS'!$B:$B,0))</f>
        <v>en</v>
      </c>
      <c r="BF67" s="51">
        <f t="array" ref="BF67">INDEX('#_CONSTANTS'!$C:$C,MATCH(BF$2,'#_CONSTANTS'!$B:$B,0))</f>
        <v>45729.07149</v>
      </c>
    </row>
    <row r="68" ht="12.0" customHeight="1">
      <c r="A68" s="37" t="s">
        <v>418</v>
      </c>
      <c r="B68" s="52" t="s">
        <v>110</v>
      </c>
      <c r="C68" s="53" t="s">
        <v>419</v>
      </c>
      <c r="D68" s="40" t="s">
        <v>112</v>
      </c>
      <c r="E68" s="40" t="s">
        <v>54</v>
      </c>
      <c r="F68" s="40" t="s">
        <v>107</v>
      </c>
      <c r="G68" s="40">
        <v>10.0</v>
      </c>
      <c r="H68" s="40">
        <v>2.0</v>
      </c>
      <c r="I68" s="41" t="s">
        <v>420</v>
      </c>
      <c r="J68" s="58" t="s">
        <v>421</v>
      </c>
      <c r="K68" s="42">
        <v>1.0</v>
      </c>
      <c r="L68" s="43">
        <v>43191.0</v>
      </c>
      <c r="M68" s="42">
        <v>1.0</v>
      </c>
      <c r="N68" s="43">
        <f t="shared" si="2"/>
        <v>43191</v>
      </c>
      <c r="O68" s="42">
        <v>2.0</v>
      </c>
      <c r="P68" s="43">
        <v>44286.0</v>
      </c>
      <c r="Q68" s="40">
        <v>3.0</v>
      </c>
      <c r="R68" s="43">
        <v>44286.0</v>
      </c>
      <c r="S68" s="40">
        <v>4.0</v>
      </c>
      <c r="T68" s="42">
        <v>3.0</v>
      </c>
      <c r="U68" s="42">
        <v>4.0</v>
      </c>
      <c r="V68" s="42">
        <v>99999.0</v>
      </c>
      <c r="W68" s="40"/>
      <c r="X68" s="40"/>
      <c r="Y68" s="40">
        <v>189.0</v>
      </c>
      <c r="Z68" s="40" t="s">
        <v>422</v>
      </c>
      <c r="AA68" s="40"/>
      <c r="AB68" s="40">
        <v>189.0</v>
      </c>
      <c r="AC68" s="40">
        <v>3.0</v>
      </c>
      <c r="AD68" s="40">
        <v>2.0</v>
      </c>
      <c r="AE68" s="42">
        <v>15210.0</v>
      </c>
      <c r="AF68" s="40" t="s">
        <v>150</v>
      </c>
      <c r="AG68" s="42">
        <v>1.0</v>
      </c>
      <c r="AH68" s="46" t="s">
        <v>108</v>
      </c>
      <c r="AI68" s="46" t="str">
        <f t="array" ref="AI68">INDEX('#_CONSTANTS'!$C:$C,MATCH(AI$2,'#_CONSTANTS'!$B:$B,0))</f>
        <v>GBP</v>
      </c>
      <c r="AJ68" s="46" t="str">
        <f t="array" ref="AJ68">INDEX('#_CONSTANTS'!$C:$C,MATCH(AJ$2,'#_CONSTANTS'!$B:$B,0))</f>
        <v>UK - Foreign, Commonwealth and Development Office</v>
      </c>
      <c r="AK68" s="46" t="str">
        <f t="array" ref="AK68">INDEX('#_CONSTANTS'!$C:$C,MATCH(AK$2,'#_CONSTANTS'!$B:$B,0))</f>
        <v>GB-GOV-1</v>
      </c>
      <c r="AL68" s="47">
        <f t="array" ref="AL68">INDEX('#_CONSTANTS'!$C:$C,MATCH(AL$2,'#_CONSTANTS'!$B:$B,0))</f>
        <v>10</v>
      </c>
      <c r="AM68" s="46" t="str">
        <f t="array" ref="AM68">INDEX('#_CONSTANTS'!$C:$C,MATCH(AM$2,'#_CONSTANTS'!$B:$B,0))</f>
        <v>GB-GOV-52</v>
      </c>
      <c r="AN68" s="46" t="str">
        <f t="array" ref="AN68">INDEX('#_CONSTANTS'!$C:$C,MATCH(AN$2,'#_CONSTANTS'!$B:$B,0))</f>
        <v>Conflict, Stability and Security Fund (CSSF)</v>
      </c>
      <c r="AO68" s="47">
        <f t="array" ref="AO68">INDEX('#_CONSTANTS'!$C:$C,MATCH(AO$2,'#_CONSTANTS'!$B:$B,0))</f>
        <v>1</v>
      </c>
      <c r="AP68" s="46" t="str">
        <f t="array" ref="AP68">INDEX('#_CONSTANTS'!$C:$C,MATCH(AP$2,'#_CONSTANTS'!$B:$B,0))</f>
        <v>GB-GOR-D2</v>
      </c>
      <c r="AQ68" s="46" t="str">
        <f t="array" ref="AQ68">INDEX('#_CONSTANTS'!$C:$C,MATCH(AQ$2,'#_CONSTANTS'!$B:$B,0))</f>
        <v>Joint Funds Unit (JFU)</v>
      </c>
      <c r="AR68" s="47">
        <f t="array" ref="AR68">INDEX('#_CONSTANTS'!$C:$C,MATCH(AR$2,'#_CONSTANTS'!$B:$B,0))</f>
        <v>4</v>
      </c>
      <c r="AS68" s="46" t="str">
        <f t="array" ref="AS68">INDEX('#_CONSTANTS'!$C:$C,MATCH(AS$2,'#_CONSTANTS'!$B:$B,0))</f>
        <v>C01</v>
      </c>
      <c r="AT68" s="47">
        <f t="array" ref="AT68">INDEX('#_CONSTANTS'!$C:$C,MATCH(AT$2,'#_CONSTANTS'!$B:$B,0))</f>
        <v>110</v>
      </c>
      <c r="AU68" s="47">
        <f t="array" ref="AU68">INDEX('#_CONSTANTS'!$C:$C,MATCH(AU$2,'#_CONSTANTS'!$B:$B,0))</f>
        <v>10</v>
      </c>
      <c r="AV68" s="47">
        <f t="array" ref="AV68">INDEX('#_CONSTANTS'!$C:$C,MATCH(AV$2,'#_CONSTANTS'!$B:$B,0))</f>
        <v>5</v>
      </c>
      <c r="AW68" s="47">
        <f t="array" ref="AW68">INDEX('#_CONSTANTS'!$C:$C,MATCH(AW$2,'#_CONSTANTS'!$B:$B,0))</f>
        <v>1</v>
      </c>
      <c r="AX68" s="46" t="str">
        <f t="array" ref="AX68">INDEX('#_CONSTANTS'!$C:$C,MATCH(AX$2,'#_CONSTANTS'!$B:$B,0))</f>
        <v>Foreign, Commonwealth and Development Office</v>
      </c>
      <c r="AY68" s="46" t="str">
        <f t="array" ref="AY68">INDEX('#_CONSTANTS'!$C:$C,MATCH(AY$2,'#_CONSTANTS'!$B:$B,0))</f>
        <v>Public Enquiry Point, Abercrombie House, Eaglesham Road, East Kilbride, Glasgow G75 8EA</v>
      </c>
      <c r="AZ68" s="46" t="str">
        <f t="array" ref="AZ68">INDEX('#_CONSTANTS'!$C:$C,MATCH(AZ$2,'#_CONSTANTS'!$B:$B,0))</f>
        <v>+44 (0) 1355 84 3132</v>
      </c>
      <c r="BA68" s="46" t="str">
        <f t="array" ref="BA68">INDEX('#_CONSTANTS'!$C:$C,MATCH(BA$2,'#_CONSTANTS'!$B:$B,0))</f>
        <v>transparency.unit@fcdo.gov.uk</v>
      </c>
      <c r="BB68" s="49">
        <v>0.0</v>
      </c>
      <c r="BC68" s="50" t="str">
        <f t="array" ref="BC68">INDEX('#_CONSTANTS'!$C:$C,MATCH(BC$2,'#_CONSTANTS'!$B:$B,0))</f>
        <v>GB-GOV-3</v>
      </c>
      <c r="BD68" s="50" t="str">
        <f t="array" ref="BD68">INDEX('#_CONSTANTS'!$C:$C,MATCH(BD$2,'#_CONSTANTS'!$B:$B,0))</f>
        <v>B1</v>
      </c>
      <c r="BE68" s="50" t="str">
        <f t="array" ref="BE68">INDEX('#_CONSTANTS'!$C:$C,MATCH(BE$2,'#_CONSTANTS'!$B:$B,0))</f>
        <v>en</v>
      </c>
      <c r="BF68" s="51">
        <f t="array" ref="BF68">INDEX('#_CONSTANTS'!$C:$C,MATCH(BF$2,'#_CONSTANTS'!$B:$B,0))</f>
        <v>45729.07149</v>
      </c>
    </row>
    <row r="69" ht="12.0" customHeight="1">
      <c r="A69" s="37" t="s">
        <v>423</v>
      </c>
      <c r="B69" s="52" t="s">
        <v>110</v>
      </c>
      <c r="C69" s="53" t="s">
        <v>424</v>
      </c>
      <c r="D69" s="40" t="s">
        <v>112</v>
      </c>
      <c r="E69" s="40" t="s">
        <v>54</v>
      </c>
      <c r="F69" s="40" t="s">
        <v>107</v>
      </c>
      <c r="G69" s="40">
        <v>10.0</v>
      </c>
      <c r="H69" s="40">
        <v>2.0</v>
      </c>
      <c r="I69" s="41" t="s">
        <v>425</v>
      </c>
      <c r="J69" s="41" t="s">
        <v>426</v>
      </c>
      <c r="K69" s="42">
        <v>1.0</v>
      </c>
      <c r="L69" s="43">
        <v>43191.0</v>
      </c>
      <c r="M69" s="42">
        <v>1.0</v>
      </c>
      <c r="N69" s="43">
        <f t="shared" si="2"/>
        <v>43191</v>
      </c>
      <c r="O69" s="42">
        <v>2.0</v>
      </c>
      <c r="P69" s="43">
        <v>44651.0</v>
      </c>
      <c r="Q69" s="40">
        <v>3.0</v>
      </c>
      <c r="R69" s="43"/>
      <c r="S69" s="40"/>
      <c r="T69" s="42">
        <v>3.0</v>
      </c>
      <c r="U69" s="42">
        <v>2.0</v>
      </c>
      <c r="V69" s="42">
        <v>99999.0</v>
      </c>
      <c r="W69" s="40"/>
      <c r="X69" s="40"/>
      <c r="Y69" s="40">
        <v>189.0</v>
      </c>
      <c r="Z69" s="40" t="s">
        <v>422</v>
      </c>
      <c r="AA69" s="40"/>
      <c r="AB69" s="40">
        <v>189.0</v>
      </c>
      <c r="AC69" s="40">
        <v>3.0</v>
      </c>
      <c r="AD69" s="40">
        <v>2.0</v>
      </c>
      <c r="AE69" s="42">
        <v>15142.0</v>
      </c>
      <c r="AF69" s="40" t="s">
        <v>362</v>
      </c>
      <c r="AG69" s="42">
        <v>1.0</v>
      </c>
      <c r="AH69" s="46" t="s">
        <v>108</v>
      </c>
      <c r="AI69" s="46" t="str">
        <f t="array" ref="AI69">INDEX('#_CONSTANTS'!$C:$C,MATCH(AI$2,'#_CONSTANTS'!$B:$B,0))</f>
        <v>GBP</v>
      </c>
      <c r="AJ69" s="46" t="str">
        <f t="array" ref="AJ69">INDEX('#_CONSTANTS'!$C:$C,MATCH(AJ$2,'#_CONSTANTS'!$B:$B,0))</f>
        <v>UK - Foreign, Commonwealth and Development Office</v>
      </c>
      <c r="AK69" s="46" t="str">
        <f t="array" ref="AK69">INDEX('#_CONSTANTS'!$C:$C,MATCH(AK$2,'#_CONSTANTS'!$B:$B,0))</f>
        <v>GB-GOV-1</v>
      </c>
      <c r="AL69" s="47">
        <f t="array" ref="AL69">INDEX('#_CONSTANTS'!$C:$C,MATCH(AL$2,'#_CONSTANTS'!$B:$B,0))</f>
        <v>10</v>
      </c>
      <c r="AM69" s="46" t="str">
        <f t="array" ref="AM69">INDEX('#_CONSTANTS'!$C:$C,MATCH(AM$2,'#_CONSTANTS'!$B:$B,0))</f>
        <v>GB-GOV-52</v>
      </c>
      <c r="AN69" s="46" t="str">
        <f t="array" ref="AN69">INDEX('#_CONSTANTS'!$C:$C,MATCH(AN$2,'#_CONSTANTS'!$B:$B,0))</f>
        <v>Conflict, Stability and Security Fund (CSSF)</v>
      </c>
      <c r="AO69" s="47">
        <f t="array" ref="AO69">INDEX('#_CONSTANTS'!$C:$C,MATCH(AO$2,'#_CONSTANTS'!$B:$B,0))</f>
        <v>1</v>
      </c>
      <c r="AP69" s="46" t="str">
        <f t="array" ref="AP69">INDEX('#_CONSTANTS'!$C:$C,MATCH(AP$2,'#_CONSTANTS'!$B:$B,0))</f>
        <v>GB-GOR-D2</v>
      </c>
      <c r="AQ69" s="46" t="str">
        <f t="array" ref="AQ69">INDEX('#_CONSTANTS'!$C:$C,MATCH(AQ$2,'#_CONSTANTS'!$B:$B,0))</f>
        <v>Joint Funds Unit (JFU)</v>
      </c>
      <c r="AR69" s="47">
        <f t="array" ref="AR69">INDEX('#_CONSTANTS'!$C:$C,MATCH(AR$2,'#_CONSTANTS'!$B:$B,0))</f>
        <v>4</v>
      </c>
      <c r="AS69" s="46" t="str">
        <f t="array" ref="AS69">INDEX('#_CONSTANTS'!$C:$C,MATCH(AS$2,'#_CONSTANTS'!$B:$B,0))</f>
        <v>C01</v>
      </c>
      <c r="AT69" s="47">
        <f t="array" ref="AT69">INDEX('#_CONSTANTS'!$C:$C,MATCH(AT$2,'#_CONSTANTS'!$B:$B,0))</f>
        <v>110</v>
      </c>
      <c r="AU69" s="47">
        <f t="array" ref="AU69">INDEX('#_CONSTANTS'!$C:$C,MATCH(AU$2,'#_CONSTANTS'!$B:$B,0))</f>
        <v>10</v>
      </c>
      <c r="AV69" s="47">
        <f t="array" ref="AV69">INDEX('#_CONSTANTS'!$C:$C,MATCH(AV$2,'#_CONSTANTS'!$B:$B,0))</f>
        <v>5</v>
      </c>
      <c r="AW69" s="47">
        <f t="array" ref="AW69">INDEX('#_CONSTANTS'!$C:$C,MATCH(AW$2,'#_CONSTANTS'!$B:$B,0))</f>
        <v>1</v>
      </c>
      <c r="AX69" s="46" t="str">
        <f t="array" ref="AX69">INDEX('#_CONSTANTS'!$C:$C,MATCH(AX$2,'#_CONSTANTS'!$B:$B,0))</f>
        <v>Foreign, Commonwealth and Development Office</v>
      </c>
      <c r="AY69" s="46" t="str">
        <f t="array" ref="AY69">INDEX('#_CONSTANTS'!$C:$C,MATCH(AY$2,'#_CONSTANTS'!$B:$B,0))</f>
        <v>Public Enquiry Point, Abercrombie House, Eaglesham Road, East Kilbride, Glasgow G75 8EA</v>
      </c>
      <c r="AZ69" s="46" t="str">
        <f t="array" ref="AZ69">INDEX('#_CONSTANTS'!$C:$C,MATCH(AZ$2,'#_CONSTANTS'!$B:$B,0))</f>
        <v>+44 (0) 1355 84 3132</v>
      </c>
      <c r="BA69" s="46" t="str">
        <f t="array" ref="BA69">INDEX('#_CONSTANTS'!$C:$C,MATCH(BA$2,'#_CONSTANTS'!$B:$B,0))</f>
        <v>transparency.unit@fcdo.gov.uk</v>
      </c>
      <c r="BB69" s="49">
        <v>0.0</v>
      </c>
      <c r="BC69" s="50" t="str">
        <f t="array" ref="BC69">INDEX('#_CONSTANTS'!$C:$C,MATCH(BC$2,'#_CONSTANTS'!$B:$B,0))</f>
        <v>GB-GOV-3</v>
      </c>
      <c r="BD69" s="50" t="str">
        <f t="array" ref="BD69">INDEX('#_CONSTANTS'!$C:$C,MATCH(BD$2,'#_CONSTANTS'!$B:$B,0))</f>
        <v>B1</v>
      </c>
      <c r="BE69" s="50" t="str">
        <f t="array" ref="BE69">INDEX('#_CONSTANTS'!$C:$C,MATCH(BE$2,'#_CONSTANTS'!$B:$B,0))</f>
        <v>en</v>
      </c>
      <c r="BF69" s="51">
        <f t="array" ref="BF69">INDEX('#_CONSTANTS'!$C:$C,MATCH(BF$2,'#_CONSTANTS'!$B:$B,0))</f>
        <v>45729.07149</v>
      </c>
    </row>
    <row r="70" ht="12.0" customHeight="1">
      <c r="A70" s="37" t="s">
        <v>427</v>
      </c>
      <c r="B70" s="52" t="s">
        <v>110</v>
      </c>
      <c r="C70" s="53" t="s">
        <v>428</v>
      </c>
      <c r="D70" s="40" t="s">
        <v>112</v>
      </c>
      <c r="E70" s="40" t="s">
        <v>54</v>
      </c>
      <c r="F70" s="40" t="s">
        <v>107</v>
      </c>
      <c r="G70" s="40">
        <v>10.0</v>
      </c>
      <c r="H70" s="40">
        <v>2.0</v>
      </c>
      <c r="I70" s="41" t="s">
        <v>429</v>
      </c>
      <c r="J70" s="41" t="s">
        <v>430</v>
      </c>
      <c r="K70" s="42">
        <v>1.0</v>
      </c>
      <c r="L70" s="43">
        <v>43191.0</v>
      </c>
      <c r="M70" s="42">
        <v>1.0</v>
      </c>
      <c r="N70" s="43">
        <f t="shared" si="2"/>
        <v>43191</v>
      </c>
      <c r="O70" s="42">
        <v>2.0</v>
      </c>
      <c r="P70" s="43">
        <v>44651.0</v>
      </c>
      <c r="Q70" s="40">
        <v>3.0</v>
      </c>
      <c r="R70" s="43"/>
      <c r="S70" s="40"/>
      <c r="T70" s="42">
        <v>3.0</v>
      </c>
      <c r="U70" s="42">
        <v>2.0</v>
      </c>
      <c r="V70" s="42">
        <v>99999.0</v>
      </c>
      <c r="W70" s="40"/>
      <c r="X70" s="40"/>
      <c r="Y70" s="40">
        <v>589.0</v>
      </c>
      <c r="Z70" s="40" t="s">
        <v>431</v>
      </c>
      <c r="AA70" s="40"/>
      <c r="AB70" s="40">
        <v>589.0</v>
      </c>
      <c r="AC70" s="40">
        <v>3.0</v>
      </c>
      <c r="AD70" s="40">
        <v>2.0</v>
      </c>
      <c r="AE70" s="42">
        <v>15220.0</v>
      </c>
      <c r="AF70" s="40" t="s">
        <v>121</v>
      </c>
      <c r="AG70" s="42">
        <v>1.0</v>
      </c>
      <c r="AH70" s="46" t="s">
        <v>108</v>
      </c>
      <c r="AI70" s="46" t="str">
        <f t="array" ref="AI70">INDEX('#_CONSTANTS'!$C:$C,MATCH(AI$2,'#_CONSTANTS'!$B:$B,0))</f>
        <v>GBP</v>
      </c>
      <c r="AJ70" s="46" t="str">
        <f t="array" ref="AJ70">INDEX('#_CONSTANTS'!$C:$C,MATCH(AJ$2,'#_CONSTANTS'!$B:$B,0))</f>
        <v>UK - Foreign, Commonwealth and Development Office</v>
      </c>
      <c r="AK70" s="46" t="str">
        <f t="array" ref="AK70">INDEX('#_CONSTANTS'!$C:$C,MATCH(AK$2,'#_CONSTANTS'!$B:$B,0))</f>
        <v>GB-GOV-1</v>
      </c>
      <c r="AL70" s="47">
        <f t="array" ref="AL70">INDEX('#_CONSTANTS'!$C:$C,MATCH(AL$2,'#_CONSTANTS'!$B:$B,0))</f>
        <v>10</v>
      </c>
      <c r="AM70" s="46" t="str">
        <f t="array" ref="AM70">INDEX('#_CONSTANTS'!$C:$C,MATCH(AM$2,'#_CONSTANTS'!$B:$B,0))</f>
        <v>GB-GOV-52</v>
      </c>
      <c r="AN70" s="46" t="str">
        <f t="array" ref="AN70">INDEX('#_CONSTANTS'!$C:$C,MATCH(AN$2,'#_CONSTANTS'!$B:$B,0))</f>
        <v>Conflict, Stability and Security Fund (CSSF)</v>
      </c>
      <c r="AO70" s="47">
        <f t="array" ref="AO70">INDEX('#_CONSTANTS'!$C:$C,MATCH(AO$2,'#_CONSTANTS'!$B:$B,0))</f>
        <v>1</v>
      </c>
      <c r="AP70" s="46" t="str">
        <f t="array" ref="AP70">INDEX('#_CONSTANTS'!$C:$C,MATCH(AP$2,'#_CONSTANTS'!$B:$B,0))</f>
        <v>GB-GOR-D2</v>
      </c>
      <c r="AQ70" s="46" t="str">
        <f t="array" ref="AQ70">INDEX('#_CONSTANTS'!$C:$C,MATCH(AQ$2,'#_CONSTANTS'!$B:$B,0))</f>
        <v>Joint Funds Unit (JFU)</v>
      </c>
      <c r="AR70" s="47">
        <f t="array" ref="AR70">INDEX('#_CONSTANTS'!$C:$C,MATCH(AR$2,'#_CONSTANTS'!$B:$B,0))</f>
        <v>4</v>
      </c>
      <c r="AS70" s="46" t="str">
        <f t="array" ref="AS70">INDEX('#_CONSTANTS'!$C:$C,MATCH(AS$2,'#_CONSTANTS'!$B:$B,0))</f>
        <v>C01</v>
      </c>
      <c r="AT70" s="47">
        <f t="array" ref="AT70">INDEX('#_CONSTANTS'!$C:$C,MATCH(AT$2,'#_CONSTANTS'!$B:$B,0))</f>
        <v>110</v>
      </c>
      <c r="AU70" s="47">
        <f t="array" ref="AU70">INDEX('#_CONSTANTS'!$C:$C,MATCH(AU$2,'#_CONSTANTS'!$B:$B,0))</f>
        <v>10</v>
      </c>
      <c r="AV70" s="47">
        <f t="array" ref="AV70">INDEX('#_CONSTANTS'!$C:$C,MATCH(AV$2,'#_CONSTANTS'!$B:$B,0))</f>
        <v>5</v>
      </c>
      <c r="AW70" s="47">
        <f t="array" ref="AW70">INDEX('#_CONSTANTS'!$C:$C,MATCH(AW$2,'#_CONSTANTS'!$B:$B,0))</f>
        <v>1</v>
      </c>
      <c r="AX70" s="46" t="str">
        <f t="array" ref="AX70">INDEX('#_CONSTANTS'!$C:$C,MATCH(AX$2,'#_CONSTANTS'!$B:$B,0))</f>
        <v>Foreign, Commonwealth and Development Office</v>
      </c>
      <c r="AY70" s="46" t="str">
        <f t="array" ref="AY70">INDEX('#_CONSTANTS'!$C:$C,MATCH(AY$2,'#_CONSTANTS'!$B:$B,0))</f>
        <v>Public Enquiry Point, Abercrombie House, Eaglesham Road, East Kilbride, Glasgow G75 8EA</v>
      </c>
      <c r="AZ70" s="46" t="str">
        <f t="array" ref="AZ70">INDEX('#_CONSTANTS'!$C:$C,MATCH(AZ$2,'#_CONSTANTS'!$B:$B,0))</f>
        <v>+44 (0) 1355 84 3132</v>
      </c>
      <c r="BA70" s="46" t="str">
        <f t="array" ref="BA70">INDEX('#_CONSTANTS'!$C:$C,MATCH(BA$2,'#_CONSTANTS'!$B:$B,0))</f>
        <v>transparency.unit@fcdo.gov.uk</v>
      </c>
      <c r="BB70" s="49">
        <v>0.0</v>
      </c>
      <c r="BC70" s="50" t="str">
        <f t="array" ref="BC70">INDEX('#_CONSTANTS'!$C:$C,MATCH(BC$2,'#_CONSTANTS'!$B:$B,0))</f>
        <v>GB-GOV-3</v>
      </c>
      <c r="BD70" s="50" t="str">
        <f t="array" ref="BD70">INDEX('#_CONSTANTS'!$C:$C,MATCH(BD$2,'#_CONSTANTS'!$B:$B,0))</f>
        <v>B1</v>
      </c>
      <c r="BE70" s="50" t="str">
        <f t="array" ref="BE70">INDEX('#_CONSTANTS'!$C:$C,MATCH(BE$2,'#_CONSTANTS'!$B:$B,0))</f>
        <v>en</v>
      </c>
      <c r="BF70" s="51">
        <f t="array" ref="BF70">INDEX('#_CONSTANTS'!$C:$C,MATCH(BF$2,'#_CONSTANTS'!$B:$B,0))</f>
        <v>45729.07149</v>
      </c>
    </row>
    <row r="71" ht="12.0" customHeight="1">
      <c r="A71" s="37" t="s">
        <v>432</v>
      </c>
      <c r="B71" s="52" t="s">
        <v>110</v>
      </c>
      <c r="C71" s="53" t="s">
        <v>433</v>
      </c>
      <c r="D71" s="40" t="s">
        <v>112</v>
      </c>
      <c r="E71" s="40" t="s">
        <v>54</v>
      </c>
      <c r="F71" s="40" t="s">
        <v>107</v>
      </c>
      <c r="G71" s="40">
        <v>10.0</v>
      </c>
      <c r="H71" s="40">
        <v>2.0</v>
      </c>
      <c r="I71" s="41" t="s">
        <v>434</v>
      </c>
      <c r="J71" s="41" t="s">
        <v>435</v>
      </c>
      <c r="K71" s="42">
        <v>1.0</v>
      </c>
      <c r="L71" s="43">
        <v>43191.0</v>
      </c>
      <c r="M71" s="42">
        <v>1.0</v>
      </c>
      <c r="N71" s="43">
        <f t="shared" si="2"/>
        <v>43191</v>
      </c>
      <c r="O71" s="42">
        <v>2.0</v>
      </c>
      <c r="P71" s="43">
        <v>43555.0</v>
      </c>
      <c r="Q71" s="40">
        <v>3.0</v>
      </c>
      <c r="R71" s="43">
        <v>43555.0</v>
      </c>
      <c r="S71" s="40">
        <v>4.0</v>
      </c>
      <c r="T71" s="42">
        <v>4.0</v>
      </c>
      <c r="U71" s="42">
        <v>4.0</v>
      </c>
      <c r="V71" s="42">
        <v>99999.0</v>
      </c>
      <c r="W71" s="40" t="s">
        <v>436</v>
      </c>
      <c r="X71" s="40" t="s">
        <v>437</v>
      </c>
      <c r="Y71" s="40"/>
      <c r="Z71" s="40"/>
      <c r="AA71" s="40"/>
      <c r="AB71" s="40" t="s">
        <v>436</v>
      </c>
      <c r="AC71" s="40">
        <v>3.0</v>
      </c>
      <c r="AD71" s="40">
        <v>2.0</v>
      </c>
      <c r="AE71" s="42">
        <v>15220.0</v>
      </c>
      <c r="AF71" s="40" t="s">
        <v>121</v>
      </c>
      <c r="AG71" s="42">
        <v>1.0</v>
      </c>
      <c r="AH71" s="46" t="s">
        <v>108</v>
      </c>
      <c r="AI71" s="46" t="str">
        <f t="array" ref="AI71">INDEX('#_CONSTANTS'!$C:$C,MATCH(AI$2,'#_CONSTANTS'!$B:$B,0))</f>
        <v>GBP</v>
      </c>
      <c r="AJ71" s="46" t="str">
        <f t="array" ref="AJ71">INDEX('#_CONSTANTS'!$C:$C,MATCH(AJ$2,'#_CONSTANTS'!$B:$B,0))</f>
        <v>UK - Foreign, Commonwealth and Development Office</v>
      </c>
      <c r="AK71" s="46" t="str">
        <f t="array" ref="AK71">INDEX('#_CONSTANTS'!$C:$C,MATCH(AK$2,'#_CONSTANTS'!$B:$B,0))</f>
        <v>GB-GOV-1</v>
      </c>
      <c r="AL71" s="47">
        <f t="array" ref="AL71">INDEX('#_CONSTANTS'!$C:$C,MATCH(AL$2,'#_CONSTANTS'!$B:$B,0))</f>
        <v>10</v>
      </c>
      <c r="AM71" s="46" t="str">
        <f t="array" ref="AM71">INDEX('#_CONSTANTS'!$C:$C,MATCH(AM$2,'#_CONSTANTS'!$B:$B,0))</f>
        <v>GB-GOV-52</v>
      </c>
      <c r="AN71" s="46" t="str">
        <f t="array" ref="AN71">INDEX('#_CONSTANTS'!$C:$C,MATCH(AN$2,'#_CONSTANTS'!$B:$B,0))</f>
        <v>Conflict, Stability and Security Fund (CSSF)</v>
      </c>
      <c r="AO71" s="47">
        <f t="array" ref="AO71">INDEX('#_CONSTANTS'!$C:$C,MATCH(AO$2,'#_CONSTANTS'!$B:$B,0))</f>
        <v>1</v>
      </c>
      <c r="AP71" s="46" t="str">
        <f t="array" ref="AP71">INDEX('#_CONSTANTS'!$C:$C,MATCH(AP$2,'#_CONSTANTS'!$B:$B,0))</f>
        <v>GB-GOR-D2</v>
      </c>
      <c r="AQ71" s="46" t="str">
        <f t="array" ref="AQ71">INDEX('#_CONSTANTS'!$C:$C,MATCH(AQ$2,'#_CONSTANTS'!$B:$B,0))</f>
        <v>Joint Funds Unit (JFU)</v>
      </c>
      <c r="AR71" s="47">
        <f t="array" ref="AR71">INDEX('#_CONSTANTS'!$C:$C,MATCH(AR$2,'#_CONSTANTS'!$B:$B,0))</f>
        <v>4</v>
      </c>
      <c r="AS71" s="46" t="str">
        <f t="array" ref="AS71">INDEX('#_CONSTANTS'!$C:$C,MATCH(AS$2,'#_CONSTANTS'!$B:$B,0))</f>
        <v>C01</v>
      </c>
      <c r="AT71" s="47">
        <f t="array" ref="AT71">INDEX('#_CONSTANTS'!$C:$C,MATCH(AT$2,'#_CONSTANTS'!$B:$B,0))</f>
        <v>110</v>
      </c>
      <c r="AU71" s="47">
        <f t="array" ref="AU71">INDEX('#_CONSTANTS'!$C:$C,MATCH(AU$2,'#_CONSTANTS'!$B:$B,0))</f>
        <v>10</v>
      </c>
      <c r="AV71" s="47">
        <f t="array" ref="AV71">INDEX('#_CONSTANTS'!$C:$C,MATCH(AV$2,'#_CONSTANTS'!$B:$B,0))</f>
        <v>5</v>
      </c>
      <c r="AW71" s="47">
        <f t="array" ref="AW71">INDEX('#_CONSTANTS'!$C:$C,MATCH(AW$2,'#_CONSTANTS'!$B:$B,0))</f>
        <v>1</v>
      </c>
      <c r="AX71" s="46" t="str">
        <f t="array" ref="AX71">INDEX('#_CONSTANTS'!$C:$C,MATCH(AX$2,'#_CONSTANTS'!$B:$B,0))</f>
        <v>Foreign, Commonwealth and Development Office</v>
      </c>
      <c r="AY71" s="46" t="str">
        <f t="array" ref="AY71">INDEX('#_CONSTANTS'!$C:$C,MATCH(AY$2,'#_CONSTANTS'!$B:$B,0))</f>
        <v>Public Enquiry Point, Abercrombie House, Eaglesham Road, East Kilbride, Glasgow G75 8EA</v>
      </c>
      <c r="AZ71" s="46" t="str">
        <f t="array" ref="AZ71">INDEX('#_CONSTANTS'!$C:$C,MATCH(AZ$2,'#_CONSTANTS'!$B:$B,0))</f>
        <v>+44 (0) 1355 84 3132</v>
      </c>
      <c r="BA71" s="46" t="str">
        <f t="array" ref="BA71">INDEX('#_CONSTANTS'!$C:$C,MATCH(BA$2,'#_CONSTANTS'!$B:$B,0))</f>
        <v>transparency.unit@fcdo.gov.uk</v>
      </c>
      <c r="BB71" s="49">
        <v>0.0</v>
      </c>
      <c r="BC71" s="50" t="str">
        <f t="array" ref="BC71">INDEX('#_CONSTANTS'!$C:$C,MATCH(BC$2,'#_CONSTANTS'!$B:$B,0))</f>
        <v>GB-GOV-3</v>
      </c>
      <c r="BD71" s="50" t="str">
        <f t="array" ref="BD71">INDEX('#_CONSTANTS'!$C:$C,MATCH(BD$2,'#_CONSTANTS'!$B:$B,0))</f>
        <v>B1</v>
      </c>
      <c r="BE71" s="50" t="str">
        <f t="array" ref="BE71">INDEX('#_CONSTANTS'!$C:$C,MATCH(BE$2,'#_CONSTANTS'!$B:$B,0))</f>
        <v>en</v>
      </c>
      <c r="BF71" s="51">
        <f t="array" ref="BF71">INDEX('#_CONSTANTS'!$C:$C,MATCH(BF$2,'#_CONSTANTS'!$B:$B,0))</f>
        <v>45729.07149</v>
      </c>
    </row>
    <row r="72" ht="12.0" customHeight="1">
      <c r="A72" s="37" t="s">
        <v>438</v>
      </c>
      <c r="B72" s="52" t="s">
        <v>110</v>
      </c>
      <c r="C72" s="53" t="s">
        <v>439</v>
      </c>
      <c r="D72" s="40" t="s">
        <v>112</v>
      </c>
      <c r="E72" s="40" t="s">
        <v>54</v>
      </c>
      <c r="F72" s="40" t="s">
        <v>107</v>
      </c>
      <c r="G72" s="40">
        <v>10.0</v>
      </c>
      <c r="H72" s="40">
        <v>2.0</v>
      </c>
      <c r="I72" s="41" t="s">
        <v>440</v>
      </c>
      <c r="J72" s="41" t="s">
        <v>441</v>
      </c>
      <c r="K72" s="42">
        <v>1.0</v>
      </c>
      <c r="L72" s="43">
        <v>43191.0</v>
      </c>
      <c r="M72" s="42">
        <v>1.0</v>
      </c>
      <c r="N72" s="43">
        <f t="shared" si="2"/>
        <v>43191</v>
      </c>
      <c r="O72" s="42">
        <v>2.0</v>
      </c>
      <c r="P72" s="43">
        <v>43555.0</v>
      </c>
      <c r="Q72" s="40">
        <v>3.0</v>
      </c>
      <c r="R72" s="43">
        <v>43555.0</v>
      </c>
      <c r="S72" s="40">
        <v>4.0</v>
      </c>
      <c r="T72" s="42">
        <v>4.0</v>
      </c>
      <c r="U72" s="42">
        <v>4.0</v>
      </c>
      <c r="V72" s="42">
        <v>99999.0</v>
      </c>
      <c r="W72" s="40" t="s">
        <v>436</v>
      </c>
      <c r="X72" s="40" t="s">
        <v>437</v>
      </c>
      <c r="Y72" s="40"/>
      <c r="Z72" s="40"/>
      <c r="AA72" s="40"/>
      <c r="AB72" s="40" t="s">
        <v>436</v>
      </c>
      <c r="AC72" s="40">
        <v>3.0</v>
      </c>
      <c r="AD72" s="40">
        <v>2.0</v>
      </c>
      <c r="AE72" s="42">
        <v>15220.0</v>
      </c>
      <c r="AF72" s="40" t="s">
        <v>121</v>
      </c>
      <c r="AG72" s="42">
        <v>1.0</v>
      </c>
      <c r="AH72" s="46" t="s">
        <v>108</v>
      </c>
      <c r="AI72" s="46" t="str">
        <f t="array" ref="AI72">INDEX('#_CONSTANTS'!$C:$C,MATCH(AI$2,'#_CONSTANTS'!$B:$B,0))</f>
        <v>GBP</v>
      </c>
      <c r="AJ72" s="46" t="str">
        <f t="array" ref="AJ72">INDEX('#_CONSTANTS'!$C:$C,MATCH(AJ$2,'#_CONSTANTS'!$B:$B,0))</f>
        <v>UK - Foreign, Commonwealth and Development Office</v>
      </c>
      <c r="AK72" s="46" t="str">
        <f t="array" ref="AK72">INDEX('#_CONSTANTS'!$C:$C,MATCH(AK$2,'#_CONSTANTS'!$B:$B,0))</f>
        <v>GB-GOV-1</v>
      </c>
      <c r="AL72" s="47">
        <f t="array" ref="AL72">INDEX('#_CONSTANTS'!$C:$C,MATCH(AL$2,'#_CONSTANTS'!$B:$B,0))</f>
        <v>10</v>
      </c>
      <c r="AM72" s="46" t="str">
        <f t="array" ref="AM72">INDEX('#_CONSTANTS'!$C:$C,MATCH(AM$2,'#_CONSTANTS'!$B:$B,0))</f>
        <v>GB-GOV-52</v>
      </c>
      <c r="AN72" s="46" t="str">
        <f t="array" ref="AN72">INDEX('#_CONSTANTS'!$C:$C,MATCH(AN$2,'#_CONSTANTS'!$B:$B,0))</f>
        <v>Conflict, Stability and Security Fund (CSSF)</v>
      </c>
      <c r="AO72" s="47">
        <f t="array" ref="AO72">INDEX('#_CONSTANTS'!$C:$C,MATCH(AO$2,'#_CONSTANTS'!$B:$B,0))</f>
        <v>1</v>
      </c>
      <c r="AP72" s="46" t="str">
        <f t="array" ref="AP72">INDEX('#_CONSTANTS'!$C:$C,MATCH(AP$2,'#_CONSTANTS'!$B:$B,0))</f>
        <v>GB-GOR-D2</v>
      </c>
      <c r="AQ72" s="46" t="str">
        <f t="array" ref="AQ72">INDEX('#_CONSTANTS'!$C:$C,MATCH(AQ$2,'#_CONSTANTS'!$B:$B,0))</f>
        <v>Joint Funds Unit (JFU)</v>
      </c>
      <c r="AR72" s="47">
        <f t="array" ref="AR72">INDEX('#_CONSTANTS'!$C:$C,MATCH(AR$2,'#_CONSTANTS'!$B:$B,0))</f>
        <v>4</v>
      </c>
      <c r="AS72" s="46" t="str">
        <f t="array" ref="AS72">INDEX('#_CONSTANTS'!$C:$C,MATCH(AS$2,'#_CONSTANTS'!$B:$B,0))</f>
        <v>C01</v>
      </c>
      <c r="AT72" s="47">
        <f t="array" ref="AT72">INDEX('#_CONSTANTS'!$C:$C,MATCH(AT$2,'#_CONSTANTS'!$B:$B,0))</f>
        <v>110</v>
      </c>
      <c r="AU72" s="47">
        <f t="array" ref="AU72">INDEX('#_CONSTANTS'!$C:$C,MATCH(AU$2,'#_CONSTANTS'!$B:$B,0))</f>
        <v>10</v>
      </c>
      <c r="AV72" s="47">
        <f t="array" ref="AV72">INDEX('#_CONSTANTS'!$C:$C,MATCH(AV$2,'#_CONSTANTS'!$B:$B,0))</f>
        <v>5</v>
      </c>
      <c r="AW72" s="47">
        <f t="array" ref="AW72">INDEX('#_CONSTANTS'!$C:$C,MATCH(AW$2,'#_CONSTANTS'!$B:$B,0))</f>
        <v>1</v>
      </c>
      <c r="AX72" s="46" t="str">
        <f t="array" ref="AX72">INDEX('#_CONSTANTS'!$C:$C,MATCH(AX$2,'#_CONSTANTS'!$B:$B,0))</f>
        <v>Foreign, Commonwealth and Development Office</v>
      </c>
      <c r="AY72" s="46" t="str">
        <f t="array" ref="AY72">INDEX('#_CONSTANTS'!$C:$C,MATCH(AY$2,'#_CONSTANTS'!$B:$B,0))</f>
        <v>Public Enquiry Point, Abercrombie House, Eaglesham Road, East Kilbride, Glasgow G75 8EA</v>
      </c>
      <c r="AZ72" s="46" t="str">
        <f t="array" ref="AZ72">INDEX('#_CONSTANTS'!$C:$C,MATCH(AZ$2,'#_CONSTANTS'!$B:$B,0))</f>
        <v>+44 (0) 1355 84 3132</v>
      </c>
      <c r="BA72" s="46" t="str">
        <f t="array" ref="BA72">INDEX('#_CONSTANTS'!$C:$C,MATCH(BA$2,'#_CONSTANTS'!$B:$B,0))</f>
        <v>transparency.unit@fcdo.gov.uk</v>
      </c>
      <c r="BB72" s="49">
        <v>0.0</v>
      </c>
      <c r="BC72" s="50" t="str">
        <f t="array" ref="BC72">INDEX('#_CONSTANTS'!$C:$C,MATCH(BC$2,'#_CONSTANTS'!$B:$B,0))</f>
        <v>GB-GOV-3</v>
      </c>
      <c r="BD72" s="50" t="str">
        <f t="array" ref="BD72">INDEX('#_CONSTANTS'!$C:$C,MATCH(BD$2,'#_CONSTANTS'!$B:$B,0))</f>
        <v>B1</v>
      </c>
      <c r="BE72" s="50" t="str">
        <f t="array" ref="BE72">INDEX('#_CONSTANTS'!$C:$C,MATCH(BE$2,'#_CONSTANTS'!$B:$B,0))</f>
        <v>en</v>
      </c>
      <c r="BF72" s="51">
        <f t="array" ref="BF72">INDEX('#_CONSTANTS'!$C:$C,MATCH(BF$2,'#_CONSTANTS'!$B:$B,0))</f>
        <v>45729.07149</v>
      </c>
    </row>
    <row r="73" ht="12.0" customHeight="1">
      <c r="A73" s="37" t="s">
        <v>442</v>
      </c>
      <c r="B73" s="52" t="s">
        <v>110</v>
      </c>
      <c r="C73" s="53" t="s">
        <v>443</v>
      </c>
      <c r="D73" s="40" t="s">
        <v>112</v>
      </c>
      <c r="E73" s="40" t="s">
        <v>54</v>
      </c>
      <c r="F73" s="40" t="s">
        <v>107</v>
      </c>
      <c r="G73" s="40">
        <v>10.0</v>
      </c>
      <c r="H73" s="40">
        <v>2.0</v>
      </c>
      <c r="I73" s="41" t="s">
        <v>444</v>
      </c>
      <c r="J73" s="41" t="s">
        <v>445</v>
      </c>
      <c r="K73" s="42">
        <v>1.0</v>
      </c>
      <c r="L73" s="43">
        <v>43191.0</v>
      </c>
      <c r="M73" s="42">
        <v>1.0</v>
      </c>
      <c r="N73" s="43">
        <f t="shared" si="2"/>
        <v>43191</v>
      </c>
      <c r="O73" s="42">
        <v>2.0</v>
      </c>
      <c r="P73" s="43">
        <v>43555.0</v>
      </c>
      <c r="Q73" s="40">
        <v>3.0</v>
      </c>
      <c r="R73" s="43">
        <v>43555.0</v>
      </c>
      <c r="S73" s="40">
        <v>4.0</v>
      </c>
      <c r="T73" s="42">
        <v>4.0</v>
      </c>
      <c r="U73" s="42">
        <v>4.0</v>
      </c>
      <c r="V73" s="42">
        <v>99999.0</v>
      </c>
      <c r="W73" s="40" t="s">
        <v>436</v>
      </c>
      <c r="X73" s="40" t="s">
        <v>437</v>
      </c>
      <c r="Y73" s="40"/>
      <c r="Z73" s="40"/>
      <c r="AA73" s="40"/>
      <c r="AB73" s="40" t="s">
        <v>436</v>
      </c>
      <c r="AC73" s="40">
        <v>3.0</v>
      </c>
      <c r="AD73" s="40">
        <v>2.0</v>
      </c>
      <c r="AE73" s="42">
        <v>15220.0</v>
      </c>
      <c r="AF73" s="40" t="s">
        <v>121</v>
      </c>
      <c r="AG73" s="42">
        <v>1.0</v>
      </c>
      <c r="AH73" s="46" t="s">
        <v>108</v>
      </c>
      <c r="AI73" s="46" t="str">
        <f t="array" ref="AI73">INDEX('#_CONSTANTS'!$C:$C,MATCH(AI$2,'#_CONSTANTS'!$B:$B,0))</f>
        <v>GBP</v>
      </c>
      <c r="AJ73" s="46" t="str">
        <f t="array" ref="AJ73">INDEX('#_CONSTANTS'!$C:$C,MATCH(AJ$2,'#_CONSTANTS'!$B:$B,0))</f>
        <v>UK - Foreign, Commonwealth and Development Office</v>
      </c>
      <c r="AK73" s="46" t="str">
        <f t="array" ref="AK73">INDEX('#_CONSTANTS'!$C:$C,MATCH(AK$2,'#_CONSTANTS'!$B:$B,0))</f>
        <v>GB-GOV-1</v>
      </c>
      <c r="AL73" s="47">
        <f t="array" ref="AL73">INDEX('#_CONSTANTS'!$C:$C,MATCH(AL$2,'#_CONSTANTS'!$B:$B,0))</f>
        <v>10</v>
      </c>
      <c r="AM73" s="46" t="str">
        <f t="array" ref="AM73">INDEX('#_CONSTANTS'!$C:$C,MATCH(AM$2,'#_CONSTANTS'!$B:$B,0))</f>
        <v>GB-GOV-52</v>
      </c>
      <c r="AN73" s="46" t="str">
        <f t="array" ref="AN73">INDEX('#_CONSTANTS'!$C:$C,MATCH(AN$2,'#_CONSTANTS'!$B:$B,0))</f>
        <v>Conflict, Stability and Security Fund (CSSF)</v>
      </c>
      <c r="AO73" s="47">
        <f t="array" ref="AO73">INDEX('#_CONSTANTS'!$C:$C,MATCH(AO$2,'#_CONSTANTS'!$B:$B,0))</f>
        <v>1</v>
      </c>
      <c r="AP73" s="46" t="str">
        <f t="array" ref="AP73">INDEX('#_CONSTANTS'!$C:$C,MATCH(AP$2,'#_CONSTANTS'!$B:$B,0))</f>
        <v>GB-GOR-D2</v>
      </c>
      <c r="AQ73" s="46" t="str">
        <f t="array" ref="AQ73">INDEX('#_CONSTANTS'!$C:$C,MATCH(AQ$2,'#_CONSTANTS'!$B:$B,0))</f>
        <v>Joint Funds Unit (JFU)</v>
      </c>
      <c r="AR73" s="47">
        <f t="array" ref="AR73">INDEX('#_CONSTANTS'!$C:$C,MATCH(AR$2,'#_CONSTANTS'!$B:$B,0))</f>
        <v>4</v>
      </c>
      <c r="AS73" s="46" t="str">
        <f t="array" ref="AS73">INDEX('#_CONSTANTS'!$C:$C,MATCH(AS$2,'#_CONSTANTS'!$B:$B,0))</f>
        <v>C01</v>
      </c>
      <c r="AT73" s="47">
        <f t="array" ref="AT73">INDEX('#_CONSTANTS'!$C:$C,MATCH(AT$2,'#_CONSTANTS'!$B:$B,0))</f>
        <v>110</v>
      </c>
      <c r="AU73" s="47">
        <f t="array" ref="AU73">INDEX('#_CONSTANTS'!$C:$C,MATCH(AU$2,'#_CONSTANTS'!$B:$B,0))</f>
        <v>10</v>
      </c>
      <c r="AV73" s="47">
        <f t="array" ref="AV73">INDEX('#_CONSTANTS'!$C:$C,MATCH(AV$2,'#_CONSTANTS'!$B:$B,0))</f>
        <v>5</v>
      </c>
      <c r="AW73" s="47">
        <f t="array" ref="AW73">INDEX('#_CONSTANTS'!$C:$C,MATCH(AW$2,'#_CONSTANTS'!$B:$B,0))</f>
        <v>1</v>
      </c>
      <c r="AX73" s="46" t="str">
        <f t="array" ref="AX73">INDEX('#_CONSTANTS'!$C:$C,MATCH(AX$2,'#_CONSTANTS'!$B:$B,0))</f>
        <v>Foreign, Commonwealth and Development Office</v>
      </c>
      <c r="AY73" s="46" t="str">
        <f t="array" ref="AY73">INDEX('#_CONSTANTS'!$C:$C,MATCH(AY$2,'#_CONSTANTS'!$B:$B,0))</f>
        <v>Public Enquiry Point, Abercrombie House, Eaglesham Road, East Kilbride, Glasgow G75 8EA</v>
      </c>
      <c r="AZ73" s="46" t="str">
        <f t="array" ref="AZ73">INDEX('#_CONSTANTS'!$C:$C,MATCH(AZ$2,'#_CONSTANTS'!$B:$B,0))</f>
        <v>+44 (0) 1355 84 3132</v>
      </c>
      <c r="BA73" s="46" t="str">
        <f t="array" ref="BA73">INDEX('#_CONSTANTS'!$C:$C,MATCH(BA$2,'#_CONSTANTS'!$B:$B,0))</f>
        <v>transparency.unit@fcdo.gov.uk</v>
      </c>
      <c r="BB73" s="49">
        <v>0.0</v>
      </c>
      <c r="BC73" s="50" t="str">
        <f t="array" ref="BC73">INDEX('#_CONSTANTS'!$C:$C,MATCH(BC$2,'#_CONSTANTS'!$B:$B,0))</f>
        <v>GB-GOV-3</v>
      </c>
      <c r="BD73" s="50" t="str">
        <f t="array" ref="BD73">INDEX('#_CONSTANTS'!$C:$C,MATCH(BD$2,'#_CONSTANTS'!$B:$B,0))</f>
        <v>B1</v>
      </c>
      <c r="BE73" s="50" t="str">
        <f t="array" ref="BE73">INDEX('#_CONSTANTS'!$C:$C,MATCH(BE$2,'#_CONSTANTS'!$B:$B,0))</f>
        <v>en</v>
      </c>
      <c r="BF73" s="51">
        <f t="array" ref="BF73">INDEX('#_CONSTANTS'!$C:$C,MATCH(BF$2,'#_CONSTANTS'!$B:$B,0))</f>
        <v>45729.07149</v>
      </c>
    </row>
    <row r="74" ht="12.0" customHeight="1">
      <c r="A74" s="37" t="s">
        <v>446</v>
      </c>
      <c r="B74" s="52" t="s">
        <v>110</v>
      </c>
      <c r="C74" s="53" t="s">
        <v>447</v>
      </c>
      <c r="D74" s="40" t="s">
        <v>112</v>
      </c>
      <c r="E74" s="40" t="s">
        <v>54</v>
      </c>
      <c r="F74" s="40" t="s">
        <v>107</v>
      </c>
      <c r="G74" s="40">
        <v>10.0</v>
      </c>
      <c r="H74" s="40">
        <v>2.0</v>
      </c>
      <c r="I74" s="59" t="s">
        <v>448</v>
      </c>
      <c r="J74" s="41" t="s">
        <v>449</v>
      </c>
      <c r="K74" s="42">
        <v>1.0</v>
      </c>
      <c r="L74" s="43">
        <v>43191.0</v>
      </c>
      <c r="M74" s="42">
        <v>1.0</v>
      </c>
      <c r="N74" s="43">
        <f t="shared" si="2"/>
        <v>43191</v>
      </c>
      <c r="O74" s="42">
        <v>2.0</v>
      </c>
      <c r="P74" s="43">
        <v>44651.0</v>
      </c>
      <c r="Q74" s="40">
        <v>3.0</v>
      </c>
      <c r="R74" s="44"/>
      <c r="S74" s="40"/>
      <c r="T74" s="42">
        <v>4.0</v>
      </c>
      <c r="U74" s="42">
        <v>2.0</v>
      </c>
      <c r="V74" s="42">
        <v>99999.0</v>
      </c>
      <c r="W74" s="40" t="s">
        <v>450</v>
      </c>
      <c r="X74" s="40" t="s">
        <v>451</v>
      </c>
      <c r="Y74" s="40"/>
      <c r="Z74" s="40"/>
      <c r="AA74" s="40"/>
      <c r="AB74" s="40" t="s">
        <v>450</v>
      </c>
      <c r="AC74" s="40">
        <v>3.0</v>
      </c>
      <c r="AD74" s="40">
        <v>2.0</v>
      </c>
      <c r="AE74" s="42">
        <v>15220.0</v>
      </c>
      <c r="AF74" s="40" t="s">
        <v>121</v>
      </c>
      <c r="AG74" s="42">
        <v>1.0</v>
      </c>
      <c r="AH74" s="46" t="s">
        <v>108</v>
      </c>
      <c r="AI74" s="46" t="str">
        <f t="array" ref="AI74">INDEX('#_CONSTANTS'!$C:$C,MATCH(AI$2,'#_CONSTANTS'!$B:$B,0))</f>
        <v>GBP</v>
      </c>
      <c r="AJ74" s="46" t="str">
        <f t="array" ref="AJ74">INDEX('#_CONSTANTS'!$C:$C,MATCH(AJ$2,'#_CONSTANTS'!$B:$B,0))</f>
        <v>UK - Foreign, Commonwealth and Development Office</v>
      </c>
      <c r="AK74" s="46" t="str">
        <f t="array" ref="AK74">INDEX('#_CONSTANTS'!$C:$C,MATCH(AK$2,'#_CONSTANTS'!$B:$B,0))</f>
        <v>GB-GOV-1</v>
      </c>
      <c r="AL74" s="47">
        <f t="array" ref="AL74">INDEX('#_CONSTANTS'!$C:$C,MATCH(AL$2,'#_CONSTANTS'!$B:$B,0))</f>
        <v>10</v>
      </c>
      <c r="AM74" s="46" t="str">
        <f t="array" ref="AM74">INDEX('#_CONSTANTS'!$C:$C,MATCH(AM$2,'#_CONSTANTS'!$B:$B,0))</f>
        <v>GB-GOV-52</v>
      </c>
      <c r="AN74" s="46" t="str">
        <f t="array" ref="AN74">INDEX('#_CONSTANTS'!$C:$C,MATCH(AN$2,'#_CONSTANTS'!$B:$B,0))</f>
        <v>Conflict, Stability and Security Fund (CSSF)</v>
      </c>
      <c r="AO74" s="47">
        <f t="array" ref="AO74">INDEX('#_CONSTANTS'!$C:$C,MATCH(AO$2,'#_CONSTANTS'!$B:$B,0))</f>
        <v>1</v>
      </c>
      <c r="AP74" s="46" t="str">
        <f t="array" ref="AP74">INDEX('#_CONSTANTS'!$C:$C,MATCH(AP$2,'#_CONSTANTS'!$B:$B,0))</f>
        <v>GB-GOR-D2</v>
      </c>
      <c r="AQ74" s="46" t="str">
        <f t="array" ref="AQ74">INDEX('#_CONSTANTS'!$C:$C,MATCH(AQ$2,'#_CONSTANTS'!$B:$B,0))</f>
        <v>Joint Funds Unit (JFU)</v>
      </c>
      <c r="AR74" s="47">
        <f t="array" ref="AR74">INDEX('#_CONSTANTS'!$C:$C,MATCH(AR$2,'#_CONSTANTS'!$B:$B,0))</f>
        <v>4</v>
      </c>
      <c r="AS74" s="46" t="str">
        <f t="array" ref="AS74">INDEX('#_CONSTANTS'!$C:$C,MATCH(AS$2,'#_CONSTANTS'!$B:$B,0))</f>
        <v>C01</v>
      </c>
      <c r="AT74" s="47">
        <f t="array" ref="AT74">INDEX('#_CONSTANTS'!$C:$C,MATCH(AT$2,'#_CONSTANTS'!$B:$B,0))</f>
        <v>110</v>
      </c>
      <c r="AU74" s="47">
        <f t="array" ref="AU74">INDEX('#_CONSTANTS'!$C:$C,MATCH(AU$2,'#_CONSTANTS'!$B:$B,0))</f>
        <v>10</v>
      </c>
      <c r="AV74" s="47">
        <f t="array" ref="AV74">INDEX('#_CONSTANTS'!$C:$C,MATCH(AV$2,'#_CONSTANTS'!$B:$B,0))</f>
        <v>5</v>
      </c>
      <c r="AW74" s="47">
        <f t="array" ref="AW74">INDEX('#_CONSTANTS'!$C:$C,MATCH(AW$2,'#_CONSTANTS'!$B:$B,0))</f>
        <v>1</v>
      </c>
      <c r="AX74" s="46" t="str">
        <f t="array" ref="AX74">INDEX('#_CONSTANTS'!$C:$C,MATCH(AX$2,'#_CONSTANTS'!$B:$B,0))</f>
        <v>Foreign, Commonwealth and Development Office</v>
      </c>
      <c r="AY74" s="46" t="str">
        <f t="array" ref="AY74">INDEX('#_CONSTANTS'!$C:$C,MATCH(AY$2,'#_CONSTANTS'!$B:$B,0))</f>
        <v>Public Enquiry Point, Abercrombie House, Eaglesham Road, East Kilbride, Glasgow G75 8EA</v>
      </c>
      <c r="AZ74" s="46" t="str">
        <f t="array" ref="AZ74">INDEX('#_CONSTANTS'!$C:$C,MATCH(AZ$2,'#_CONSTANTS'!$B:$B,0))</f>
        <v>+44 (0) 1355 84 3132</v>
      </c>
      <c r="BA74" s="46" t="str">
        <f t="array" ref="BA74">INDEX('#_CONSTANTS'!$C:$C,MATCH(BA$2,'#_CONSTANTS'!$B:$B,0))</f>
        <v>transparency.unit@fcdo.gov.uk</v>
      </c>
      <c r="BB74" s="49">
        <v>0.0</v>
      </c>
      <c r="BC74" s="50" t="str">
        <f t="array" ref="BC74">INDEX('#_CONSTANTS'!$C:$C,MATCH(BC$2,'#_CONSTANTS'!$B:$B,0))</f>
        <v>GB-GOV-3</v>
      </c>
      <c r="BD74" s="50" t="str">
        <f t="array" ref="BD74">INDEX('#_CONSTANTS'!$C:$C,MATCH(BD$2,'#_CONSTANTS'!$B:$B,0))</f>
        <v>B1</v>
      </c>
      <c r="BE74" s="50" t="str">
        <f t="array" ref="BE74">INDEX('#_CONSTANTS'!$C:$C,MATCH(BE$2,'#_CONSTANTS'!$B:$B,0))</f>
        <v>en</v>
      </c>
      <c r="BF74" s="51">
        <f t="array" ref="BF74">INDEX('#_CONSTANTS'!$C:$C,MATCH(BF$2,'#_CONSTANTS'!$B:$B,0))</f>
        <v>45729.07149</v>
      </c>
    </row>
    <row r="75" ht="12.0" customHeight="1">
      <c r="A75" s="37" t="s">
        <v>452</v>
      </c>
      <c r="B75" s="52" t="s">
        <v>110</v>
      </c>
      <c r="C75" s="53" t="s">
        <v>453</v>
      </c>
      <c r="D75" s="40" t="s">
        <v>112</v>
      </c>
      <c r="E75" s="40" t="s">
        <v>54</v>
      </c>
      <c r="F75" s="40" t="s">
        <v>107</v>
      </c>
      <c r="G75" s="40">
        <v>10.0</v>
      </c>
      <c r="H75" s="64">
        <v>2.0</v>
      </c>
      <c r="I75" s="72" t="s">
        <v>454</v>
      </c>
      <c r="J75" s="66" t="s">
        <v>455</v>
      </c>
      <c r="K75" s="42">
        <v>1.0</v>
      </c>
      <c r="L75" s="43">
        <v>43556.0</v>
      </c>
      <c r="M75" s="42">
        <v>1.0</v>
      </c>
      <c r="N75" s="43">
        <f t="shared" si="2"/>
        <v>43556</v>
      </c>
      <c r="O75" s="42">
        <v>2.0</v>
      </c>
      <c r="P75" s="43">
        <v>44651.0</v>
      </c>
      <c r="Q75" s="40">
        <v>3.0</v>
      </c>
      <c r="R75" s="44"/>
      <c r="S75" s="40"/>
      <c r="T75" s="42">
        <v>4.0</v>
      </c>
      <c r="U75" s="42">
        <v>2.0</v>
      </c>
      <c r="V75" s="42">
        <v>99999.0</v>
      </c>
      <c r="W75" s="40" t="s">
        <v>393</v>
      </c>
      <c r="X75" s="40" t="s">
        <v>394</v>
      </c>
      <c r="Y75" s="40"/>
      <c r="Z75" s="40"/>
      <c r="AA75" s="40"/>
      <c r="AB75" s="40" t="s">
        <v>393</v>
      </c>
      <c r="AC75" s="40">
        <v>3.0</v>
      </c>
      <c r="AD75" s="40">
        <v>2.0</v>
      </c>
      <c r="AE75" s="42">
        <v>15220.0</v>
      </c>
      <c r="AF75" s="40" t="s">
        <v>121</v>
      </c>
      <c r="AG75" s="42">
        <v>1.0</v>
      </c>
      <c r="AH75" s="46" t="s">
        <v>108</v>
      </c>
      <c r="AI75" s="46" t="str">
        <f t="array" ref="AI75">INDEX('#_CONSTANTS'!$C:$C,MATCH(AI$2,'#_CONSTANTS'!$B:$B,0))</f>
        <v>GBP</v>
      </c>
      <c r="AJ75" s="46" t="str">
        <f t="array" ref="AJ75">INDEX('#_CONSTANTS'!$C:$C,MATCH(AJ$2,'#_CONSTANTS'!$B:$B,0))</f>
        <v>UK - Foreign, Commonwealth and Development Office</v>
      </c>
      <c r="AK75" s="46" t="str">
        <f t="array" ref="AK75">INDEX('#_CONSTANTS'!$C:$C,MATCH(AK$2,'#_CONSTANTS'!$B:$B,0))</f>
        <v>GB-GOV-1</v>
      </c>
      <c r="AL75" s="47">
        <f t="array" ref="AL75">INDEX('#_CONSTANTS'!$C:$C,MATCH(AL$2,'#_CONSTANTS'!$B:$B,0))</f>
        <v>10</v>
      </c>
      <c r="AM75" s="46" t="str">
        <f t="array" ref="AM75">INDEX('#_CONSTANTS'!$C:$C,MATCH(AM$2,'#_CONSTANTS'!$B:$B,0))</f>
        <v>GB-GOV-52</v>
      </c>
      <c r="AN75" s="46" t="str">
        <f t="array" ref="AN75">INDEX('#_CONSTANTS'!$C:$C,MATCH(AN$2,'#_CONSTANTS'!$B:$B,0))</f>
        <v>Conflict, Stability and Security Fund (CSSF)</v>
      </c>
      <c r="AO75" s="47">
        <f t="array" ref="AO75">INDEX('#_CONSTANTS'!$C:$C,MATCH(AO$2,'#_CONSTANTS'!$B:$B,0))</f>
        <v>1</v>
      </c>
      <c r="AP75" s="46" t="str">
        <f t="array" ref="AP75">INDEX('#_CONSTANTS'!$C:$C,MATCH(AP$2,'#_CONSTANTS'!$B:$B,0))</f>
        <v>GB-GOR-D2</v>
      </c>
      <c r="AQ75" s="46" t="str">
        <f t="array" ref="AQ75">INDEX('#_CONSTANTS'!$C:$C,MATCH(AQ$2,'#_CONSTANTS'!$B:$B,0))</f>
        <v>Joint Funds Unit (JFU)</v>
      </c>
      <c r="AR75" s="47">
        <f t="array" ref="AR75">INDEX('#_CONSTANTS'!$C:$C,MATCH(AR$2,'#_CONSTANTS'!$B:$B,0))</f>
        <v>4</v>
      </c>
      <c r="AS75" s="46" t="str">
        <f t="array" ref="AS75">INDEX('#_CONSTANTS'!$C:$C,MATCH(AS$2,'#_CONSTANTS'!$B:$B,0))</f>
        <v>C01</v>
      </c>
      <c r="AT75" s="47">
        <f t="array" ref="AT75">INDEX('#_CONSTANTS'!$C:$C,MATCH(AT$2,'#_CONSTANTS'!$B:$B,0))</f>
        <v>110</v>
      </c>
      <c r="AU75" s="47">
        <f t="array" ref="AU75">INDEX('#_CONSTANTS'!$C:$C,MATCH(AU$2,'#_CONSTANTS'!$B:$B,0))</f>
        <v>10</v>
      </c>
      <c r="AV75" s="47">
        <f t="array" ref="AV75">INDEX('#_CONSTANTS'!$C:$C,MATCH(AV$2,'#_CONSTANTS'!$B:$B,0))</f>
        <v>5</v>
      </c>
      <c r="AW75" s="47">
        <f t="array" ref="AW75">INDEX('#_CONSTANTS'!$C:$C,MATCH(AW$2,'#_CONSTANTS'!$B:$B,0))</f>
        <v>1</v>
      </c>
      <c r="AX75" s="46" t="str">
        <f t="array" ref="AX75">INDEX('#_CONSTANTS'!$C:$C,MATCH(AX$2,'#_CONSTANTS'!$B:$B,0))</f>
        <v>Foreign, Commonwealth and Development Office</v>
      </c>
      <c r="AY75" s="46" t="str">
        <f t="array" ref="AY75">INDEX('#_CONSTANTS'!$C:$C,MATCH(AY$2,'#_CONSTANTS'!$B:$B,0))</f>
        <v>Public Enquiry Point, Abercrombie House, Eaglesham Road, East Kilbride, Glasgow G75 8EA</v>
      </c>
      <c r="AZ75" s="46" t="str">
        <f t="array" ref="AZ75">INDEX('#_CONSTANTS'!$C:$C,MATCH(AZ$2,'#_CONSTANTS'!$B:$B,0))</f>
        <v>+44 (0) 1355 84 3132</v>
      </c>
      <c r="BA75" s="46" t="str">
        <f t="array" ref="BA75">INDEX('#_CONSTANTS'!$C:$C,MATCH(BA$2,'#_CONSTANTS'!$B:$B,0))</f>
        <v>transparency.unit@fcdo.gov.uk</v>
      </c>
      <c r="BB75" s="49">
        <v>0.0</v>
      </c>
      <c r="BC75" s="50" t="str">
        <f t="array" ref="BC75">INDEX('#_CONSTANTS'!$C:$C,MATCH(BC$2,'#_CONSTANTS'!$B:$B,0))</f>
        <v>GB-GOV-3</v>
      </c>
      <c r="BD75" s="50" t="str">
        <f t="array" ref="BD75">INDEX('#_CONSTANTS'!$C:$C,MATCH(BD$2,'#_CONSTANTS'!$B:$B,0))</f>
        <v>B1</v>
      </c>
      <c r="BE75" s="50" t="str">
        <f t="array" ref="BE75">INDEX('#_CONSTANTS'!$C:$C,MATCH(BE$2,'#_CONSTANTS'!$B:$B,0))</f>
        <v>en</v>
      </c>
      <c r="BF75" s="51">
        <f t="array" ref="BF75">INDEX('#_CONSTANTS'!$C:$C,MATCH(BF$2,'#_CONSTANTS'!$B:$B,0))</f>
        <v>45729.07149</v>
      </c>
    </row>
    <row r="76" ht="12.0" customHeight="1">
      <c r="A76" s="37" t="s">
        <v>456</v>
      </c>
      <c r="B76" s="52" t="s">
        <v>110</v>
      </c>
      <c r="C76" s="53" t="s">
        <v>457</v>
      </c>
      <c r="D76" s="40" t="s">
        <v>112</v>
      </c>
      <c r="E76" s="40" t="s">
        <v>54</v>
      </c>
      <c r="F76" s="40" t="s">
        <v>107</v>
      </c>
      <c r="G76" s="40">
        <v>10.0</v>
      </c>
      <c r="H76" s="64">
        <v>2.0</v>
      </c>
      <c r="I76" s="72" t="s">
        <v>458</v>
      </c>
      <c r="J76" s="66" t="s">
        <v>459</v>
      </c>
      <c r="K76" s="42">
        <v>1.0</v>
      </c>
      <c r="L76" s="43">
        <v>43556.0</v>
      </c>
      <c r="M76" s="42">
        <v>1.0</v>
      </c>
      <c r="N76" s="43">
        <f t="shared" si="2"/>
        <v>43556</v>
      </c>
      <c r="O76" s="42">
        <v>2.0</v>
      </c>
      <c r="P76" s="43">
        <v>44651.0</v>
      </c>
      <c r="Q76" s="40">
        <v>3.0</v>
      </c>
      <c r="R76" s="44"/>
      <c r="S76" s="40"/>
      <c r="T76" s="42">
        <v>4.0</v>
      </c>
      <c r="U76" s="42">
        <v>2.0</v>
      </c>
      <c r="V76" s="42">
        <v>99999.0</v>
      </c>
      <c r="W76" s="40" t="s">
        <v>436</v>
      </c>
      <c r="X76" s="40" t="s">
        <v>437</v>
      </c>
      <c r="Y76" s="40"/>
      <c r="Z76" s="40"/>
      <c r="AA76" s="40"/>
      <c r="AB76" s="40" t="s">
        <v>436</v>
      </c>
      <c r="AC76" s="40">
        <v>3.0</v>
      </c>
      <c r="AD76" s="40">
        <v>2.0</v>
      </c>
      <c r="AE76" s="42">
        <v>15220.0</v>
      </c>
      <c r="AF76" s="40" t="s">
        <v>121</v>
      </c>
      <c r="AG76" s="42">
        <v>1.0</v>
      </c>
      <c r="AH76" s="46" t="s">
        <v>108</v>
      </c>
      <c r="AI76" s="46" t="str">
        <f t="array" ref="AI76">INDEX('#_CONSTANTS'!$C:$C,MATCH(AI$2,'#_CONSTANTS'!$B:$B,0))</f>
        <v>GBP</v>
      </c>
      <c r="AJ76" s="46" t="str">
        <f t="array" ref="AJ76">INDEX('#_CONSTANTS'!$C:$C,MATCH(AJ$2,'#_CONSTANTS'!$B:$B,0))</f>
        <v>UK - Foreign, Commonwealth and Development Office</v>
      </c>
      <c r="AK76" s="46" t="str">
        <f t="array" ref="AK76">INDEX('#_CONSTANTS'!$C:$C,MATCH(AK$2,'#_CONSTANTS'!$B:$B,0))</f>
        <v>GB-GOV-1</v>
      </c>
      <c r="AL76" s="47">
        <f t="array" ref="AL76">INDEX('#_CONSTANTS'!$C:$C,MATCH(AL$2,'#_CONSTANTS'!$B:$B,0))</f>
        <v>10</v>
      </c>
      <c r="AM76" s="46" t="str">
        <f t="array" ref="AM76">INDEX('#_CONSTANTS'!$C:$C,MATCH(AM$2,'#_CONSTANTS'!$B:$B,0))</f>
        <v>GB-GOV-52</v>
      </c>
      <c r="AN76" s="46" t="str">
        <f t="array" ref="AN76">INDEX('#_CONSTANTS'!$C:$C,MATCH(AN$2,'#_CONSTANTS'!$B:$B,0))</f>
        <v>Conflict, Stability and Security Fund (CSSF)</v>
      </c>
      <c r="AO76" s="47">
        <f t="array" ref="AO76">INDEX('#_CONSTANTS'!$C:$C,MATCH(AO$2,'#_CONSTANTS'!$B:$B,0))</f>
        <v>1</v>
      </c>
      <c r="AP76" s="46" t="str">
        <f t="array" ref="AP76">INDEX('#_CONSTANTS'!$C:$C,MATCH(AP$2,'#_CONSTANTS'!$B:$B,0))</f>
        <v>GB-GOR-D2</v>
      </c>
      <c r="AQ76" s="46" t="str">
        <f t="array" ref="AQ76">INDEX('#_CONSTANTS'!$C:$C,MATCH(AQ$2,'#_CONSTANTS'!$B:$B,0))</f>
        <v>Joint Funds Unit (JFU)</v>
      </c>
      <c r="AR76" s="47">
        <f t="array" ref="AR76">INDEX('#_CONSTANTS'!$C:$C,MATCH(AR$2,'#_CONSTANTS'!$B:$B,0))</f>
        <v>4</v>
      </c>
      <c r="AS76" s="46" t="str">
        <f t="array" ref="AS76">INDEX('#_CONSTANTS'!$C:$C,MATCH(AS$2,'#_CONSTANTS'!$B:$B,0))</f>
        <v>C01</v>
      </c>
      <c r="AT76" s="47">
        <f t="array" ref="AT76">INDEX('#_CONSTANTS'!$C:$C,MATCH(AT$2,'#_CONSTANTS'!$B:$B,0))</f>
        <v>110</v>
      </c>
      <c r="AU76" s="47">
        <f t="array" ref="AU76">INDEX('#_CONSTANTS'!$C:$C,MATCH(AU$2,'#_CONSTANTS'!$B:$B,0))</f>
        <v>10</v>
      </c>
      <c r="AV76" s="47">
        <f t="array" ref="AV76">INDEX('#_CONSTANTS'!$C:$C,MATCH(AV$2,'#_CONSTANTS'!$B:$B,0))</f>
        <v>5</v>
      </c>
      <c r="AW76" s="47">
        <f t="array" ref="AW76">INDEX('#_CONSTANTS'!$C:$C,MATCH(AW$2,'#_CONSTANTS'!$B:$B,0))</f>
        <v>1</v>
      </c>
      <c r="AX76" s="46" t="str">
        <f t="array" ref="AX76">INDEX('#_CONSTANTS'!$C:$C,MATCH(AX$2,'#_CONSTANTS'!$B:$B,0))</f>
        <v>Foreign, Commonwealth and Development Office</v>
      </c>
      <c r="AY76" s="46" t="str">
        <f t="array" ref="AY76">INDEX('#_CONSTANTS'!$C:$C,MATCH(AY$2,'#_CONSTANTS'!$B:$B,0))</f>
        <v>Public Enquiry Point, Abercrombie House, Eaglesham Road, East Kilbride, Glasgow G75 8EA</v>
      </c>
      <c r="AZ76" s="46" t="str">
        <f t="array" ref="AZ76">INDEX('#_CONSTANTS'!$C:$C,MATCH(AZ$2,'#_CONSTANTS'!$B:$B,0))</f>
        <v>+44 (0) 1355 84 3132</v>
      </c>
      <c r="BA76" s="46" t="str">
        <f t="array" ref="BA76">INDEX('#_CONSTANTS'!$C:$C,MATCH(BA$2,'#_CONSTANTS'!$B:$B,0))</f>
        <v>transparency.unit@fcdo.gov.uk</v>
      </c>
      <c r="BB76" s="49">
        <v>0.0</v>
      </c>
      <c r="BC76" s="50" t="str">
        <f t="array" ref="BC76">INDEX('#_CONSTANTS'!$C:$C,MATCH(BC$2,'#_CONSTANTS'!$B:$B,0))</f>
        <v>GB-GOV-3</v>
      </c>
      <c r="BD76" s="50" t="str">
        <f t="array" ref="BD76">INDEX('#_CONSTANTS'!$C:$C,MATCH(BD$2,'#_CONSTANTS'!$B:$B,0))</f>
        <v>B1</v>
      </c>
      <c r="BE76" s="50" t="str">
        <f t="array" ref="BE76">INDEX('#_CONSTANTS'!$C:$C,MATCH(BE$2,'#_CONSTANTS'!$B:$B,0))</f>
        <v>en</v>
      </c>
      <c r="BF76" s="51">
        <f t="array" ref="BF76">INDEX('#_CONSTANTS'!$C:$C,MATCH(BF$2,'#_CONSTANTS'!$B:$B,0))</f>
        <v>45729.07149</v>
      </c>
    </row>
    <row r="77" ht="12.0" customHeight="1">
      <c r="A77" s="37" t="s">
        <v>460</v>
      </c>
      <c r="B77" s="52" t="s">
        <v>110</v>
      </c>
      <c r="C77" s="53" t="s">
        <v>461</v>
      </c>
      <c r="D77" s="40" t="s">
        <v>112</v>
      </c>
      <c r="E77" s="40" t="s">
        <v>54</v>
      </c>
      <c r="F77" s="40" t="s">
        <v>107</v>
      </c>
      <c r="G77" s="40">
        <v>10.0</v>
      </c>
      <c r="H77" s="64">
        <v>2.0</v>
      </c>
      <c r="I77" s="72" t="s">
        <v>462</v>
      </c>
      <c r="J77" s="66" t="s">
        <v>463</v>
      </c>
      <c r="K77" s="42">
        <v>1.0</v>
      </c>
      <c r="L77" s="43">
        <v>43556.0</v>
      </c>
      <c r="M77" s="42">
        <v>1.0</v>
      </c>
      <c r="N77" s="43">
        <f t="shared" si="2"/>
        <v>43556</v>
      </c>
      <c r="O77" s="42">
        <v>2.0</v>
      </c>
      <c r="P77" s="43">
        <v>43921.0</v>
      </c>
      <c r="Q77" s="40">
        <v>3.0</v>
      </c>
      <c r="R77" s="43">
        <v>43921.0</v>
      </c>
      <c r="S77" s="40">
        <v>4.0</v>
      </c>
      <c r="T77" s="42">
        <v>4.0</v>
      </c>
      <c r="U77" s="42">
        <v>4.0</v>
      </c>
      <c r="V77" s="42">
        <v>99999.0</v>
      </c>
      <c r="W77" s="40" t="s">
        <v>403</v>
      </c>
      <c r="X77" s="40" t="s">
        <v>404</v>
      </c>
      <c r="Y77" s="40"/>
      <c r="Z77" s="40"/>
      <c r="AA77" s="40"/>
      <c r="AB77" s="40" t="s">
        <v>403</v>
      </c>
      <c r="AC77" s="40">
        <v>3.0</v>
      </c>
      <c r="AD77" s="40">
        <v>2.0</v>
      </c>
      <c r="AE77" s="42">
        <v>15110.0</v>
      </c>
      <c r="AF77" s="40" t="s">
        <v>464</v>
      </c>
      <c r="AG77" s="42">
        <v>1.0</v>
      </c>
      <c r="AH77" s="46" t="s">
        <v>108</v>
      </c>
      <c r="AI77" s="46" t="str">
        <f t="array" ref="AI77">INDEX('#_CONSTANTS'!$C:$C,MATCH(AI$2,'#_CONSTANTS'!$B:$B,0))</f>
        <v>GBP</v>
      </c>
      <c r="AJ77" s="46" t="str">
        <f t="array" ref="AJ77">INDEX('#_CONSTANTS'!$C:$C,MATCH(AJ$2,'#_CONSTANTS'!$B:$B,0))</f>
        <v>UK - Foreign, Commonwealth and Development Office</v>
      </c>
      <c r="AK77" s="46" t="str">
        <f t="array" ref="AK77">INDEX('#_CONSTANTS'!$C:$C,MATCH(AK$2,'#_CONSTANTS'!$B:$B,0))</f>
        <v>GB-GOV-1</v>
      </c>
      <c r="AL77" s="47">
        <f t="array" ref="AL77">INDEX('#_CONSTANTS'!$C:$C,MATCH(AL$2,'#_CONSTANTS'!$B:$B,0))</f>
        <v>10</v>
      </c>
      <c r="AM77" s="46" t="str">
        <f t="array" ref="AM77">INDEX('#_CONSTANTS'!$C:$C,MATCH(AM$2,'#_CONSTANTS'!$B:$B,0))</f>
        <v>GB-GOV-52</v>
      </c>
      <c r="AN77" s="46" t="str">
        <f t="array" ref="AN77">INDEX('#_CONSTANTS'!$C:$C,MATCH(AN$2,'#_CONSTANTS'!$B:$B,0))</f>
        <v>Conflict, Stability and Security Fund (CSSF)</v>
      </c>
      <c r="AO77" s="47">
        <f t="array" ref="AO77">INDEX('#_CONSTANTS'!$C:$C,MATCH(AO$2,'#_CONSTANTS'!$B:$B,0))</f>
        <v>1</v>
      </c>
      <c r="AP77" s="46" t="str">
        <f t="array" ref="AP77">INDEX('#_CONSTANTS'!$C:$C,MATCH(AP$2,'#_CONSTANTS'!$B:$B,0))</f>
        <v>GB-GOR-D2</v>
      </c>
      <c r="AQ77" s="46" t="str">
        <f t="array" ref="AQ77">INDEX('#_CONSTANTS'!$C:$C,MATCH(AQ$2,'#_CONSTANTS'!$B:$B,0))</f>
        <v>Joint Funds Unit (JFU)</v>
      </c>
      <c r="AR77" s="47">
        <f t="array" ref="AR77">INDEX('#_CONSTANTS'!$C:$C,MATCH(AR$2,'#_CONSTANTS'!$B:$B,0))</f>
        <v>4</v>
      </c>
      <c r="AS77" s="46" t="str">
        <f t="array" ref="AS77">INDEX('#_CONSTANTS'!$C:$C,MATCH(AS$2,'#_CONSTANTS'!$B:$B,0))</f>
        <v>C01</v>
      </c>
      <c r="AT77" s="47">
        <f t="array" ref="AT77">INDEX('#_CONSTANTS'!$C:$C,MATCH(AT$2,'#_CONSTANTS'!$B:$B,0))</f>
        <v>110</v>
      </c>
      <c r="AU77" s="47">
        <f t="array" ref="AU77">INDEX('#_CONSTANTS'!$C:$C,MATCH(AU$2,'#_CONSTANTS'!$B:$B,0))</f>
        <v>10</v>
      </c>
      <c r="AV77" s="47">
        <f t="array" ref="AV77">INDEX('#_CONSTANTS'!$C:$C,MATCH(AV$2,'#_CONSTANTS'!$B:$B,0))</f>
        <v>5</v>
      </c>
      <c r="AW77" s="47">
        <f t="array" ref="AW77">INDEX('#_CONSTANTS'!$C:$C,MATCH(AW$2,'#_CONSTANTS'!$B:$B,0))</f>
        <v>1</v>
      </c>
      <c r="AX77" s="46" t="str">
        <f t="array" ref="AX77">INDEX('#_CONSTANTS'!$C:$C,MATCH(AX$2,'#_CONSTANTS'!$B:$B,0))</f>
        <v>Foreign, Commonwealth and Development Office</v>
      </c>
      <c r="AY77" s="46" t="str">
        <f t="array" ref="AY77">INDEX('#_CONSTANTS'!$C:$C,MATCH(AY$2,'#_CONSTANTS'!$B:$B,0))</f>
        <v>Public Enquiry Point, Abercrombie House, Eaglesham Road, East Kilbride, Glasgow G75 8EA</v>
      </c>
      <c r="AZ77" s="46" t="str">
        <f t="array" ref="AZ77">INDEX('#_CONSTANTS'!$C:$C,MATCH(AZ$2,'#_CONSTANTS'!$B:$B,0))</f>
        <v>+44 (0) 1355 84 3132</v>
      </c>
      <c r="BA77" s="46" t="str">
        <f t="array" ref="BA77">INDEX('#_CONSTANTS'!$C:$C,MATCH(BA$2,'#_CONSTANTS'!$B:$B,0))</f>
        <v>transparency.unit@fcdo.gov.uk</v>
      </c>
      <c r="BB77" s="49">
        <v>0.0</v>
      </c>
      <c r="BC77" s="50" t="str">
        <f t="array" ref="BC77">INDEX('#_CONSTANTS'!$C:$C,MATCH(BC$2,'#_CONSTANTS'!$B:$B,0))</f>
        <v>GB-GOV-3</v>
      </c>
      <c r="BD77" s="50" t="str">
        <f t="array" ref="BD77">INDEX('#_CONSTANTS'!$C:$C,MATCH(BD$2,'#_CONSTANTS'!$B:$B,0))</f>
        <v>B1</v>
      </c>
      <c r="BE77" s="50" t="str">
        <f t="array" ref="BE77">INDEX('#_CONSTANTS'!$C:$C,MATCH(BE$2,'#_CONSTANTS'!$B:$B,0))</f>
        <v>en</v>
      </c>
      <c r="BF77" s="51">
        <f t="array" ref="BF77">INDEX('#_CONSTANTS'!$C:$C,MATCH(BF$2,'#_CONSTANTS'!$B:$B,0))</f>
        <v>45729.07149</v>
      </c>
    </row>
    <row r="78" ht="12.0" customHeight="1">
      <c r="A78" s="37" t="s">
        <v>465</v>
      </c>
      <c r="B78" s="52" t="s">
        <v>110</v>
      </c>
      <c r="C78" s="53" t="s">
        <v>466</v>
      </c>
      <c r="D78" s="40" t="s">
        <v>112</v>
      </c>
      <c r="E78" s="40" t="s">
        <v>54</v>
      </c>
      <c r="F78" s="40" t="s">
        <v>107</v>
      </c>
      <c r="G78" s="40">
        <v>10.0</v>
      </c>
      <c r="H78" s="64">
        <v>2.0</v>
      </c>
      <c r="I78" s="72" t="s">
        <v>467</v>
      </c>
      <c r="J78" s="66" t="s">
        <v>468</v>
      </c>
      <c r="K78" s="42">
        <v>1.0</v>
      </c>
      <c r="L78" s="43">
        <v>43556.0</v>
      </c>
      <c r="M78" s="42">
        <v>1.0</v>
      </c>
      <c r="N78" s="43">
        <f t="shared" si="2"/>
        <v>43556</v>
      </c>
      <c r="O78" s="42">
        <v>2.0</v>
      </c>
      <c r="P78" s="43">
        <v>44651.0</v>
      </c>
      <c r="Q78" s="40">
        <v>3.0</v>
      </c>
      <c r="R78" s="44"/>
      <c r="S78" s="40"/>
      <c r="T78" s="42">
        <v>4.0</v>
      </c>
      <c r="U78" s="42">
        <v>2.0</v>
      </c>
      <c r="V78" s="42">
        <v>99999.0</v>
      </c>
      <c r="W78" s="40" t="s">
        <v>367</v>
      </c>
      <c r="X78" s="40" t="s">
        <v>368</v>
      </c>
      <c r="Y78" s="40"/>
      <c r="Z78" s="40"/>
      <c r="AA78" s="40"/>
      <c r="AB78" s="40" t="s">
        <v>367</v>
      </c>
      <c r="AC78" s="40">
        <v>3.0</v>
      </c>
      <c r="AD78" s="40">
        <v>2.0</v>
      </c>
      <c r="AE78" s="73">
        <v>15110.0</v>
      </c>
      <c r="AF78" s="40" t="s">
        <v>464</v>
      </c>
      <c r="AG78" s="42">
        <v>1.0</v>
      </c>
      <c r="AH78" s="46" t="s">
        <v>108</v>
      </c>
      <c r="AI78" s="46" t="str">
        <f t="array" ref="AI78">INDEX('#_CONSTANTS'!$C:$C,MATCH(AI$2,'#_CONSTANTS'!$B:$B,0))</f>
        <v>GBP</v>
      </c>
      <c r="AJ78" s="46" t="str">
        <f t="array" ref="AJ78">INDEX('#_CONSTANTS'!$C:$C,MATCH(AJ$2,'#_CONSTANTS'!$B:$B,0))</f>
        <v>UK - Foreign, Commonwealth and Development Office</v>
      </c>
      <c r="AK78" s="46" t="str">
        <f t="array" ref="AK78">INDEX('#_CONSTANTS'!$C:$C,MATCH(AK$2,'#_CONSTANTS'!$B:$B,0))</f>
        <v>GB-GOV-1</v>
      </c>
      <c r="AL78" s="47">
        <f t="array" ref="AL78">INDEX('#_CONSTANTS'!$C:$C,MATCH(AL$2,'#_CONSTANTS'!$B:$B,0))</f>
        <v>10</v>
      </c>
      <c r="AM78" s="46" t="str">
        <f t="array" ref="AM78">INDEX('#_CONSTANTS'!$C:$C,MATCH(AM$2,'#_CONSTANTS'!$B:$B,0))</f>
        <v>GB-GOV-52</v>
      </c>
      <c r="AN78" s="46" t="str">
        <f t="array" ref="AN78">INDEX('#_CONSTANTS'!$C:$C,MATCH(AN$2,'#_CONSTANTS'!$B:$B,0))</f>
        <v>Conflict, Stability and Security Fund (CSSF)</v>
      </c>
      <c r="AO78" s="47">
        <f t="array" ref="AO78">INDEX('#_CONSTANTS'!$C:$C,MATCH(AO$2,'#_CONSTANTS'!$B:$B,0))</f>
        <v>1</v>
      </c>
      <c r="AP78" s="46" t="str">
        <f t="array" ref="AP78">INDEX('#_CONSTANTS'!$C:$C,MATCH(AP$2,'#_CONSTANTS'!$B:$B,0))</f>
        <v>GB-GOR-D2</v>
      </c>
      <c r="AQ78" s="46" t="str">
        <f t="array" ref="AQ78">INDEX('#_CONSTANTS'!$C:$C,MATCH(AQ$2,'#_CONSTANTS'!$B:$B,0))</f>
        <v>Joint Funds Unit (JFU)</v>
      </c>
      <c r="AR78" s="47">
        <f t="array" ref="AR78">INDEX('#_CONSTANTS'!$C:$C,MATCH(AR$2,'#_CONSTANTS'!$B:$B,0))</f>
        <v>4</v>
      </c>
      <c r="AS78" s="46" t="str">
        <f t="array" ref="AS78">INDEX('#_CONSTANTS'!$C:$C,MATCH(AS$2,'#_CONSTANTS'!$B:$B,0))</f>
        <v>C01</v>
      </c>
      <c r="AT78" s="47">
        <f t="array" ref="AT78">INDEX('#_CONSTANTS'!$C:$C,MATCH(AT$2,'#_CONSTANTS'!$B:$B,0))</f>
        <v>110</v>
      </c>
      <c r="AU78" s="47">
        <f t="array" ref="AU78">INDEX('#_CONSTANTS'!$C:$C,MATCH(AU$2,'#_CONSTANTS'!$B:$B,0))</f>
        <v>10</v>
      </c>
      <c r="AV78" s="47">
        <f t="array" ref="AV78">INDEX('#_CONSTANTS'!$C:$C,MATCH(AV$2,'#_CONSTANTS'!$B:$B,0))</f>
        <v>5</v>
      </c>
      <c r="AW78" s="47">
        <f t="array" ref="AW78">INDEX('#_CONSTANTS'!$C:$C,MATCH(AW$2,'#_CONSTANTS'!$B:$B,0))</f>
        <v>1</v>
      </c>
      <c r="AX78" s="46" t="str">
        <f t="array" ref="AX78">INDEX('#_CONSTANTS'!$C:$C,MATCH(AX$2,'#_CONSTANTS'!$B:$B,0))</f>
        <v>Foreign, Commonwealth and Development Office</v>
      </c>
      <c r="AY78" s="46" t="str">
        <f t="array" ref="AY78">INDEX('#_CONSTANTS'!$C:$C,MATCH(AY$2,'#_CONSTANTS'!$B:$B,0))</f>
        <v>Public Enquiry Point, Abercrombie House, Eaglesham Road, East Kilbride, Glasgow G75 8EA</v>
      </c>
      <c r="AZ78" s="46" t="str">
        <f t="array" ref="AZ78">INDEX('#_CONSTANTS'!$C:$C,MATCH(AZ$2,'#_CONSTANTS'!$B:$B,0))</f>
        <v>+44 (0) 1355 84 3132</v>
      </c>
      <c r="BA78" s="46" t="str">
        <f t="array" ref="BA78">INDEX('#_CONSTANTS'!$C:$C,MATCH(BA$2,'#_CONSTANTS'!$B:$B,0))</f>
        <v>transparency.unit@fcdo.gov.uk</v>
      </c>
      <c r="BB78" s="49">
        <v>0.0</v>
      </c>
      <c r="BC78" s="50" t="str">
        <f t="array" ref="BC78">INDEX('#_CONSTANTS'!$C:$C,MATCH(BC$2,'#_CONSTANTS'!$B:$B,0))</f>
        <v>GB-GOV-3</v>
      </c>
      <c r="BD78" s="50" t="str">
        <f t="array" ref="BD78">INDEX('#_CONSTANTS'!$C:$C,MATCH(BD$2,'#_CONSTANTS'!$B:$B,0))</f>
        <v>B1</v>
      </c>
      <c r="BE78" s="50" t="str">
        <f t="array" ref="BE78">INDEX('#_CONSTANTS'!$C:$C,MATCH(BE$2,'#_CONSTANTS'!$B:$B,0))</f>
        <v>en</v>
      </c>
      <c r="BF78" s="51">
        <f t="array" ref="BF78">INDEX('#_CONSTANTS'!$C:$C,MATCH(BF$2,'#_CONSTANTS'!$B:$B,0))</f>
        <v>45729.07149</v>
      </c>
    </row>
    <row r="79" ht="12.0" customHeight="1">
      <c r="A79" s="37" t="s">
        <v>469</v>
      </c>
      <c r="B79" s="52" t="s">
        <v>110</v>
      </c>
      <c r="C79" s="53" t="s">
        <v>470</v>
      </c>
      <c r="D79" s="40" t="s">
        <v>112</v>
      </c>
      <c r="E79" s="40" t="s">
        <v>54</v>
      </c>
      <c r="F79" s="40" t="s">
        <v>107</v>
      </c>
      <c r="G79" s="40">
        <v>10.0</v>
      </c>
      <c r="H79" s="64">
        <v>2.0</v>
      </c>
      <c r="I79" s="72" t="s">
        <v>471</v>
      </c>
      <c r="J79" s="66" t="s">
        <v>472</v>
      </c>
      <c r="K79" s="42">
        <v>1.0</v>
      </c>
      <c r="L79" s="43">
        <v>44287.0</v>
      </c>
      <c r="M79" s="42">
        <v>1.0</v>
      </c>
      <c r="N79" s="43">
        <f t="shared" si="2"/>
        <v>44287</v>
      </c>
      <c r="O79" s="42">
        <v>2.0</v>
      </c>
      <c r="P79" s="43">
        <v>44651.0</v>
      </c>
      <c r="Q79" s="40">
        <v>3.0</v>
      </c>
      <c r="R79" s="44"/>
      <c r="S79" s="40"/>
      <c r="T79" s="42">
        <v>3.0</v>
      </c>
      <c r="U79" s="42">
        <v>2.0</v>
      </c>
      <c r="V79" s="42">
        <v>99999.0</v>
      </c>
      <c r="W79" s="40" t="s">
        <v>436</v>
      </c>
      <c r="X79" s="40" t="s">
        <v>437</v>
      </c>
      <c r="Y79" s="40"/>
      <c r="Z79" s="40"/>
      <c r="AA79" s="40"/>
      <c r="AB79" s="40" t="s">
        <v>436</v>
      </c>
      <c r="AC79" s="40">
        <v>3.0</v>
      </c>
      <c r="AD79" s="40">
        <v>2.0</v>
      </c>
      <c r="AE79" s="42">
        <v>15220.0</v>
      </c>
      <c r="AF79" s="40" t="s">
        <v>121</v>
      </c>
      <c r="AG79" s="42">
        <v>1.0</v>
      </c>
      <c r="AH79" s="46" t="s">
        <v>108</v>
      </c>
      <c r="AI79" s="46" t="str">
        <f t="array" ref="AI79">INDEX('#_CONSTANTS'!$C:$C,MATCH(AI$2,'#_CONSTANTS'!$B:$B,0))</f>
        <v>GBP</v>
      </c>
      <c r="AJ79" s="46" t="str">
        <f t="array" ref="AJ79">INDEX('#_CONSTANTS'!$C:$C,MATCH(AJ$2,'#_CONSTANTS'!$B:$B,0))</f>
        <v>UK - Foreign, Commonwealth and Development Office</v>
      </c>
      <c r="AK79" s="46" t="str">
        <f t="array" ref="AK79">INDEX('#_CONSTANTS'!$C:$C,MATCH(AK$2,'#_CONSTANTS'!$B:$B,0))</f>
        <v>GB-GOV-1</v>
      </c>
      <c r="AL79" s="47">
        <f t="array" ref="AL79">INDEX('#_CONSTANTS'!$C:$C,MATCH(AL$2,'#_CONSTANTS'!$B:$B,0))</f>
        <v>10</v>
      </c>
      <c r="AM79" s="46" t="str">
        <f t="array" ref="AM79">INDEX('#_CONSTANTS'!$C:$C,MATCH(AM$2,'#_CONSTANTS'!$B:$B,0))</f>
        <v>GB-GOV-52</v>
      </c>
      <c r="AN79" s="46" t="str">
        <f t="array" ref="AN79">INDEX('#_CONSTANTS'!$C:$C,MATCH(AN$2,'#_CONSTANTS'!$B:$B,0))</f>
        <v>Conflict, Stability and Security Fund (CSSF)</v>
      </c>
      <c r="AO79" s="47">
        <f t="array" ref="AO79">INDEX('#_CONSTANTS'!$C:$C,MATCH(AO$2,'#_CONSTANTS'!$B:$B,0))</f>
        <v>1</v>
      </c>
      <c r="AP79" s="46" t="str">
        <f t="array" ref="AP79">INDEX('#_CONSTANTS'!$C:$C,MATCH(AP$2,'#_CONSTANTS'!$B:$B,0))</f>
        <v>GB-GOR-D2</v>
      </c>
      <c r="AQ79" s="46" t="str">
        <f t="array" ref="AQ79">INDEX('#_CONSTANTS'!$C:$C,MATCH(AQ$2,'#_CONSTANTS'!$B:$B,0))</f>
        <v>Joint Funds Unit (JFU)</v>
      </c>
      <c r="AR79" s="47">
        <f t="array" ref="AR79">INDEX('#_CONSTANTS'!$C:$C,MATCH(AR$2,'#_CONSTANTS'!$B:$B,0))</f>
        <v>4</v>
      </c>
      <c r="AS79" s="46" t="str">
        <f t="array" ref="AS79">INDEX('#_CONSTANTS'!$C:$C,MATCH(AS$2,'#_CONSTANTS'!$B:$B,0))</f>
        <v>C01</v>
      </c>
      <c r="AT79" s="47">
        <f t="array" ref="AT79">INDEX('#_CONSTANTS'!$C:$C,MATCH(AT$2,'#_CONSTANTS'!$B:$B,0))</f>
        <v>110</v>
      </c>
      <c r="AU79" s="47">
        <f t="array" ref="AU79">INDEX('#_CONSTANTS'!$C:$C,MATCH(AU$2,'#_CONSTANTS'!$B:$B,0))</f>
        <v>10</v>
      </c>
      <c r="AV79" s="47">
        <f t="array" ref="AV79">INDEX('#_CONSTANTS'!$C:$C,MATCH(AV$2,'#_CONSTANTS'!$B:$B,0))</f>
        <v>5</v>
      </c>
      <c r="AW79" s="47">
        <f t="array" ref="AW79">INDEX('#_CONSTANTS'!$C:$C,MATCH(AW$2,'#_CONSTANTS'!$B:$B,0))</f>
        <v>1</v>
      </c>
      <c r="AX79" s="46" t="str">
        <f t="array" ref="AX79">INDEX('#_CONSTANTS'!$C:$C,MATCH(AX$2,'#_CONSTANTS'!$B:$B,0))</f>
        <v>Foreign, Commonwealth and Development Office</v>
      </c>
      <c r="AY79" s="46" t="str">
        <f t="array" ref="AY79">INDEX('#_CONSTANTS'!$C:$C,MATCH(AY$2,'#_CONSTANTS'!$B:$B,0))</f>
        <v>Public Enquiry Point, Abercrombie House, Eaglesham Road, East Kilbride, Glasgow G75 8EA</v>
      </c>
      <c r="AZ79" s="46" t="str">
        <f t="array" ref="AZ79">INDEX('#_CONSTANTS'!$C:$C,MATCH(AZ$2,'#_CONSTANTS'!$B:$B,0))</f>
        <v>+44 (0) 1355 84 3132</v>
      </c>
      <c r="BA79" s="46" t="str">
        <f t="array" ref="BA79">INDEX('#_CONSTANTS'!$C:$C,MATCH(BA$2,'#_CONSTANTS'!$B:$B,0))</f>
        <v>transparency.unit@fcdo.gov.uk</v>
      </c>
      <c r="BB79" s="49">
        <v>0.0</v>
      </c>
      <c r="BC79" s="50" t="str">
        <f t="array" ref="BC79">INDEX('#_CONSTANTS'!$C:$C,MATCH(BC$2,'#_CONSTANTS'!$B:$B,0))</f>
        <v>GB-GOV-3</v>
      </c>
      <c r="BD79" s="50" t="str">
        <f t="array" ref="BD79">INDEX('#_CONSTANTS'!$C:$C,MATCH(BD$2,'#_CONSTANTS'!$B:$B,0))</f>
        <v>B1</v>
      </c>
      <c r="BE79" s="50" t="str">
        <f t="array" ref="BE79">INDEX('#_CONSTANTS'!$C:$C,MATCH(BE$2,'#_CONSTANTS'!$B:$B,0))</f>
        <v>en</v>
      </c>
      <c r="BF79" s="51">
        <f t="array" ref="BF79">INDEX('#_CONSTANTS'!$C:$C,MATCH(BF$2,'#_CONSTANTS'!$B:$B,0))</f>
        <v>45729.07149</v>
      </c>
    </row>
    <row r="80" ht="12.0" customHeight="1">
      <c r="A80" s="37" t="s">
        <v>473</v>
      </c>
      <c r="B80" s="52" t="s">
        <v>110</v>
      </c>
      <c r="C80" s="53" t="s">
        <v>474</v>
      </c>
      <c r="D80" s="40" t="s">
        <v>112</v>
      </c>
      <c r="E80" s="40" t="s">
        <v>54</v>
      </c>
      <c r="F80" s="40" t="s">
        <v>107</v>
      </c>
      <c r="G80" s="40">
        <v>10.0</v>
      </c>
      <c r="H80" s="64">
        <v>2.0</v>
      </c>
      <c r="I80" s="72" t="s">
        <v>475</v>
      </c>
      <c r="J80" s="66" t="s">
        <v>476</v>
      </c>
      <c r="K80" s="42">
        <v>1.0</v>
      </c>
      <c r="L80" s="43">
        <v>44287.0</v>
      </c>
      <c r="M80" s="42">
        <v>1.0</v>
      </c>
      <c r="N80" s="43">
        <f t="shared" si="2"/>
        <v>44287</v>
      </c>
      <c r="O80" s="42">
        <v>2.0</v>
      </c>
      <c r="P80" s="43">
        <v>45016.0</v>
      </c>
      <c r="Q80" s="40">
        <v>3.0</v>
      </c>
      <c r="R80" s="44"/>
      <c r="S80" s="40"/>
      <c r="T80" s="42">
        <v>3.0</v>
      </c>
      <c r="U80" s="42">
        <v>2.0</v>
      </c>
      <c r="V80" s="42">
        <v>99999.0</v>
      </c>
      <c r="W80" s="40" t="s">
        <v>403</v>
      </c>
      <c r="X80" s="40" t="s">
        <v>404</v>
      </c>
      <c r="Y80" s="40"/>
      <c r="Z80" s="40"/>
      <c r="AA80" s="40"/>
      <c r="AB80" s="40" t="s">
        <v>403</v>
      </c>
      <c r="AC80" s="40">
        <v>3.0</v>
      </c>
      <c r="AD80" s="40">
        <v>2.0</v>
      </c>
      <c r="AE80" s="42">
        <v>15220.0</v>
      </c>
      <c r="AF80" s="40" t="s">
        <v>121</v>
      </c>
      <c r="AG80" s="42">
        <v>1.0</v>
      </c>
      <c r="AH80" s="46" t="s">
        <v>108</v>
      </c>
      <c r="AI80" s="46" t="str">
        <f t="array" ref="AI80">INDEX('#_CONSTANTS'!$C:$C,MATCH(AI$2,'#_CONSTANTS'!$B:$B,0))</f>
        <v>GBP</v>
      </c>
      <c r="AJ80" s="46" t="str">
        <f t="array" ref="AJ80">INDEX('#_CONSTANTS'!$C:$C,MATCH(AJ$2,'#_CONSTANTS'!$B:$B,0))</f>
        <v>UK - Foreign, Commonwealth and Development Office</v>
      </c>
      <c r="AK80" s="46" t="str">
        <f t="array" ref="AK80">INDEX('#_CONSTANTS'!$C:$C,MATCH(AK$2,'#_CONSTANTS'!$B:$B,0))</f>
        <v>GB-GOV-1</v>
      </c>
      <c r="AL80" s="47">
        <f t="array" ref="AL80">INDEX('#_CONSTANTS'!$C:$C,MATCH(AL$2,'#_CONSTANTS'!$B:$B,0))</f>
        <v>10</v>
      </c>
      <c r="AM80" s="46" t="str">
        <f t="array" ref="AM80">INDEX('#_CONSTANTS'!$C:$C,MATCH(AM$2,'#_CONSTANTS'!$B:$B,0))</f>
        <v>GB-GOV-52</v>
      </c>
      <c r="AN80" s="46" t="str">
        <f t="array" ref="AN80">INDEX('#_CONSTANTS'!$C:$C,MATCH(AN$2,'#_CONSTANTS'!$B:$B,0))</f>
        <v>Conflict, Stability and Security Fund (CSSF)</v>
      </c>
      <c r="AO80" s="47">
        <f t="array" ref="AO80">INDEX('#_CONSTANTS'!$C:$C,MATCH(AO$2,'#_CONSTANTS'!$B:$B,0))</f>
        <v>1</v>
      </c>
      <c r="AP80" s="46" t="str">
        <f t="array" ref="AP80">INDEX('#_CONSTANTS'!$C:$C,MATCH(AP$2,'#_CONSTANTS'!$B:$B,0))</f>
        <v>GB-GOR-D2</v>
      </c>
      <c r="AQ80" s="46" t="str">
        <f t="array" ref="AQ80">INDEX('#_CONSTANTS'!$C:$C,MATCH(AQ$2,'#_CONSTANTS'!$B:$B,0))</f>
        <v>Joint Funds Unit (JFU)</v>
      </c>
      <c r="AR80" s="47">
        <f t="array" ref="AR80">INDEX('#_CONSTANTS'!$C:$C,MATCH(AR$2,'#_CONSTANTS'!$B:$B,0))</f>
        <v>4</v>
      </c>
      <c r="AS80" s="46" t="str">
        <f t="array" ref="AS80">INDEX('#_CONSTANTS'!$C:$C,MATCH(AS$2,'#_CONSTANTS'!$B:$B,0))</f>
        <v>C01</v>
      </c>
      <c r="AT80" s="47">
        <f t="array" ref="AT80">INDEX('#_CONSTANTS'!$C:$C,MATCH(AT$2,'#_CONSTANTS'!$B:$B,0))</f>
        <v>110</v>
      </c>
      <c r="AU80" s="47">
        <f t="array" ref="AU80">INDEX('#_CONSTANTS'!$C:$C,MATCH(AU$2,'#_CONSTANTS'!$B:$B,0))</f>
        <v>10</v>
      </c>
      <c r="AV80" s="47">
        <f t="array" ref="AV80">INDEX('#_CONSTANTS'!$C:$C,MATCH(AV$2,'#_CONSTANTS'!$B:$B,0))</f>
        <v>5</v>
      </c>
      <c r="AW80" s="47">
        <f t="array" ref="AW80">INDEX('#_CONSTANTS'!$C:$C,MATCH(AW$2,'#_CONSTANTS'!$B:$B,0))</f>
        <v>1</v>
      </c>
      <c r="AX80" s="46" t="str">
        <f t="array" ref="AX80">INDEX('#_CONSTANTS'!$C:$C,MATCH(AX$2,'#_CONSTANTS'!$B:$B,0))</f>
        <v>Foreign, Commonwealth and Development Office</v>
      </c>
      <c r="AY80" s="46" t="str">
        <f t="array" ref="AY80">INDEX('#_CONSTANTS'!$C:$C,MATCH(AY$2,'#_CONSTANTS'!$B:$B,0))</f>
        <v>Public Enquiry Point, Abercrombie House, Eaglesham Road, East Kilbride, Glasgow G75 8EA</v>
      </c>
      <c r="AZ80" s="46" t="str">
        <f t="array" ref="AZ80">INDEX('#_CONSTANTS'!$C:$C,MATCH(AZ$2,'#_CONSTANTS'!$B:$B,0))</f>
        <v>+44 (0) 1355 84 3132</v>
      </c>
      <c r="BA80" s="46" t="str">
        <f t="array" ref="BA80">INDEX('#_CONSTANTS'!$C:$C,MATCH(BA$2,'#_CONSTANTS'!$B:$B,0))</f>
        <v>transparency.unit@fcdo.gov.uk</v>
      </c>
      <c r="BB80" s="49">
        <v>0.0</v>
      </c>
      <c r="BC80" s="50" t="str">
        <f t="array" ref="BC80">INDEX('#_CONSTANTS'!$C:$C,MATCH(BC$2,'#_CONSTANTS'!$B:$B,0))</f>
        <v>GB-GOV-3</v>
      </c>
      <c r="BD80" s="50" t="str">
        <f t="array" ref="BD80">INDEX('#_CONSTANTS'!$C:$C,MATCH(BD$2,'#_CONSTANTS'!$B:$B,0))</f>
        <v>B1</v>
      </c>
      <c r="BE80" s="50" t="str">
        <f t="array" ref="BE80">INDEX('#_CONSTANTS'!$C:$C,MATCH(BE$2,'#_CONSTANTS'!$B:$B,0))</f>
        <v>en</v>
      </c>
      <c r="BF80" s="51">
        <f t="array" ref="BF80">INDEX('#_CONSTANTS'!$C:$C,MATCH(BF$2,'#_CONSTANTS'!$B:$B,0))</f>
        <v>45729.07149</v>
      </c>
    </row>
    <row r="81" ht="12.0" customHeight="1">
      <c r="A81" s="37" t="s">
        <v>477</v>
      </c>
      <c r="B81" s="52" t="s">
        <v>110</v>
      </c>
      <c r="C81" s="53" t="s">
        <v>478</v>
      </c>
      <c r="D81" s="40" t="s">
        <v>112</v>
      </c>
      <c r="E81" s="40" t="s">
        <v>54</v>
      </c>
      <c r="F81" s="40" t="s">
        <v>107</v>
      </c>
      <c r="G81" s="40">
        <v>10.0</v>
      </c>
      <c r="H81" s="64">
        <v>2.0</v>
      </c>
      <c r="I81" s="72" t="s">
        <v>479</v>
      </c>
      <c r="J81" s="66" t="s">
        <v>480</v>
      </c>
      <c r="K81" s="42">
        <v>1.0</v>
      </c>
      <c r="L81" s="43">
        <v>44287.0</v>
      </c>
      <c r="M81" s="42">
        <v>1.0</v>
      </c>
      <c r="N81" s="43">
        <f t="shared" si="2"/>
        <v>44287</v>
      </c>
      <c r="O81" s="42">
        <v>2.0</v>
      </c>
      <c r="P81" s="43">
        <v>45016.0</v>
      </c>
      <c r="Q81" s="40">
        <v>3.0</v>
      </c>
      <c r="R81" s="43"/>
      <c r="S81" s="40"/>
      <c r="T81" s="42">
        <v>3.0</v>
      </c>
      <c r="U81" s="42">
        <v>2.0</v>
      </c>
      <c r="V81" s="42">
        <v>99999.0</v>
      </c>
      <c r="W81" s="40" t="s">
        <v>403</v>
      </c>
      <c r="X81" s="40" t="s">
        <v>404</v>
      </c>
      <c r="Y81" s="40"/>
      <c r="Z81" s="40"/>
      <c r="AA81" s="40"/>
      <c r="AB81" s="40" t="s">
        <v>403</v>
      </c>
      <c r="AC81" s="40">
        <v>3.0</v>
      </c>
      <c r="AD81" s="40">
        <v>2.0</v>
      </c>
      <c r="AE81" s="42">
        <v>15210.0</v>
      </c>
      <c r="AF81" s="40" t="s">
        <v>150</v>
      </c>
      <c r="AG81" s="42">
        <v>1.0</v>
      </c>
      <c r="AH81" s="46" t="s">
        <v>108</v>
      </c>
      <c r="AI81" s="46" t="str">
        <f t="array" ref="AI81">INDEX('#_CONSTANTS'!$C:$C,MATCH(AI$2,'#_CONSTANTS'!$B:$B,0))</f>
        <v>GBP</v>
      </c>
      <c r="AJ81" s="46" t="str">
        <f t="array" ref="AJ81">INDEX('#_CONSTANTS'!$C:$C,MATCH(AJ$2,'#_CONSTANTS'!$B:$B,0))</f>
        <v>UK - Foreign, Commonwealth and Development Office</v>
      </c>
      <c r="AK81" s="46" t="str">
        <f t="array" ref="AK81">INDEX('#_CONSTANTS'!$C:$C,MATCH(AK$2,'#_CONSTANTS'!$B:$B,0))</f>
        <v>GB-GOV-1</v>
      </c>
      <c r="AL81" s="47">
        <f t="array" ref="AL81">INDEX('#_CONSTANTS'!$C:$C,MATCH(AL$2,'#_CONSTANTS'!$B:$B,0))</f>
        <v>10</v>
      </c>
      <c r="AM81" s="46" t="str">
        <f t="array" ref="AM81">INDEX('#_CONSTANTS'!$C:$C,MATCH(AM$2,'#_CONSTANTS'!$B:$B,0))</f>
        <v>GB-GOV-52</v>
      </c>
      <c r="AN81" s="46" t="str">
        <f t="array" ref="AN81">INDEX('#_CONSTANTS'!$C:$C,MATCH(AN$2,'#_CONSTANTS'!$B:$B,0))</f>
        <v>Conflict, Stability and Security Fund (CSSF)</v>
      </c>
      <c r="AO81" s="47">
        <f t="array" ref="AO81">INDEX('#_CONSTANTS'!$C:$C,MATCH(AO$2,'#_CONSTANTS'!$B:$B,0))</f>
        <v>1</v>
      </c>
      <c r="AP81" s="46" t="str">
        <f t="array" ref="AP81">INDEX('#_CONSTANTS'!$C:$C,MATCH(AP$2,'#_CONSTANTS'!$B:$B,0))</f>
        <v>GB-GOR-D2</v>
      </c>
      <c r="AQ81" s="46" t="str">
        <f t="array" ref="AQ81">INDEX('#_CONSTANTS'!$C:$C,MATCH(AQ$2,'#_CONSTANTS'!$B:$B,0))</f>
        <v>Joint Funds Unit (JFU)</v>
      </c>
      <c r="AR81" s="47">
        <f t="array" ref="AR81">INDEX('#_CONSTANTS'!$C:$C,MATCH(AR$2,'#_CONSTANTS'!$B:$B,0))</f>
        <v>4</v>
      </c>
      <c r="AS81" s="46" t="str">
        <f t="array" ref="AS81">INDEX('#_CONSTANTS'!$C:$C,MATCH(AS$2,'#_CONSTANTS'!$B:$B,0))</f>
        <v>C01</v>
      </c>
      <c r="AT81" s="47">
        <f t="array" ref="AT81">INDEX('#_CONSTANTS'!$C:$C,MATCH(AT$2,'#_CONSTANTS'!$B:$B,0))</f>
        <v>110</v>
      </c>
      <c r="AU81" s="47">
        <f t="array" ref="AU81">INDEX('#_CONSTANTS'!$C:$C,MATCH(AU$2,'#_CONSTANTS'!$B:$B,0))</f>
        <v>10</v>
      </c>
      <c r="AV81" s="47">
        <f t="array" ref="AV81">INDEX('#_CONSTANTS'!$C:$C,MATCH(AV$2,'#_CONSTANTS'!$B:$B,0))</f>
        <v>5</v>
      </c>
      <c r="AW81" s="47">
        <f t="array" ref="AW81">INDEX('#_CONSTANTS'!$C:$C,MATCH(AW$2,'#_CONSTANTS'!$B:$B,0))</f>
        <v>1</v>
      </c>
      <c r="AX81" s="46" t="str">
        <f t="array" ref="AX81">INDEX('#_CONSTANTS'!$C:$C,MATCH(AX$2,'#_CONSTANTS'!$B:$B,0))</f>
        <v>Foreign, Commonwealth and Development Office</v>
      </c>
      <c r="AY81" s="46" t="str">
        <f t="array" ref="AY81">INDEX('#_CONSTANTS'!$C:$C,MATCH(AY$2,'#_CONSTANTS'!$B:$B,0))</f>
        <v>Public Enquiry Point, Abercrombie House, Eaglesham Road, East Kilbride, Glasgow G75 8EA</v>
      </c>
      <c r="AZ81" s="46" t="str">
        <f t="array" ref="AZ81">INDEX('#_CONSTANTS'!$C:$C,MATCH(AZ$2,'#_CONSTANTS'!$B:$B,0))</f>
        <v>+44 (0) 1355 84 3132</v>
      </c>
      <c r="BA81" s="46" t="str">
        <f t="array" ref="BA81">INDEX('#_CONSTANTS'!$C:$C,MATCH(BA$2,'#_CONSTANTS'!$B:$B,0))</f>
        <v>transparency.unit@fcdo.gov.uk</v>
      </c>
      <c r="BB81" s="49">
        <v>0.0</v>
      </c>
      <c r="BC81" s="50" t="str">
        <f t="array" ref="BC81">INDEX('#_CONSTANTS'!$C:$C,MATCH(BC$2,'#_CONSTANTS'!$B:$B,0))</f>
        <v>GB-GOV-3</v>
      </c>
      <c r="BD81" s="50" t="str">
        <f t="array" ref="BD81">INDEX('#_CONSTANTS'!$C:$C,MATCH(BD$2,'#_CONSTANTS'!$B:$B,0))</f>
        <v>B1</v>
      </c>
      <c r="BE81" s="50" t="str">
        <f t="array" ref="BE81">INDEX('#_CONSTANTS'!$C:$C,MATCH(BE$2,'#_CONSTANTS'!$B:$B,0))</f>
        <v>en</v>
      </c>
      <c r="BF81" s="51">
        <f t="array" ref="BF81">INDEX('#_CONSTANTS'!$C:$C,MATCH(BF$2,'#_CONSTANTS'!$B:$B,0))</f>
        <v>45729.07149</v>
      </c>
    </row>
    <row r="82" ht="12.0" customHeight="1">
      <c r="A82" s="37" t="s">
        <v>481</v>
      </c>
      <c r="B82" s="52" t="s">
        <v>110</v>
      </c>
      <c r="C82" s="53" t="s">
        <v>482</v>
      </c>
      <c r="D82" s="40" t="s">
        <v>112</v>
      </c>
      <c r="E82" s="40" t="s">
        <v>54</v>
      </c>
      <c r="F82" s="40" t="s">
        <v>107</v>
      </c>
      <c r="G82" s="40">
        <v>10.0</v>
      </c>
      <c r="H82" s="64">
        <v>2.0</v>
      </c>
      <c r="I82" s="72" t="s">
        <v>483</v>
      </c>
      <c r="J82" s="66" t="s">
        <v>484</v>
      </c>
      <c r="K82" s="42">
        <v>1.0</v>
      </c>
      <c r="L82" s="43">
        <v>43191.0</v>
      </c>
      <c r="M82" s="42">
        <v>1.0</v>
      </c>
      <c r="N82" s="43">
        <f t="shared" si="2"/>
        <v>43191</v>
      </c>
      <c r="O82" s="42">
        <v>2.0</v>
      </c>
      <c r="P82" s="44">
        <v>43921.0</v>
      </c>
      <c r="Q82" s="40">
        <v>3.0</v>
      </c>
      <c r="R82" s="44">
        <v>43921.0</v>
      </c>
      <c r="S82" s="40">
        <v>4.0</v>
      </c>
      <c r="T82" s="42">
        <v>3.0</v>
      </c>
      <c r="U82" s="42">
        <v>4.0</v>
      </c>
      <c r="V82" s="42">
        <v>99999.0</v>
      </c>
      <c r="W82" s="40"/>
      <c r="X82" s="40"/>
      <c r="Y82" s="40">
        <v>998.0</v>
      </c>
      <c r="Z82" s="40" t="s">
        <v>115</v>
      </c>
      <c r="AA82" s="40">
        <v>1.0</v>
      </c>
      <c r="AB82" s="40">
        <v>998.0</v>
      </c>
      <c r="AC82" s="40">
        <v>3.0</v>
      </c>
      <c r="AD82" s="40">
        <v>2.0</v>
      </c>
      <c r="AE82" s="42">
        <v>15210.0</v>
      </c>
      <c r="AF82" s="40" t="s">
        <v>150</v>
      </c>
      <c r="AG82" s="42">
        <v>1.0</v>
      </c>
      <c r="AH82" s="46" t="s">
        <v>108</v>
      </c>
      <c r="AI82" s="46" t="str">
        <f t="array" ref="AI82">INDEX('#_CONSTANTS'!$C:$C,MATCH(AI$2,'#_CONSTANTS'!$B:$B,0))</f>
        <v>GBP</v>
      </c>
      <c r="AJ82" s="46" t="str">
        <f t="array" ref="AJ82">INDEX('#_CONSTANTS'!$C:$C,MATCH(AJ$2,'#_CONSTANTS'!$B:$B,0))</f>
        <v>UK - Foreign, Commonwealth and Development Office</v>
      </c>
      <c r="AK82" s="46" t="str">
        <f t="array" ref="AK82">INDEX('#_CONSTANTS'!$C:$C,MATCH(AK$2,'#_CONSTANTS'!$B:$B,0))</f>
        <v>GB-GOV-1</v>
      </c>
      <c r="AL82" s="47">
        <f t="array" ref="AL82">INDEX('#_CONSTANTS'!$C:$C,MATCH(AL$2,'#_CONSTANTS'!$B:$B,0))</f>
        <v>10</v>
      </c>
      <c r="AM82" s="46" t="str">
        <f t="array" ref="AM82">INDEX('#_CONSTANTS'!$C:$C,MATCH(AM$2,'#_CONSTANTS'!$B:$B,0))</f>
        <v>GB-GOV-52</v>
      </c>
      <c r="AN82" s="46" t="str">
        <f t="array" ref="AN82">INDEX('#_CONSTANTS'!$C:$C,MATCH(AN$2,'#_CONSTANTS'!$B:$B,0))</f>
        <v>Conflict, Stability and Security Fund (CSSF)</v>
      </c>
      <c r="AO82" s="47">
        <f t="array" ref="AO82">INDEX('#_CONSTANTS'!$C:$C,MATCH(AO$2,'#_CONSTANTS'!$B:$B,0))</f>
        <v>1</v>
      </c>
      <c r="AP82" s="46" t="str">
        <f t="array" ref="AP82">INDEX('#_CONSTANTS'!$C:$C,MATCH(AP$2,'#_CONSTANTS'!$B:$B,0))</f>
        <v>GB-GOR-D2</v>
      </c>
      <c r="AQ82" s="46" t="str">
        <f t="array" ref="AQ82">INDEX('#_CONSTANTS'!$C:$C,MATCH(AQ$2,'#_CONSTANTS'!$B:$B,0))</f>
        <v>Joint Funds Unit (JFU)</v>
      </c>
      <c r="AR82" s="47">
        <f t="array" ref="AR82">INDEX('#_CONSTANTS'!$C:$C,MATCH(AR$2,'#_CONSTANTS'!$B:$B,0))</f>
        <v>4</v>
      </c>
      <c r="AS82" s="46" t="str">
        <f t="array" ref="AS82">INDEX('#_CONSTANTS'!$C:$C,MATCH(AS$2,'#_CONSTANTS'!$B:$B,0))</f>
        <v>C01</v>
      </c>
      <c r="AT82" s="47">
        <f t="array" ref="AT82">INDEX('#_CONSTANTS'!$C:$C,MATCH(AT$2,'#_CONSTANTS'!$B:$B,0))</f>
        <v>110</v>
      </c>
      <c r="AU82" s="47">
        <f t="array" ref="AU82">INDEX('#_CONSTANTS'!$C:$C,MATCH(AU$2,'#_CONSTANTS'!$B:$B,0))</f>
        <v>10</v>
      </c>
      <c r="AV82" s="47">
        <f t="array" ref="AV82">INDEX('#_CONSTANTS'!$C:$C,MATCH(AV$2,'#_CONSTANTS'!$B:$B,0))</f>
        <v>5</v>
      </c>
      <c r="AW82" s="47">
        <f t="array" ref="AW82">INDEX('#_CONSTANTS'!$C:$C,MATCH(AW$2,'#_CONSTANTS'!$B:$B,0))</f>
        <v>1</v>
      </c>
      <c r="AX82" s="46" t="str">
        <f t="array" ref="AX82">INDEX('#_CONSTANTS'!$C:$C,MATCH(AX$2,'#_CONSTANTS'!$B:$B,0))</f>
        <v>Foreign, Commonwealth and Development Office</v>
      </c>
      <c r="AY82" s="46" t="str">
        <f t="array" ref="AY82">INDEX('#_CONSTANTS'!$C:$C,MATCH(AY$2,'#_CONSTANTS'!$B:$B,0))</f>
        <v>Public Enquiry Point, Abercrombie House, Eaglesham Road, East Kilbride, Glasgow G75 8EA</v>
      </c>
      <c r="AZ82" s="46" t="str">
        <f t="array" ref="AZ82">INDEX('#_CONSTANTS'!$C:$C,MATCH(AZ$2,'#_CONSTANTS'!$B:$B,0))</f>
        <v>+44 (0) 1355 84 3132</v>
      </c>
      <c r="BA82" s="46" t="str">
        <f t="array" ref="BA82">INDEX('#_CONSTANTS'!$C:$C,MATCH(BA$2,'#_CONSTANTS'!$B:$B,0))</f>
        <v>transparency.unit@fcdo.gov.uk</v>
      </c>
      <c r="BB82" s="49">
        <v>0.0</v>
      </c>
      <c r="BC82" s="50" t="str">
        <f t="array" ref="BC82">INDEX('#_CONSTANTS'!$C:$C,MATCH(BC$2,'#_CONSTANTS'!$B:$B,0))</f>
        <v>GB-GOV-3</v>
      </c>
      <c r="BD82" s="50" t="str">
        <f t="array" ref="BD82">INDEX('#_CONSTANTS'!$C:$C,MATCH(BD$2,'#_CONSTANTS'!$B:$B,0))</f>
        <v>B1</v>
      </c>
      <c r="BE82" s="50" t="str">
        <f t="array" ref="BE82">INDEX('#_CONSTANTS'!$C:$C,MATCH(BE$2,'#_CONSTANTS'!$B:$B,0))</f>
        <v>en</v>
      </c>
      <c r="BF82" s="51">
        <f t="array" ref="BF82">INDEX('#_CONSTANTS'!$C:$C,MATCH(BF$2,'#_CONSTANTS'!$B:$B,0))</f>
        <v>45729.07149</v>
      </c>
    </row>
    <row r="83" ht="12.0" customHeight="1">
      <c r="A83" s="37" t="s">
        <v>485</v>
      </c>
      <c r="B83" s="52" t="s">
        <v>110</v>
      </c>
      <c r="C83" s="53" t="s">
        <v>486</v>
      </c>
      <c r="D83" s="40" t="s">
        <v>112</v>
      </c>
      <c r="E83" s="40" t="s">
        <v>54</v>
      </c>
      <c r="F83" s="40" t="s">
        <v>107</v>
      </c>
      <c r="G83" s="40">
        <v>10.0</v>
      </c>
      <c r="H83" s="64">
        <v>2.0</v>
      </c>
      <c r="I83" s="72" t="s">
        <v>487</v>
      </c>
      <c r="J83" s="66" t="s">
        <v>488</v>
      </c>
      <c r="K83" s="42">
        <v>1.0</v>
      </c>
      <c r="L83" s="43">
        <v>43191.0</v>
      </c>
      <c r="M83" s="42">
        <v>1.0</v>
      </c>
      <c r="N83" s="43">
        <f t="shared" si="2"/>
        <v>43191</v>
      </c>
      <c r="O83" s="42">
        <v>2.0</v>
      </c>
      <c r="P83" s="44">
        <v>43921.0</v>
      </c>
      <c r="Q83" s="40">
        <v>3.0</v>
      </c>
      <c r="R83" s="44">
        <v>43921.0</v>
      </c>
      <c r="S83" s="40">
        <v>4.0</v>
      </c>
      <c r="T83" s="42">
        <v>3.0</v>
      </c>
      <c r="U83" s="42">
        <v>4.0</v>
      </c>
      <c r="V83" s="42">
        <v>99999.0</v>
      </c>
      <c r="W83" s="40"/>
      <c r="X83" s="40"/>
      <c r="Y83" s="40">
        <v>998.0</v>
      </c>
      <c r="Z83" s="40" t="s">
        <v>115</v>
      </c>
      <c r="AA83" s="40">
        <v>1.0</v>
      </c>
      <c r="AB83" s="40">
        <v>998.0</v>
      </c>
      <c r="AC83" s="40">
        <v>3.0</v>
      </c>
      <c r="AD83" s="40">
        <v>2.0</v>
      </c>
      <c r="AE83" s="42">
        <v>41010.0</v>
      </c>
      <c r="AF83" s="40" t="s">
        <v>489</v>
      </c>
      <c r="AG83" s="42">
        <v>1.0</v>
      </c>
      <c r="AH83" s="46" t="s">
        <v>108</v>
      </c>
      <c r="AI83" s="46" t="str">
        <f t="array" ref="AI83">INDEX('#_CONSTANTS'!$C:$C,MATCH(AI$2,'#_CONSTANTS'!$B:$B,0))</f>
        <v>GBP</v>
      </c>
      <c r="AJ83" s="46" t="str">
        <f t="array" ref="AJ83">INDEX('#_CONSTANTS'!$C:$C,MATCH(AJ$2,'#_CONSTANTS'!$B:$B,0))</f>
        <v>UK - Foreign, Commonwealth and Development Office</v>
      </c>
      <c r="AK83" s="46" t="str">
        <f t="array" ref="AK83">INDEX('#_CONSTANTS'!$C:$C,MATCH(AK$2,'#_CONSTANTS'!$B:$B,0))</f>
        <v>GB-GOV-1</v>
      </c>
      <c r="AL83" s="47">
        <f t="array" ref="AL83">INDEX('#_CONSTANTS'!$C:$C,MATCH(AL$2,'#_CONSTANTS'!$B:$B,0))</f>
        <v>10</v>
      </c>
      <c r="AM83" s="46" t="str">
        <f t="array" ref="AM83">INDEX('#_CONSTANTS'!$C:$C,MATCH(AM$2,'#_CONSTANTS'!$B:$B,0))</f>
        <v>GB-GOV-52</v>
      </c>
      <c r="AN83" s="46" t="str">
        <f t="array" ref="AN83">INDEX('#_CONSTANTS'!$C:$C,MATCH(AN$2,'#_CONSTANTS'!$B:$B,0))</f>
        <v>Conflict, Stability and Security Fund (CSSF)</v>
      </c>
      <c r="AO83" s="47">
        <f t="array" ref="AO83">INDEX('#_CONSTANTS'!$C:$C,MATCH(AO$2,'#_CONSTANTS'!$B:$B,0))</f>
        <v>1</v>
      </c>
      <c r="AP83" s="46" t="str">
        <f t="array" ref="AP83">INDEX('#_CONSTANTS'!$C:$C,MATCH(AP$2,'#_CONSTANTS'!$B:$B,0))</f>
        <v>GB-GOR-D2</v>
      </c>
      <c r="AQ83" s="46" t="str">
        <f t="array" ref="AQ83">INDEX('#_CONSTANTS'!$C:$C,MATCH(AQ$2,'#_CONSTANTS'!$B:$B,0))</f>
        <v>Joint Funds Unit (JFU)</v>
      </c>
      <c r="AR83" s="47">
        <f t="array" ref="AR83">INDEX('#_CONSTANTS'!$C:$C,MATCH(AR$2,'#_CONSTANTS'!$B:$B,0))</f>
        <v>4</v>
      </c>
      <c r="AS83" s="46" t="str">
        <f t="array" ref="AS83">INDEX('#_CONSTANTS'!$C:$C,MATCH(AS$2,'#_CONSTANTS'!$B:$B,0))</f>
        <v>C01</v>
      </c>
      <c r="AT83" s="47">
        <f t="array" ref="AT83">INDEX('#_CONSTANTS'!$C:$C,MATCH(AT$2,'#_CONSTANTS'!$B:$B,0))</f>
        <v>110</v>
      </c>
      <c r="AU83" s="47">
        <f t="array" ref="AU83">INDEX('#_CONSTANTS'!$C:$C,MATCH(AU$2,'#_CONSTANTS'!$B:$B,0))</f>
        <v>10</v>
      </c>
      <c r="AV83" s="47">
        <f t="array" ref="AV83">INDEX('#_CONSTANTS'!$C:$C,MATCH(AV$2,'#_CONSTANTS'!$B:$B,0))</f>
        <v>5</v>
      </c>
      <c r="AW83" s="47">
        <f t="array" ref="AW83">INDEX('#_CONSTANTS'!$C:$C,MATCH(AW$2,'#_CONSTANTS'!$B:$B,0))</f>
        <v>1</v>
      </c>
      <c r="AX83" s="46" t="str">
        <f t="array" ref="AX83">INDEX('#_CONSTANTS'!$C:$C,MATCH(AX$2,'#_CONSTANTS'!$B:$B,0))</f>
        <v>Foreign, Commonwealth and Development Office</v>
      </c>
      <c r="AY83" s="46" t="str">
        <f t="array" ref="AY83">INDEX('#_CONSTANTS'!$C:$C,MATCH(AY$2,'#_CONSTANTS'!$B:$B,0))</f>
        <v>Public Enquiry Point, Abercrombie House, Eaglesham Road, East Kilbride, Glasgow G75 8EA</v>
      </c>
      <c r="AZ83" s="46" t="str">
        <f t="array" ref="AZ83">INDEX('#_CONSTANTS'!$C:$C,MATCH(AZ$2,'#_CONSTANTS'!$B:$B,0))</f>
        <v>+44 (0) 1355 84 3132</v>
      </c>
      <c r="BA83" s="46" t="str">
        <f t="array" ref="BA83">INDEX('#_CONSTANTS'!$C:$C,MATCH(BA$2,'#_CONSTANTS'!$B:$B,0))</f>
        <v>transparency.unit@fcdo.gov.uk</v>
      </c>
      <c r="BB83" s="49">
        <v>0.0</v>
      </c>
      <c r="BC83" s="50" t="str">
        <f t="array" ref="BC83">INDEX('#_CONSTANTS'!$C:$C,MATCH(BC$2,'#_CONSTANTS'!$B:$B,0))</f>
        <v>GB-GOV-3</v>
      </c>
      <c r="BD83" s="50" t="str">
        <f t="array" ref="BD83">INDEX('#_CONSTANTS'!$C:$C,MATCH(BD$2,'#_CONSTANTS'!$B:$B,0))</f>
        <v>B1</v>
      </c>
      <c r="BE83" s="50" t="str">
        <f t="array" ref="BE83">INDEX('#_CONSTANTS'!$C:$C,MATCH(BE$2,'#_CONSTANTS'!$B:$B,0))</f>
        <v>en</v>
      </c>
      <c r="BF83" s="51">
        <f t="array" ref="BF83">INDEX('#_CONSTANTS'!$C:$C,MATCH(BF$2,'#_CONSTANTS'!$B:$B,0))</f>
        <v>45729.07149</v>
      </c>
    </row>
    <row r="84" ht="12.0" customHeight="1">
      <c r="A84" s="37" t="s">
        <v>490</v>
      </c>
      <c r="B84" s="52" t="s">
        <v>110</v>
      </c>
      <c r="C84" s="53" t="s">
        <v>491</v>
      </c>
      <c r="D84" s="40" t="s">
        <v>112</v>
      </c>
      <c r="E84" s="40" t="s">
        <v>492</v>
      </c>
      <c r="F84" s="40" t="s">
        <v>107</v>
      </c>
      <c r="G84" s="40">
        <v>10.0</v>
      </c>
      <c r="H84" s="64">
        <v>2.0</v>
      </c>
      <c r="I84" s="74" t="s">
        <v>493</v>
      </c>
      <c r="J84" s="66" t="s">
        <v>494</v>
      </c>
      <c r="K84" s="42">
        <v>1.0</v>
      </c>
      <c r="L84" s="43">
        <v>43922.0</v>
      </c>
      <c r="M84" s="42">
        <v>1.0</v>
      </c>
      <c r="N84" s="43">
        <f t="shared" si="2"/>
        <v>43922</v>
      </c>
      <c r="O84" s="42">
        <v>2.0</v>
      </c>
      <c r="P84" s="43">
        <v>44651.0</v>
      </c>
      <c r="Q84" s="40">
        <v>3.0</v>
      </c>
      <c r="R84" s="44"/>
      <c r="S84" s="40"/>
      <c r="T84" s="42">
        <v>3.0</v>
      </c>
      <c r="U84" s="42">
        <v>2.0</v>
      </c>
      <c r="V84" s="42">
        <v>99999.0</v>
      </c>
      <c r="W84" s="40"/>
      <c r="X84" s="40"/>
      <c r="Y84" s="40">
        <v>998.0</v>
      </c>
      <c r="Z84" s="40" t="s">
        <v>115</v>
      </c>
      <c r="AA84" s="40">
        <v>1.0</v>
      </c>
      <c r="AB84" s="40">
        <v>998.0</v>
      </c>
      <c r="AC84" s="40">
        <v>3.0</v>
      </c>
      <c r="AD84" s="40">
        <v>2.0</v>
      </c>
      <c r="AE84" s="42">
        <v>15220.0</v>
      </c>
      <c r="AF84" s="40" t="s">
        <v>121</v>
      </c>
      <c r="AG84" s="42">
        <v>1.0</v>
      </c>
      <c r="AH84" s="46" t="s">
        <v>108</v>
      </c>
      <c r="AI84" s="46" t="str">
        <f t="array" ref="AI84">INDEX('#_CONSTANTS'!$C:$C,MATCH(AI$2,'#_CONSTANTS'!$B:$B,0))</f>
        <v>GBP</v>
      </c>
      <c r="AJ84" s="46" t="str">
        <f t="array" ref="AJ84">INDEX('#_CONSTANTS'!$C:$C,MATCH(AJ$2,'#_CONSTANTS'!$B:$B,0))</f>
        <v>UK - Foreign, Commonwealth and Development Office</v>
      </c>
      <c r="AK84" s="46" t="str">
        <f t="array" ref="AK84">INDEX('#_CONSTANTS'!$C:$C,MATCH(AK$2,'#_CONSTANTS'!$B:$B,0))</f>
        <v>GB-GOV-1</v>
      </c>
      <c r="AL84" s="47">
        <f t="array" ref="AL84">INDEX('#_CONSTANTS'!$C:$C,MATCH(AL$2,'#_CONSTANTS'!$B:$B,0))</f>
        <v>10</v>
      </c>
      <c r="AM84" s="46" t="str">
        <f t="array" ref="AM84">INDEX('#_CONSTANTS'!$C:$C,MATCH(AM$2,'#_CONSTANTS'!$B:$B,0))</f>
        <v>GB-GOV-52</v>
      </c>
      <c r="AN84" s="46" t="str">
        <f t="array" ref="AN84">INDEX('#_CONSTANTS'!$C:$C,MATCH(AN$2,'#_CONSTANTS'!$B:$B,0))</f>
        <v>Conflict, Stability and Security Fund (CSSF)</v>
      </c>
      <c r="AO84" s="47">
        <f t="array" ref="AO84">INDEX('#_CONSTANTS'!$C:$C,MATCH(AO$2,'#_CONSTANTS'!$B:$B,0))</f>
        <v>1</v>
      </c>
      <c r="AP84" s="46" t="str">
        <f t="array" ref="AP84">INDEX('#_CONSTANTS'!$C:$C,MATCH(AP$2,'#_CONSTANTS'!$B:$B,0))</f>
        <v>GB-GOR-D2</v>
      </c>
      <c r="AQ84" s="46" t="str">
        <f t="array" ref="AQ84">INDEX('#_CONSTANTS'!$C:$C,MATCH(AQ$2,'#_CONSTANTS'!$B:$B,0))</f>
        <v>Joint Funds Unit (JFU)</v>
      </c>
      <c r="AR84" s="47">
        <f t="array" ref="AR84">INDEX('#_CONSTANTS'!$C:$C,MATCH(AR$2,'#_CONSTANTS'!$B:$B,0))</f>
        <v>4</v>
      </c>
      <c r="AS84" s="46" t="str">
        <f t="array" ref="AS84">INDEX('#_CONSTANTS'!$C:$C,MATCH(AS$2,'#_CONSTANTS'!$B:$B,0))</f>
        <v>C01</v>
      </c>
      <c r="AT84" s="47">
        <f t="array" ref="AT84">INDEX('#_CONSTANTS'!$C:$C,MATCH(AT$2,'#_CONSTANTS'!$B:$B,0))</f>
        <v>110</v>
      </c>
      <c r="AU84" s="47">
        <f t="array" ref="AU84">INDEX('#_CONSTANTS'!$C:$C,MATCH(AU$2,'#_CONSTANTS'!$B:$B,0))</f>
        <v>10</v>
      </c>
      <c r="AV84" s="47">
        <f t="array" ref="AV84">INDEX('#_CONSTANTS'!$C:$C,MATCH(AV$2,'#_CONSTANTS'!$B:$B,0))</f>
        <v>5</v>
      </c>
      <c r="AW84" s="47">
        <f t="array" ref="AW84">INDEX('#_CONSTANTS'!$C:$C,MATCH(AW$2,'#_CONSTANTS'!$B:$B,0))</f>
        <v>1</v>
      </c>
      <c r="AX84" s="46" t="str">
        <f t="array" ref="AX84">INDEX('#_CONSTANTS'!$C:$C,MATCH(AX$2,'#_CONSTANTS'!$B:$B,0))</f>
        <v>Foreign, Commonwealth and Development Office</v>
      </c>
      <c r="AY84" s="46" t="str">
        <f t="array" ref="AY84">INDEX('#_CONSTANTS'!$C:$C,MATCH(AY$2,'#_CONSTANTS'!$B:$B,0))</f>
        <v>Public Enquiry Point, Abercrombie House, Eaglesham Road, East Kilbride, Glasgow G75 8EA</v>
      </c>
      <c r="AZ84" s="46" t="str">
        <f t="array" ref="AZ84">INDEX('#_CONSTANTS'!$C:$C,MATCH(AZ$2,'#_CONSTANTS'!$B:$B,0))</f>
        <v>+44 (0) 1355 84 3132</v>
      </c>
      <c r="BA84" s="46" t="str">
        <f t="array" ref="BA84">INDEX('#_CONSTANTS'!$C:$C,MATCH(BA$2,'#_CONSTANTS'!$B:$B,0))</f>
        <v>transparency.unit@fcdo.gov.uk</v>
      </c>
      <c r="BB84" s="49">
        <v>0.0</v>
      </c>
      <c r="BC84" s="50" t="str">
        <f t="array" ref="BC84">INDEX('#_CONSTANTS'!$C:$C,MATCH(BC$2,'#_CONSTANTS'!$B:$B,0))</f>
        <v>GB-GOV-3</v>
      </c>
      <c r="BD84" s="50" t="str">
        <f t="array" ref="BD84">INDEX('#_CONSTANTS'!$C:$C,MATCH(BD$2,'#_CONSTANTS'!$B:$B,0))</f>
        <v>B1</v>
      </c>
      <c r="BE84" s="50" t="str">
        <f t="array" ref="BE84">INDEX('#_CONSTANTS'!$C:$C,MATCH(BE$2,'#_CONSTANTS'!$B:$B,0))</f>
        <v>en</v>
      </c>
      <c r="BF84" s="51">
        <f t="array" ref="BF84">INDEX('#_CONSTANTS'!$C:$C,MATCH(BF$2,'#_CONSTANTS'!$B:$B,0))</f>
        <v>45729.07149</v>
      </c>
    </row>
    <row r="85" ht="12.0" customHeight="1">
      <c r="A85" s="37" t="s">
        <v>495</v>
      </c>
      <c r="B85" s="52" t="s">
        <v>110</v>
      </c>
      <c r="C85" s="53" t="s">
        <v>496</v>
      </c>
      <c r="D85" s="40" t="s">
        <v>112</v>
      </c>
      <c r="E85" s="40" t="s">
        <v>497</v>
      </c>
      <c r="F85" s="40" t="s">
        <v>107</v>
      </c>
      <c r="G85" s="40">
        <v>10.0</v>
      </c>
      <c r="H85" s="64">
        <v>2.0</v>
      </c>
      <c r="I85" s="74" t="s">
        <v>498</v>
      </c>
      <c r="J85" s="66" t="s">
        <v>499</v>
      </c>
      <c r="K85" s="42">
        <v>1.0</v>
      </c>
      <c r="L85" s="43">
        <v>43922.0</v>
      </c>
      <c r="M85" s="42">
        <v>1.0</v>
      </c>
      <c r="N85" s="43">
        <f t="shared" si="2"/>
        <v>43922</v>
      </c>
      <c r="O85" s="42">
        <v>2.0</v>
      </c>
      <c r="P85" s="43">
        <v>44651.0</v>
      </c>
      <c r="Q85" s="40">
        <v>3.0</v>
      </c>
      <c r="R85" s="44"/>
      <c r="S85" s="40"/>
      <c r="T85" s="42">
        <v>3.0</v>
      </c>
      <c r="U85" s="42">
        <v>2.0</v>
      </c>
      <c r="V85" s="42">
        <v>99999.0</v>
      </c>
      <c r="W85" s="40"/>
      <c r="X85" s="40"/>
      <c r="Y85" s="40">
        <v>998.0</v>
      </c>
      <c r="Z85" s="40" t="s">
        <v>115</v>
      </c>
      <c r="AA85" s="40">
        <v>1.0</v>
      </c>
      <c r="AB85" s="40">
        <v>998.0</v>
      </c>
      <c r="AC85" s="40">
        <v>3.0</v>
      </c>
      <c r="AD85" s="40">
        <v>2.0</v>
      </c>
      <c r="AE85" s="42">
        <v>15220.0</v>
      </c>
      <c r="AF85" s="40" t="s">
        <v>121</v>
      </c>
      <c r="AG85" s="42">
        <v>1.0</v>
      </c>
      <c r="AH85" s="46" t="s">
        <v>108</v>
      </c>
      <c r="AI85" s="46" t="str">
        <f t="array" ref="AI85">INDEX('#_CONSTANTS'!$C:$C,MATCH(AI$2,'#_CONSTANTS'!$B:$B,0))</f>
        <v>GBP</v>
      </c>
      <c r="AJ85" s="46" t="str">
        <f t="array" ref="AJ85">INDEX('#_CONSTANTS'!$C:$C,MATCH(AJ$2,'#_CONSTANTS'!$B:$B,0))</f>
        <v>UK - Foreign, Commonwealth and Development Office</v>
      </c>
      <c r="AK85" s="46" t="str">
        <f t="array" ref="AK85">INDEX('#_CONSTANTS'!$C:$C,MATCH(AK$2,'#_CONSTANTS'!$B:$B,0))</f>
        <v>GB-GOV-1</v>
      </c>
      <c r="AL85" s="47">
        <f t="array" ref="AL85">INDEX('#_CONSTANTS'!$C:$C,MATCH(AL$2,'#_CONSTANTS'!$B:$B,0))</f>
        <v>10</v>
      </c>
      <c r="AM85" s="46" t="str">
        <f t="array" ref="AM85">INDEX('#_CONSTANTS'!$C:$C,MATCH(AM$2,'#_CONSTANTS'!$B:$B,0))</f>
        <v>GB-GOV-52</v>
      </c>
      <c r="AN85" s="46" t="str">
        <f t="array" ref="AN85">INDEX('#_CONSTANTS'!$C:$C,MATCH(AN$2,'#_CONSTANTS'!$B:$B,0))</f>
        <v>Conflict, Stability and Security Fund (CSSF)</v>
      </c>
      <c r="AO85" s="47">
        <f t="array" ref="AO85">INDEX('#_CONSTANTS'!$C:$C,MATCH(AO$2,'#_CONSTANTS'!$B:$B,0))</f>
        <v>1</v>
      </c>
      <c r="AP85" s="46" t="str">
        <f t="array" ref="AP85">INDEX('#_CONSTANTS'!$C:$C,MATCH(AP$2,'#_CONSTANTS'!$B:$B,0))</f>
        <v>GB-GOR-D2</v>
      </c>
      <c r="AQ85" s="46" t="str">
        <f t="array" ref="AQ85">INDEX('#_CONSTANTS'!$C:$C,MATCH(AQ$2,'#_CONSTANTS'!$B:$B,0))</f>
        <v>Joint Funds Unit (JFU)</v>
      </c>
      <c r="AR85" s="47">
        <f t="array" ref="AR85">INDEX('#_CONSTANTS'!$C:$C,MATCH(AR$2,'#_CONSTANTS'!$B:$B,0))</f>
        <v>4</v>
      </c>
      <c r="AS85" s="46" t="str">
        <f t="array" ref="AS85">INDEX('#_CONSTANTS'!$C:$C,MATCH(AS$2,'#_CONSTANTS'!$B:$B,0))</f>
        <v>C01</v>
      </c>
      <c r="AT85" s="47">
        <f t="array" ref="AT85">INDEX('#_CONSTANTS'!$C:$C,MATCH(AT$2,'#_CONSTANTS'!$B:$B,0))</f>
        <v>110</v>
      </c>
      <c r="AU85" s="47">
        <f t="array" ref="AU85">INDEX('#_CONSTANTS'!$C:$C,MATCH(AU$2,'#_CONSTANTS'!$B:$B,0))</f>
        <v>10</v>
      </c>
      <c r="AV85" s="47">
        <f t="array" ref="AV85">INDEX('#_CONSTANTS'!$C:$C,MATCH(AV$2,'#_CONSTANTS'!$B:$B,0))</f>
        <v>5</v>
      </c>
      <c r="AW85" s="47">
        <f t="array" ref="AW85">INDEX('#_CONSTANTS'!$C:$C,MATCH(AW$2,'#_CONSTANTS'!$B:$B,0))</f>
        <v>1</v>
      </c>
      <c r="AX85" s="46" t="str">
        <f t="array" ref="AX85">INDEX('#_CONSTANTS'!$C:$C,MATCH(AX$2,'#_CONSTANTS'!$B:$B,0))</f>
        <v>Foreign, Commonwealth and Development Office</v>
      </c>
      <c r="AY85" s="46" t="str">
        <f t="array" ref="AY85">INDEX('#_CONSTANTS'!$C:$C,MATCH(AY$2,'#_CONSTANTS'!$B:$B,0))</f>
        <v>Public Enquiry Point, Abercrombie House, Eaglesham Road, East Kilbride, Glasgow G75 8EA</v>
      </c>
      <c r="AZ85" s="46" t="str">
        <f t="array" ref="AZ85">INDEX('#_CONSTANTS'!$C:$C,MATCH(AZ$2,'#_CONSTANTS'!$B:$B,0))</f>
        <v>+44 (0) 1355 84 3132</v>
      </c>
      <c r="BA85" s="46" t="str">
        <f t="array" ref="BA85">INDEX('#_CONSTANTS'!$C:$C,MATCH(BA$2,'#_CONSTANTS'!$B:$B,0))</f>
        <v>transparency.unit@fcdo.gov.uk</v>
      </c>
      <c r="BB85" s="49">
        <v>0.0</v>
      </c>
      <c r="BC85" s="50" t="str">
        <f t="array" ref="BC85">INDEX('#_CONSTANTS'!$C:$C,MATCH(BC$2,'#_CONSTANTS'!$B:$B,0))</f>
        <v>GB-GOV-3</v>
      </c>
      <c r="BD85" s="50" t="str">
        <f t="array" ref="BD85">INDEX('#_CONSTANTS'!$C:$C,MATCH(BD$2,'#_CONSTANTS'!$B:$B,0))</f>
        <v>B1</v>
      </c>
      <c r="BE85" s="50" t="str">
        <f t="array" ref="BE85">INDEX('#_CONSTANTS'!$C:$C,MATCH(BE$2,'#_CONSTANTS'!$B:$B,0))</f>
        <v>en</v>
      </c>
      <c r="BF85" s="51">
        <f t="array" ref="BF85">INDEX('#_CONSTANTS'!$C:$C,MATCH(BF$2,'#_CONSTANTS'!$B:$B,0))</f>
        <v>45729.07149</v>
      </c>
    </row>
    <row r="86" ht="12.0" customHeight="1">
      <c r="A86" s="37" t="s">
        <v>500</v>
      </c>
      <c r="B86" s="52" t="s">
        <v>110</v>
      </c>
      <c r="C86" s="53" t="s">
        <v>501</v>
      </c>
      <c r="D86" s="40" t="s">
        <v>112</v>
      </c>
      <c r="E86" s="40" t="s">
        <v>502</v>
      </c>
      <c r="F86" s="40" t="s">
        <v>107</v>
      </c>
      <c r="G86" s="40">
        <v>10.0</v>
      </c>
      <c r="H86" s="64">
        <v>2.0</v>
      </c>
      <c r="I86" s="74" t="s">
        <v>503</v>
      </c>
      <c r="J86" s="66" t="s">
        <v>504</v>
      </c>
      <c r="K86" s="42">
        <v>1.0</v>
      </c>
      <c r="L86" s="43">
        <v>43922.0</v>
      </c>
      <c r="M86" s="42">
        <v>1.0</v>
      </c>
      <c r="N86" s="43">
        <f t="shared" si="2"/>
        <v>43922</v>
      </c>
      <c r="O86" s="42">
        <v>2.0</v>
      </c>
      <c r="P86" s="43">
        <v>44651.0</v>
      </c>
      <c r="Q86" s="40">
        <v>3.0</v>
      </c>
      <c r="R86" s="44"/>
      <c r="S86" s="40"/>
      <c r="T86" s="42">
        <v>3.0</v>
      </c>
      <c r="U86" s="42">
        <v>2.0</v>
      </c>
      <c r="V86" s="42">
        <v>99999.0</v>
      </c>
      <c r="W86" s="40"/>
      <c r="X86" s="40"/>
      <c r="Y86" s="40">
        <v>998.0</v>
      </c>
      <c r="Z86" s="40" t="s">
        <v>115</v>
      </c>
      <c r="AA86" s="40">
        <v>1.0</v>
      </c>
      <c r="AB86" s="40">
        <v>998.0</v>
      </c>
      <c r="AC86" s="40">
        <v>3.0</v>
      </c>
      <c r="AD86" s="40">
        <v>2.0</v>
      </c>
      <c r="AE86" s="42">
        <v>41010.0</v>
      </c>
      <c r="AF86" s="40" t="s">
        <v>489</v>
      </c>
      <c r="AG86" s="42">
        <v>1.0</v>
      </c>
      <c r="AH86" s="46" t="s">
        <v>108</v>
      </c>
      <c r="AI86" s="46" t="str">
        <f t="array" ref="AI86">INDEX('#_CONSTANTS'!$C:$C,MATCH(AI$2,'#_CONSTANTS'!$B:$B,0))</f>
        <v>GBP</v>
      </c>
      <c r="AJ86" s="46" t="str">
        <f t="array" ref="AJ86">INDEX('#_CONSTANTS'!$C:$C,MATCH(AJ$2,'#_CONSTANTS'!$B:$B,0))</f>
        <v>UK - Foreign, Commonwealth and Development Office</v>
      </c>
      <c r="AK86" s="46" t="str">
        <f t="array" ref="AK86">INDEX('#_CONSTANTS'!$C:$C,MATCH(AK$2,'#_CONSTANTS'!$B:$B,0))</f>
        <v>GB-GOV-1</v>
      </c>
      <c r="AL86" s="47">
        <f t="array" ref="AL86">INDEX('#_CONSTANTS'!$C:$C,MATCH(AL$2,'#_CONSTANTS'!$B:$B,0))</f>
        <v>10</v>
      </c>
      <c r="AM86" s="46" t="str">
        <f t="array" ref="AM86">INDEX('#_CONSTANTS'!$C:$C,MATCH(AM$2,'#_CONSTANTS'!$B:$B,0))</f>
        <v>GB-GOV-52</v>
      </c>
      <c r="AN86" s="46" t="str">
        <f t="array" ref="AN86">INDEX('#_CONSTANTS'!$C:$C,MATCH(AN$2,'#_CONSTANTS'!$B:$B,0))</f>
        <v>Conflict, Stability and Security Fund (CSSF)</v>
      </c>
      <c r="AO86" s="47">
        <f t="array" ref="AO86">INDEX('#_CONSTANTS'!$C:$C,MATCH(AO$2,'#_CONSTANTS'!$B:$B,0))</f>
        <v>1</v>
      </c>
      <c r="AP86" s="46" t="str">
        <f t="array" ref="AP86">INDEX('#_CONSTANTS'!$C:$C,MATCH(AP$2,'#_CONSTANTS'!$B:$B,0))</f>
        <v>GB-GOR-D2</v>
      </c>
      <c r="AQ86" s="46" t="str">
        <f t="array" ref="AQ86">INDEX('#_CONSTANTS'!$C:$C,MATCH(AQ$2,'#_CONSTANTS'!$B:$B,0))</f>
        <v>Joint Funds Unit (JFU)</v>
      </c>
      <c r="AR86" s="47">
        <f t="array" ref="AR86">INDEX('#_CONSTANTS'!$C:$C,MATCH(AR$2,'#_CONSTANTS'!$B:$B,0))</f>
        <v>4</v>
      </c>
      <c r="AS86" s="46" t="str">
        <f t="array" ref="AS86">INDEX('#_CONSTANTS'!$C:$C,MATCH(AS$2,'#_CONSTANTS'!$B:$B,0))</f>
        <v>C01</v>
      </c>
      <c r="AT86" s="47">
        <f t="array" ref="AT86">INDEX('#_CONSTANTS'!$C:$C,MATCH(AT$2,'#_CONSTANTS'!$B:$B,0))</f>
        <v>110</v>
      </c>
      <c r="AU86" s="47">
        <f t="array" ref="AU86">INDEX('#_CONSTANTS'!$C:$C,MATCH(AU$2,'#_CONSTANTS'!$B:$B,0))</f>
        <v>10</v>
      </c>
      <c r="AV86" s="47">
        <f t="array" ref="AV86">INDEX('#_CONSTANTS'!$C:$C,MATCH(AV$2,'#_CONSTANTS'!$B:$B,0))</f>
        <v>5</v>
      </c>
      <c r="AW86" s="47">
        <f t="array" ref="AW86">INDEX('#_CONSTANTS'!$C:$C,MATCH(AW$2,'#_CONSTANTS'!$B:$B,0))</f>
        <v>1</v>
      </c>
      <c r="AX86" s="46" t="str">
        <f t="array" ref="AX86">INDEX('#_CONSTANTS'!$C:$C,MATCH(AX$2,'#_CONSTANTS'!$B:$B,0))</f>
        <v>Foreign, Commonwealth and Development Office</v>
      </c>
      <c r="AY86" s="46" t="str">
        <f t="array" ref="AY86">INDEX('#_CONSTANTS'!$C:$C,MATCH(AY$2,'#_CONSTANTS'!$B:$B,0))</f>
        <v>Public Enquiry Point, Abercrombie House, Eaglesham Road, East Kilbride, Glasgow G75 8EA</v>
      </c>
      <c r="AZ86" s="46" t="str">
        <f t="array" ref="AZ86">INDEX('#_CONSTANTS'!$C:$C,MATCH(AZ$2,'#_CONSTANTS'!$B:$B,0))</f>
        <v>+44 (0) 1355 84 3132</v>
      </c>
      <c r="BA86" s="46" t="str">
        <f t="array" ref="BA86">INDEX('#_CONSTANTS'!$C:$C,MATCH(BA$2,'#_CONSTANTS'!$B:$B,0))</f>
        <v>transparency.unit@fcdo.gov.uk</v>
      </c>
      <c r="BB86" s="49">
        <v>0.0</v>
      </c>
      <c r="BC86" s="50" t="str">
        <f t="array" ref="BC86">INDEX('#_CONSTANTS'!$C:$C,MATCH(BC$2,'#_CONSTANTS'!$B:$B,0))</f>
        <v>GB-GOV-3</v>
      </c>
      <c r="BD86" s="50" t="str">
        <f t="array" ref="BD86">INDEX('#_CONSTANTS'!$C:$C,MATCH(BD$2,'#_CONSTANTS'!$B:$B,0))</f>
        <v>B1</v>
      </c>
      <c r="BE86" s="50" t="str">
        <f t="array" ref="BE86">INDEX('#_CONSTANTS'!$C:$C,MATCH(BE$2,'#_CONSTANTS'!$B:$B,0))</f>
        <v>en</v>
      </c>
      <c r="BF86" s="51">
        <f t="array" ref="BF86">INDEX('#_CONSTANTS'!$C:$C,MATCH(BF$2,'#_CONSTANTS'!$B:$B,0))</f>
        <v>45729.07149</v>
      </c>
    </row>
    <row r="87" ht="12.0" customHeight="1">
      <c r="A87" s="37" t="s">
        <v>505</v>
      </c>
      <c r="B87" s="52" t="s">
        <v>110</v>
      </c>
      <c r="C87" s="53" t="s">
        <v>506</v>
      </c>
      <c r="D87" s="40" t="s">
        <v>112</v>
      </c>
      <c r="E87" s="40" t="s">
        <v>507</v>
      </c>
      <c r="F87" s="40" t="s">
        <v>107</v>
      </c>
      <c r="G87" s="40">
        <v>10.0</v>
      </c>
      <c r="H87" s="64">
        <v>2.0</v>
      </c>
      <c r="I87" s="74" t="s">
        <v>508</v>
      </c>
      <c r="J87" s="66" t="s">
        <v>509</v>
      </c>
      <c r="K87" s="42">
        <v>1.0</v>
      </c>
      <c r="L87" s="43">
        <v>43922.0</v>
      </c>
      <c r="M87" s="42">
        <v>1.0</v>
      </c>
      <c r="N87" s="43">
        <f t="shared" si="2"/>
        <v>43922</v>
      </c>
      <c r="O87" s="42">
        <v>2.0</v>
      </c>
      <c r="P87" s="43">
        <v>44651.0</v>
      </c>
      <c r="Q87" s="40">
        <v>3.0</v>
      </c>
      <c r="R87" s="44"/>
      <c r="S87" s="40"/>
      <c r="T87" s="42">
        <v>3.0</v>
      </c>
      <c r="U87" s="42">
        <v>2.0</v>
      </c>
      <c r="V87" s="42">
        <v>99999.0</v>
      </c>
      <c r="W87" s="40"/>
      <c r="X87" s="40"/>
      <c r="Y87" s="40">
        <v>998.0</v>
      </c>
      <c r="Z87" s="40" t="s">
        <v>115</v>
      </c>
      <c r="AA87" s="40">
        <v>1.0</v>
      </c>
      <c r="AB87" s="40">
        <v>998.0</v>
      </c>
      <c r="AC87" s="40">
        <v>3.0</v>
      </c>
      <c r="AD87" s="40">
        <v>2.0</v>
      </c>
      <c r="AE87" s="42">
        <v>12250.0</v>
      </c>
      <c r="AF87" s="40" t="s">
        <v>510</v>
      </c>
      <c r="AG87" s="42">
        <v>1.0</v>
      </c>
      <c r="AH87" s="46" t="s">
        <v>108</v>
      </c>
      <c r="AI87" s="46" t="str">
        <f t="array" ref="AI87">INDEX('#_CONSTANTS'!$C:$C,MATCH(AI$2,'#_CONSTANTS'!$B:$B,0))</f>
        <v>GBP</v>
      </c>
      <c r="AJ87" s="46" t="str">
        <f t="array" ref="AJ87">INDEX('#_CONSTANTS'!$C:$C,MATCH(AJ$2,'#_CONSTANTS'!$B:$B,0))</f>
        <v>UK - Foreign, Commonwealth and Development Office</v>
      </c>
      <c r="AK87" s="46" t="str">
        <f t="array" ref="AK87">INDEX('#_CONSTANTS'!$C:$C,MATCH(AK$2,'#_CONSTANTS'!$B:$B,0))</f>
        <v>GB-GOV-1</v>
      </c>
      <c r="AL87" s="47">
        <f t="array" ref="AL87">INDEX('#_CONSTANTS'!$C:$C,MATCH(AL$2,'#_CONSTANTS'!$B:$B,0))</f>
        <v>10</v>
      </c>
      <c r="AM87" s="46" t="str">
        <f t="array" ref="AM87">INDEX('#_CONSTANTS'!$C:$C,MATCH(AM$2,'#_CONSTANTS'!$B:$B,0))</f>
        <v>GB-GOV-52</v>
      </c>
      <c r="AN87" s="46" t="str">
        <f t="array" ref="AN87">INDEX('#_CONSTANTS'!$C:$C,MATCH(AN$2,'#_CONSTANTS'!$B:$B,0))</f>
        <v>Conflict, Stability and Security Fund (CSSF)</v>
      </c>
      <c r="AO87" s="47">
        <f t="array" ref="AO87">INDEX('#_CONSTANTS'!$C:$C,MATCH(AO$2,'#_CONSTANTS'!$B:$B,0))</f>
        <v>1</v>
      </c>
      <c r="AP87" s="46" t="str">
        <f t="array" ref="AP87">INDEX('#_CONSTANTS'!$C:$C,MATCH(AP$2,'#_CONSTANTS'!$B:$B,0))</f>
        <v>GB-GOR-D2</v>
      </c>
      <c r="AQ87" s="46" t="str">
        <f t="array" ref="AQ87">INDEX('#_CONSTANTS'!$C:$C,MATCH(AQ$2,'#_CONSTANTS'!$B:$B,0))</f>
        <v>Joint Funds Unit (JFU)</v>
      </c>
      <c r="AR87" s="47">
        <f t="array" ref="AR87">INDEX('#_CONSTANTS'!$C:$C,MATCH(AR$2,'#_CONSTANTS'!$B:$B,0))</f>
        <v>4</v>
      </c>
      <c r="AS87" s="46" t="str">
        <f t="array" ref="AS87">INDEX('#_CONSTANTS'!$C:$C,MATCH(AS$2,'#_CONSTANTS'!$B:$B,0))</f>
        <v>C01</v>
      </c>
      <c r="AT87" s="47">
        <f t="array" ref="AT87">INDEX('#_CONSTANTS'!$C:$C,MATCH(AT$2,'#_CONSTANTS'!$B:$B,0))</f>
        <v>110</v>
      </c>
      <c r="AU87" s="47">
        <f t="array" ref="AU87">INDEX('#_CONSTANTS'!$C:$C,MATCH(AU$2,'#_CONSTANTS'!$B:$B,0))</f>
        <v>10</v>
      </c>
      <c r="AV87" s="47">
        <f t="array" ref="AV87">INDEX('#_CONSTANTS'!$C:$C,MATCH(AV$2,'#_CONSTANTS'!$B:$B,0))</f>
        <v>5</v>
      </c>
      <c r="AW87" s="47">
        <f t="array" ref="AW87">INDEX('#_CONSTANTS'!$C:$C,MATCH(AW$2,'#_CONSTANTS'!$B:$B,0))</f>
        <v>1</v>
      </c>
      <c r="AX87" s="46" t="str">
        <f t="array" ref="AX87">INDEX('#_CONSTANTS'!$C:$C,MATCH(AX$2,'#_CONSTANTS'!$B:$B,0))</f>
        <v>Foreign, Commonwealth and Development Office</v>
      </c>
      <c r="AY87" s="46" t="str">
        <f t="array" ref="AY87">INDEX('#_CONSTANTS'!$C:$C,MATCH(AY$2,'#_CONSTANTS'!$B:$B,0))</f>
        <v>Public Enquiry Point, Abercrombie House, Eaglesham Road, East Kilbride, Glasgow G75 8EA</v>
      </c>
      <c r="AZ87" s="46" t="str">
        <f t="array" ref="AZ87">INDEX('#_CONSTANTS'!$C:$C,MATCH(AZ$2,'#_CONSTANTS'!$B:$B,0))</f>
        <v>+44 (0) 1355 84 3132</v>
      </c>
      <c r="BA87" s="46" t="str">
        <f t="array" ref="BA87">INDEX('#_CONSTANTS'!$C:$C,MATCH(BA$2,'#_CONSTANTS'!$B:$B,0))</f>
        <v>transparency.unit@fcdo.gov.uk</v>
      </c>
      <c r="BB87" s="49">
        <v>0.0</v>
      </c>
      <c r="BC87" s="50" t="str">
        <f t="array" ref="BC87">INDEX('#_CONSTANTS'!$C:$C,MATCH(BC$2,'#_CONSTANTS'!$B:$B,0))</f>
        <v>GB-GOV-3</v>
      </c>
      <c r="BD87" s="50" t="str">
        <f t="array" ref="BD87">INDEX('#_CONSTANTS'!$C:$C,MATCH(BD$2,'#_CONSTANTS'!$B:$B,0))</f>
        <v>B1</v>
      </c>
      <c r="BE87" s="50" t="str">
        <f t="array" ref="BE87">INDEX('#_CONSTANTS'!$C:$C,MATCH(BE$2,'#_CONSTANTS'!$B:$B,0))</f>
        <v>en</v>
      </c>
      <c r="BF87" s="51">
        <f t="array" ref="BF87">INDEX('#_CONSTANTS'!$C:$C,MATCH(BF$2,'#_CONSTANTS'!$B:$B,0))</f>
        <v>45729.07149</v>
      </c>
    </row>
    <row r="88" ht="12.0" customHeight="1">
      <c r="A88" s="37" t="s">
        <v>511</v>
      </c>
      <c r="B88" s="52" t="s">
        <v>110</v>
      </c>
      <c r="C88" s="53" t="s">
        <v>512</v>
      </c>
      <c r="D88" s="40" t="s">
        <v>112</v>
      </c>
      <c r="E88" s="40" t="s">
        <v>513</v>
      </c>
      <c r="F88" s="40" t="s">
        <v>107</v>
      </c>
      <c r="G88" s="40">
        <v>10.0</v>
      </c>
      <c r="H88" s="64">
        <v>2.0</v>
      </c>
      <c r="I88" s="74" t="s">
        <v>514</v>
      </c>
      <c r="J88" s="66" t="s">
        <v>515</v>
      </c>
      <c r="K88" s="42">
        <v>1.0</v>
      </c>
      <c r="L88" s="43">
        <v>43922.0</v>
      </c>
      <c r="M88" s="42">
        <v>1.0</v>
      </c>
      <c r="N88" s="43">
        <f t="shared" si="2"/>
        <v>43922</v>
      </c>
      <c r="O88" s="42">
        <v>2.0</v>
      </c>
      <c r="P88" s="43">
        <v>44651.0</v>
      </c>
      <c r="Q88" s="40">
        <v>3.0</v>
      </c>
      <c r="R88" s="44"/>
      <c r="S88" s="40"/>
      <c r="T88" s="42">
        <v>3.0</v>
      </c>
      <c r="U88" s="42">
        <v>2.0</v>
      </c>
      <c r="V88" s="42">
        <v>99999.0</v>
      </c>
      <c r="W88" s="40"/>
      <c r="X88" s="40"/>
      <c r="Y88" s="40">
        <v>998.0</v>
      </c>
      <c r="Z88" s="40" t="s">
        <v>115</v>
      </c>
      <c r="AA88" s="40">
        <v>1.0</v>
      </c>
      <c r="AB88" s="40">
        <v>998.0</v>
      </c>
      <c r="AC88" s="40">
        <v>3.0</v>
      </c>
      <c r="AD88" s="40">
        <v>2.0</v>
      </c>
      <c r="AE88" s="42">
        <v>15220.0</v>
      </c>
      <c r="AF88" s="40" t="s">
        <v>121</v>
      </c>
      <c r="AG88" s="42">
        <v>1.0</v>
      </c>
      <c r="AH88" s="46" t="s">
        <v>108</v>
      </c>
      <c r="AI88" s="46" t="str">
        <f t="array" ref="AI88">INDEX('#_CONSTANTS'!$C:$C,MATCH(AI$2,'#_CONSTANTS'!$B:$B,0))</f>
        <v>GBP</v>
      </c>
      <c r="AJ88" s="46" t="str">
        <f t="array" ref="AJ88">INDEX('#_CONSTANTS'!$C:$C,MATCH(AJ$2,'#_CONSTANTS'!$B:$B,0))</f>
        <v>UK - Foreign, Commonwealth and Development Office</v>
      </c>
      <c r="AK88" s="46" t="str">
        <f t="array" ref="AK88">INDEX('#_CONSTANTS'!$C:$C,MATCH(AK$2,'#_CONSTANTS'!$B:$B,0))</f>
        <v>GB-GOV-1</v>
      </c>
      <c r="AL88" s="47">
        <f t="array" ref="AL88">INDEX('#_CONSTANTS'!$C:$C,MATCH(AL$2,'#_CONSTANTS'!$B:$B,0))</f>
        <v>10</v>
      </c>
      <c r="AM88" s="46" t="str">
        <f t="array" ref="AM88">INDEX('#_CONSTANTS'!$C:$C,MATCH(AM$2,'#_CONSTANTS'!$B:$B,0))</f>
        <v>GB-GOV-52</v>
      </c>
      <c r="AN88" s="46" t="str">
        <f t="array" ref="AN88">INDEX('#_CONSTANTS'!$C:$C,MATCH(AN$2,'#_CONSTANTS'!$B:$B,0))</f>
        <v>Conflict, Stability and Security Fund (CSSF)</v>
      </c>
      <c r="AO88" s="47">
        <f t="array" ref="AO88">INDEX('#_CONSTANTS'!$C:$C,MATCH(AO$2,'#_CONSTANTS'!$B:$B,0))</f>
        <v>1</v>
      </c>
      <c r="AP88" s="46" t="str">
        <f t="array" ref="AP88">INDEX('#_CONSTANTS'!$C:$C,MATCH(AP$2,'#_CONSTANTS'!$B:$B,0))</f>
        <v>GB-GOR-D2</v>
      </c>
      <c r="AQ88" s="46" t="str">
        <f t="array" ref="AQ88">INDEX('#_CONSTANTS'!$C:$C,MATCH(AQ$2,'#_CONSTANTS'!$B:$B,0))</f>
        <v>Joint Funds Unit (JFU)</v>
      </c>
      <c r="AR88" s="47">
        <f t="array" ref="AR88">INDEX('#_CONSTANTS'!$C:$C,MATCH(AR$2,'#_CONSTANTS'!$B:$B,0))</f>
        <v>4</v>
      </c>
      <c r="AS88" s="46" t="str">
        <f t="array" ref="AS88">INDEX('#_CONSTANTS'!$C:$C,MATCH(AS$2,'#_CONSTANTS'!$B:$B,0))</f>
        <v>C01</v>
      </c>
      <c r="AT88" s="47">
        <f t="array" ref="AT88">INDEX('#_CONSTANTS'!$C:$C,MATCH(AT$2,'#_CONSTANTS'!$B:$B,0))</f>
        <v>110</v>
      </c>
      <c r="AU88" s="47">
        <f t="array" ref="AU88">INDEX('#_CONSTANTS'!$C:$C,MATCH(AU$2,'#_CONSTANTS'!$B:$B,0))</f>
        <v>10</v>
      </c>
      <c r="AV88" s="47">
        <f t="array" ref="AV88">INDEX('#_CONSTANTS'!$C:$C,MATCH(AV$2,'#_CONSTANTS'!$B:$B,0))</f>
        <v>5</v>
      </c>
      <c r="AW88" s="47">
        <f t="array" ref="AW88">INDEX('#_CONSTANTS'!$C:$C,MATCH(AW$2,'#_CONSTANTS'!$B:$B,0))</f>
        <v>1</v>
      </c>
      <c r="AX88" s="46" t="str">
        <f t="array" ref="AX88">INDEX('#_CONSTANTS'!$C:$C,MATCH(AX$2,'#_CONSTANTS'!$B:$B,0))</f>
        <v>Foreign, Commonwealth and Development Office</v>
      </c>
      <c r="AY88" s="46" t="str">
        <f t="array" ref="AY88">INDEX('#_CONSTANTS'!$C:$C,MATCH(AY$2,'#_CONSTANTS'!$B:$B,0))</f>
        <v>Public Enquiry Point, Abercrombie House, Eaglesham Road, East Kilbride, Glasgow G75 8EA</v>
      </c>
      <c r="AZ88" s="46" t="str">
        <f t="array" ref="AZ88">INDEX('#_CONSTANTS'!$C:$C,MATCH(AZ$2,'#_CONSTANTS'!$B:$B,0))</f>
        <v>+44 (0) 1355 84 3132</v>
      </c>
      <c r="BA88" s="46" t="str">
        <f t="array" ref="BA88">INDEX('#_CONSTANTS'!$C:$C,MATCH(BA$2,'#_CONSTANTS'!$B:$B,0))</f>
        <v>transparency.unit@fcdo.gov.uk</v>
      </c>
      <c r="BB88" s="49">
        <v>0.0</v>
      </c>
      <c r="BC88" s="50" t="str">
        <f t="array" ref="BC88">INDEX('#_CONSTANTS'!$C:$C,MATCH(BC$2,'#_CONSTANTS'!$B:$B,0))</f>
        <v>GB-GOV-3</v>
      </c>
      <c r="BD88" s="50" t="str">
        <f t="array" ref="BD88">INDEX('#_CONSTANTS'!$C:$C,MATCH(BD$2,'#_CONSTANTS'!$B:$B,0))</f>
        <v>B1</v>
      </c>
      <c r="BE88" s="50" t="str">
        <f t="array" ref="BE88">INDEX('#_CONSTANTS'!$C:$C,MATCH(BE$2,'#_CONSTANTS'!$B:$B,0))</f>
        <v>en</v>
      </c>
      <c r="BF88" s="51">
        <f t="array" ref="BF88">INDEX('#_CONSTANTS'!$C:$C,MATCH(BF$2,'#_CONSTANTS'!$B:$B,0))</f>
        <v>45729.07149</v>
      </c>
    </row>
    <row r="89" ht="12.0" customHeight="1">
      <c r="A89" s="37" t="s">
        <v>516</v>
      </c>
      <c r="B89" s="52" t="s">
        <v>110</v>
      </c>
      <c r="C89" s="53" t="s">
        <v>517</v>
      </c>
      <c r="D89" s="40" t="s">
        <v>112</v>
      </c>
      <c r="E89" s="40" t="s">
        <v>54</v>
      </c>
      <c r="F89" s="40" t="s">
        <v>107</v>
      </c>
      <c r="G89" s="40">
        <v>10.0</v>
      </c>
      <c r="H89" s="64">
        <v>2.0</v>
      </c>
      <c r="I89" s="72" t="s">
        <v>518</v>
      </c>
      <c r="J89" s="66" t="s">
        <v>519</v>
      </c>
      <c r="K89" s="42">
        <v>1.0</v>
      </c>
      <c r="L89" s="43">
        <v>42826.0</v>
      </c>
      <c r="M89" s="42">
        <v>1.0</v>
      </c>
      <c r="N89" s="43">
        <f t="shared" si="2"/>
        <v>42826</v>
      </c>
      <c r="O89" s="42">
        <v>2.0</v>
      </c>
      <c r="P89" s="43">
        <v>44286.0</v>
      </c>
      <c r="Q89" s="40">
        <v>3.0</v>
      </c>
      <c r="R89" s="43">
        <v>44286.0</v>
      </c>
      <c r="S89" s="40">
        <v>4.0</v>
      </c>
      <c r="T89" s="42">
        <v>4.0</v>
      </c>
      <c r="U89" s="42">
        <v>4.0</v>
      </c>
      <c r="V89" s="42">
        <v>99999.0</v>
      </c>
      <c r="W89" s="40" t="s">
        <v>520</v>
      </c>
      <c r="X89" s="40" t="s">
        <v>521</v>
      </c>
      <c r="Y89" s="40"/>
      <c r="Z89" s="40"/>
      <c r="AA89" s="40"/>
      <c r="AB89" s="40" t="s">
        <v>520</v>
      </c>
      <c r="AC89" s="40">
        <v>3.0</v>
      </c>
      <c r="AD89" s="40">
        <v>2.0</v>
      </c>
      <c r="AE89" s="42">
        <v>15210.0</v>
      </c>
      <c r="AF89" s="40" t="s">
        <v>150</v>
      </c>
      <c r="AG89" s="42">
        <v>1.0</v>
      </c>
      <c r="AH89" s="46" t="s">
        <v>108</v>
      </c>
      <c r="AI89" s="46" t="str">
        <f t="array" ref="AI89">INDEX('#_CONSTANTS'!$C:$C,MATCH(AI$2,'#_CONSTANTS'!$B:$B,0))</f>
        <v>GBP</v>
      </c>
      <c r="AJ89" s="46" t="str">
        <f t="array" ref="AJ89">INDEX('#_CONSTANTS'!$C:$C,MATCH(AJ$2,'#_CONSTANTS'!$B:$B,0))</f>
        <v>UK - Foreign, Commonwealth and Development Office</v>
      </c>
      <c r="AK89" s="46" t="str">
        <f t="array" ref="AK89">INDEX('#_CONSTANTS'!$C:$C,MATCH(AK$2,'#_CONSTANTS'!$B:$B,0))</f>
        <v>GB-GOV-1</v>
      </c>
      <c r="AL89" s="47">
        <f t="array" ref="AL89">INDEX('#_CONSTANTS'!$C:$C,MATCH(AL$2,'#_CONSTANTS'!$B:$B,0))</f>
        <v>10</v>
      </c>
      <c r="AM89" s="46" t="str">
        <f t="array" ref="AM89">INDEX('#_CONSTANTS'!$C:$C,MATCH(AM$2,'#_CONSTANTS'!$B:$B,0))</f>
        <v>GB-GOV-52</v>
      </c>
      <c r="AN89" s="46" t="str">
        <f t="array" ref="AN89">INDEX('#_CONSTANTS'!$C:$C,MATCH(AN$2,'#_CONSTANTS'!$B:$B,0))</f>
        <v>Conflict, Stability and Security Fund (CSSF)</v>
      </c>
      <c r="AO89" s="47">
        <f t="array" ref="AO89">INDEX('#_CONSTANTS'!$C:$C,MATCH(AO$2,'#_CONSTANTS'!$B:$B,0))</f>
        <v>1</v>
      </c>
      <c r="AP89" s="46" t="str">
        <f t="array" ref="AP89">INDEX('#_CONSTANTS'!$C:$C,MATCH(AP$2,'#_CONSTANTS'!$B:$B,0))</f>
        <v>GB-GOR-D2</v>
      </c>
      <c r="AQ89" s="46" t="str">
        <f t="array" ref="AQ89">INDEX('#_CONSTANTS'!$C:$C,MATCH(AQ$2,'#_CONSTANTS'!$B:$B,0))</f>
        <v>Joint Funds Unit (JFU)</v>
      </c>
      <c r="AR89" s="47">
        <f t="array" ref="AR89">INDEX('#_CONSTANTS'!$C:$C,MATCH(AR$2,'#_CONSTANTS'!$B:$B,0))</f>
        <v>4</v>
      </c>
      <c r="AS89" s="46" t="str">
        <f t="array" ref="AS89">INDEX('#_CONSTANTS'!$C:$C,MATCH(AS$2,'#_CONSTANTS'!$B:$B,0))</f>
        <v>C01</v>
      </c>
      <c r="AT89" s="47">
        <f t="array" ref="AT89">INDEX('#_CONSTANTS'!$C:$C,MATCH(AT$2,'#_CONSTANTS'!$B:$B,0))</f>
        <v>110</v>
      </c>
      <c r="AU89" s="47">
        <f t="array" ref="AU89">INDEX('#_CONSTANTS'!$C:$C,MATCH(AU$2,'#_CONSTANTS'!$B:$B,0))</f>
        <v>10</v>
      </c>
      <c r="AV89" s="47">
        <f t="array" ref="AV89">INDEX('#_CONSTANTS'!$C:$C,MATCH(AV$2,'#_CONSTANTS'!$B:$B,0))</f>
        <v>5</v>
      </c>
      <c r="AW89" s="47">
        <f t="array" ref="AW89">INDEX('#_CONSTANTS'!$C:$C,MATCH(AW$2,'#_CONSTANTS'!$B:$B,0))</f>
        <v>1</v>
      </c>
      <c r="AX89" s="46" t="str">
        <f t="array" ref="AX89">INDEX('#_CONSTANTS'!$C:$C,MATCH(AX$2,'#_CONSTANTS'!$B:$B,0))</f>
        <v>Foreign, Commonwealth and Development Office</v>
      </c>
      <c r="AY89" s="46" t="str">
        <f t="array" ref="AY89">INDEX('#_CONSTANTS'!$C:$C,MATCH(AY$2,'#_CONSTANTS'!$B:$B,0))</f>
        <v>Public Enquiry Point, Abercrombie House, Eaglesham Road, East Kilbride, Glasgow G75 8EA</v>
      </c>
      <c r="AZ89" s="46" t="str">
        <f t="array" ref="AZ89">INDEX('#_CONSTANTS'!$C:$C,MATCH(AZ$2,'#_CONSTANTS'!$B:$B,0))</f>
        <v>+44 (0) 1355 84 3132</v>
      </c>
      <c r="BA89" s="46" t="str">
        <f t="array" ref="BA89">INDEX('#_CONSTANTS'!$C:$C,MATCH(BA$2,'#_CONSTANTS'!$B:$B,0))</f>
        <v>transparency.unit@fcdo.gov.uk</v>
      </c>
      <c r="BB89" s="49">
        <v>0.0</v>
      </c>
      <c r="BC89" s="50" t="str">
        <f t="array" ref="BC89">INDEX('#_CONSTANTS'!$C:$C,MATCH(BC$2,'#_CONSTANTS'!$B:$B,0))</f>
        <v>GB-GOV-3</v>
      </c>
      <c r="BD89" s="50" t="str">
        <f t="array" ref="BD89">INDEX('#_CONSTANTS'!$C:$C,MATCH(BD$2,'#_CONSTANTS'!$B:$B,0))</f>
        <v>B1</v>
      </c>
      <c r="BE89" s="50" t="str">
        <f t="array" ref="BE89">INDEX('#_CONSTANTS'!$C:$C,MATCH(BE$2,'#_CONSTANTS'!$B:$B,0))</f>
        <v>en</v>
      </c>
      <c r="BF89" s="51">
        <f t="array" ref="BF89">INDEX('#_CONSTANTS'!$C:$C,MATCH(BF$2,'#_CONSTANTS'!$B:$B,0))</f>
        <v>45729.07149</v>
      </c>
    </row>
    <row r="90" ht="12.0" customHeight="1">
      <c r="A90" s="37" t="s">
        <v>522</v>
      </c>
      <c r="B90" s="52" t="s">
        <v>110</v>
      </c>
      <c r="C90" s="53" t="s">
        <v>523</v>
      </c>
      <c r="D90" s="40" t="s">
        <v>112</v>
      </c>
      <c r="E90" s="40" t="s">
        <v>54</v>
      </c>
      <c r="F90" s="40" t="s">
        <v>107</v>
      </c>
      <c r="G90" s="40">
        <v>10.0</v>
      </c>
      <c r="H90" s="64">
        <v>2.0</v>
      </c>
      <c r="I90" s="72" t="s">
        <v>524</v>
      </c>
      <c r="J90" s="66" t="s">
        <v>525</v>
      </c>
      <c r="K90" s="42">
        <v>1.0</v>
      </c>
      <c r="L90" s="43">
        <v>42826.0</v>
      </c>
      <c r="M90" s="42">
        <v>1.0</v>
      </c>
      <c r="N90" s="43">
        <f t="shared" si="2"/>
        <v>42826</v>
      </c>
      <c r="O90" s="42">
        <v>2.0</v>
      </c>
      <c r="P90" s="43">
        <v>44286.0</v>
      </c>
      <c r="Q90" s="40">
        <v>3.0</v>
      </c>
      <c r="R90" s="43">
        <v>44286.0</v>
      </c>
      <c r="S90" s="40">
        <v>4.0</v>
      </c>
      <c r="T90" s="42">
        <v>4.0</v>
      </c>
      <c r="U90" s="42">
        <v>4.0</v>
      </c>
      <c r="V90" s="42">
        <v>99999.0</v>
      </c>
      <c r="W90" s="40" t="s">
        <v>520</v>
      </c>
      <c r="X90" s="40" t="s">
        <v>521</v>
      </c>
      <c r="Y90" s="40"/>
      <c r="Z90" s="40"/>
      <c r="AA90" s="40"/>
      <c r="AB90" s="40" t="s">
        <v>520</v>
      </c>
      <c r="AC90" s="40">
        <v>3.0</v>
      </c>
      <c r="AD90" s="40">
        <v>2.0</v>
      </c>
      <c r="AE90" s="42">
        <v>15210.0</v>
      </c>
      <c r="AF90" s="40" t="s">
        <v>150</v>
      </c>
      <c r="AG90" s="42">
        <v>1.0</v>
      </c>
      <c r="AH90" s="46" t="s">
        <v>108</v>
      </c>
      <c r="AI90" s="46" t="str">
        <f t="array" ref="AI90">INDEX('#_CONSTANTS'!$C:$C,MATCH(AI$2,'#_CONSTANTS'!$B:$B,0))</f>
        <v>GBP</v>
      </c>
      <c r="AJ90" s="46" t="str">
        <f t="array" ref="AJ90">INDEX('#_CONSTANTS'!$C:$C,MATCH(AJ$2,'#_CONSTANTS'!$B:$B,0))</f>
        <v>UK - Foreign, Commonwealth and Development Office</v>
      </c>
      <c r="AK90" s="46" t="str">
        <f t="array" ref="AK90">INDEX('#_CONSTANTS'!$C:$C,MATCH(AK$2,'#_CONSTANTS'!$B:$B,0))</f>
        <v>GB-GOV-1</v>
      </c>
      <c r="AL90" s="47">
        <f t="array" ref="AL90">INDEX('#_CONSTANTS'!$C:$C,MATCH(AL$2,'#_CONSTANTS'!$B:$B,0))</f>
        <v>10</v>
      </c>
      <c r="AM90" s="46" t="str">
        <f t="array" ref="AM90">INDEX('#_CONSTANTS'!$C:$C,MATCH(AM$2,'#_CONSTANTS'!$B:$B,0))</f>
        <v>GB-GOV-52</v>
      </c>
      <c r="AN90" s="46" t="str">
        <f t="array" ref="AN90">INDEX('#_CONSTANTS'!$C:$C,MATCH(AN$2,'#_CONSTANTS'!$B:$B,0))</f>
        <v>Conflict, Stability and Security Fund (CSSF)</v>
      </c>
      <c r="AO90" s="47">
        <f t="array" ref="AO90">INDEX('#_CONSTANTS'!$C:$C,MATCH(AO$2,'#_CONSTANTS'!$B:$B,0))</f>
        <v>1</v>
      </c>
      <c r="AP90" s="46" t="str">
        <f t="array" ref="AP90">INDEX('#_CONSTANTS'!$C:$C,MATCH(AP$2,'#_CONSTANTS'!$B:$B,0))</f>
        <v>GB-GOR-D2</v>
      </c>
      <c r="AQ90" s="46" t="str">
        <f t="array" ref="AQ90">INDEX('#_CONSTANTS'!$C:$C,MATCH(AQ$2,'#_CONSTANTS'!$B:$B,0))</f>
        <v>Joint Funds Unit (JFU)</v>
      </c>
      <c r="AR90" s="47">
        <f t="array" ref="AR90">INDEX('#_CONSTANTS'!$C:$C,MATCH(AR$2,'#_CONSTANTS'!$B:$B,0))</f>
        <v>4</v>
      </c>
      <c r="AS90" s="46" t="str">
        <f t="array" ref="AS90">INDEX('#_CONSTANTS'!$C:$C,MATCH(AS$2,'#_CONSTANTS'!$B:$B,0))</f>
        <v>C01</v>
      </c>
      <c r="AT90" s="47">
        <f t="array" ref="AT90">INDEX('#_CONSTANTS'!$C:$C,MATCH(AT$2,'#_CONSTANTS'!$B:$B,0))</f>
        <v>110</v>
      </c>
      <c r="AU90" s="47">
        <f t="array" ref="AU90">INDEX('#_CONSTANTS'!$C:$C,MATCH(AU$2,'#_CONSTANTS'!$B:$B,0))</f>
        <v>10</v>
      </c>
      <c r="AV90" s="47">
        <f t="array" ref="AV90">INDEX('#_CONSTANTS'!$C:$C,MATCH(AV$2,'#_CONSTANTS'!$B:$B,0))</f>
        <v>5</v>
      </c>
      <c r="AW90" s="47">
        <f t="array" ref="AW90">INDEX('#_CONSTANTS'!$C:$C,MATCH(AW$2,'#_CONSTANTS'!$B:$B,0))</f>
        <v>1</v>
      </c>
      <c r="AX90" s="46" t="str">
        <f t="array" ref="AX90">INDEX('#_CONSTANTS'!$C:$C,MATCH(AX$2,'#_CONSTANTS'!$B:$B,0))</f>
        <v>Foreign, Commonwealth and Development Office</v>
      </c>
      <c r="AY90" s="46" t="str">
        <f t="array" ref="AY90">INDEX('#_CONSTANTS'!$C:$C,MATCH(AY$2,'#_CONSTANTS'!$B:$B,0))</f>
        <v>Public Enquiry Point, Abercrombie House, Eaglesham Road, East Kilbride, Glasgow G75 8EA</v>
      </c>
      <c r="AZ90" s="46" t="str">
        <f t="array" ref="AZ90">INDEX('#_CONSTANTS'!$C:$C,MATCH(AZ$2,'#_CONSTANTS'!$B:$B,0))</f>
        <v>+44 (0) 1355 84 3132</v>
      </c>
      <c r="BA90" s="46" t="str">
        <f t="array" ref="BA90">INDEX('#_CONSTANTS'!$C:$C,MATCH(BA$2,'#_CONSTANTS'!$B:$B,0))</f>
        <v>transparency.unit@fcdo.gov.uk</v>
      </c>
      <c r="BB90" s="49">
        <v>0.0</v>
      </c>
      <c r="BC90" s="50" t="str">
        <f t="array" ref="BC90">INDEX('#_CONSTANTS'!$C:$C,MATCH(BC$2,'#_CONSTANTS'!$B:$B,0))</f>
        <v>GB-GOV-3</v>
      </c>
      <c r="BD90" s="50" t="str">
        <f t="array" ref="BD90">INDEX('#_CONSTANTS'!$C:$C,MATCH(BD$2,'#_CONSTANTS'!$B:$B,0))</f>
        <v>B1</v>
      </c>
      <c r="BE90" s="50" t="str">
        <f t="array" ref="BE90">INDEX('#_CONSTANTS'!$C:$C,MATCH(BE$2,'#_CONSTANTS'!$B:$B,0))</f>
        <v>en</v>
      </c>
      <c r="BF90" s="51">
        <f t="array" ref="BF90">INDEX('#_CONSTANTS'!$C:$C,MATCH(BF$2,'#_CONSTANTS'!$B:$B,0))</f>
        <v>45729.07149</v>
      </c>
    </row>
    <row r="91" ht="12.0" customHeight="1">
      <c r="A91" s="37" t="s">
        <v>526</v>
      </c>
      <c r="B91" s="52" t="s">
        <v>110</v>
      </c>
      <c r="C91" s="53" t="s">
        <v>527</v>
      </c>
      <c r="D91" s="40" t="s">
        <v>112</v>
      </c>
      <c r="E91" s="40" t="s">
        <v>54</v>
      </c>
      <c r="F91" s="40" t="s">
        <v>107</v>
      </c>
      <c r="G91" s="40">
        <v>10.0</v>
      </c>
      <c r="H91" s="64">
        <v>2.0</v>
      </c>
      <c r="I91" s="72" t="s">
        <v>528</v>
      </c>
      <c r="J91" s="66" t="s">
        <v>529</v>
      </c>
      <c r="K91" s="42">
        <v>1.0</v>
      </c>
      <c r="L91" s="43">
        <v>42826.0</v>
      </c>
      <c r="M91" s="42">
        <v>1.0</v>
      </c>
      <c r="N91" s="43">
        <f t="shared" si="2"/>
        <v>42826</v>
      </c>
      <c r="O91" s="42">
        <v>2.0</v>
      </c>
      <c r="P91" s="43">
        <v>44651.0</v>
      </c>
      <c r="Q91" s="40">
        <v>3.0</v>
      </c>
      <c r="R91" s="44"/>
      <c r="S91" s="40"/>
      <c r="T91" s="42">
        <v>4.0</v>
      </c>
      <c r="U91" s="42">
        <v>2.0</v>
      </c>
      <c r="V91" s="42">
        <v>99999.0</v>
      </c>
      <c r="W91" s="40" t="s">
        <v>530</v>
      </c>
      <c r="X91" s="40" t="s">
        <v>531</v>
      </c>
      <c r="Y91" s="40"/>
      <c r="Z91" s="40"/>
      <c r="AA91" s="40"/>
      <c r="AB91" s="40" t="s">
        <v>530</v>
      </c>
      <c r="AC91" s="40">
        <v>3.0</v>
      </c>
      <c r="AD91" s="40">
        <v>2.0</v>
      </c>
      <c r="AE91" s="42">
        <v>15220.0</v>
      </c>
      <c r="AF91" s="40" t="s">
        <v>121</v>
      </c>
      <c r="AG91" s="42">
        <v>1.0</v>
      </c>
      <c r="AH91" s="60" t="s">
        <v>108</v>
      </c>
      <c r="AI91" s="60" t="str">
        <f t="array" ref="AI91">INDEX('#_CONSTANTS'!$C:$C,MATCH(AI$2,'#_CONSTANTS'!$B:$B,0))</f>
        <v>GBP</v>
      </c>
      <c r="AJ91" s="60" t="str">
        <f t="array" ref="AJ91">INDEX('#_CONSTANTS'!$C:$C,MATCH(AJ$2,'#_CONSTANTS'!$B:$B,0))</f>
        <v>UK - Foreign, Commonwealth and Development Office</v>
      </c>
      <c r="AK91" s="60" t="str">
        <f t="array" ref="AK91">INDEX('#_CONSTANTS'!$C:$C,MATCH(AK$2,'#_CONSTANTS'!$B:$B,0))</f>
        <v>GB-GOV-1</v>
      </c>
      <c r="AL91" s="61">
        <f t="array" ref="AL91">INDEX('#_CONSTANTS'!$C:$C,MATCH(AL$2,'#_CONSTANTS'!$B:$B,0))</f>
        <v>10</v>
      </c>
      <c r="AM91" s="60" t="str">
        <f t="array" ref="AM91">INDEX('#_CONSTANTS'!$C:$C,MATCH(AM$2,'#_CONSTANTS'!$B:$B,0))</f>
        <v>GB-GOV-52</v>
      </c>
      <c r="AN91" s="60" t="str">
        <f t="array" ref="AN91">INDEX('#_CONSTANTS'!$C:$C,MATCH(AN$2,'#_CONSTANTS'!$B:$B,0))</f>
        <v>Conflict, Stability and Security Fund (CSSF)</v>
      </c>
      <c r="AO91" s="61">
        <f t="array" ref="AO91">INDEX('#_CONSTANTS'!$C:$C,MATCH(AO$2,'#_CONSTANTS'!$B:$B,0))</f>
        <v>1</v>
      </c>
      <c r="AP91" s="46" t="str">
        <f t="array" ref="AP91">INDEX('#_CONSTANTS'!$C:$C,MATCH(AP$2,'#_CONSTANTS'!$B:$B,0))</f>
        <v>GB-GOR-D2</v>
      </c>
      <c r="AQ91" s="46" t="str">
        <f t="array" ref="AQ91">INDEX('#_CONSTANTS'!$C:$C,MATCH(AQ$2,'#_CONSTANTS'!$B:$B,0))</f>
        <v>Joint Funds Unit (JFU)</v>
      </c>
      <c r="AR91" s="47">
        <f t="array" ref="AR91">INDEX('#_CONSTANTS'!$C:$C,MATCH(AR$2,'#_CONSTANTS'!$B:$B,0))</f>
        <v>4</v>
      </c>
      <c r="AS91" s="60" t="str">
        <f t="array" ref="AS91">INDEX('#_CONSTANTS'!$C:$C,MATCH(AS$2,'#_CONSTANTS'!$B:$B,0))</f>
        <v>C01</v>
      </c>
      <c r="AT91" s="61">
        <f t="array" ref="AT91">INDEX('#_CONSTANTS'!$C:$C,MATCH(AT$2,'#_CONSTANTS'!$B:$B,0))</f>
        <v>110</v>
      </c>
      <c r="AU91" s="61">
        <f t="array" ref="AU91">INDEX('#_CONSTANTS'!$C:$C,MATCH(AU$2,'#_CONSTANTS'!$B:$B,0))</f>
        <v>10</v>
      </c>
      <c r="AV91" s="61">
        <f t="array" ref="AV91">INDEX('#_CONSTANTS'!$C:$C,MATCH(AV$2,'#_CONSTANTS'!$B:$B,0))</f>
        <v>5</v>
      </c>
      <c r="AW91" s="61">
        <f t="array" ref="AW91">INDEX('#_CONSTANTS'!$C:$C,MATCH(AW$2,'#_CONSTANTS'!$B:$B,0))</f>
        <v>1</v>
      </c>
      <c r="AX91" s="60" t="str">
        <f t="array" ref="AX91">INDEX('#_CONSTANTS'!$C:$C,MATCH(AX$2,'#_CONSTANTS'!$B:$B,0))</f>
        <v>Foreign, Commonwealth and Development Office</v>
      </c>
      <c r="AY91" s="60" t="str">
        <f t="array" ref="AY91">INDEX('#_CONSTANTS'!$C:$C,MATCH(AY$2,'#_CONSTANTS'!$B:$B,0))</f>
        <v>Public Enquiry Point, Abercrombie House, Eaglesham Road, East Kilbride, Glasgow G75 8EA</v>
      </c>
      <c r="AZ91" s="60" t="str">
        <f t="array" ref="AZ91">INDEX('#_CONSTANTS'!$C:$C,MATCH(AZ$2,'#_CONSTANTS'!$B:$B,0))</f>
        <v>+44 (0) 1355 84 3132</v>
      </c>
      <c r="BA91" s="60" t="str">
        <f t="array" ref="BA91">INDEX('#_CONSTANTS'!$C:$C,MATCH(BA$2,'#_CONSTANTS'!$B:$B,0))</f>
        <v>transparency.unit@fcdo.gov.uk</v>
      </c>
      <c r="BB91" s="49">
        <v>0.0</v>
      </c>
      <c r="BC91" s="62" t="str">
        <f t="array" ref="BC91">INDEX('#_CONSTANTS'!$C:$C,MATCH(BC$2,'#_CONSTANTS'!$B:$B,0))</f>
        <v>GB-GOV-3</v>
      </c>
      <c r="BD91" s="62" t="str">
        <f t="array" ref="BD91">INDEX('#_CONSTANTS'!$C:$C,MATCH(BD$2,'#_CONSTANTS'!$B:$B,0))</f>
        <v>B1</v>
      </c>
      <c r="BE91" s="62" t="str">
        <f t="array" ref="BE91">INDEX('#_CONSTANTS'!$C:$C,MATCH(BE$2,'#_CONSTANTS'!$B:$B,0))</f>
        <v>en</v>
      </c>
      <c r="BF91" s="63">
        <f t="array" ref="BF91">INDEX('#_CONSTANTS'!$C:$C,MATCH(BF$2,'#_CONSTANTS'!$B:$B,0))</f>
        <v>45729.07149</v>
      </c>
    </row>
    <row r="92" ht="15.75" customHeight="1">
      <c r="A92" s="37" t="s">
        <v>532</v>
      </c>
      <c r="B92" s="52" t="s">
        <v>110</v>
      </c>
      <c r="C92" s="53" t="s">
        <v>533</v>
      </c>
      <c r="D92" s="40" t="s">
        <v>112</v>
      </c>
      <c r="E92" s="40" t="s">
        <v>54</v>
      </c>
      <c r="F92" s="40" t="s">
        <v>107</v>
      </c>
      <c r="G92" s="40">
        <v>10.0</v>
      </c>
      <c r="H92" s="64">
        <v>2.0</v>
      </c>
      <c r="I92" s="72" t="s">
        <v>534</v>
      </c>
      <c r="J92" s="66" t="s">
        <v>535</v>
      </c>
      <c r="K92" s="42">
        <v>1.0</v>
      </c>
      <c r="L92" s="43">
        <v>42826.0</v>
      </c>
      <c r="M92" s="42">
        <v>1.0</v>
      </c>
      <c r="N92" s="43">
        <f t="shared" si="2"/>
        <v>42826</v>
      </c>
      <c r="O92" s="42">
        <v>2.0</v>
      </c>
      <c r="P92" s="43">
        <v>43921.0</v>
      </c>
      <c r="Q92" s="40">
        <v>3.0</v>
      </c>
      <c r="R92" s="43">
        <v>43921.0</v>
      </c>
      <c r="S92" s="40">
        <v>4.0</v>
      </c>
      <c r="T92" s="42">
        <v>4.0</v>
      </c>
      <c r="U92" s="42">
        <v>4.0</v>
      </c>
      <c r="V92" s="42">
        <v>99999.0</v>
      </c>
      <c r="W92" s="40" t="s">
        <v>536</v>
      </c>
      <c r="X92" s="40" t="s">
        <v>537</v>
      </c>
      <c r="Y92" s="40"/>
      <c r="Z92" s="40"/>
      <c r="AA92" s="40"/>
      <c r="AB92" s="40" t="s">
        <v>536</v>
      </c>
      <c r="AC92" s="40">
        <v>3.0</v>
      </c>
      <c r="AD92" s="40">
        <v>2.0</v>
      </c>
      <c r="AE92" s="42">
        <v>15220.0</v>
      </c>
      <c r="AF92" s="40" t="s">
        <v>121</v>
      </c>
      <c r="AG92" s="42">
        <v>1.0</v>
      </c>
      <c r="AH92" s="46" t="s">
        <v>108</v>
      </c>
      <c r="AI92" s="46" t="str">
        <f t="array" ref="AI92">INDEX('#_CONSTANTS'!$C:$C,MATCH(AI$2,'#_CONSTANTS'!$B:$B,0))</f>
        <v>GBP</v>
      </c>
      <c r="AJ92" s="46" t="str">
        <f t="array" ref="AJ92">INDEX('#_CONSTANTS'!$C:$C,MATCH(AJ$2,'#_CONSTANTS'!$B:$B,0))</f>
        <v>UK - Foreign, Commonwealth and Development Office</v>
      </c>
      <c r="AK92" s="46" t="str">
        <f t="array" ref="AK92">INDEX('#_CONSTANTS'!$C:$C,MATCH(AK$2,'#_CONSTANTS'!$B:$B,0))</f>
        <v>GB-GOV-1</v>
      </c>
      <c r="AL92" s="47">
        <f t="array" ref="AL92">INDEX('#_CONSTANTS'!$C:$C,MATCH(AL$2,'#_CONSTANTS'!$B:$B,0))</f>
        <v>10</v>
      </c>
      <c r="AM92" s="46" t="str">
        <f t="array" ref="AM92">INDEX('#_CONSTANTS'!$C:$C,MATCH(AM$2,'#_CONSTANTS'!$B:$B,0))</f>
        <v>GB-GOV-52</v>
      </c>
      <c r="AN92" s="46" t="str">
        <f t="array" ref="AN92">INDEX('#_CONSTANTS'!$C:$C,MATCH(AN$2,'#_CONSTANTS'!$B:$B,0))</f>
        <v>Conflict, Stability and Security Fund (CSSF)</v>
      </c>
      <c r="AO92" s="47">
        <f t="array" ref="AO92">INDEX('#_CONSTANTS'!$C:$C,MATCH(AO$2,'#_CONSTANTS'!$B:$B,0))</f>
        <v>1</v>
      </c>
      <c r="AP92" s="46" t="str">
        <f t="array" ref="AP92">INDEX('#_CONSTANTS'!$C:$C,MATCH(AP$2,'#_CONSTANTS'!$B:$B,0))</f>
        <v>GB-GOR-D2</v>
      </c>
      <c r="AQ92" s="46" t="str">
        <f t="array" ref="AQ92">INDEX('#_CONSTANTS'!$C:$C,MATCH(AQ$2,'#_CONSTANTS'!$B:$B,0))</f>
        <v>Joint Funds Unit (JFU)</v>
      </c>
      <c r="AR92" s="47">
        <f t="array" ref="AR92">INDEX('#_CONSTANTS'!$C:$C,MATCH(AR$2,'#_CONSTANTS'!$B:$B,0))</f>
        <v>4</v>
      </c>
      <c r="AS92" s="46" t="str">
        <f t="array" ref="AS92">INDEX('#_CONSTANTS'!$C:$C,MATCH(AS$2,'#_CONSTANTS'!$B:$B,0))</f>
        <v>C01</v>
      </c>
      <c r="AT92" s="47">
        <f t="array" ref="AT92">INDEX('#_CONSTANTS'!$C:$C,MATCH(AT$2,'#_CONSTANTS'!$B:$B,0))</f>
        <v>110</v>
      </c>
      <c r="AU92" s="47">
        <f t="array" ref="AU92">INDEX('#_CONSTANTS'!$C:$C,MATCH(AU$2,'#_CONSTANTS'!$B:$B,0))</f>
        <v>10</v>
      </c>
      <c r="AV92" s="47">
        <f t="array" ref="AV92">INDEX('#_CONSTANTS'!$C:$C,MATCH(AV$2,'#_CONSTANTS'!$B:$B,0))</f>
        <v>5</v>
      </c>
      <c r="AW92" s="47">
        <f t="array" ref="AW92">INDEX('#_CONSTANTS'!$C:$C,MATCH(AW$2,'#_CONSTANTS'!$B:$B,0))</f>
        <v>1</v>
      </c>
      <c r="AX92" s="46" t="str">
        <f t="array" ref="AX92">INDEX('#_CONSTANTS'!$C:$C,MATCH(AX$2,'#_CONSTANTS'!$B:$B,0))</f>
        <v>Foreign, Commonwealth and Development Office</v>
      </c>
      <c r="AY92" s="46" t="str">
        <f t="array" ref="AY92">INDEX('#_CONSTANTS'!$C:$C,MATCH(AY$2,'#_CONSTANTS'!$B:$B,0))</f>
        <v>Public Enquiry Point, Abercrombie House, Eaglesham Road, East Kilbride, Glasgow G75 8EA</v>
      </c>
      <c r="AZ92" s="46" t="str">
        <f t="array" ref="AZ92">INDEX('#_CONSTANTS'!$C:$C,MATCH(AZ$2,'#_CONSTANTS'!$B:$B,0))</f>
        <v>+44 (0) 1355 84 3132</v>
      </c>
      <c r="BA92" s="46" t="str">
        <f t="array" ref="BA92">INDEX('#_CONSTANTS'!$C:$C,MATCH(BA$2,'#_CONSTANTS'!$B:$B,0))</f>
        <v>transparency.unit@fcdo.gov.uk</v>
      </c>
      <c r="BB92" s="49">
        <v>0.0</v>
      </c>
      <c r="BC92" s="50" t="str">
        <f t="array" ref="BC92">INDEX('#_CONSTANTS'!$C:$C,MATCH(BC$2,'#_CONSTANTS'!$B:$B,0))</f>
        <v>GB-GOV-3</v>
      </c>
      <c r="BD92" s="50" t="str">
        <f t="array" ref="BD92">INDEX('#_CONSTANTS'!$C:$C,MATCH(BD$2,'#_CONSTANTS'!$B:$B,0))</f>
        <v>B1</v>
      </c>
      <c r="BE92" s="50" t="str">
        <f t="array" ref="BE92">INDEX('#_CONSTANTS'!$C:$C,MATCH(BE$2,'#_CONSTANTS'!$B:$B,0))</f>
        <v>en</v>
      </c>
      <c r="BF92" s="51">
        <f t="array" ref="BF92">INDEX('#_CONSTANTS'!$C:$C,MATCH(BF$2,'#_CONSTANTS'!$B:$B,0))</f>
        <v>45729.07149</v>
      </c>
    </row>
    <row r="93" ht="15.75" customHeight="1">
      <c r="A93" s="37" t="s">
        <v>538</v>
      </c>
      <c r="B93" s="52" t="s">
        <v>110</v>
      </c>
      <c r="C93" s="53" t="s">
        <v>539</v>
      </c>
      <c r="D93" s="40" t="s">
        <v>112</v>
      </c>
      <c r="E93" s="40" t="s">
        <v>54</v>
      </c>
      <c r="F93" s="40" t="s">
        <v>107</v>
      </c>
      <c r="G93" s="40">
        <v>10.0</v>
      </c>
      <c r="H93" s="64">
        <v>2.0</v>
      </c>
      <c r="I93" s="72" t="s">
        <v>540</v>
      </c>
      <c r="J93" s="66" t="s">
        <v>541</v>
      </c>
      <c r="K93" s="42">
        <v>1.0</v>
      </c>
      <c r="L93" s="43">
        <v>42826.0</v>
      </c>
      <c r="M93" s="42">
        <v>1.0</v>
      </c>
      <c r="N93" s="43">
        <f t="shared" si="2"/>
        <v>42826</v>
      </c>
      <c r="O93" s="42">
        <v>2.0</v>
      </c>
      <c r="P93" s="43">
        <v>44651.0</v>
      </c>
      <c r="Q93" s="40">
        <v>3.0</v>
      </c>
      <c r="R93" s="43"/>
      <c r="S93" s="40"/>
      <c r="T93" s="42">
        <v>4.0</v>
      </c>
      <c r="U93" s="42">
        <v>2.0</v>
      </c>
      <c r="V93" s="42">
        <v>99999.0</v>
      </c>
      <c r="W93" s="40" t="s">
        <v>542</v>
      </c>
      <c r="X93" s="40" t="s">
        <v>543</v>
      </c>
      <c r="Y93" s="40"/>
      <c r="Z93" s="40"/>
      <c r="AA93" s="40"/>
      <c r="AB93" s="40" t="s">
        <v>542</v>
      </c>
      <c r="AC93" s="40">
        <v>3.0</v>
      </c>
      <c r="AD93" s="40">
        <v>2.0</v>
      </c>
      <c r="AE93" s="42">
        <v>15220.0</v>
      </c>
      <c r="AF93" s="40" t="s">
        <v>121</v>
      </c>
      <c r="AG93" s="42">
        <v>1.0</v>
      </c>
      <c r="AH93" s="46" t="s">
        <v>108</v>
      </c>
      <c r="AI93" s="46" t="str">
        <f t="array" ref="AI93">INDEX('#_CONSTANTS'!$C:$C,MATCH(AI$2,'#_CONSTANTS'!$B:$B,0))</f>
        <v>GBP</v>
      </c>
      <c r="AJ93" s="46" t="str">
        <f t="array" ref="AJ93">INDEX('#_CONSTANTS'!$C:$C,MATCH(AJ$2,'#_CONSTANTS'!$B:$B,0))</f>
        <v>UK - Foreign, Commonwealth and Development Office</v>
      </c>
      <c r="AK93" s="46" t="str">
        <f t="array" ref="AK93">INDEX('#_CONSTANTS'!$C:$C,MATCH(AK$2,'#_CONSTANTS'!$B:$B,0))</f>
        <v>GB-GOV-1</v>
      </c>
      <c r="AL93" s="47">
        <f t="array" ref="AL93">INDEX('#_CONSTANTS'!$C:$C,MATCH(AL$2,'#_CONSTANTS'!$B:$B,0))</f>
        <v>10</v>
      </c>
      <c r="AM93" s="46" t="str">
        <f t="array" ref="AM93">INDEX('#_CONSTANTS'!$C:$C,MATCH(AM$2,'#_CONSTANTS'!$B:$B,0))</f>
        <v>GB-GOV-52</v>
      </c>
      <c r="AN93" s="46" t="str">
        <f t="array" ref="AN93">INDEX('#_CONSTANTS'!$C:$C,MATCH(AN$2,'#_CONSTANTS'!$B:$B,0))</f>
        <v>Conflict, Stability and Security Fund (CSSF)</v>
      </c>
      <c r="AO93" s="47">
        <f t="array" ref="AO93">INDEX('#_CONSTANTS'!$C:$C,MATCH(AO$2,'#_CONSTANTS'!$B:$B,0))</f>
        <v>1</v>
      </c>
      <c r="AP93" s="46" t="str">
        <f t="array" ref="AP93">INDEX('#_CONSTANTS'!$C:$C,MATCH(AP$2,'#_CONSTANTS'!$B:$B,0))</f>
        <v>GB-GOR-D2</v>
      </c>
      <c r="AQ93" s="46" t="str">
        <f t="array" ref="AQ93">INDEX('#_CONSTANTS'!$C:$C,MATCH(AQ$2,'#_CONSTANTS'!$B:$B,0))</f>
        <v>Joint Funds Unit (JFU)</v>
      </c>
      <c r="AR93" s="47">
        <f t="array" ref="AR93">INDEX('#_CONSTANTS'!$C:$C,MATCH(AR$2,'#_CONSTANTS'!$B:$B,0))</f>
        <v>4</v>
      </c>
      <c r="AS93" s="46" t="str">
        <f t="array" ref="AS93">INDEX('#_CONSTANTS'!$C:$C,MATCH(AS$2,'#_CONSTANTS'!$B:$B,0))</f>
        <v>C01</v>
      </c>
      <c r="AT93" s="47">
        <f t="array" ref="AT93">INDEX('#_CONSTANTS'!$C:$C,MATCH(AT$2,'#_CONSTANTS'!$B:$B,0))</f>
        <v>110</v>
      </c>
      <c r="AU93" s="47">
        <f t="array" ref="AU93">INDEX('#_CONSTANTS'!$C:$C,MATCH(AU$2,'#_CONSTANTS'!$B:$B,0))</f>
        <v>10</v>
      </c>
      <c r="AV93" s="47">
        <f t="array" ref="AV93">INDEX('#_CONSTANTS'!$C:$C,MATCH(AV$2,'#_CONSTANTS'!$B:$B,0))</f>
        <v>5</v>
      </c>
      <c r="AW93" s="47">
        <f t="array" ref="AW93">INDEX('#_CONSTANTS'!$C:$C,MATCH(AW$2,'#_CONSTANTS'!$B:$B,0))</f>
        <v>1</v>
      </c>
      <c r="AX93" s="46" t="str">
        <f t="array" ref="AX93">INDEX('#_CONSTANTS'!$C:$C,MATCH(AX$2,'#_CONSTANTS'!$B:$B,0))</f>
        <v>Foreign, Commonwealth and Development Office</v>
      </c>
      <c r="AY93" s="46" t="str">
        <f t="array" ref="AY93">INDEX('#_CONSTANTS'!$C:$C,MATCH(AY$2,'#_CONSTANTS'!$B:$B,0))</f>
        <v>Public Enquiry Point, Abercrombie House, Eaglesham Road, East Kilbride, Glasgow G75 8EA</v>
      </c>
      <c r="AZ93" s="46" t="str">
        <f t="array" ref="AZ93">INDEX('#_CONSTANTS'!$C:$C,MATCH(AZ$2,'#_CONSTANTS'!$B:$B,0))</f>
        <v>+44 (0) 1355 84 3132</v>
      </c>
      <c r="BA93" s="46" t="str">
        <f t="array" ref="BA93">INDEX('#_CONSTANTS'!$C:$C,MATCH(BA$2,'#_CONSTANTS'!$B:$B,0))</f>
        <v>transparency.unit@fcdo.gov.uk</v>
      </c>
      <c r="BB93" s="49">
        <v>0.0</v>
      </c>
      <c r="BC93" s="50" t="str">
        <f t="array" ref="BC93">INDEX('#_CONSTANTS'!$C:$C,MATCH(BC$2,'#_CONSTANTS'!$B:$B,0))</f>
        <v>GB-GOV-3</v>
      </c>
      <c r="BD93" s="50" t="str">
        <f t="array" ref="BD93">INDEX('#_CONSTANTS'!$C:$C,MATCH(BD$2,'#_CONSTANTS'!$B:$B,0))</f>
        <v>B1</v>
      </c>
      <c r="BE93" s="50" t="str">
        <f t="array" ref="BE93">INDEX('#_CONSTANTS'!$C:$C,MATCH(BE$2,'#_CONSTANTS'!$B:$B,0))</f>
        <v>en</v>
      </c>
      <c r="BF93" s="51">
        <f t="array" ref="BF93">INDEX('#_CONSTANTS'!$C:$C,MATCH(BF$2,'#_CONSTANTS'!$B:$B,0))</f>
        <v>45729.07149</v>
      </c>
    </row>
    <row r="94" ht="15.75" customHeight="1">
      <c r="A94" s="37" t="s">
        <v>544</v>
      </c>
      <c r="B94" s="52" t="s">
        <v>110</v>
      </c>
      <c r="C94" s="53" t="s">
        <v>545</v>
      </c>
      <c r="D94" s="40" t="s">
        <v>112</v>
      </c>
      <c r="E94" s="40" t="s">
        <v>54</v>
      </c>
      <c r="F94" s="40" t="s">
        <v>107</v>
      </c>
      <c r="G94" s="40">
        <v>10.0</v>
      </c>
      <c r="H94" s="64">
        <v>2.0</v>
      </c>
      <c r="I94" s="75" t="s">
        <v>546</v>
      </c>
      <c r="J94" s="69" t="s">
        <v>547</v>
      </c>
      <c r="K94" s="76">
        <v>1.0</v>
      </c>
      <c r="L94" s="77">
        <v>44652.0</v>
      </c>
      <c r="M94" s="76">
        <v>1.0</v>
      </c>
      <c r="N94" s="77">
        <v>44652.0</v>
      </c>
      <c r="O94" s="76">
        <v>2.0</v>
      </c>
      <c r="P94" s="77">
        <v>45016.0</v>
      </c>
      <c r="Q94" s="70">
        <v>3.0</v>
      </c>
      <c r="R94" s="77">
        <v>45016.0</v>
      </c>
      <c r="S94" s="70">
        <v>4.0</v>
      </c>
      <c r="T94" s="76">
        <v>4.0</v>
      </c>
      <c r="U94" s="76">
        <v>2.0</v>
      </c>
      <c r="V94" s="76">
        <v>11001.0</v>
      </c>
      <c r="W94" s="70" t="s">
        <v>548</v>
      </c>
      <c r="X94" s="70" t="s">
        <v>549</v>
      </c>
      <c r="Y94" s="40"/>
      <c r="Z94" s="40"/>
      <c r="AA94" s="40"/>
      <c r="AB94" s="40"/>
      <c r="AC94" s="40"/>
      <c r="AD94" s="40"/>
      <c r="AE94" s="42"/>
      <c r="AF94" s="40"/>
      <c r="AG94" s="42"/>
      <c r="AH94" s="46" t="s">
        <v>108</v>
      </c>
      <c r="AI94" s="46" t="str">
        <f t="array" ref="AI94">INDEX('#_CONSTANTS'!$C:$C,MATCH(AI$2,'#_CONSTANTS'!$B:$B,0))</f>
        <v>GBP</v>
      </c>
      <c r="AJ94" s="46" t="str">
        <f t="array" ref="AJ94">INDEX('#_CONSTANTS'!$C:$C,MATCH(AJ$2,'#_CONSTANTS'!$B:$B,0))</f>
        <v>UK - Foreign, Commonwealth and Development Office</v>
      </c>
      <c r="AK94" s="46" t="str">
        <f t="array" ref="AK94">INDEX('#_CONSTANTS'!$C:$C,MATCH(AK$2,'#_CONSTANTS'!$B:$B,0))</f>
        <v>GB-GOV-1</v>
      </c>
      <c r="AL94" s="47">
        <f t="array" ref="AL94">INDEX('#_CONSTANTS'!$C:$C,MATCH(AL$2,'#_CONSTANTS'!$B:$B,0))</f>
        <v>10</v>
      </c>
      <c r="AM94" s="46" t="str">
        <f t="array" ref="AM94">INDEX('#_CONSTANTS'!$C:$C,MATCH(AM$2,'#_CONSTANTS'!$B:$B,0))</f>
        <v>GB-GOV-52</v>
      </c>
      <c r="AN94" s="46" t="str">
        <f t="array" ref="AN94">INDEX('#_CONSTANTS'!$C:$C,MATCH(AN$2,'#_CONSTANTS'!$B:$B,0))</f>
        <v>Conflict, Stability and Security Fund (CSSF)</v>
      </c>
      <c r="AO94" s="47">
        <f t="array" ref="AO94">INDEX('#_CONSTANTS'!$C:$C,MATCH(AO$2,'#_CONSTANTS'!$B:$B,0))</f>
        <v>1</v>
      </c>
      <c r="AP94" s="46" t="str">
        <f t="array" ref="AP94">INDEX('#_CONSTANTS'!$C:$C,MATCH(AP$2,'#_CONSTANTS'!$B:$B,0))</f>
        <v>GB-GOR-D2</v>
      </c>
      <c r="AQ94" s="46" t="str">
        <f t="array" ref="AQ94">INDEX('#_CONSTANTS'!$C:$C,MATCH(AQ$2,'#_CONSTANTS'!$B:$B,0))</f>
        <v>Joint Funds Unit (JFU)</v>
      </c>
      <c r="AR94" s="47">
        <f t="array" ref="AR94">INDEX('#_CONSTANTS'!$C:$C,MATCH(AR$2,'#_CONSTANTS'!$B:$B,0))</f>
        <v>4</v>
      </c>
      <c r="AS94" s="46" t="str">
        <f t="array" ref="AS94">INDEX('#_CONSTANTS'!$C:$C,MATCH(AS$2,'#_CONSTANTS'!$B:$B,0))</f>
        <v>C01</v>
      </c>
      <c r="AT94" s="47">
        <f t="array" ref="AT94">INDEX('#_CONSTANTS'!$C:$C,MATCH(AT$2,'#_CONSTANTS'!$B:$B,0))</f>
        <v>110</v>
      </c>
      <c r="AU94" s="47">
        <f t="array" ref="AU94">INDEX('#_CONSTANTS'!$C:$C,MATCH(AU$2,'#_CONSTANTS'!$B:$B,0))</f>
        <v>10</v>
      </c>
      <c r="AV94" s="47">
        <f t="array" ref="AV94">INDEX('#_CONSTANTS'!$C:$C,MATCH(AV$2,'#_CONSTANTS'!$B:$B,0))</f>
        <v>5</v>
      </c>
      <c r="AW94" s="47">
        <f t="array" ref="AW94">INDEX('#_CONSTANTS'!$C:$C,MATCH(AW$2,'#_CONSTANTS'!$B:$B,0))</f>
        <v>1</v>
      </c>
      <c r="AX94" s="46" t="str">
        <f t="array" ref="AX94">INDEX('#_CONSTANTS'!$C:$C,MATCH(AX$2,'#_CONSTANTS'!$B:$B,0))</f>
        <v>Foreign, Commonwealth and Development Office</v>
      </c>
      <c r="AY94" s="46" t="str">
        <f t="array" ref="AY94">INDEX('#_CONSTANTS'!$C:$C,MATCH(AY$2,'#_CONSTANTS'!$B:$B,0))</f>
        <v>Public Enquiry Point, Abercrombie House, Eaglesham Road, East Kilbride, Glasgow G75 8EA</v>
      </c>
      <c r="AZ94" s="46" t="str">
        <f t="array" ref="AZ94">INDEX('#_CONSTANTS'!$C:$C,MATCH(AZ$2,'#_CONSTANTS'!$B:$B,0))</f>
        <v>+44 (0) 1355 84 3132</v>
      </c>
      <c r="BA94" s="46" t="str">
        <f t="array" ref="BA94">INDEX('#_CONSTANTS'!$C:$C,MATCH(BA$2,'#_CONSTANTS'!$B:$B,0))</f>
        <v>transparency.unit@fcdo.gov.uk</v>
      </c>
      <c r="BB94" s="49">
        <v>0.0</v>
      </c>
      <c r="BC94" s="50" t="str">
        <f t="array" ref="BC94">INDEX('#_CONSTANTS'!$C:$C,MATCH(BC$2,'#_CONSTANTS'!$B:$B,0))</f>
        <v>GB-GOV-3</v>
      </c>
      <c r="BD94" s="50" t="str">
        <f t="array" ref="BD94">INDEX('#_CONSTANTS'!$C:$C,MATCH(BD$2,'#_CONSTANTS'!$B:$B,0))</f>
        <v>B1</v>
      </c>
      <c r="BE94" s="50" t="str">
        <f t="array" ref="BE94">INDEX('#_CONSTANTS'!$C:$C,MATCH(BE$2,'#_CONSTANTS'!$B:$B,0))</f>
        <v>en</v>
      </c>
      <c r="BF94" s="51">
        <f t="array" ref="BF94">INDEX('#_CONSTANTS'!$C:$C,MATCH(BF$2,'#_CONSTANTS'!$B:$B,0))</f>
        <v>45729.07149</v>
      </c>
    </row>
    <row r="95" ht="15.75" customHeight="1">
      <c r="A95" s="37" t="s">
        <v>550</v>
      </c>
      <c r="B95" s="52" t="s">
        <v>110</v>
      </c>
      <c r="C95" s="53" t="s">
        <v>551</v>
      </c>
      <c r="D95" s="40" t="s">
        <v>112</v>
      </c>
      <c r="E95" s="40" t="s">
        <v>54</v>
      </c>
      <c r="F95" s="40" t="s">
        <v>107</v>
      </c>
      <c r="G95" s="40">
        <v>10.0</v>
      </c>
      <c r="H95" s="64">
        <v>2.0</v>
      </c>
      <c r="I95" s="72" t="s">
        <v>552</v>
      </c>
      <c r="J95" s="66" t="s">
        <v>553</v>
      </c>
      <c r="K95" s="42">
        <v>1.0</v>
      </c>
      <c r="L95" s="43">
        <v>44287.0</v>
      </c>
      <c r="M95" s="42">
        <v>1.0</v>
      </c>
      <c r="N95" s="43">
        <f t="shared" ref="N95:N99" si="3">L95</f>
        <v>44287</v>
      </c>
      <c r="O95" s="42">
        <v>2.0</v>
      </c>
      <c r="P95" s="43">
        <v>45382.0</v>
      </c>
      <c r="Q95" s="40">
        <v>3.0</v>
      </c>
      <c r="R95" s="43"/>
      <c r="S95" s="40"/>
      <c r="T95" s="42">
        <v>4.0</v>
      </c>
      <c r="U95" s="42">
        <v>4.0</v>
      </c>
      <c r="V95" s="42">
        <v>99999.0</v>
      </c>
      <c r="W95" s="40" t="s">
        <v>554</v>
      </c>
      <c r="X95" s="40" t="s">
        <v>555</v>
      </c>
      <c r="Y95" s="40"/>
      <c r="Z95" s="40"/>
      <c r="AA95" s="40"/>
      <c r="AB95" s="40" t="s">
        <v>554</v>
      </c>
      <c r="AC95" s="40">
        <v>3.0</v>
      </c>
      <c r="AD95" s="40">
        <v>2.0</v>
      </c>
      <c r="AE95" s="42">
        <v>15220.0</v>
      </c>
      <c r="AF95" s="40" t="s">
        <v>121</v>
      </c>
      <c r="AG95" s="42">
        <v>1.0</v>
      </c>
      <c r="AH95" s="46" t="s">
        <v>108</v>
      </c>
      <c r="AI95" s="46" t="str">
        <f t="array" ref="AI95">INDEX('#_CONSTANTS'!$C:$C,MATCH(AI$2,'#_CONSTANTS'!$B:$B,0))</f>
        <v>GBP</v>
      </c>
      <c r="AJ95" s="46" t="str">
        <f t="array" ref="AJ95">INDEX('#_CONSTANTS'!$C:$C,MATCH(AJ$2,'#_CONSTANTS'!$B:$B,0))</f>
        <v>UK - Foreign, Commonwealth and Development Office</v>
      </c>
      <c r="AK95" s="46" t="str">
        <f t="array" ref="AK95">INDEX('#_CONSTANTS'!$C:$C,MATCH(AK$2,'#_CONSTANTS'!$B:$B,0))</f>
        <v>GB-GOV-1</v>
      </c>
      <c r="AL95" s="47">
        <f t="array" ref="AL95">INDEX('#_CONSTANTS'!$C:$C,MATCH(AL$2,'#_CONSTANTS'!$B:$B,0))</f>
        <v>10</v>
      </c>
      <c r="AM95" s="46" t="str">
        <f t="array" ref="AM95">INDEX('#_CONSTANTS'!$C:$C,MATCH(AM$2,'#_CONSTANTS'!$B:$B,0))</f>
        <v>GB-GOV-52</v>
      </c>
      <c r="AN95" s="46" t="str">
        <f t="array" ref="AN95">INDEX('#_CONSTANTS'!$C:$C,MATCH(AN$2,'#_CONSTANTS'!$B:$B,0))</f>
        <v>Conflict, Stability and Security Fund (CSSF)</v>
      </c>
      <c r="AO95" s="47">
        <f t="array" ref="AO95">INDEX('#_CONSTANTS'!$C:$C,MATCH(AO$2,'#_CONSTANTS'!$B:$B,0))</f>
        <v>1</v>
      </c>
      <c r="AP95" s="46" t="str">
        <f t="array" ref="AP95">INDEX('#_CONSTANTS'!$C:$C,MATCH(AP$2,'#_CONSTANTS'!$B:$B,0))</f>
        <v>GB-GOR-D2</v>
      </c>
      <c r="AQ95" s="46" t="str">
        <f t="array" ref="AQ95">INDEX('#_CONSTANTS'!$C:$C,MATCH(AQ$2,'#_CONSTANTS'!$B:$B,0))</f>
        <v>Joint Funds Unit (JFU)</v>
      </c>
      <c r="AR95" s="47">
        <f t="array" ref="AR95">INDEX('#_CONSTANTS'!$C:$C,MATCH(AR$2,'#_CONSTANTS'!$B:$B,0))</f>
        <v>4</v>
      </c>
      <c r="AS95" s="46" t="str">
        <f t="array" ref="AS95">INDEX('#_CONSTANTS'!$C:$C,MATCH(AS$2,'#_CONSTANTS'!$B:$B,0))</f>
        <v>C01</v>
      </c>
      <c r="AT95" s="47">
        <f t="array" ref="AT95">INDEX('#_CONSTANTS'!$C:$C,MATCH(AT$2,'#_CONSTANTS'!$B:$B,0))</f>
        <v>110</v>
      </c>
      <c r="AU95" s="47">
        <f t="array" ref="AU95">INDEX('#_CONSTANTS'!$C:$C,MATCH(AU$2,'#_CONSTANTS'!$B:$B,0))</f>
        <v>10</v>
      </c>
      <c r="AV95" s="47">
        <f t="array" ref="AV95">INDEX('#_CONSTANTS'!$C:$C,MATCH(AV$2,'#_CONSTANTS'!$B:$B,0))</f>
        <v>5</v>
      </c>
      <c r="AW95" s="47">
        <f t="array" ref="AW95">INDEX('#_CONSTANTS'!$C:$C,MATCH(AW$2,'#_CONSTANTS'!$B:$B,0))</f>
        <v>1</v>
      </c>
      <c r="AX95" s="46" t="str">
        <f t="array" ref="AX95">INDEX('#_CONSTANTS'!$C:$C,MATCH(AX$2,'#_CONSTANTS'!$B:$B,0))</f>
        <v>Foreign, Commonwealth and Development Office</v>
      </c>
      <c r="AY95" s="46" t="str">
        <f t="array" ref="AY95">INDEX('#_CONSTANTS'!$C:$C,MATCH(AY$2,'#_CONSTANTS'!$B:$B,0))</f>
        <v>Public Enquiry Point, Abercrombie House, Eaglesham Road, East Kilbride, Glasgow G75 8EA</v>
      </c>
      <c r="AZ95" s="46" t="str">
        <f t="array" ref="AZ95">INDEX('#_CONSTANTS'!$C:$C,MATCH(AZ$2,'#_CONSTANTS'!$B:$B,0))</f>
        <v>+44 (0) 1355 84 3132</v>
      </c>
      <c r="BA95" s="46" t="str">
        <f t="array" ref="BA95">INDEX('#_CONSTANTS'!$C:$C,MATCH(BA$2,'#_CONSTANTS'!$B:$B,0))</f>
        <v>transparency.unit@fcdo.gov.uk</v>
      </c>
      <c r="BB95" s="49">
        <v>0.0</v>
      </c>
      <c r="BC95" s="50" t="str">
        <f t="array" ref="BC95">INDEX('#_CONSTANTS'!$C:$C,MATCH(BC$2,'#_CONSTANTS'!$B:$B,0))</f>
        <v>GB-GOV-3</v>
      </c>
      <c r="BD95" s="50" t="str">
        <f t="array" ref="BD95">INDEX('#_CONSTANTS'!$C:$C,MATCH(BD$2,'#_CONSTANTS'!$B:$B,0))</f>
        <v>B1</v>
      </c>
      <c r="BE95" s="50" t="str">
        <f t="array" ref="BE95">INDEX('#_CONSTANTS'!$C:$C,MATCH(BE$2,'#_CONSTANTS'!$B:$B,0))</f>
        <v>en</v>
      </c>
      <c r="BF95" s="51">
        <f t="array" ref="BF95">INDEX('#_CONSTANTS'!$C:$C,MATCH(BF$2,'#_CONSTANTS'!$B:$B,0))</f>
        <v>45729.07149</v>
      </c>
    </row>
    <row r="96" ht="15.75" customHeight="1">
      <c r="A96" s="37" t="s">
        <v>556</v>
      </c>
      <c r="B96" s="52" t="s">
        <v>110</v>
      </c>
      <c r="C96" s="53" t="s">
        <v>557</v>
      </c>
      <c r="D96" s="40" t="s">
        <v>112</v>
      </c>
      <c r="E96" s="40" t="s">
        <v>54</v>
      </c>
      <c r="F96" s="40" t="s">
        <v>107</v>
      </c>
      <c r="G96" s="40">
        <v>10.0</v>
      </c>
      <c r="H96" s="64">
        <v>2.0</v>
      </c>
      <c r="I96" s="72" t="s">
        <v>558</v>
      </c>
      <c r="J96" s="66" t="s">
        <v>559</v>
      </c>
      <c r="K96" s="42">
        <v>1.0</v>
      </c>
      <c r="L96" s="43">
        <v>44287.0</v>
      </c>
      <c r="M96" s="42">
        <v>1.0</v>
      </c>
      <c r="N96" s="43">
        <f t="shared" si="3"/>
        <v>44287</v>
      </c>
      <c r="O96" s="42">
        <v>2.0</v>
      </c>
      <c r="P96" s="43">
        <v>45382.0</v>
      </c>
      <c r="Q96" s="40">
        <v>3.0</v>
      </c>
      <c r="R96" s="43"/>
      <c r="S96" s="40"/>
      <c r="T96" s="42">
        <v>4.0</v>
      </c>
      <c r="U96" s="42">
        <v>4.0</v>
      </c>
      <c r="V96" s="42">
        <v>99999.0</v>
      </c>
      <c r="W96" s="40"/>
      <c r="X96" s="40"/>
      <c r="Y96" s="40">
        <v>998.0</v>
      </c>
      <c r="Z96" s="40" t="s">
        <v>115</v>
      </c>
      <c r="AA96" s="40"/>
      <c r="AB96" s="40">
        <v>998.0</v>
      </c>
      <c r="AC96" s="40">
        <v>3.0</v>
      </c>
      <c r="AD96" s="40">
        <v>2.0</v>
      </c>
      <c r="AE96" s="42">
        <v>15220.0</v>
      </c>
      <c r="AF96" s="40" t="s">
        <v>121</v>
      </c>
      <c r="AG96" s="42">
        <v>1.0</v>
      </c>
      <c r="AH96" s="46" t="s">
        <v>108</v>
      </c>
      <c r="AI96" s="46" t="str">
        <f t="array" ref="AI96">INDEX('#_CONSTANTS'!$C:$C,MATCH(AI$2,'#_CONSTANTS'!$B:$B,0))</f>
        <v>GBP</v>
      </c>
      <c r="AJ96" s="46" t="str">
        <f t="array" ref="AJ96">INDEX('#_CONSTANTS'!$C:$C,MATCH(AJ$2,'#_CONSTANTS'!$B:$B,0))</f>
        <v>UK - Foreign, Commonwealth and Development Office</v>
      </c>
      <c r="AK96" s="46" t="str">
        <f t="array" ref="AK96">INDEX('#_CONSTANTS'!$C:$C,MATCH(AK$2,'#_CONSTANTS'!$B:$B,0))</f>
        <v>GB-GOV-1</v>
      </c>
      <c r="AL96" s="47">
        <f t="array" ref="AL96">INDEX('#_CONSTANTS'!$C:$C,MATCH(AL$2,'#_CONSTANTS'!$B:$B,0))</f>
        <v>10</v>
      </c>
      <c r="AM96" s="46" t="str">
        <f t="array" ref="AM96">INDEX('#_CONSTANTS'!$C:$C,MATCH(AM$2,'#_CONSTANTS'!$B:$B,0))</f>
        <v>GB-GOV-52</v>
      </c>
      <c r="AN96" s="46" t="str">
        <f t="array" ref="AN96">INDEX('#_CONSTANTS'!$C:$C,MATCH(AN$2,'#_CONSTANTS'!$B:$B,0))</f>
        <v>Conflict, Stability and Security Fund (CSSF)</v>
      </c>
      <c r="AO96" s="47">
        <f t="array" ref="AO96">INDEX('#_CONSTANTS'!$C:$C,MATCH(AO$2,'#_CONSTANTS'!$B:$B,0))</f>
        <v>1</v>
      </c>
      <c r="AP96" s="46" t="str">
        <f t="array" ref="AP96">INDEX('#_CONSTANTS'!$C:$C,MATCH(AP$2,'#_CONSTANTS'!$B:$B,0))</f>
        <v>GB-GOR-D2</v>
      </c>
      <c r="AQ96" s="46" t="str">
        <f t="array" ref="AQ96">INDEX('#_CONSTANTS'!$C:$C,MATCH(AQ$2,'#_CONSTANTS'!$B:$B,0))</f>
        <v>Joint Funds Unit (JFU)</v>
      </c>
      <c r="AR96" s="47">
        <f t="array" ref="AR96">INDEX('#_CONSTANTS'!$C:$C,MATCH(AR$2,'#_CONSTANTS'!$B:$B,0))</f>
        <v>4</v>
      </c>
      <c r="AS96" s="46" t="str">
        <f t="array" ref="AS96">INDEX('#_CONSTANTS'!$C:$C,MATCH(AS$2,'#_CONSTANTS'!$B:$B,0))</f>
        <v>C01</v>
      </c>
      <c r="AT96" s="47">
        <f t="array" ref="AT96">INDEX('#_CONSTANTS'!$C:$C,MATCH(AT$2,'#_CONSTANTS'!$B:$B,0))</f>
        <v>110</v>
      </c>
      <c r="AU96" s="47">
        <f t="array" ref="AU96">INDEX('#_CONSTANTS'!$C:$C,MATCH(AU$2,'#_CONSTANTS'!$B:$B,0))</f>
        <v>10</v>
      </c>
      <c r="AV96" s="47">
        <f t="array" ref="AV96">INDEX('#_CONSTANTS'!$C:$C,MATCH(AV$2,'#_CONSTANTS'!$B:$B,0))</f>
        <v>5</v>
      </c>
      <c r="AW96" s="47">
        <f t="array" ref="AW96">INDEX('#_CONSTANTS'!$C:$C,MATCH(AW$2,'#_CONSTANTS'!$B:$B,0))</f>
        <v>1</v>
      </c>
      <c r="AX96" s="46" t="str">
        <f t="array" ref="AX96">INDEX('#_CONSTANTS'!$C:$C,MATCH(AX$2,'#_CONSTANTS'!$B:$B,0))</f>
        <v>Foreign, Commonwealth and Development Office</v>
      </c>
      <c r="AY96" s="46" t="str">
        <f t="array" ref="AY96">INDEX('#_CONSTANTS'!$C:$C,MATCH(AY$2,'#_CONSTANTS'!$B:$B,0))</f>
        <v>Public Enquiry Point, Abercrombie House, Eaglesham Road, East Kilbride, Glasgow G75 8EA</v>
      </c>
      <c r="AZ96" s="46" t="str">
        <f t="array" ref="AZ96">INDEX('#_CONSTANTS'!$C:$C,MATCH(AZ$2,'#_CONSTANTS'!$B:$B,0))</f>
        <v>+44 (0) 1355 84 3132</v>
      </c>
      <c r="BA96" s="46" t="str">
        <f t="array" ref="BA96">INDEX('#_CONSTANTS'!$C:$C,MATCH(BA$2,'#_CONSTANTS'!$B:$B,0))</f>
        <v>transparency.unit@fcdo.gov.uk</v>
      </c>
      <c r="BB96" s="49">
        <v>0.0</v>
      </c>
      <c r="BC96" s="50" t="str">
        <f t="array" ref="BC96">INDEX('#_CONSTANTS'!$C:$C,MATCH(BC$2,'#_CONSTANTS'!$B:$B,0))</f>
        <v>GB-GOV-3</v>
      </c>
      <c r="BD96" s="50" t="str">
        <f t="array" ref="BD96">INDEX('#_CONSTANTS'!$C:$C,MATCH(BD$2,'#_CONSTANTS'!$B:$B,0))</f>
        <v>B1</v>
      </c>
      <c r="BE96" s="50" t="str">
        <f t="array" ref="BE96">INDEX('#_CONSTANTS'!$C:$C,MATCH(BE$2,'#_CONSTANTS'!$B:$B,0))</f>
        <v>en</v>
      </c>
      <c r="BF96" s="51">
        <f t="array" ref="BF96">INDEX('#_CONSTANTS'!$C:$C,MATCH(BF$2,'#_CONSTANTS'!$B:$B,0))</f>
        <v>45729.07149</v>
      </c>
    </row>
    <row r="97" ht="15.75" customHeight="1">
      <c r="A97" s="37" t="s">
        <v>560</v>
      </c>
      <c r="B97" s="52" t="s">
        <v>110</v>
      </c>
      <c r="C97" s="53" t="s">
        <v>561</v>
      </c>
      <c r="D97" s="40" t="s">
        <v>112</v>
      </c>
      <c r="E97" s="40" t="s">
        <v>54</v>
      </c>
      <c r="F97" s="40" t="s">
        <v>107</v>
      </c>
      <c r="G97" s="40">
        <v>10.0</v>
      </c>
      <c r="H97" s="64">
        <v>2.0</v>
      </c>
      <c r="I97" s="72" t="s">
        <v>562</v>
      </c>
      <c r="J97" s="66" t="s">
        <v>563</v>
      </c>
      <c r="K97" s="42">
        <v>1.0</v>
      </c>
      <c r="L97" s="43">
        <v>42826.0</v>
      </c>
      <c r="M97" s="42">
        <v>1.0</v>
      </c>
      <c r="N97" s="43">
        <f t="shared" si="3"/>
        <v>42826</v>
      </c>
      <c r="O97" s="42">
        <v>2.0</v>
      </c>
      <c r="P97" s="43">
        <v>43555.0</v>
      </c>
      <c r="Q97" s="40">
        <v>3.0</v>
      </c>
      <c r="R97" s="43">
        <v>43555.0</v>
      </c>
      <c r="S97" s="40">
        <v>4.0</v>
      </c>
      <c r="T97" s="42">
        <v>3.0</v>
      </c>
      <c r="U97" s="42">
        <v>4.0</v>
      </c>
      <c r="V97" s="42">
        <v>99999.0</v>
      </c>
      <c r="W97" s="40"/>
      <c r="X97" s="40"/>
      <c r="Y97" s="40">
        <v>88.0</v>
      </c>
      <c r="Z97" s="40" t="s">
        <v>564</v>
      </c>
      <c r="AA97" s="40"/>
      <c r="AB97" s="40">
        <v>88.0</v>
      </c>
      <c r="AC97" s="40">
        <v>3.0</v>
      </c>
      <c r="AD97" s="40">
        <v>2.0</v>
      </c>
      <c r="AE97" s="42">
        <v>15220.0</v>
      </c>
      <c r="AF97" s="40" t="s">
        <v>121</v>
      </c>
      <c r="AG97" s="42">
        <v>1.0</v>
      </c>
      <c r="AH97" s="46" t="s">
        <v>108</v>
      </c>
      <c r="AI97" s="46" t="str">
        <f t="array" ref="AI97">INDEX('#_CONSTANTS'!$C:$C,MATCH(AI$2,'#_CONSTANTS'!$B:$B,0))</f>
        <v>GBP</v>
      </c>
      <c r="AJ97" s="46" t="str">
        <f t="array" ref="AJ97">INDEX('#_CONSTANTS'!$C:$C,MATCH(AJ$2,'#_CONSTANTS'!$B:$B,0))</f>
        <v>UK - Foreign, Commonwealth and Development Office</v>
      </c>
      <c r="AK97" s="46" t="str">
        <f t="array" ref="AK97">INDEX('#_CONSTANTS'!$C:$C,MATCH(AK$2,'#_CONSTANTS'!$B:$B,0))</f>
        <v>GB-GOV-1</v>
      </c>
      <c r="AL97" s="47">
        <f t="array" ref="AL97">INDEX('#_CONSTANTS'!$C:$C,MATCH(AL$2,'#_CONSTANTS'!$B:$B,0))</f>
        <v>10</v>
      </c>
      <c r="AM97" s="46" t="str">
        <f t="array" ref="AM97">INDEX('#_CONSTANTS'!$C:$C,MATCH(AM$2,'#_CONSTANTS'!$B:$B,0))</f>
        <v>GB-GOV-52</v>
      </c>
      <c r="AN97" s="46" t="str">
        <f t="array" ref="AN97">INDEX('#_CONSTANTS'!$C:$C,MATCH(AN$2,'#_CONSTANTS'!$B:$B,0))</f>
        <v>Conflict, Stability and Security Fund (CSSF)</v>
      </c>
      <c r="AO97" s="47">
        <f t="array" ref="AO97">INDEX('#_CONSTANTS'!$C:$C,MATCH(AO$2,'#_CONSTANTS'!$B:$B,0))</f>
        <v>1</v>
      </c>
      <c r="AP97" s="46" t="str">
        <f t="array" ref="AP97">INDEX('#_CONSTANTS'!$C:$C,MATCH(AP$2,'#_CONSTANTS'!$B:$B,0))</f>
        <v>GB-GOR-D2</v>
      </c>
      <c r="AQ97" s="46" t="str">
        <f t="array" ref="AQ97">INDEX('#_CONSTANTS'!$C:$C,MATCH(AQ$2,'#_CONSTANTS'!$B:$B,0))</f>
        <v>Joint Funds Unit (JFU)</v>
      </c>
      <c r="AR97" s="47">
        <f t="array" ref="AR97">INDEX('#_CONSTANTS'!$C:$C,MATCH(AR$2,'#_CONSTANTS'!$B:$B,0))</f>
        <v>4</v>
      </c>
      <c r="AS97" s="46" t="str">
        <f t="array" ref="AS97">INDEX('#_CONSTANTS'!$C:$C,MATCH(AS$2,'#_CONSTANTS'!$B:$B,0))</f>
        <v>C01</v>
      </c>
      <c r="AT97" s="47">
        <f t="array" ref="AT97">INDEX('#_CONSTANTS'!$C:$C,MATCH(AT$2,'#_CONSTANTS'!$B:$B,0))</f>
        <v>110</v>
      </c>
      <c r="AU97" s="47">
        <f t="array" ref="AU97">INDEX('#_CONSTANTS'!$C:$C,MATCH(AU$2,'#_CONSTANTS'!$B:$B,0))</f>
        <v>10</v>
      </c>
      <c r="AV97" s="47">
        <f t="array" ref="AV97">INDEX('#_CONSTANTS'!$C:$C,MATCH(AV$2,'#_CONSTANTS'!$B:$B,0))</f>
        <v>5</v>
      </c>
      <c r="AW97" s="47">
        <f t="array" ref="AW97">INDEX('#_CONSTANTS'!$C:$C,MATCH(AW$2,'#_CONSTANTS'!$B:$B,0))</f>
        <v>1</v>
      </c>
      <c r="AX97" s="46" t="str">
        <f t="array" ref="AX97">INDEX('#_CONSTANTS'!$C:$C,MATCH(AX$2,'#_CONSTANTS'!$B:$B,0))</f>
        <v>Foreign, Commonwealth and Development Office</v>
      </c>
      <c r="AY97" s="46" t="str">
        <f t="array" ref="AY97">INDEX('#_CONSTANTS'!$C:$C,MATCH(AY$2,'#_CONSTANTS'!$B:$B,0))</f>
        <v>Public Enquiry Point, Abercrombie House, Eaglesham Road, East Kilbride, Glasgow G75 8EA</v>
      </c>
      <c r="AZ97" s="46" t="str">
        <f t="array" ref="AZ97">INDEX('#_CONSTANTS'!$C:$C,MATCH(AZ$2,'#_CONSTANTS'!$B:$B,0))</f>
        <v>+44 (0) 1355 84 3132</v>
      </c>
      <c r="BA97" s="46" t="str">
        <f t="array" ref="BA97">INDEX('#_CONSTANTS'!$C:$C,MATCH(BA$2,'#_CONSTANTS'!$B:$B,0))</f>
        <v>transparency.unit@fcdo.gov.uk</v>
      </c>
      <c r="BB97" s="49">
        <v>0.0</v>
      </c>
      <c r="BC97" s="50" t="str">
        <f t="array" ref="BC97">INDEX('#_CONSTANTS'!$C:$C,MATCH(BC$2,'#_CONSTANTS'!$B:$B,0))</f>
        <v>GB-GOV-3</v>
      </c>
      <c r="BD97" s="50" t="str">
        <f t="array" ref="BD97">INDEX('#_CONSTANTS'!$C:$C,MATCH(BD$2,'#_CONSTANTS'!$B:$B,0))</f>
        <v>B1</v>
      </c>
      <c r="BE97" s="50" t="str">
        <f t="array" ref="BE97">INDEX('#_CONSTANTS'!$C:$C,MATCH(BE$2,'#_CONSTANTS'!$B:$B,0))</f>
        <v>en</v>
      </c>
      <c r="BF97" s="51">
        <f t="array" ref="BF97">INDEX('#_CONSTANTS'!$C:$C,MATCH(BF$2,'#_CONSTANTS'!$B:$B,0))</f>
        <v>45729.07149</v>
      </c>
    </row>
    <row r="98" ht="15.75" customHeight="1">
      <c r="A98" s="37" t="s">
        <v>565</v>
      </c>
      <c r="B98" s="52" t="s">
        <v>110</v>
      </c>
      <c r="C98" s="53" t="s">
        <v>566</v>
      </c>
      <c r="D98" s="40" t="s">
        <v>112</v>
      </c>
      <c r="E98" s="40" t="s">
        <v>54</v>
      </c>
      <c r="F98" s="40" t="s">
        <v>107</v>
      </c>
      <c r="G98" s="40">
        <v>10.0</v>
      </c>
      <c r="H98" s="40">
        <v>2.0</v>
      </c>
      <c r="I98" s="71" t="s">
        <v>567</v>
      </c>
      <c r="J98" s="41" t="s">
        <v>568</v>
      </c>
      <c r="K98" s="40">
        <v>1.0</v>
      </c>
      <c r="L98" s="43">
        <v>43556.0</v>
      </c>
      <c r="M98" s="42">
        <v>1.0</v>
      </c>
      <c r="N98" s="43">
        <f t="shared" si="3"/>
        <v>43556</v>
      </c>
      <c r="O98" s="42">
        <v>2.0</v>
      </c>
      <c r="P98" s="43">
        <v>44651.0</v>
      </c>
      <c r="Q98" s="40">
        <v>3.0</v>
      </c>
      <c r="R98" s="40"/>
      <c r="S98" s="40"/>
      <c r="T98" s="40">
        <v>3.0</v>
      </c>
      <c r="U98" s="40">
        <v>2.0</v>
      </c>
      <c r="V98" s="42">
        <v>99999.0</v>
      </c>
      <c r="W98" s="40"/>
      <c r="X98" s="40"/>
      <c r="Y98" s="40">
        <v>88.0</v>
      </c>
      <c r="Z98" s="40" t="s">
        <v>564</v>
      </c>
      <c r="AA98" s="40"/>
      <c r="AB98" s="40">
        <v>88.0</v>
      </c>
      <c r="AC98" s="40">
        <v>3.0</v>
      </c>
      <c r="AD98" s="40">
        <v>2.0</v>
      </c>
      <c r="AE98" s="78">
        <v>15220.0</v>
      </c>
      <c r="AF98" s="40" t="s">
        <v>121</v>
      </c>
      <c r="AG98" s="40">
        <v>1.0</v>
      </c>
      <c r="AH98" s="46" t="s">
        <v>108</v>
      </c>
      <c r="AI98" s="46" t="str">
        <f t="array" ref="AI98">INDEX('#_CONSTANTS'!$C:$C,MATCH(AI$2,'#_CONSTANTS'!$B:$B,0))</f>
        <v>GBP</v>
      </c>
      <c r="AJ98" s="46" t="str">
        <f t="array" ref="AJ98">INDEX('#_CONSTANTS'!$C:$C,MATCH(AJ$2,'#_CONSTANTS'!$B:$B,0))</f>
        <v>UK - Foreign, Commonwealth and Development Office</v>
      </c>
      <c r="AK98" s="46" t="str">
        <f t="array" ref="AK98">INDEX('#_CONSTANTS'!$C:$C,MATCH(AK$2,'#_CONSTANTS'!$B:$B,0))</f>
        <v>GB-GOV-1</v>
      </c>
      <c r="AL98" s="47">
        <f t="array" ref="AL98">INDEX('#_CONSTANTS'!$C:$C,MATCH(AL$2,'#_CONSTANTS'!$B:$B,0))</f>
        <v>10</v>
      </c>
      <c r="AM98" s="46" t="str">
        <f t="array" ref="AM98">INDEX('#_CONSTANTS'!$C:$C,MATCH(AM$2,'#_CONSTANTS'!$B:$B,0))</f>
        <v>GB-GOV-52</v>
      </c>
      <c r="AN98" s="46" t="str">
        <f t="array" ref="AN98">INDEX('#_CONSTANTS'!$C:$C,MATCH(AN$2,'#_CONSTANTS'!$B:$B,0))</f>
        <v>Conflict, Stability and Security Fund (CSSF)</v>
      </c>
      <c r="AO98" s="47">
        <f t="array" ref="AO98">INDEX('#_CONSTANTS'!$C:$C,MATCH(AO$2,'#_CONSTANTS'!$B:$B,0))</f>
        <v>1</v>
      </c>
      <c r="AP98" s="46" t="str">
        <f t="array" ref="AP98">INDEX('#_CONSTANTS'!$C:$C,MATCH(AP$2,'#_CONSTANTS'!$B:$B,0))</f>
        <v>GB-GOR-D2</v>
      </c>
      <c r="AQ98" s="46" t="str">
        <f t="array" ref="AQ98">INDEX('#_CONSTANTS'!$C:$C,MATCH(AQ$2,'#_CONSTANTS'!$B:$B,0))</f>
        <v>Joint Funds Unit (JFU)</v>
      </c>
      <c r="AR98" s="47">
        <f t="array" ref="AR98">INDEX('#_CONSTANTS'!$C:$C,MATCH(AR$2,'#_CONSTANTS'!$B:$B,0))</f>
        <v>4</v>
      </c>
      <c r="AS98" s="46" t="str">
        <f t="array" ref="AS98">INDEX('#_CONSTANTS'!$C:$C,MATCH(AS$2,'#_CONSTANTS'!$B:$B,0))</f>
        <v>C01</v>
      </c>
      <c r="AT98" s="47">
        <f t="array" ref="AT98">INDEX('#_CONSTANTS'!$C:$C,MATCH(AT$2,'#_CONSTANTS'!$B:$B,0))</f>
        <v>110</v>
      </c>
      <c r="AU98" s="47">
        <f t="array" ref="AU98">INDEX('#_CONSTANTS'!$C:$C,MATCH(AU$2,'#_CONSTANTS'!$B:$B,0))</f>
        <v>10</v>
      </c>
      <c r="AV98" s="47">
        <f t="array" ref="AV98">INDEX('#_CONSTANTS'!$C:$C,MATCH(AV$2,'#_CONSTANTS'!$B:$B,0))</f>
        <v>5</v>
      </c>
      <c r="AW98" s="47">
        <f t="array" ref="AW98">INDEX('#_CONSTANTS'!$C:$C,MATCH(AW$2,'#_CONSTANTS'!$B:$B,0))</f>
        <v>1</v>
      </c>
      <c r="AX98" s="46" t="str">
        <f t="array" ref="AX98">INDEX('#_CONSTANTS'!$C:$C,MATCH(AX$2,'#_CONSTANTS'!$B:$B,0))</f>
        <v>Foreign, Commonwealth and Development Office</v>
      </c>
      <c r="AY98" s="46" t="str">
        <f t="array" ref="AY98">INDEX('#_CONSTANTS'!$C:$C,MATCH(AY$2,'#_CONSTANTS'!$B:$B,0))</f>
        <v>Public Enquiry Point, Abercrombie House, Eaglesham Road, East Kilbride, Glasgow G75 8EA</v>
      </c>
      <c r="AZ98" s="46" t="str">
        <f t="array" ref="AZ98">INDEX('#_CONSTANTS'!$C:$C,MATCH(AZ$2,'#_CONSTANTS'!$B:$B,0))</f>
        <v>+44 (0) 1355 84 3132</v>
      </c>
      <c r="BA98" s="46" t="str">
        <f t="array" ref="BA98">INDEX('#_CONSTANTS'!$C:$C,MATCH(BA$2,'#_CONSTANTS'!$B:$B,0))</f>
        <v>transparency.unit@fcdo.gov.uk</v>
      </c>
      <c r="BB98" s="49">
        <v>0.0</v>
      </c>
      <c r="BC98" s="50" t="str">
        <f t="array" ref="BC98">INDEX('#_CONSTANTS'!$C:$C,MATCH(BC$2,'#_CONSTANTS'!$B:$B,0))</f>
        <v>GB-GOV-3</v>
      </c>
      <c r="BD98" s="50" t="str">
        <f t="array" ref="BD98">INDEX('#_CONSTANTS'!$C:$C,MATCH(BD$2,'#_CONSTANTS'!$B:$B,0))</f>
        <v>B1</v>
      </c>
      <c r="BE98" s="50" t="str">
        <f t="array" ref="BE98">INDEX('#_CONSTANTS'!$C:$C,MATCH(BE$2,'#_CONSTANTS'!$B:$B,0))</f>
        <v>en</v>
      </c>
      <c r="BF98" s="51">
        <f t="array" ref="BF98">INDEX('#_CONSTANTS'!$C:$C,MATCH(BF$2,'#_CONSTANTS'!$B:$B,0))</f>
        <v>45729.07149</v>
      </c>
    </row>
    <row r="99" ht="15.75" customHeight="1">
      <c r="A99" s="37" t="s">
        <v>569</v>
      </c>
      <c r="B99" s="52" t="s">
        <v>110</v>
      </c>
      <c r="C99" s="53" t="s">
        <v>570</v>
      </c>
      <c r="D99" s="40" t="s">
        <v>112</v>
      </c>
      <c r="E99" s="40" t="s">
        <v>54</v>
      </c>
      <c r="F99" s="40" t="s">
        <v>107</v>
      </c>
      <c r="G99" s="40">
        <v>10.0</v>
      </c>
      <c r="H99" s="40">
        <v>2.0</v>
      </c>
      <c r="I99" s="41" t="s">
        <v>571</v>
      </c>
      <c r="J99" s="41" t="s">
        <v>572</v>
      </c>
      <c r="K99" s="40">
        <v>1.0</v>
      </c>
      <c r="L99" s="43">
        <v>43556.0</v>
      </c>
      <c r="M99" s="42">
        <v>1.0</v>
      </c>
      <c r="N99" s="43">
        <f t="shared" si="3"/>
        <v>43556</v>
      </c>
      <c r="O99" s="42">
        <v>2.0</v>
      </c>
      <c r="P99" s="43">
        <v>44651.0</v>
      </c>
      <c r="Q99" s="40">
        <v>3.0</v>
      </c>
      <c r="R99" s="40"/>
      <c r="S99" s="40"/>
      <c r="T99" s="40">
        <v>3.0</v>
      </c>
      <c r="U99" s="40">
        <v>2.0</v>
      </c>
      <c r="V99" s="42">
        <v>99999.0</v>
      </c>
      <c r="W99" s="40"/>
      <c r="X99" s="40"/>
      <c r="Y99" s="40">
        <v>88.0</v>
      </c>
      <c r="Z99" s="40" t="s">
        <v>564</v>
      </c>
      <c r="AA99" s="40"/>
      <c r="AB99" s="40">
        <v>88.0</v>
      </c>
      <c r="AC99" s="40">
        <v>3.0</v>
      </c>
      <c r="AD99" s="40">
        <v>2.0</v>
      </c>
      <c r="AE99" s="78">
        <v>15153.0</v>
      </c>
      <c r="AF99" s="40" t="s">
        <v>121</v>
      </c>
      <c r="AG99" s="40">
        <v>1.0</v>
      </c>
      <c r="AH99" s="46" t="s">
        <v>108</v>
      </c>
      <c r="AI99" s="46" t="str">
        <f t="array" ref="AI99">INDEX('#_CONSTANTS'!$C:$C,MATCH(AI$2,'#_CONSTANTS'!$B:$B,0))</f>
        <v>GBP</v>
      </c>
      <c r="AJ99" s="46" t="str">
        <f t="array" ref="AJ99">INDEX('#_CONSTANTS'!$C:$C,MATCH(AJ$2,'#_CONSTANTS'!$B:$B,0))</f>
        <v>UK - Foreign, Commonwealth and Development Office</v>
      </c>
      <c r="AK99" s="46" t="str">
        <f t="array" ref="AK99">INDEX('#_CONSTANTS'!$C:$C,MATCH(AK$2,'#_CONSTANTS'!$B:$B,0))</f>
        <v>GB-GOV-1</v>
      </c>
      <c r="AL99" s="47">
        <f t="array" ref="AL99">INDEX('#_CONSTANTS'!$C:$C,MATCH(AL$2,'#_CONSTANTS'!$B:$B,0))</f>
        <v>10</v>
      </c>
      <c r="AM99" s="46" t="str">
        <f t="array" ref="AM99">INDEX('#_CONSTANTS'!$C:$C,MATCH(AM$2,'#_CONSTANTS'!$B:$B,0))</f>
        <v>GB-GOV-52</v>
      </c>
      <c r="AN99" s="46" t="str">
        <f t="array" ref="AN99">INDEX('#_CONSTANTS'!$C:$C,MATCH(AN$2,'#_CONSTANTS'!$B:$B,0))</f>
        <v>Conflict, Stability and Security Fund (CSSF)</v>
      </c>
      <c r="AO99" s="47">
        <f t="array" ref="AO99">INDEX('#_CONSTANTS'!$C:$C,MATCH(AO$2,'#_CONSTANTS'!$B:$B,0))</f>
        <v>1</v>
      </c>
      <c r="AP99" s="46" t="str">
        <f t="array" ref="AP99">INDEX('#_CONSTANTS'!$C:$C,MATCH(AP$2,'#_CONSTANTS'!$B:$B,0))</f>
        <v>GB-GOR-D2</v>
      </c>
      <c r="AQ99" s="46" t="str">
        <f t="array" ref="AQ99">INDEX('#_CONSTANTS'!$C:$C,MATCH(AQ$2,'#_CONSTANTS'!$B:$B,0))</f>
        <v>Joint Funds Unit (JFU)</v>
      </c>
      <c r="AR99" s="47">
        <f t="array" ref="AR99">INDEX('#_CONSTANTS'!$C:$C,MATCH(AR$2,'#_CONSTANTS'!$B:$B,0))</f>
        <v>4</v>
      </c>
      <c r="AS99" s="46" t="str">
        <f t="array" ref="AS99">INDEX('#_CONSTANTS'!$C:$C,MATCH(AS$2,'#_CONSTANTS'!$B:$B,0))</f>
        <v>C01</v>
      </c>
      <c r="AT99" s="47">
        <f t="array" ref="AT99">INDEX('#_CONSTANTS'!$C:$C,MATCH(AT$2,'#_CONSTANTS'!$B:$B,0))</f>
        <v>110</v>
      </c>
      <c r="AU99" s="47">
        <f t="array" ref="AU99">INDEX('#_CONSTANTS'!$C:$C,MATCH(AU$2,'#_CONSTANTS'!$B:$B,0))</f>
        <v>10</v>
      </c>
      <c r="AV99" s="47">
        <f t="array" ref="AV99">INDEX('#_CONSTANTS'!$C:$C,MATCH(AV$2,'#_CONSTANTS'!$B:$B,0))</f>
        <v>5</v>
      </c>
      <c r="AW99" s="47">
        <f t="array" ref="AW99">INDEX('#_CONSTANTS'!$C:$C,MATCH(AW$2,'#_CONSTANTS'!$B:$B,0))</f>
        <v>1</v>
      </c>
      <c r="AX99" s="46" t="str">
        <f t="array" ref="AX99">INDEX('#_CONSTANTS'!$C:$C,MATCH(AX$2,'#_CONSTANTS'!$B:$B,0))</f>
        <v>Foreign, Commonwealth and Development Office</v>
      </c>
      <c r="AY99" s="46" t="str">
        <f t="array" ref="AY99">INDEX('#_CONSTANTS'!$C:$C,MATCH(AY$2,'#_CONSTANTS'!$B:$B,0))</f>
        <v>Public Enquiry Point, Abercrombie House, Eaglesham Road, East Kilbride, Glasgow G75 8EA</v>
      </c>
      <c r="AZ99" s="46" t="str">
        <f t="array" ref="AZ99">INDEX('#_CONSTANTS'!$C:$C,MATCH(AZ$2,'#_CONSTANTS'!$B:$B,0))</f>
        <v>+44 (0) 1355 84 3132</v>
      </c>
      <c r="BA99" s="46" t="str">
        <f t="array" ref="BA99">INDEX('#_CONSTANTS'!$C:$C,MATCH(BA$2,'#_CONSTANTS'!$B:$B,0))</f>
        <v>transparency.unit@fcdo.gov.uk</v>
      </c>
      <c r="BB99" s="49">
        <v>0.0</v>
      </c>
      <c r="BC99" s="50" t="str">
        <f t="array" ref="BC99">INDEX('#_CONSTANTS'!$C:$C,MATCH(BC$2,'#_CONSTANTS'!$B:$B,0))</f>
        <v>GB-GOV-3</v>
      </c>
      <c r="BD99" s="50" t="str">
        <f t="array" ref="BD99">INDEX('#_CONSTANTS'!$C:$C,MATCH(BD$2,'#_CONSTANTS'!$B:$B,0))</f>
        <v>B1</v>
      </c>
      <c r="BE99" s="50" t="str">
        <f t="array" ref="BE99">INDEX('#_CONSTANTS'!$C:$C,MATCH(BE$2,'#_CONSTANTS'!$B:$B,0))</f>
        <v>en</v>
      </c>
      <c r="BF99" s="51">
        <f t="array" ref="BF99">INDEX('#_CONSTANTS'!$C:$C,MATCH(BF$2,'#_CONSTANTS'!$B:$B,0))</f>
        <v>45729.07149</v>
      </c>
    </row>
    <row r="100" ht="15.75" customHeight="1">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row>
    <row r="101" ht="15.75" customHeight="1">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row>
    <row r="102" ht="15.75" customHeight="1">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row>
    <row r="103" ht="15.75" customHeight="1">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row>
    <row r="104" ht="15.75" customHeight="1">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row>
    <row r="105" ht="15.75" customHeight="1">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row>
    <row r="106" ht="15.75" customHeight="1">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row>
    <row r="107" ht="15.75" customHeight="1">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row>
    <row r="108" ht="15.75" customHeight="1">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row>
    <row r="109" ht="15.75" customHeight="1">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row>
    <row r="110" ht="15.75" customHeight="1">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row>
    <row r="111" ht="15.75" customHeight="1">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row>
    <row r="112" ht="15.75" customHeight="1">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row>
    <row r="113" ht="15.75" customHeight="1">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row>
    <row r="114" ht="15.75" customHeight="1">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row>
    <row r="115" ht="15.75" customHeight="1">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row>
    <row r="116" ht="15.75" customHeight="1">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row>
    <row r="117" ht="15.75" customHeight="1">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row>
    <row r="118" ht="15.75" customHeight="1">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row>
    <row r="119" ht="15.75" customHeight="1">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row>
    <row r="120" ht="15.75" customHeight="1">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row>
    <row r="121" ht="15.75" customHeight="1">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row>
    <row r="122" ht="15.75" customHeight="1">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row>
    <row r="123" ht="15.75" customHeight="1">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row>
    <row r="124" ht="15.75" customHeight="1">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row>
    <row r="125" ht="15.75" customHeight="1">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row>
    <row r="126" ht="15.75" customHeight="1">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row>
    <row r="127" ht="15.75" customHeight="1">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row>
    <row r="128" ht="15.75" customHeight="1">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row>
    <row r="129" ht="15.75" customHeight="1">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row>
    <row r="130" ht="15.75" customHeight="1">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row>
    <row r="131" ht="15.75" customHeight="1">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row>
    <row r="132" ht="15.75" customHeight="1">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row>
    <row r="133" ht="15.75" customHeight="1">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row>
    <row r="134" ht="15.75" customHeight="1">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row>
    <row r="135" ht="15.75" customHeight="1">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row>
    <row r="136" ht="15.75" customHeight="1">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row>
    <row r="137" ht="15.75" customHeight="1">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row>
    <row r="138" ht="15.75" customHeight="1">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row>
    <row r="139" ht="15.75" customHeight="1">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row>
    <row r="140" ht="15.75" customHeight="1">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row>
    <row r="141" ht="15.75" customHeight="1">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row>
    <row r="142" ht="15.75" customHeight="1">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row>
    <row r="143" ht="15.75" customHeight="1">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row>
    <row r="144" ht="15.75" customHeight="1">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row>
    <row r="145" ht="15.75" customHeight="1">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row>
    <row r="146" ht="15.75" customHeight="1">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row>
    <row r="147" ht="15.75" customHeight="1">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row>
    <row r="148" ht="15.75" customHeight="1">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row>
    <row r="149" ht="15.75" customHeight="1">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row>
    <row r="150" ht="15.75" customHeight="1">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row>
    <row r="151" ht="15.75" customHeight="1">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row>
    <row r="152" ht="15.75" customHeight="1">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row>
    <row r="153" ht="15.75" customHeight="1">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row>
    <row r="154" ht="15.75" customHeight="1">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row>
    <row r="155" ht="15.75" customHeight="1">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row>
    <row r="156" ht="15.75" customHeight="1">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row>
    <row r="157" ht="15.75" customHeight="1">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row>
    <row r="158" ht="15.75" customHeight="1">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row>
    <row r="159" ht="15.75" customHeight="1">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row>
    <row r="160" ht="15.75" customHeight="1">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row>
    <row r="161" ht="15.75" customHeight="1">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row>
    <row r="162" ht="15.75" customHeight="1">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row>
    <row r="163" ht="15.75" customHeight="1">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row>
    <row r="164" ht="15.75" customHeight="1">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row>
    <row r="165" ht="15.75" customHeight="1">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row>
    <row r="166" ht="15.75" customHeight="1">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row>
    <row r="167" ht="15.75" customHeight="1">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row>
    <row r="168" ht="15.75" customHeight="1">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row>
    <row r="169" ht="15.75" customHeight="1">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row>
    <row r="170" ht="15.75" customHeight="1">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row>
    <row r="171" ht="15.75" customHeight="1">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row>
    <row r="172" ht="15.75" customHeight="1">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row>
    <row r="173" ht="15.75" customHeight="1">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row>
    <row r="174" ht="15.75" customHeight="1">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row>
    <row r="175" ht="15.75" customHeight="1">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row>
    <row r="176" ht="15.75" customHeight="1">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row>
    <row r="177" ht="15.75" customHeight="1">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row>
    <row r="178" ht="15.75" customHeight="1">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row>
    <row r="179" ht="15.75" customHeight="1">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row>
    <row r="180" ht="15.75" customHeight="1">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row>
    <row r="181" ht="15.75" customHeight="1">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row>
    <row r="182" ht="15.75" customHeight="1">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row>
    <row r="183" ht="15.75" customHeight="1">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row>
    <row r="184" ht="15.75" customHeight="1">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row>
    <row r="185" ht="15.75" customHeight="1">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row>
    <row r="186" ht="15.75" customHeight="1">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row>
    <row r="187" ht="15.75" customHeight="1">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row>
    <row r="188" ht="15.75" customHeight="1">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row>
    <row r="189" ht="15.75" customHeight="1">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row>
    <row r="190" ht="15.75" customHeight="1">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row>
    <row r="191" ht="15.75" customHeight="1">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row>
    <row r="192" ht="15.75" customHeight="1">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row>
    <row r="193" ht="15.75" customHeight="1">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row>
    <row r="194" ht="15.75" customHeight="1">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row>
    <row r="195" ht="15.75" customHeight="1">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row>
    <row r="196" ht="15.75" customHeight="1">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row>
    <row r="197" ht="15.75" customHeight="1">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row>
    <row r="198" ht="15.75" customHeight="1">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row>
    <row r="199" ht="15.75" customHeight="1">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row>
    <row r="200" ht="15.75" customHeight="1">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row>
    <row r="201" ht="15.75" customHeight="1">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row>
    <row r="202" ht="15.75" customHeight="1">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row>
    <row r="203" ht="15.75" customHeight="1">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row>
    <row r="204" ht="15.75" customHeight="1">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row>
    <row r="205" ht="15.75" customHeight="1">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row>
    <row r="206" ht="15.75" customHeight="1">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row>
    <row r="207" ht="15.75" customHeight="1">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row>
    <row r="208" ht="15.75" customHeight="1">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row>
    <row r="209" ht="15.75" customHeight="1">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row>
    <row r="210" ht="15.75" customHeight="1">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row>
    <row r="211" ht="15.75" customHeight="1">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row>
    <row r="212" ht="15.75" customHeight="1">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row>
    <row r="213" ht="15.75" customHeight="1">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row>
    <row r="214" ht="15.75" customHeight="1">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row>
    <row r="215" ht="15.75" customHeight="1">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row>
    <row r="216" ht="15.75" customHeight="1">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row>
    <row r="217" ht="15.75" customHeight="1">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row>
    <row r="218" ht="15.75" customHeight="1">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row>
    <row r="219" ht="15.75" customHeight="1">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row>
    <row r="220" ht="15.75" customHeight="1">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row>
    <row r="221" ht="15.75" customHeight="1">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row>
    <row r="222" ht="15.75" customHeight="1">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row>
    <row r="223" ht="15.75" customHeight="1">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row>
    <row r="224" ht="15.75" customHeight="1">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row>
    <row r="225" ht="15.75" customHeight="1">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row>
    <row r="226" ht="15.75" customHeight="1">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row>
    <row r="227" ht="15.75" customHeight="1">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row>
    <row r="228" ht="15.75" customHeight="1">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row>
    <row r="229" ht="15.75" customHeight="1">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row>
    <row r="230" ht="15.75" customHeight="1">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row>
    <row r="231" ht="15.75" customHeight="1">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row>
    <row r="232" ht="15.75" customHeight="1">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row>
    <row r="233" ht="15.75" customHeight="1">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row>
    <row r="234" ht="15.75" customHeight="1">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row>
    <row r="235" ht="15.75" customHeight="1">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row>
    <row r="236" ht="15.75" customHeight="1">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row>
    <row r="237" ht="15.75" customHeight="1">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row>
    <row r="238" ht="15.75" customHeight="1">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row>
    <row r="239" ht="15.75" customHeight="1">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row>
    <row r="240" ht="15.75" customHeight="1">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row>
    <row r="241" ht="15.75" customHeight="1">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row>
    <row r="242" ht="15.75" customHeight="1">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row>
    <row r="243" ht="15.75" customHeight="1">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row>
    <row r="244" ht="15.75" customHeight="1">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row>
    <row r="245" ht="15.75" customHeight="1">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row>
    <row r="246" ht="15.75" customHeight="1">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row>
    <row r="247" ht="15.75" customHeight="1">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row>
    <row r="248" ht="15.75" customHeight="1">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row>
    <row r="249" ht="15.75" customHeight="1">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row>
    <row r="250" ht="15.75" customHeight="1">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row>
    <row r="251" ht="15.75" customHeight="1">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row>
    <row r="252" ht="15.75" customHeight="1">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row>
    <row r="253" ht="15.75" customHeight="1">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row>
    <row r="254" ht="15.75" customHeight="1">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row>
    <row r="255" ht="15.75" customHeight="1">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row>
    <row r="256" ht="15.75" customHeight="1">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row>
    <row r="257" ht="15.75" customHeight="1">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row>
    <row r="258" ht="15.75" customHeight="1">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row>
    <row r="259" ht="15.75" customHeight="1">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row>
    <row r="260" ht="15.75" customHeight="1">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row>
    <row r="261" ht="15.75" customHeight="1">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row>
    <row r="262" ht="15.75" customHeight="1">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row>
    <row r="263" ht="15.75" customHeight="1">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row>
    <row r="264" ht="15.75" customHeight="1">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row>
    <row r="265" ht="15.75" customHeight="1">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row>
    <row r="266" ht="15.75" customHeight="1">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row>
    <row r="267" ht="15.75" customHeight="1">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row>
    <row r="268" ht="15.75" customHeight="1">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row>
    <row r="269" ht="15.75" customHeight="1">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row>
    <row r="270" ht="15.75" customHeight="1">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row>
    <row r="271" ht="15.75" customHeight="1">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row>
    <row r="272" ht="15.75" customHeight="1">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row>
    <row r="273" ht="15.75" customHeight="1">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row>
    <row r="274" ht="15.75" customHeight="1">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row>
    <row r="275" ht="15.75" customHeight="1">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row>
    <row r="276" ht="15.75" customHeight="1">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row>
    <row r="277" ht="15.75" customHeight="1">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row>
    <row r="278" ht="15.75" customHeight="1">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row>
    <row r="279" ht="15.75" customHeight="1">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row>
    <row r="280" ht="15.75" customHeight="1">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row>
    <row r="281" ht="15.75" customHeight="1">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row>
    <row r="282" ht="15.75" customHeight="1">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row>
    <row r="283" ht="15.75" customHeight="1">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row>
    <row r="284" ht="15.75" customHeight="1">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row>
    <row r="285" ht="15.75" customHeight="1">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row>
    <row r="286" ht="15.75" customHeight="1">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row>
    <row r="287" ht="15.75" customHeight="1">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row>
    <row r="288" ht="15.75" customHeight="1">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row>
    <row r="289" ht="15.75" customHeight="1">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row>
    <row r="290" ht="15.75" customHeight="1">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row>
    <row r="291" ht="15.75" customHeight="1">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row>
    <row r="292" ht="15.75" customHeight="1">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row>
    <row r="293" ht="15.75" customHeight="1">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row>
    <row r="294" ht="15.75" customHeight="1">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row>
    <row r="295" ht="15.75" customHeight="1">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row>
    <row r="296" ht="15.75" customHeight="1">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row>
    <row r="297" ht="15.75" customHeight="1">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row>
    <row r="298" ht="15.75" customHeight="1">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row>
    <row r="299" ht="15.75" customHeight="1">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row>
    <row r="300" ht="15.75" customHeight="1">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row>
    <row r="301" ht="15.75" customHeight="1">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row>
    <row r="302" ht="15.75" customHeight="1">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row>
    <row r="303" ht="15.75" customHeight="1">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row>
    <row r="304" ht="15.75" customHeight="1">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row>
    <row r="305" ht="15.75" customHeight="1">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row>
    <row r="306" ht="15.75" customHeight="1">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row>
    <row r="307" ht="15.75" customHeight="1">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row>
    <row r="308" ht="15.75" customHeight="1">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row>
    <row r="309" ht="15.75" customHeight="1">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row>
    <row r="310" ht="15.75" customHeight="1">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row>
    <row r="311" ht="15.75" customHeight="1">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row>
    <row r="312" ht="15.75" customHeight="1">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row>
    <row r="313" ht="15.75" customHeight="1">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row>
    <row r="314" ht="15.75" customHeight="1">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row>
    <row r="315" ht="15.75" customHeight="1">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row>
    <row r="316" ht="15.75" customHeight="1">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row>
    <row r="317" ht="15.75" customHeight="1">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row>
    <row r="318" ht="15.75" customHeight="1">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row>
    <row r="319" ht="15.75" customHeight="1">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row>
    <row r="320" ht="15.75" customHeight="1">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row>
    <row r="321" ht="15.75" customHeight="1">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row>
    <row r="322" ht="15.75" customHeight="1">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row>
    <row r="323" ht="15.75" customHeight="1">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row>
    <row r="324" ht="15.75" customHeight="1">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row>
    <row r="325" ht="15.75" customHeight="1">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row>
    <row r="326" ht="15.75" customHeight="1">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row>
    <row r="327" ht="15.75" customHeight="1">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row>
    <row r="328" ht="15.75" customHeight="1">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row>
    <row r="329" ht="15.75" customHeight="1">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row>
    <row r="330" ht="15.75" customHeight="1">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row>
    <row r="331" ht="15.75" customHeight="1">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row>
    <row r="332" ht="15.75" customHeight="1">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row>
    <row r="333" ht="15.75" customHeight="1">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row>
    <row r="334" ht="15.75" customHeight="1">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row>
    <row r="335" ht="15.75" customHeight="1">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row>
    <row r="336" ht="15.75" customHeight="1">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row>
    <row r="337" ht="15.75" customHeight="1">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row>
    <row r="338" ht="15.75" customHeight="1">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row>
    <row r="339" ht="15.75" customHeight="1">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row>
    <row r="340" ht="15.75" customHeight="1">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row>
    <row r="341" ht="15.75" customHeight="1">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row>
    <row r="342" ht="15.75" customHeight="1">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row>
    <row r="343" ht="15.75" customHeight="1">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row>
    <row r="344" ht="15.75" customHeight="1">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row>
    <row r="345" ht="15.75" customHeight="1">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row>
    <row r="346" ht="15.75" customHeight="1">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row>
    <row r="347" ht="15.75" customHeight="1">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row>
    <row r="348" ht="15.75" customHeight="1">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row>
    <row r="349" ht="15.75" customHeight="1">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row>
    <row r="350" ht="15.75" customHeight="1">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row>
    <row r="351" ht="15.75" customHeight="1">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row>
    <row r="352" ht="15.75" customHeight="1">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row>
    <row r="353" ht="15.75" customHeight="1">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row>
    <row r="354" ht="15.75" customHeight="1">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row>
    <row r="355" ht="15.75" customHeight="1">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row>
    <row r="356" ht="15.75" customHeight="1">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row>
    <row r="357" ht="15.75" customHeight="1">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row>
    <row r="358" ht="15.75" customHeight="1">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row>
    <row r="359" ht="15.75" customHeight="1">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row>
    <row r="360" ht="15.75" customHeight="1">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row>
    <row r="361" ht="15.75" customHeight="1">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row>
    <row r="362" ht="15.75" customHeight="1">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row>
    <row r="363" ht="15.75" customHeight="1">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row>
    <row r="364" ht="15.75" customHeight="1">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row>
    <row r="365" ht="15.75" customHeight="1">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row>
    <row r="366" ht="15.75" customHeight="1">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row>
    <row r="367" ht="15.75" customHeight="1">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row>
    <row r="368" ht="15.75" customHeight="1">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row>
    <row r="369" ht="15.75" customHeight="1">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row>
    <row r="370" ht="15.75" customHeight="1">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row>
    <row r="371" ht="15.75" customHeight="1">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row>
    <row r="372" ht="15.75" customHeight="1">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row>
    <row r="373" ht="15.75" customHeight="1">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row>
    <row r="374" ht="15.75" customHeight="1">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row>
    <row r="375" ht="15.75" customHeight="1">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row>
    <row r="376" ht="15.75" customHeight="1">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row>
    <row r="377" ht="15.75" customHeight="1">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row>
    <row r="378" ht="15.75" customHeight="1">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row>
    <row r="379" ht="15.75" customHeight="1">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row>
    <row r="380" ht="15.75" customHeight="1">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row>
    <row r="381" ht="15.75" customHeight="1">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row>
    <row r="382" ht="15.75" customHeight="1">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row>
    <row r="383" ht="15.75" customHeight="1">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row>
    <row r="384" ht="15.75" customHeight="1">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row>
    <row r="385" ht="15.75" customHeight="1">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row>
    <row r="386" ht="15.75" customHeight="1">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row>
    <row r="387" ht="15.75" customHeight="1">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row>
    <row r="388" ht="15.75" customHeight="1">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row>
    <row r="389" ht="15.75" customHeight="1">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row>
    <row r="390" ht="15.75" customHeight="1">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row>
    <row r="391" ht="15.75" customHeight="1">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row>
    <row r="392" ht="15.75" customHeight="1">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row>
    <row r="393" ht="15.75" customHeight="1">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row>
    <row r="394" ht="15.75" customHeight="1">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row>
    <row r="395" ht="15.75" customHeight="1">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row>
    <row r="396" ht="15.75" customHeight="1">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row>
    <row r="397" ht="15.75" customHeight="1">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row>
    <row r="398" ht="15.75" customHeight="1">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row>
    <row r="399" ht="15.75" customHeight="1">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row>
    <row r="400" ht="15.75" customHeight="1">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row>
    <row r="401" ht="15.75" customHeight="1">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row>
    <row r="402" ht="15.75" customHeight="1">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row>
    <row r="403" ht="15.75" customHeight="1">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row>
    <row r="404" ht="15.75" customHeight="1">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row>
    <row r="405" ht="15.75" customHeight="1">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row>
    <row r="406" ht="15.75" customHeight="1">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row>
    <row r="407" ht="15.75" customHeight="1">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row>
    <row r="408" ht="15.75" customHeight="1">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row>
    <row r="409" ht="15.75" customHeight="1">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row>
    <row r="410" ht="15.75" customHeight="1">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row>
    <row r="411" ht="15.75" customHeight="1">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row>
    <row r="412" ht="15.75" customHeight="1">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row>
    <row r="413" ht="15.75" customHeight="1">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row>
    <row r="414" ht="15.75" customHeight="1">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row>
    <row r="415" ht="15.75" customHeight="1">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row>
    <row r="416" ht="15.75" customHeight="1">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row>
    <row r="417" ht="15.75" customHeight="1">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row>
    <row r="418" ht="15.75" customHeight="1">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row>
    <row r="419" ht="15.75" customHeight="1">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row>
    <row r="420" ht="15.75" customHeight="1">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row>
    <row r="421" ht="15.75" customHeight="1">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row>
    <row r="422" ht="15.75" customHeight="1">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row>
    <row r="423" ht="15.75" customHeight="1">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row>
    <row r="424" ht="15.75" customHeight="1">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row>
    <row r="425" ht="15.75" customHeight="1">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row>
    <row r="426" ht="15.75" customHeight="1">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row>
    <row r="427" ht="15.75" customHeight="1">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row>
    <row r="428" ht="15.75" customHeight="1">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row>
    <row r="429" ht="15.75" customHeight="1">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row>
    <row r="430" ht="15.75" customHeight="1">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row>
    <row r="431" ht="15.75" customHeight="1">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row>
    <row r="432" ht="15.75" customHeight="1">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row>
    <row r="433" ht="15.75" customHeight="1">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row>
    <row r="434" ht="15.75" customHeight="1">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row>
    <row r="435" ht="15.75" customHeight="1">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row>
    <row r="436" ht="15.75" customHeight="1">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row>
    <row r="437" ht="15.75" customHeight="1">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row>
    <row r="438" ht="15.75" customHeight="1">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row>
    <row r="439" ht="15.75" customHeight="1">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row>
    <row r="440" ht="15.75" customHeight="1">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row>
    <row r="441" ht="15.75" customHeight="1">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row>
    <row r="442" ht="15.75" customHeight="1">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row>
    <row r="443" ht="15.75" customHeight="1">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row>
    <row r="444" ht="15.75" customHeight="1">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row>
    <row r="445" ht="15.75" customHeight="1">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row>
    <row r="446" ht="15.75" customHeight="1">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row>
    <row r="447" ht="15.75" customHeight="1">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row>
    <row r="448" ht="15.75" customHeight="1">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row>
    <row r="449" ht="15.75" customHeight="1">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row>
    <row r="450" ht="15.75" customHeight="1">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row>
    <row r="451" ht="15.75" customHeight="1">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row>
    <row r="452" ht="15.75" customHeight="1">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row>
    <row r="453" ht="15.75" customHeight="1">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row>
    <row r="454" ht="15.75" customHeight="1">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row>
    <row r="455" ht="15.75" customHeight="1">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row>
    <row r="456" ht="15.75" customHeight="1">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row>
    <row r="457" ht="15.75" customHeight="1">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row>
    <row r="458" ht="15.75" customHeight="1">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row>
    <row r="459" ht="15.75" customHeight="1">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row>
    <row r="460" ht="15.75" customHeight="1">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row>
    <row r="461" ht="15.75" customHeight="1">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row>
    <row r="462" ht="15.75" customHeight="1">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row>
    <row r="463" ht="15.75" customHeight="1">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row>
    <row r="464" ht="15.75" customHeight="1">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row>
    <row r="465" ht="15.75" customHeight="1">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row>
    <row r="466" ht="15.75" customHeight="1">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row>
    <row r="467" ht="15.75" customHeight="1">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row>
    <row r="468" ht="15.75" customHeight="1">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row>
    <row r="469" ht="15.75" customHeight="1">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row>
    <row r="470" ht="15.75" customHeight="1">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row>
    <row r="471" ht="15.75" customHeight="1">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row>
    <row r="472" ht="15.75" customHeight="1">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row>
    <row r="473" ht="15.75" customHeight="1">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row>
    <row r="474" ht="15.75" customHeight="1">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row>
    <row r="475" ht="15.75" customHeight="1">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row>
    <row r="476" ht="15.75" customHeight="1">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row>
    <row r="477" ht="15.75" customHeight="1">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row>
    <row r="478" ht="15.75" customHeight="1">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row>
    <row r="479" ht="15.75" customHeight="1">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row>
    <row r="480" ht="15.75" customHeight="1">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row>
    <row r="481" ht="15.75" customHeight="1">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row>
    <row r="482" ht="15.75" customHeight="1">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row>
    <row r="483" ht="15.75" customHeight="1">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row>
    <row r="484" ht="15.75" customHeight="1">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row>
    <row r="485" ht="15.75" customHeight="1">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row>
    <row r="486" ht="15.75" customHeight="1">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row>
    <row r="487" ht="15.75" customHeight="1">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row>
    <row r="488" ht="15.75" customHeight="1">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row>
    <row r="489" ht="15.75" customHeight="1">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row>
    <row r="490" ht="15.75" customHeight="1">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row>
    <row r="491" ht="15.75" customHeight="1">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row>
    <row r="492" ht="15.75" customHeight="1">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row>
    <row r="493" ht="15.75" customHeight="1">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row>
    <row r="494" ht="15.75" customHeight="1">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row>
    <row r="495" ht="15.75" customHeight="1">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row>
    <row r="496" ht="15.75" customHeight="1">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row>
    <row r="497" ht="15.75" customHeight="1">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row>
    <row r="498" ht="15.75" customHeight="1">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row>
    <row r="499" ht="15.75" customHeight="1">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row>
    <row r="500" ht="15.75" customHeight="1">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row>
    <row r="501" ht="15.75" customHeight="1">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row>
    <row r="502" ht="15.75" customHeight="1">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row>
    <row r="503" ht="15.75" customHeight="1">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row>
    <row r="504" ht="15.75" customHeight="1">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row>
    <row r="505" ht="15.75" customHeight="1">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row>
    <row r="506" ht="15.75" customHeight="1">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row>
    <row r="507" ht="15.75" customHeight="1">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row>
    <row r="508" ht="15.75" customHeight="1">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row>
    <row r="509" ht="15.75" customHeight="1">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row>
    <row r="510" ht="15.75" customHeight="1">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row>
    <row r="511" ht="15.75" customHeight="1">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row>
    <row r="512" ht="15.75" customHeight="1">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row>
    <row r="513" ht="15.75" customHeight="1">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row>
    <row r="514" ht="15.75" customHeight="1">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row>
    <row r="515" ht="15.75" customHeight="1">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row>
    <row r="516" ht="15.75" customHeight="1">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row>
    <row r="517" ht="15.75" customHeight="1">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row>
    <row r="518" ht="15.75" customHeight="1">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row>
    <row r="519" ht="15.75" customHeight="1">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row>
    <row r="520" ht="15.75" customHeight="1">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row>
    <row r="521" ht="15.75" customHeight="1">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row>
    <row r="522" ht="15.75" customHeight="1">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row>
    <row r="523" ht="15.75" customHeight="1">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row>
    <row r="524" ht="15.75" customHeight="1">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row>
    <row r="525" ht="15.75" customHeight="1">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row>
    <row r="526" ht="15.75" customHeight="1">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row>
    <row r="527" ht="15.75" customHeight="1">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row>
    <row r="528" ht="15.75" customHeight="1">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row>
    <row r="529" ht="15.75" customHeight="1">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row>
    <row r="530" ht="15.75" customHeight="1">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row>
    <row r="531" ht="15.75" customHeight="1">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row>
    <row r="532" ht="15.75" customHeight="1">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row>
    <row r="533" ht="15.75" customHeight="1">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row>
    <row r="534" ht="15.75" customHeight="1">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row>
    <row r="535" ht="15.75" customHeight="1">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row>
    <row r="536" ht="15.75" customHeight="1">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row>
    <row r="537" ht="15.75" customHeight="1">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row>
    <row r="538" ht="15.75" customHeight="1">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row>
    <row r="539" ht="15.75" customHeight="1">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row>
    <row r="540" ht="15.75" customHeight="1">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row>
    <row r="541" ht="15.75" customHeight="1">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row>
    <row r="542" ht="15.75" customHeight="1">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row>
    <row r="543" ht="15.75" customHeight="1">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row>
    <row r="544" ht="15.75" customHeight="1">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row>
    <row r="545" ht="15.75" customHeight="1">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row>
    <row r="546" ht="15.75" customHeight="1">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row>
    <row r="547" ht="15.75" customHeight="1">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row>
    <row r="548" ht="15.75" customHeight="1">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row>
    <row r="549" ht="15.75" customHeight="1">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row>
    <row r="550" ht="15.75" customHeight="1">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row>
    <row r="551" ht="15.75" customHeight="1">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row>
    <row r="552" ht="15.75" customHeight="1">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row>
    <row r="553" ht="15.75" customHeight="1">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row>
    <row r="554" ht="15.75" customHeight="1">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row>
    <row r="555" ht="15.75" customHeight="1">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row>
    <row r="556" ht="15.75" customHeight="1">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row>
    <row r="557" ht="15.75" customHeight="1">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row>
    <row r="558" ht="15.75" customHeight="1">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row>
    <row r="559" ht="15.75" customHeight="1">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row>
    <row r="560" ht="15.75" customHeight="1">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row>
    <row r="561" ht="15.75" customHeight="1">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row>
    <row r="562" ht="15.75" customHeight="1">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row>
    <row r="563" ht="15.75" customHeight="1">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row>
    <row r="564" ht="15.75" customHeight="1">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row>
    <row r="565" ht="15.75" customHeight="1">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row>
    <row r="566" ht="15.75" customHeight="1">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row>
    <row r="567" ht="15.75" customHeight="1">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row>
    <row r="568" ht="15.75" customHeight="1">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row>
    <row r="569" ht="15.75" customHeight="1">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row>
    <row r="570" ht="15.75" customHeight="1">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row>
    <row r="571" ht="15.75" customHeight="1">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row>
    <row r="572" ht="15.75" customHeight="1">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row>
    <row r="573" ht="15.75" customHeight="1">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row>
    <row r="574" ht="15.75" customHeight="1">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row>
    <row r="575" ht="15.75" customHeight="1">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row>
    <row r="576" ht="15.75" customHeight="1">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row>
    <row r="577" ht="15.75" customHeight="1">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row>
    <row r="578" ht="15.75" customHeight="1">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row>
    <row r="579" ht="15.75" customHeight="1">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row>
    <row r="580" ht="15.75" customHeight="1">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row>
    <row r="581" ht="15.75" customHeight="1">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row>
    <row r="582" ht="15.75" customHeight="1">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row>
    <row r="583" ht="15.75" customHeight="1">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row>
    <row r="584" ht="15.75" customHeight="1">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row>
    <row r="585" ht="15.75" customHeight="1">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row>
    <row r="586" ht="15.75" customHeight="1">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row>
    <row r="587" ht="15.75" customHeight="1">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row>
    <row r="588" ht="15.75" customHeight="1">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row>
    <row r="589" ht="15.75" customHeight="1">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row>
    <row r="590" ht="15.75" customHeight="1">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row>
    <row r="591" ht="15.75" customHeight="1">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row>
    <row r="592" ht="15.75" customHeight="1">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row>
    <row r="593" ht="15.75" customHeight="1">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row>
    <row r="594" ht="15.75" customHeight="1">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row>
    <row r="595" ht="15.75" customHeight="1">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row>
    <row r="596" ht="15.75" customHeight="1">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row>
    <row r="597" ht="15.75" customHeight="1">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row>
    <row r="598" ht="15.75" customHeight="1">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row>
    <row r="599" ht="15.75" customHeight="1">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row>
    <row r="600" ht="15.75" customHeight="1">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row>
    <row r="601" ht="15.75" customHeight="1">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row>
    <row r="602" ht="15.75" customHeight="1">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row>
    <row r="603" ht="15.75" customHeight="1">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row>
    <row r="604" ht="15.75" customHeight="1">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row>
    <row r="605" ht="15.75" customHeight="1">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row>
    <row r="606" ht="15.75" customHeight="1">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row>
    <row r="607" ht="15.75" customHeight="1">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row>
    <row r="608" ht="15.75" customHeight="1">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row>
    <row r="609" ht="15.75" customHeight="1">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row>
    <row r="610" ht="15.75" customHeight="1">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row>
    <row r="611" ht="15.75" customHeight="1">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row>
    <row r="612" ht="15.75" customHeight="1">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row>
    <row r="613" ht="15.75" customHeight="1">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row>
    <row r="614" ht="15.75" customHeight="1">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row>
    <row r="615" ht="15.75" customHeight="1">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row>
    <row r="616" ht="15.75" customHeight="1">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row>
    <row r="617" ht="15.75" customHeight="1">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row>
    <row r="618" ht="15.75" customHeight="1">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row>
    <row r="619" ht="15.75" customHeight="1">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row>
    <row r="620" ht="15.75" customHeight="1">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row>
    <row r="621" ht="15.75" customHeight="1">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row>
    <row r="622" ht="15.75" customHeight="1">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row>
    <row r="623" ht="15.75" customHeight="1">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row>
    <row r="624" ht="15.75" customHeight="1">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row>
    <row r="625" ht="15.75" customHeight="1">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row>
    <row r="626" ht="15.75" customHeight="1">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row>
    <row r="627" ht="15.75" customHeight="1">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row>
    <row r="628" ht="15.75" customHeight="1">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row>
    <row r="629" ht="15.75" customHeight="1">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row>
    <row r="630" ht="15.75" customHeight="1">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row>
    <row r="631" ht="15.75" customHeight="1">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row>
    <row r="632" ht="15.75" customHeight="1">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row>
    <row r="633" ht="15.75" customHeight="1">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row>
    <row r="634" ht="15.75" customHeight="1">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row>
    <row r="635" ht="15.75" customHeight="1">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row>
    <row r="636" ht="15.75" customHeight="1">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row>
    <row r="637" ht="15.75" customHeight="1">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row>
    <row r="638" ht="15.75" customHeight="1">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row>
    <row r="639" ht="15.75" customHeight="1">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row>
    <row r="640" ht="15.75" customHeight="1">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row>
    <row r="641" ht="15.75" customHeight="1">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row>
    <row r="642" ht="15.75" customHeight="1">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row>
    <row r="643" ht="15.75" customHeight="1">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row>
    <row r="644" ht="15.75" customHeight="1">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row>
    <row r="645" ht="15.75" customHeight="1">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row>
    <row r="646" ht="15.75" customHeight="1">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row>
    <row r="647" ht="15.75" customHeight="1">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row>
    <row r="648" ht="15.75" customHeight="1">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row>
    <row r="649" ht="15.75" customHeight="1">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row>
    <row r="650" ht="15.75" customHeight="1">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row>
    <row r="651" ht="15.75" customHeight="1">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row>
    <row r="652" ht="15.75" customHeight="1">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row>
    <row r="653" ht="15.75" customHeight="1">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row>
    <row r="654" ht="15.75" customHeight="1">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row>
    <row r="655" ht="15.75" customHeight="1">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row>
    <row r="656" ht="15.75" customHeight="1">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row>
    <row r="657" ht="15.75" customHeight="1">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row>
    <row r="658" ht="15.75" customHeight="1">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row>
    <row r="659" ht="15.75" customHeight="1">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row>
    <row r="660" ht="15.75" customHeight="1">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row>
    <row r="661" ht="15.75" customHeight="1">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row>
    <row r="662" ht="15.75" customHeight="1">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row>
    <row r="663" ht="15.75" customHeight="1">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row>
    <row r="664" ht="15.75" customHeight="1">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row>
    <row r="665" ht="15.75" customHeight="1">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row>
    <row r="666" ht="15.75" customHeight="1">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row>
    <row r="667" ht="15.75" customHeight="1">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row>
    <row r="668" ht="15.75" customHeight="1">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row>
    <row r="669" ht="15.75" customHeight="1">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row>
    <row r="670" ht="15.75" customHeight="1">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row>
    <row r="671" ht="15.75" customHeight="1">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row>
    <row r="672" ht="15.75" customHeight="1">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row>
    <row r="673" ht="15.75" customHeight="1">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row>
    <row r="674" ht="15.75" customHeight="1">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row>
    <row r="675" ht="15.75" customHeight="1">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row>
    <row r="676" ht="15.75" customHeight="1">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row>
    <row r="677" ht="15.75" customHeight="1">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row>
    <row r="678" ht="15.75" customHeight="1">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row>
    <row r="679" ht="15.75" customHeight="1">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row>
    <row r="680" ht="15.75" customHeight="1">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row>
    <row r="681" ht="15.75" customHeight="1">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row>
    <row r="682" ht="15.75" customHeight="1">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row>
    <row r="683" ht="15.75" customHeight="1">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row>
    <row r="684" ht="15.75" customHeight="1">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row>
    <row r="685" ht="15.75" customHeight="1">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row>
    <row r="686" ht="15.75" customHeight="1">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row>
    <row r="687" ht="15.75" customHeight="1">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row>
    <row r="688" ht="15.75" customHeight="1">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row>
    <row r="689" ht="15.75" customHeight="1">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row>
    <row r="690" ht="15.75" customHeight="1">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row>
    <row r="691" ht="15.75" customHeight="1">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row>
    <row r="692" ht="15.75" customHeight="1">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row>
    <row r="693" ht="15.75" customHeight="1">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row>
    <row r="694" ht="15.75" customHeight="1">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row>
    <row r="695" ht="15.75" customHeight="1">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row>
    <row r="696" ht="15.75" customHeight="1">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row>
    <row r="697" ht="15.75" customHeight="1">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row>
    <row r="698" ht="15.75" customHeight="1">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row>
    <row r="699" ht="15.75" customHeight="1">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row>
    <row r="700" ht="15.75" customHeight="1">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row>
    <row r="701" ht="15.75" customHeight="1">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row>
    <row r="702" ht="15.75" customHeight="1">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row>
    <row r="703" ht="15.75" customHeight="1">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row>
    <row r="704" ht="15.75" customHeight="1">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row>
    <row r="705" ht="15.75" customHeight="1">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row>
    <row r="706" ht="15.75" customHeight="1">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row>
    <row r="707" ht="15.75" customHeight="1">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row>
    <row r="708" ht="15.75" customHeight="1">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row>
    <row r="709" ht="15.75" customHeight="1">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row>
    <row r="710" ht="15.75" customHeight="1">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row>
    <row r="711" ht="15.75" customHeight="1">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row>
    <row r="712" ht="15.75" customHeight="1">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row>
    <row r="713" ht="15.75" customHeight="1">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row>
    <row r="714" ht="15.75" customHeight="1">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row>
    <row r="715" ht="15.75" customHeight="1">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row>
    <row r="716" ht="15.75" customHeight="1">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row>
    <row r="717" ht="15.75" customHeight="1">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row>
    <row r="718" ht="15.75" customHeight="1">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row>
    <row r="719" ht="15.75" customHeight="1">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row>
    <row r="720" ht="15.75" customHeight="1">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row>
    <row r="721" ht="15.75" customHeight="1">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row>
    <row r="722" ht="15.75" customHeight="1">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row>
    <row r="723" ht="15.75" customHeight="1">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row>
    <row r="724" ht="15.75" customHeight="1">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row>
    <row r="725" ht="15.75" customHeight="1">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row>
    <row r="726" ht="15.75" customHeight="1">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row>
    <row r="727" ht="15.75" customHeight="1">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row>
    <row r="728" ht="15.75" customHeight="1">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row>
    <row r="729" ht="15.75" customHeight="1">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row>
    <row r="730" ht="15.75" customHeight="1">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row>
    <row r="731" ht="15.75" customHeight="1">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row>
    <row r="732" ht="15.75" customHeight="1">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row>
    <row r="733" ht="15.75" customHeight="1">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row>
    <row r="734" ht="15.75" customHeight="1">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row>
    <row r="735" ht="15.75" customHeight="1">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row>
    <row r="736" ht="15.75" customHeight="1">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row>
    <row r="737" ht="15.75" customHeight="1">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row>
    <row r="738" ht="15.75" customHeight="1">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row>
    <row r="739" ht="15.75" customHeight="1">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row>
    <row r="740" ht="15.75" customHeight="1">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row>
    <row r="741" ht="15.75" customHeight="1">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row>
    <row r="742" ht="15.75" customHeight="1">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row>
    <row r="743" ht="15.75" customHeight="1">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row>
    <row r="744" ht="15.75" customHeight="1">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row>
    <row r="745" ht="15.75" customHeight="1">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row>
    <row r="746" ht="15.75" customHeight="1">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row>
    <row r="747" ht="15.75" customHeight="1">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row>
    <row r="748" ht="15.75" customHeight="1">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row>
    <row r="749" ht="15.75" customHeight="1">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row>
    <row r="750" ht="15.75" customHeight="1">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row>
    <row r="751" ht="15.75" customHeight="1">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row>
    <row r="752" ht="15.75" customHeight="1">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row>
    <row r="753" ht="15.75" customHeight="1">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row>
    <row r="754" ht="15.75" customHeight="1">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row>
    <row r="755" ht="15.75" customHeight="1">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row>
    <row r="756" ht="15.75" customHeight="1">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row>
    <row r="757" ht="15.75" customHeight="1">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row>
    <row r="758" ht="15.75" customHeight="1">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row>
    <row r="759" ht="15.75" customHeight="1">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row>
    <row r="760" ht="15.75" customHeight="1">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row>
    <row r="761" ht="15.75" customHeight="1">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row>
    <row r="762" ht="15.75" customHeight="1">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row>
    <row r="763" ht="15.75" customHeight="1">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row>
    <row r="764" ht="15.75" customHeight="1">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row>
    <row r="765" ht="15.75" customHeight="1">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row>
    <row r="766" ht="15.75" customHeight="1">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row>
    <row r="767" ht="15.75" customHeight="1">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row>
    <row r="768" ht="15.75" customHeight="1">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row>
    <row r="769" ht="15.75" customHeight="1">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row>
    <row r="770" ht="15.75" customHeight="1">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row>
    <row r="771" ht="15.75" customHeight="1">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row>
    <row r="772" ht="15.75" customHeight="1">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row>
    <row r="773" ht="15.75" customHeight="1">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row>
    <row r="774" ht="15.75" customHeight="1">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row>
    <row r="775" ht="15.75" customHeight="1">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row>
    <row r="776" ht="15.75" customHeight="1">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row>
    <row r="777" ht="15.75" customHeight="1">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row>
    <row r="778" ht="15.75" customHeight="1">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row>
    <row r="779" ht="15.75" customHeight="1">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row>
    <row r="780" ht="15.75" customHeight="1">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row>
    <row r="781" ht="15.75" customHeight="1">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row>
    <row r="782" ht="15.75" customHeight="1">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row>
    <row r="783" ht="15.75" customHeight="1">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row>
    <row r="784" ht="15.75" customHeight="1">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row>
    <row r="785" ht="15.75" customHeight="1">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row>
    <row r="786" ht="15.75" customHeight="1">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row>
    <row r="787" ht="15.75" customHeight="1">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row>
    <row r="788" ht="15.75" customHeight="1">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row>
    <row r="789" ht="15.75" customHeight="1">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row>
    <row r="790" ht="15.75" customHeight="1">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row>
    <row r="791" ht="15.75" customHeight="1">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row>
    <row r="792" ht="15.75" customHeight="1">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row>
    <row r="793" ht="15.75" customHeight="1">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row>
    <row r="794" ht="15.75" customHeight="1">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row>
    <row r="795" ht="15.75" customHeight="1">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row>
    <row r="796" ht="15.75" customHeight="1">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row>
    <row r="797" ht="15.75" customHeight="1">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row>
    <row r="798" ht="15.75" customHeight="1">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row>
    <row r="799" ht="15.75" customHeight="1">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row>
    <row r="800" ht="15.75" customHeight="1">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row>
    <row r="801" ht="15.75" customHeight="1">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row>
    <row r="802" ht="15.75" customHeight="1">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row>
    <row r="803" ht="15.75" customHeight="1">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row>
    <row r="804" ht="15.75" customHeight="1">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row>
    <row r="805" ht="15.75" customHeight="1">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row>
    <row r="806" ht="15.75" customHeight="1">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row>
    <row r="807" ht="15.75" customHeight="1">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row>
    <row r="808" ht="15.75" customHeight="1">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row>
    <row r="809" ht="15.75" customHeight="1">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row>
    <row r="810" ht="15.75" customHeight="1">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row>
    <row r="811" ht="15.75" customHeight="1">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row>
    <row r="812" ht="15.75" customHeight="1">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row>
    <row r="813" ht="15.75" customHeight="1">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row>
    <row r="814" ht="15.75" customHeight="1">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row>
    <row r="815" ht="15.75" customHeight="1">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row>
    <row r="816" ht="15.75" customHeight="1">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row>
    <row r="817" ht="15.75" customHeight="1">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row>
    <row r="818" ht="15.75" customHeight="1">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row>
    <row r="819" ht="15.75" customHeight="1">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row>
    <row r="820" ht="15.75" customHeight="1">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row>
    <row r="821" ht="15.75" customHeight="1">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row>
    <row r="822" ht="15.75" customHeight="1">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row>
    <row r="823" ht="15.75" customHeight="1">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row>
    <row r="824" ht="15.75" customHeight="1">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row>
    <row r="825" ht="15.75" customHeight="1">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row>
    <row r="826" ht="15.75" customHeight="1">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row>
    <row r="827" ht="15.75" customHeight="1">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row>
    <row r="828" ht="15.75" customHeight="1">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row>
    <row r="829" ht="15.75" customHeight="1">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row>
    <row r="830" ht="15.75" customHeight="1">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row>
    <row r="831" ht="15.75" customHeight="1">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row>
    <row r="832" ht="15.75" customHeight="1">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row>
    <row r="833" ht="15.75" customHeight="1">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row>
    <row r="834" ht="15.75" customHeight="1">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row>
    <row r="835" ht="15.75" customHeight="1">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row>
    <row r="836" ht="15.75" customHeight="1">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row>
    <row r="837" ht="15.75" customHeight="1">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row>
    <row r="838" ht="15.75" customHeight="1">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row>
    <row r="839" ht="15.75" customHeight="1">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row>
    <row r="840" ht="15.75" customHeight="1">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row>
    <row r="841" ht="15.75" customHeight="1">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row>
    <row r="842" ht="15.75" customHeight="1">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row>
    <row r="843" ht="15.75" customHeight="1">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row>
    <row r="844" ht="15.75" customHeight="1">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row>
    <row r="845" ht="15.75" customHeight="1">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row>
    <row r="846" ht="15.75" customHeight="1">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row>
    <row r="847" ht="15.75" customHeight="1">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row>
    <row r="848" ht="15.75" customHeight="1">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row>
    <row r="849" ht="15.75" customHeight="1">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row>
    <row r="850" ht="15.75" customHeight="1">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row>
    <row r="851" ht="15.75" customHeight="1">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row>
    <row r="852" ht="15.75" customHeight="1">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row>
    <row r="853" ht="15.75" customHeight="1">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row>
    <row r="854" ht="15.75" customHeight="1">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row>
    <row r="855" ht="15.75" customHeight="1">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row>
    <row r="856" ht="15.75" customHeight="1">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row>
    <row r="857" ht="15.75" customHeight="1">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row>
    <row r="858" ht="15.75" customHeight="1">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row>
    <row r="859" ht="15.75" customHeight="1">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row>
    <row r="860" ht="15.75" customHeight="1">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row>
    <row r="861" ht="15.75" customHeight="1">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row>
    <row r="862" ht="15.75" customHeight="1">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row>
    <row r="863" ht="15.75" customHeight="1">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row>
    <row r="864" ht="15.75" customHeight="1">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row>
    <row r="865" ht="15.75" customHeight="1">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row>
    <row r="866" ht="15.75" customHeight="1">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row>
    <row r="867" ht="15.75" customHeight="1">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row>
    <row r="868" ht="15.75" customHeight="1">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row>
    <row r="869" ht="15.75" customHeight="1">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row>
    <row r="870" ht="15.75" customHeight="1">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row>
    <row r="871" ht="15.75" customHeight="1">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row>
    <row r="872" ht="15.75" customHeight="1">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row>
    <row r="873" ht="15.75" customHeight="1">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row>
    <row r="874" ht="15.75" customHeight="1">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row>
    <row r="875" ht="15.75" customHeight="1">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row>
    <row r="876" ht="15.75" customHeight="1">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row>
    <row r="877" ht="15.75" customHeight="1">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row>
    <row r="878" ht="15.75" customHeight="1">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row>
    <row r="879" ht="15.75" customHeight="1">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row>
    <row r="880" ht="15.75" customHeight="1">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row>
    <row r="881" ht="15.75" customHeight="1">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row>
    <row r="882" ht="15.75" customHeight="1">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row>
    <row r="883" ht="15.75" customHeight="1">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row>
    <row r="884" ht="15.75" customHeight="1">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row>
    <row r="885" ht="15.75" customHeight="1">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row>
    <row r="886" ht="15.75" customHeight="1">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row>
    <row r="887" ht="15.75" customHeight="1">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row>
    <row r="888" ht="15.75" customHeight="1">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row>
    <row r="889" ht="15.75" customHeight="1">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row>
    <row r="890" ht="15.75" customHeight="1">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row>
    <row r="891" ht="15.75" customHeight="1">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row>
    <row r="892" ht="15.75" customHeight="1">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row>
    <row r="893" ht="15.75" customHeight="1">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row>
    <row r="894" ht="15.75" customHeight="1">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row>
    <row r="895" ht="15.75" customHeight="1">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row>
    <row r="896" ht="15.75" customHeight="1">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row>
    <row r="897" ht="15.75" customHeight="1">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row>
    <row r="898" ht="15.75" customHeight="1">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row>
    <row r="899" ht="15.75" customHeight="1">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row>
    <row r="900" ht="15.75" customHeight="1">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row>
    <row r="901" ht="15.75" customHeight="1">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row>
    <row r="902" ht="15.75" customHeight="1">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row>
    <row r="903" ht="15.75" customHeight="1">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row>
    <row r="904" ht="15.75" customHeight="1">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row>
    <row r="905" ht="15.75" customHeight="1">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row>
    <row r="906" ht="15.75" customHeight="1">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row>
    <row r="907" ht="15.75" customHeight="1">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row>
    <row r="908" ht="15.75" customHeight="1">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row>
    <row r="909" ht="15.75" customHeight="1">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row>
    <row r="910" ht="15.75" customHeight="1">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row>
    <row r="911" ht="15.75" customHeight="1">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row>
    <row r="912" ht="15.75" customHeight="1">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row>
    <row r="913" ht="15.75" customHeight="1">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row>
    <row r="914" ht="15.75" customHeight="1">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row>
    <row r="915" ht="15.75" customHeight="1">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row>
    <row r="916" ht="15.75" customHeight="1">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row>
    <row r="917" ht="15.75" customHeight="1">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row>
    <row r="918" ht="15.75" customHeight="1">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row>
    <row r="919" ht="15.75" customHeight="1">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row>
    <row r="920" ht="15.75" customHeight="1">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row>
    <row r="921" ht="15.75" customHeight="1">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row>
    <row r="922" ht="15.75" customHeight="1">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row>
    <row r="923" ht="15.75" customHeight="1">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row>
    <row r="924" ht="15.75" customHeight="1">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row>
    <row r="925" ht="15.75" customHeight="1">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row>
    <row r="926" ht="15.75" customHeight="1">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row>
    <row r="927" ht="15.75" customHeight="1">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row>
    <row r="928" ht="15.75" customHeight="1">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row>
    <row r="929" ht="15.75" customHeight="1">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row>
    <row r="930" ht="15.75" customHeight="1">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row>
    <row r="931" ht="15.75" customHeight="1">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row>
    <row r="932" ht="15.75" customHeight="1">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row>
    <row r="933" ht="15.75" customHeight="1">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row>
    <row r="934" ht="15.75" customHeight="1">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row>
    <row r="935" ht="15.75" customHeight="1">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row>
    <row r="936" ht="15.75" customHeight="1">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row>
    <row r="937" ht="15.75" customHeight="1">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row>
    <row r="938" ht="15.75" customHeight="1">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row>
    <row r="939" ht="15.75" customHeight="1">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row>
    <row r="940" ht="15.75" customHeight="1">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row>
    <row r="941" ht="15.75" customHeight="1">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row>
    <row r="942" ht="15.75" customHeight="1">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row>
    <row r="943" ht="15.75" customHeight="1">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row>
    <row r="944" ht="15.75" customHeight="1">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row>
    <row r="945" ht="15.75" customHeight="1">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row>
    <row r="946" ht="15.75" customHeight="1">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row>
    <row r="947" ht="15.75" customHeight="1">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row>
    <row r="948" ht="15.75" customHeight="1">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row>
    <row r="949" ht="15.75" customHeight="1">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row>
    <row r="950" ht="15.75" customHeight="1">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row>
    <row r="951" ht="15.75" customHeight="1">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row>
    <row r="952" ht="15.75" customHeight="1">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row>
    <row r="953" ht="15.75" customHeight="1">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row>
    <row r="954" ht="15.75" customHeight="1">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row>
    <row r="955" ht="15.75" customHeight="1">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row>
    <row r="956" ht="15.75" customHeight="1">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row>
    <row r="957" ht="15.75" customHeight="1">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row>
    <row r="958" ht="15.75" customHeight="1">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row>
    <row r="959" ht="15.75" customHeight="1">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row>
    <row r="960" ht="15.75" customHeight="1">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row>
    <row r="961" ht="15.75" customHeight="1">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row>
    <row r="962" ht="15.75" customHeight="1">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row>
    <row r="963" ht="15.75" customHeight="1">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row>
    <row r="964" ht="15.75" customHeight="1">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row>
    <row r="965" ht="15.75" customHeight="1">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row>
    <row r="966" ht="15.75" customHeight="1">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row>
    <row r="967" ht="15.75" customHeight="1">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row>
    <row r="968" ht="15.75" customHeight="1">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row>
    <row r="969" ht="15.75" customHeight="1">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row>
    <row r="970" ht="15.75" customHeight="1">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row>
    <row r="971" ht="15.75" customHeight="1">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row>
    <row r="972" ht="15.75" customHeight="1">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row>
    <row r="973" ht="15.75" customHeight="1">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row>
    <row r="974" ht="15.75" customHeight="1">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row>
    <row r="975" ht="15.75" customHeight="1">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row>
    <row r="976" ht="15.75" customHeight="1">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row>
    <row r="977" ht="15.75" customHeight="1">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row>
    <row r="978" ht="15.75" customHeight="1">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row>
    <row r="979" ht="15.75" customHeight="1">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row>
    <row r="980" ht="15.75" customHeight="1">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row>
    <row r="981" ht="15.75" customHeight="1">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row>
    <row r="982" ht="15.75" customHeight="1">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row>
    <row r="983" ht="15.75" customHeight="1">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row>
    <row r="984" ht="15.75" customHeight="1">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row>
    <row r="985" ht="15.75" customHeight="1">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row>
    <row r="986" ht="15.75" customHeight="1">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row>
    <row r="987" ht="15.75" customHeight="1">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row>
    <row r="988" ht="15.75" customHeight="1">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row>
    <row r="989" ht="15.75" customHeight="1">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row>
    <row r="990" ht="15.75" customHeight="1">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row>
    <row r="991" ht="15.75" customHeight="1">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row>
    <row r="992" ht="15.75" customHeight="1">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row>
    <row r="993" ht="15.75" customHeight="1">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row>
    <row r="994" ht="15.75" customHeight="1">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row>
    <row r="995" ht="15.75" customHeight="1">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row>
    <row r="996" ht="15.75" customHeight="1">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row>
    <row r="997" ht="15.75" customHeight="1">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row>
    <row r="998" ht="15.75" customHeight="1">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row>
    <row r="999" ht="15.75" customHeight="1">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row>
    <row r="1000" ht="15.75" customHeight="1"/>
  </sheetData>
  <printOptions/>
  <pageMargins bottom="0.39375000000000004" footer="0.0" header="0.0" left="0.25" right="0.25" top="0.39375000000000004"/>
  <pageSetup orientation="landscape"/>
  <headerFooter>
    <oddHeader>&amp;C000000 OFFICIAL#_x000D_000000000000 OFFICIAL# </oddHeader>
    <oddFooter>&amp;C #000000 OFFICIAL_x000D_#000000 OFFICIAL</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0"/>
    <col customWidth="1" min="2" max="2" width="16.25"/>
    <col customWidth="1" min="3" max="3" width="2.88"/>
    <col customWidth="1" min="4" max="6" width="3.88"/>
    <col customWidth="1" min="7" max="26" width="8.63"/>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0"/>
  <cols>
    <col customWidth="1" min="1" max="1" width="25.13"/>
    <col customWidth="1" min="2" max="3" width="15.0"/>
    <col customWidth="1" min="4" max="5" width="18.63"/>
    <col customWidth="1" min="6" max="26" width="15.0"/>
  </cols>
  <sheetData>
    <row r="1" ht="31.5" customHeight="1">
      <c r="A1" s="84" t="str">
        <f t="array" ref="A1">INDEX('#_Column_IATI_Standard_Lookup'!$F:$F,MATCH(A2,'#_Column_IATI_Standard_Lookup'!$G:$G,0))</f>
        <v>IATI Identifier</v>
      </c>
      <c r="B1" s="85" t="str">
        <f t="array" ref="B1">INDEX('#_Column_IATI_Standard_Lookup'!$F:$F,MATCH(B2,'#_Column_IATI_Standard_Lookup'!$G:$G,0))</f>
        <v>Budget Value</v>
      </c>
      <c r="C1" s="86" t="str">
        <f t="array" ref="C1">INDEX('#_Column_IATI_Standard_Lookup'!$F:$F,MATCH(C2,'#_Column_IATI_Standard_Lookup'!$G:$G,0))</f>
        <v>Budget Value Date</v>
      </c>
      <c r="D1" s="86" t="str">
        <f t="array" ref="D1">INDEX('#_Column_IATI_Standard_Lookup'!$F:$F,MATCH(D2,'#_Column_IATI_Standard_Lookup'!$G:$G,0))</f>
        <v>Budget Start Date</v>
      </c>
      <c r="E1" s="86" t="str">
        <f t="array" ref="E1">INDEX('#_Column_IATI_Standard_Lookup'!$F:$F,MATCH(E2,'#_Column_IATI_Standard_Lookup'!$G:$G,0))</f>
        <v>Budget End Date</v>
      </c>
      <c r="F1" s="86" t="str">
        <f t="array" ref="F1">INDEX('#_Column_IATI_Standard_Lookup'!$F:$F,MATCH(F2,'#_Column_IATI_Standard_Lookup'!$G:$G,0))</f>
        <v>Budget Status</v>
      </c>
      <c r="G1" s="87" t="s">
        <v>702</v>
      </c>
      <c r="H1" s="86" t="s">
        <v>703</v>
      </c>
      <c r="I1" s="86"/>
      <c r="J1" s="86"/>
      <c r="K1" s="86"/>
      <c r="L1" s="86"/>
      <c r="M1" s="86"/>
      <c r="N1" s="86"/>
      <c r="O1" s="86"/>
      <c r="P1" s="86"/>
      <c r="Q1" s="86"/>
      <c r="R1" s="86"/>
      <c r="S1" s="86"/>
      <c r="T1" s="86"/>
      <c r="U1" s="86"/>
      <c r="V1" s="86"/>
      <c r="W1" s="86"/>
      <c r="X1" s="86"/>
      <c r="Y1" s="86"/>
      <c r="Z1" s="86"/>
    </row>
    <row r="2" ht="15.0" customHeight="1">
      <c r="A2" s="88" t="s">
        <v>71</v>
      </c>
      <c r="B2" s="89" t="s">
        <v>704</v>
      </c>
      <c r="C2" s="88" t="s">
        <v>705</v>
      </c>
      <c r="D2" s="88" t="s">
        <v>706</v>
      </c>
      <c r="E2" s="88" t="s">
        <v>707</v>
      </c>
      <c r="F2" s="88" t="s">
        <v>708</v>
      </c>
      <c r="G2" s="90" t="s">
        <v>573</v>
      </c>
      <c r="H2" s="88" t="s">
        <v>574</v>
      </c>
      <c r="I2" s="88" t="s">
        <v>709</v>
      </c>
      <c r="J2" s="88" t="s">
        <v>710</v>
      </c>
      <c r="K2" s="88" t="s">
        <v>711</v>
      </c>
      <c r="L2" s="88" t="s">
        <v>712</v>
      </c>
      <c r="M2" s="88" t="s">
        <v>713</v>
      </c>
      <c r="N2" s="88" t="s">
        <v>714</v>
      </c>
      <c r="O2" s="88" t="s">
        <v>715</v>
      </c>
      <c r="P2" s="88" t="s">
        <v>716</v>
      </c>
      <c r="Q2" s="88" t="s">
        <v>717</v>
      </c>
      <c r="R2" s="88" t="s">
        <v>718</v>
      </c>
      <c r="S2" s="88" t="s">
        <v>719</v>
      </c>
      <c r="T2" s="88" t="s">
        <v>720</v>
      </c>
      <c r="U2" s="88" t="s">
        <v>721</v>
      </c>
      <c r="V2" s="88" t="s">
        <v>722</v>
      </c>
      <c r="W2" s="88" t="s">
        <v>723</v>
      </c>
      <c r="X2" s="88" t="s">
        <v>724</v>
      </c>
      <c r="Y2" s="88" t="s">
        <v>725</v>
      </c>
      <c r="Z2" s="88" t="s">
        <v>726</v>
      </c>
    </row>
    <row r="3" ht="15.0" customHeight="1">
      <c r="A3" s="91" t="s">
        <v>109</v>
      </c>
      <c r="B3" s="92">
        <v>6100000.0</v>
      </c>
      <c r="C3" s="93">
        <v>43556.0</v>
      </c>
      <c r="D3" s="93">
        <v>43556.0</v>
      </c>
      <c r="E3" s="93">
        <v>43921.0</v>
      </c>
      <c r="F3" s="94">
        <v>1.0</v>
      </c>
      <c r="G3" s="95">
        <f t="array" ref="G3">INDEX(Activities!AB:AB, MATCH(A3, Activities!A:A, 0))</f>
        <v>998</v>
      </c>
      <c r="H3" s="81">
        <f t="array" ref="H3">INDEX(Activities!AE:AE, MATCH(A3, Activities!A:A, 0))</f>
        <v>15170</v>
      </c>
    </row>
    <row r="4" ht="15.0" customHeight="1">
      <c r="A4" s="91" t="s">
        <v>109</v>
      </c>
      <c r="B4" s="92">
        <v>4300000.0</v>
      </c>
      <c r="C4" s="93">
        <v>43191.0</v>
      </c>
      <c r="D4" s="93">
        <v>43191.0</v>
      </c>
      <c r="E4" s="93">
        <v>43555.0</v>
      </c>
      <c r="F4" s="94">
        <v>1.0</v>
      </c>
      <c r="G4" s="95">
        <f t="array" ref="G4">INDEX(Activities!AB:AB, MATCH(A4, Activities!A:A, 0))</f>
        <v>998</v>
      </c>
      <c r="H4" s="81">
        <f t="array" ref="H4">INDEX(Activities!AE:AE, MATCH(A4, Activities!A:A, 0))</f>
        <v>15170</v>
      </c>
    </row>
    <row r="5" ht="15.0" customHeight="1">
      <c r="A5" s="91" t="s">
        <v>117</v>
      </c>
      <c r="B5" s="92">
        <v>500000.0</v>
      </c>
      <c r="C5" s="93">
        <v>43556.0</v>
      </c>
      <c r="D5" s="93">
        <v>43556.0</v>
      </c>
      <c r="E5" s="93">
        <v>43921.0</v>
      </c>
      <c r="F5" s="94">
        <v>1.0</v>
      </c>
      <c r="G5" s="95">
        <f t="array" ref="G5">INDEX(Activities!AB:AB, MATCH(A5, Activities!A:A, 0))</f>
        <v>998</v>
      </c>
      <c r="H5" s="81">
        <f t="array" ref="H5">INDEX(Activities!AE:AE, MATCH(A5, Activities!A:A, 0))</f>
        <v>15220</v>
      </c>
    </row>
    <row r="6" ht="15.0" customHeight="1">
      <c r="A6" s="91" t="s">
        <v>117</v>
      </c>
      <c r="B6" s="92">
        <v>420000.0</v>
      </c>
      <c r="C6" s="93">
        <v>43191.0</v>
      </c>
      <c r="D6" s="93">
        <v>43191.0</v>
      </c>
      <c r="E6" s="93">
        <v>43555.0</v>
      </c>
      <c r="F6" s="94">
        <v>1.0</v>
      </c>
      <c r="G6" s="95">
        <f t="array" ref="G6">INDEX(Activities!AB:AB, MATCH(A6, Activities!A:A, 0))</f>
        <v>998</v>
      </c>
      <c r="H6" s="81">
        <f t="array" ref="H6">INDEX(Activities!AE:AE, MATCH(A6, Activities!A:A, 0))</f>
        <v>15220</v>
      </c>
    </row>
    <row r="7" ht="15.0" customHeight="1">
      <c r="A7" s="96" t="s">
        <v>122</v>
      </c>
      <c r="B7" s="97">
        <v>1500000.0</v>
      </c>
      <c r="C7" s="93">
        <v>43556.0</v>
      </c>
      <c r="D7" s="93">
        <v>43556.0</v>
      </c>
      <c r="E7" s="93">
        <v>43921.0</v>
      </c>
      <c r="F7" s="94">
        <v>1.0</v>
      </c>
      <c r="G7" s="95">
        <f t="array" ref="G7">INDEX(Activities!AB:AB, MATCH(A7, Activities!A:A, 0))</f>
        <v>998</v>
      </c>
      <c r="H7" s="81">
        <f t="array" ref="H7">INDEX(Activities!AE:AE, MATCH(A7, Activities!A:A, 0))</f>
        <v>15230</v>
      </c>
    </row>
    <row r="8" ht="15.0" customHeight="1">
      <c r="A8" s="96" t="s">
        <v>122</v>
      </c>
      <c r="B8" s="92">
        <v>620000.0</v>
      </c>
      <c r="C8" s="93">
        <v>43191.0</v>
      </c>
      <c r="D8" s="93">
        <v>43191.0</v>
      </c>
      <c r="E8" s="93">
        <v>43555.0</v>
      </c>
      <c r="F8" s="94">
        <v>1.0</v>
      </c>
      <c r="G8" s="95">
        <f t="array" ref="G8">INDEX(Activities!AB:AB, MATCH(A8, Activities!A:A, 0))</f>
        <v>998</v>
      </c>
      <c r="H8" s="81">
        <f t="array" ref="H8">INDEX(Activities!AE:AE, MATCH(A8, Activities!A:A, 0))</f>
        <v>15230</v>
      </c>
    </row>
    <row r="9" ht="15.0" customHeight="1">
      <c r="A9" s="96" t="s">
        <v>127</v>
      </c>
      <c r="B9" s="92">
        <v>1780000.0</v>
      </c>
      <c r="C9" s="93">
        <v>43556.0</v>
      </c>
      <c r="D9" s="93">
        <v>43556.0</v>
      </c>
      <c r="E9" s="93">
        <v>43921.0</v>
      </c>
      <c r="F9" s="94">
        <v>1.0</v>
      </c>
      <c r="G9" s="95">
        <f t="array" ref="G9">INDEX(Activities!AB:AB, MATCH(A9, Activities!A:A, 0))</f>
        <v>998</v>
      </c>
      <c r="H9" s="81">
        <f t="array" ref="H9">INDEX(Activities!AE:AE, MATCH(A9, Activities!A:A, 0))</f>
        <v>15220</v>
      </c>
    </row>
    <row r="10" ht="15.0" customHeight="1">
      <c r="A10" s="96" t="s">
        <v>127</v>
      </c>
      <c r="B10" s="92">
        <v>2900000.0</v>
      </c>
      <c r="C10" s="93">
        <v>43191.0</v>
      </c>
      <c r="D10" s="93">
        <v>43191.0</v>
      </c>
      <c r="E10" s="93">
        <v>43555.0</v>
      </c>
      <c r="F10" s="94">
        <v>1.0</v>
      </c>
      <c r="G10" s="95">
        <f t="array" ref="G10">INDEX(Activities!AB:AB, MATCH(A10, Activities!A:A, 0))</f>
        <v>998</v>
      </c>
      <c r="H10" s="81">
        <f t="array" ref="H10">INDEX(Activities!AE:AE, MATCH(A10, Activities!A:A, 0))</f>
        <v>15220</v>
      </c>
    </row>
    <row r="11" ht="15.0" customHeight="1">
      <c r="A11" s="96" t="s">
        <v>131</v>
      </c>
      <c r="B11" s="92" t="s">
        <v>727</v>
      </c>
      <c r="C11" s="93">
        <v>43556.0</v>
      </c>
      <c r="D11" s="93">
        <v>43556.0</v>
      </c>
      <c r="E11" s="93">
        <v>43921.0</v>
      </c>
      <c r="F11" s="94">
        <v>1.0</v>
      </c>
      <c r="G11" s="95">
        <f t="array" ref="G11">INDEX(Activities!AB:AB, MATCH(A11, Activities!A:A, 0))</f>
        <v>998</v>
      </c>
      <c r="H11" s="81">
        <f t="array" ref="H11">INDEX(Activities!AE:AE, MATCH(A11, Activities!A:A, 0))</f>
        <v>15190</v>
      </c>
    </row>
    <row r="12" ht="15.0" customHeight="1">
      <c r="A12" s="96" t="s">
        <v>131</v>
      </c>
      <c r="B12" s="92">
        <v>2739280.0</v>
      </c>
      <c r="C12" s="93">
        <v>43191.0</v>
      </c>
      <c r="D12" s="93">
        <v>43191.0</v>
      </c>
      <c r="E12" s="93">
        <v>43555.0</v>
      </c>
      <c r="F12" s="94">
        <v>1.0</v>
      </c>
      <c r="G12" s="95">
        <f t="array" ref="G12">INDEX(Activities!AB:AB, MATCH(A12, Activities!A:A, 0))</f>
        <v>998</v>
      </c>
      <c r="H12" s="81">
        <f t="array" ref="H12">INDEX(Activities!AE:AE, MATCH(A12, Activities!A:A, 0))</f>
        <v>15190</v>
      </c>
    </row>
    <row r="13" ht="15.0" customHeight="1">
      <c r="A13" s="96" t="s">
        <v>136</v>
      </c>
      <c r="B13" s="92" t="s">
        <v>728</v>
      </c>
      <c r="C13" s="93">
        <v>43556.0</v>
      </c>
      <c r="D13" s="93">
        <v>43556.0</v>
      </c>
      <c r="E13" s="93">
        <v>43921.0</v>
      </c>
      <c r="F13" s="94">
        <v>1.0</v>
      </c>
      <c r="G13" s="95" t="str">
        <f t="array" ref="G13">INDEX(Activities!AB:AB, MATCH(A13, Activities!A:A, 0))</f>
        <v>TR</v>
      </c>
      <c r="H13" s="81">
        <f t="array" ref="H13">INDEX(Activities!AE:AE, MATCH(A13, Activities!A:A, 0))</f>
        <v>15190</v>
      </c>
    </row>
    <row r="14" ht="15.0" customHeight="1">
      <c r="A14" s="96" t="s">
        <v>136</v>
      </c>
      <c r="B14" s="92">
        <v>2120000.0</v>
      </c>
      <c r="C14" s="93">
        <v>43191.0</v>
      </c>
      <c r="D14" s="93">
        <v>43191.0</v>
      </c>
      <c r="E14" s="93">
        <v>43555.0</v>
      </c>
      <c r="F14" s="94">
        <v>1.0</v>
      </c>
      <c r="G14" s="95" t="str">
        <f t="array" ref="G14">INDEX(Activities!AB:AB, MATCH(A14, Activities!A:A, 0))</f>
        <v>TR</v>
      </c>
      <c r="H14" s="81">
        <f t="array" ref="H14">INDEX(Activities!AE:AE, MATCH(A14, Activities!A:A, 0))</f>
        <v>15190</v>
      </c>
    </row>
    <row r="15" ht="15.0" customHeight="1">
      <c r="A15" s="96" t="s">
        <v>142</v>
      </c>
      <c r="B15" s="92" t="s">
        <v>729</v>
      </c>
      <c r="C15" s="93">
        <v>43556.0</v>
      </c>
      <c r="D15" s="93">
        <v>43556.0</v>
      </c>
      <c r="E15" s="93">
        <v>43921.0</v>
      </c>
      <c r="F15" s="94">
        <v>1.0</v>
      </c>
      <c r="G15" s="95">
        <f t="array" ref="G15">INDEX(Activities!AB:AB, MATCH(A15, Activities!A:A, 0))</f>
        <v>998</v>
      </c>
      <c r="H15" s="81">
        <f t="array" ref="H15">INDEX(Activities!AE:AE, MATCH(A15, Activities!A:A, 0))</f>
        <v>15220</v>
      </c>
    </row>
    <row r="16" ht="15.0" customHeight="1">
      <c r="A16" s="96" t="s">
        <v>142</v>
      </c>
      <c r="B16" s="92">
        <v>8264995.0</v>
      </c>
      <c r="C16" s="93">
        <v>43191.0</v>
      </c>
      <c r="D16" s="93">
        <v>43191.0</v>
      </c>
      <c r="E16" s="93">
        <v>43555.0</v>
      </c>
      <c r="F16" s="94">
        <v>1.0</v>
      </c>
      <c r="G16" s="95">
        <f t="array" ref="G16">INDEX(Activities!AB:AB, MATCH(A16, Activities!A:A, 0))</f>
        <v>998</v>
      </c>
      <c r="H16" s="81">
        <f t="array" ref="H16">INDEX(Activities!AE:AE, MATCH(A16, Activities!A:A, 0))</f>
        <v>15220</v>
      </c>
    </row>
    <row r="17" ht="15.0" customHeight="1">
      <c r="A17" s="96" t="s">
        <v>146</v>
      </c>
      <c r="B17" s="92">
        <v>2843000.0</v>
      </c>
      <c r="C17" s="93">
        <v>43556.0</v>
      </c>
      <c r="D17" s="93">
        <v>43556.0</v>
      </c>
      <c r="E17" s="93">
        <v>43921.0</v>
      </c>
      <c r="F17" s="94">
        <v>1.0</v>
      </c>
      <c r="G17" s="95">
        <f t="array" ref="G17">INDEX(Activities!AB:AB, MATCH(A17, Activities!A:A, 0))</f>
        <v>998</v>
      </c>
      <c r="H17" s="81">
        <f t="array" ref="H17">INDEX(Activities!AE:AE, MATCH(A17, Activities!A:A, 0))</f>
        <v>15210</v>
      </c>
    </row>
    <row r="18" ht="15.0" customHeight="1">
      <c r="A18" s="96" t="s">
        <v>146</v>
      </c>
      <c r="B18" s="92">
        <v>5049342.0</v>
      </c>
      <c r="C18" s="93">
        <v>43191.0</v>
      </c>
      <c r="D18" s="93">
        <v>43191.0</v>
      </c>
      <c r="E18" s="93">
        <v>43555.0</v>
      </c>
      <c r="F18" s="94">
        <v>1.0</v>
      </c>
      <c r="G18" s="95">
        <f t="array" ref="G18">INDEX(Activities!AB:AB, MATCH(A18, Activities!A:A, 0))</f>
        <v>998</v>
      </c>
      <c r="H18" s="81">
        <f t="array" ref="H18">INDEX(Activities!AE:AE, MATCH(A18, Activities!A:A, 0))</f>
        <v>15210</v>
      </c>
    </row>
    <row r="19" ht="15.0" customHeight="1">
      <c r="A19" s="96" t="s">
        <v>151</v>
      </c>
      <c r="B19" s="92">
        <v>1.0677E7</v>
      </c>
      <c r="C19" s="93">
        <v>43556.0</v>
      </c>
      <c r="D19" s="93">
        <v>43556.0</v>
      </c>
      <c r="E19" s="93">
        <v>43921.0</v>
      </c>
      <c r="F19" s="94">
        <v>1.0</v>
      </c>
      <c r="G19" s="95">
        <f t="array" ref="G19">INDEX(Activities!AB:AB, MATCH(A19, Activities!A:A, 0))</f>
        <v>998</v>
      </c>
      <c r="H19" s="81">
        <f t="array" ref="H19">INDEX(Activities!AE:AE, MATCH(A19, Activities!A:A, 0))</f>
        <v>15160</v>
      </c>
    </row>
    <row r="20" ht="15.0" customHeight="1">
      <c r="A20" s="96" t="s">
        <v>151</v>
      </c>
      <c r="B20" s="92">
        <v>9879445.0</v>
      </c>
      <c r="C20" s="93">
        <v>43191.0</v>
      </c>
      <c r="D20" s="93">
        <v>43191.0</v>
      </c>
      <c r="E20" s="93">
        <v>43555.0</v>
      </c>
      <c r="F20" s="94">
        <v>1.0</v>
      </c>
      <c r="G20" s="95">
        <f t="array" ref="G20">INDEX(Activities!AB:AB, MATCH(A20, Activities!A:A, 0))</f>
        <v>998</v>
      </c>
      <c r="H20" s="81">
        <f t="array" ref="H20">INDEX(Activities!AE:AE, MATCH(A20, Activities!A:A, 0))</f>
        <v>15160</v>
      </c>
    </row>
    <row r="21" ht="15.0" customHeight="1">
      <c r="A21" s="96" t="s">
        <v>156</v>
      </c>
      <c r="B21" s="92">
        <v>3588000.0</v>
      </c>
      <c r="C21" s="93">
        <v>43556.0</v>
      </c>
      <c r="D21" s="93">
        <v>43556.0</v>
      </c>
      <c r="E21" s="93">
        <v>43921.0</v>
      </c>
      <c r="F21" s="94">
        <v>1.0</v>
      </c>
      <c r="G21" s="95">
        <f t="array" ref="G21">INDEX(Activities!AB:AB, MATCH(A21, Activities!A:A, 0))</f>
        <v>998</v>
      </c>
      <c r="H21" s="81">
        <f t="array" ref="H21">INDEX(Activities!AE:AE, MATCH(A21, Activities!A:A, 0))</f>
        <v>14010</v>
      </c>
    </row>
    <row r="22" ht="15.0" customHeight="1">
      <c r="A22" s="96" t="s">
        <v>156</v>
      </c>
      <c r="B22" s="92">
        <v>1.035E7</v>
      </c>
      <c r="C22" s="93">
        <v>43191.0</v>
      </c>
      <c r="D22" s="93">
        <v>43191.0</v>
      </c>
      <c r="E22" s="93">
        <v>43555.0</v>
      </c>
      <c r="F22" s="94">
        <v>1.0</v>
      </c>
      <c r="G22" s="95">
        <f t="array" ref="G22">INDEX(Activities!AB:AB, MATCH(A22, Activities!A:A, 0))</f>
        <v>998</v>
      </c>
      <c r="H22" s="81">
        <f t="array" ref="H22">INDEX(Activities!AE:AE, MATCH(A22, Activities!A:A, 0))</f>
        <v>14010</v>
      </c>
    </row>
    <row r="23" ht="15.0" customHeight="1">
      <c r="A23" s="96" t="s">
        <v>161</v>
      </c>
      <c r="B23" s="92">
        <v>2.1907E7</v>
      </c>
      <c r="C23" s="93">
        <v>43556.0</v>
      </c>
      <c r="D23" s="93">
        <v>43556.0</v>
      </c>
      <c r="E23" s="93">
        <v>43921.0</v>
      </c>
      <c r="F23" s="94">
        <v>1.0</v>
      </c>
      <c r="G23" s="95">
        <f t="array" ref="G23">INDEX(Activities!AB:AB, MATCH(A23, Activities!A:A, 0))</f>
        <v>998</v>
      </c>
      <c r="H23" s="81">
        <f t="array" ref="H23">INDEX(Activities!AE:AE, MATCH(A23, Activities!A:A, 0))</f>
        <v>15210</v>
      </c>
    </row>
    <row r="24" ht="15.0" customHeight="1">
      <c r="A24" s="96" t="s">
        <v>161</v>
      </c>
      <c r="B24" s="92">
        <v>9410000.0</v>
      </c>
      <c r="C24" s="93">
        <v>43191.0</v>
      </c>
      <c r="D24" s="93">
        <v>43191.0</v>
      </c>
      <c r="E24" s="93">
        <v>43555.0</v>
      </c>
      <c r="F24" s="94">
        <v>1.0</v>
      </c>
      <c r="G24" s="95">
        <f t="array" ref="G24">INDEX(Activities!AB:AB, MATCH(A24, Activities!A:A, 0))</f>
        <v>998</v>
      </c>
      <c r="H24" s="81">
        <f t="array" ref="H24">INDEX(Activities!AE:AE, MATCH(A24, Activities!A:A, 0))</f>
        <v>15210</v>
      </c>
    </row>
    <row r="25" ht="15.0" customHeight="1">
      <c r="A25" s="96" t="s">
        <v>165</v>
      </c>
      <c r="B25" s="92" t="s">
        <v>730</v>
      </c>
      <c r="C25" s="93">
        <v>43556.0</v>
      </c>
      <c r="D25" s="93">
        <v>43556.0</v>
      </c>
      <c r="E25" s="93">
        <v>43921.0</v>
      </c>
      <c r="F25" s="94">
        <v>1.0</v>
      </c>
      <c r="G25" s="95">
        <f t="array" ref="G25">INDEX(Activities!AB:AB, MATCH(A25, Activities!A:A, 0))</f>
        <v>298</v>
      </c>
      <c r="H25" s="81">
        <f t="array" ref="H25">INDEX(Activities!AE:AE, MATCH(A25, Activities!A:A, 0))</f>
        <v>15190</v>
      </c>
    </row>
    <row r="26" ht="15.0" customHeight="1">
      <c r="A26" s="96" t="s">
        <v>170</v>
      </c>
      <c r="B26" s="92">
        <v>1594000.0</v>
      </c>
      <c r="C26" s="93">
        <v>43556.0</v>
      </c>
      <c r="D26" s="93">
        <v>43556.0</v>
      </c>
      <c r="E26" s="93">
        <v>43921.0</v>
      </c>
      <c r="F26" s="94">
        <v>1.0</v>
      </c>
      <c r="G26" s="95">
        <f t="array" ref="G26">INDEX(Activities!AB:AB, MATCH(A26, Activities!A:A, 0))</f>
        <v>998</v>
      </c>
      <c r="H26" s="81">
        <f t="array" ref="H26">INDEX(Activities!AE:AE, MATCH(A26, Activities!A:A, 0))</f>
        <v>15220</v>
      </c>
    </row>
    <row r="27" ht="15.0" customHeight="1">
      <c r="A27" s="96" t="s">
        <v>179</v>
      </c>
      <c r="B27" s="92" t="s">
        <v>731</v>
      </c>
      <c r="C27" s="93">
        <v>43556.0</v>
      </c>
      <c r="D27" s="93">
        <v>43556.0</v>
      </c>
      <c r="E27" s="93">
        <v>43921.0</v>
      </c>
      <c r="F27" s="94">
        <v>1.0</v>
      </c>
      <c r="G27" s="95" t="str">
        <f t="array" ref="G27">INDEX(Activities!AB:AB, MATCH(A27, Activities!A:A, 0))</f>
        <v>AF</v>
      </c>
      <c r="H27" s="81">
        <f t="array" ref="H27">INDEX(Activities!AE:AE, MATCH(A27, Activities!A:A, 0))</f>
        <v>15250</v>
      </c>
    </row>
    <row r="28" ht="15.0" customHeight="1">
      <c r="A28" s="96" t="s">
        <v>179</v>
      </c>
      <c r="B28" s="92">
        <v>3000000.0</v>
      </c>
      <c r="C28" s="93">
        <v>43191.0</v>
      </c>
      <c r="D28" s="93">
        <v>43191.0</v>
      </c>
      <c r="E28" s="93">
        <v>43555.0</v>
      </c>
      <c r="F28" s="94">
        <v>1.0</v>
      </c>
      <c r="G28" s="95" t="str">
        <f t="array" ref="G28">INDEX(Activities!AB:AB, MATCH(A28, Activities!A:A, 0))</f>
        <v>AF</v>
      </c>
      <c r="H28" s="81">
        <f t="array" ref="H28">INDEX(Activities!AE:AE, MATCH(A28, Activities!A:A, 0))</f>
        <v>15250</v>
      </c>
    </row>
    <row r="29" ht="15.0" customHeight="1">
      <c r="A29" s="96" t="s">
        <v>186</v>
      </c>
      <c r="B29" s="92">
        <v>1800000.0</v>
      </c>
      <c r="C29" s="93">
        <v>43191.0</v>
      </c>
      <c r="D29" s="93">
        <v>43191.0</v>
      </c>
      <c r="E29" s="93">
        <v>43555.0</v>
      </c>
      <c r="F29" s="94">
        <v>1.0</v>
      </c>
      <c r="G29" s="95" t="str">
        <f t="array" ref="G29">INDEX(Activities!AB:AB, MATCH(A29, Activities!A:A, 0))</f>
        <v>AF</v>
      </c>
      <c r="H29" s="81">
        <f t="array" ref="H29">INDEX(Activities!AE:AE, MATCH(A29, Activities!A:A, 0))</f>
        <v>72010</v>
      </c>
    </row>
    <row r="30" ht="15.0" customHeight="1">
      <c r="A30" s="96" t="s">
        <v>191</v>
      </c>
      <c r="B30" s="92" t="s">
        <v>732</v>
      </c>
      <c r="C30" s="93">
        <v>43556.0</v>
      </c>
      <c r="D30" s="93">
        <v>43556.0</v>
      </c>
      <c r="E30" s="93">
        <v>43921.0</v>
      </c>
      <c r="F30" s="94">
        <v>1.0</v>
      </c>
      <c r="G30" s="95" t="str">
        <f t="array" ref="G30">INDEX(Activities!AB:AB, MATCH(A30, Activities!A:A, 0))</f>
        <v>AF</v>
      </c>
      <c r="H30" s="81">
        <f t="array" ref="H30">INDEX(Activities!AE:AE, MATCH(A30, Activities!A:A, 0))</f>
        <v>15210</v>
      </c>
    </row>
    <row r="31" ht="15.0" customHeight="1">
      <c r="A31" s="96" t="s">
        <v>191</v>
      </c>
      <c r="B31" s="92">
        <v>2000000.0</v>
      </c>
      <c r="C31" s="93">
        <v>43191.0</v>
      </c>
      <c r="D31" s="93">
        <v>43191.0</v>
      </c>
      <c r="E31" s="93">
        <v>43555.0</v>
      </c>
      <c r="F31" s="94">
        <v>1.0</v>
      </c>
      <c r="G31" s="95" t="str">
        <f t="array" ref="G31">INDEX(Activities!AB:AB, MATCH(A31, Activities!A:A, 0))</f>
        <v>AF</v>
      </c>
      <c r="H31" s="81">
        <f t="array" ref="H31">INDEX(Activities!AE:AE, MATCH(A31, Activities!A:A, 0))</f>
        <v>15210</v>
      </c>
    </row>
    <row r="32" ht="15.0" customHeight="1">
      <c r="A32" s="96" t="s">
        <v>195</v>
      </c>
      <c r="B32" s="92" t="s">
        <v>733</v>
      </c>
      <c r="C32" s="93">
        <v>43556.0</v>
      </c>
      <c r="D32" s="93">
        <v>43556.0</v>
      </c>
      <c r="E32" s="93">
        <v>43921.0</v>
      </c>
      <c r="F32" s="94">
        <v>1.0</v>
      </c>
      <c r="G32" s="95" t="str">
        <f t="array" ref="G32">INDEX(Activities!AB:AB, MATCH(A32, Activities!A:A, 0))</f>
        <v>AF</v>
      </c>
      <c r="H32" s="81">
        <f t="array" ref="H32">INDEX(Activities!AE:AE, MATCH(A32, Activities!A:A, 0))</f>
        <v>15210</v>
      </c>
    </row>
    <row r="33" ht="15.0" customHeight="1">
      <c r="A33" s="96" t="s">
        <v>195</v>
      </c>
      <c r="B33" s="92">
        <v>3.02E7</v>
      </c>
      <c r="C33" s="93">
        <v>43191.0</v>
      </c>
      <c r="D33" s="93">
        <v>43191.0</v>
      </c>
      <c r="E33" s="93">
        <v>43555.0</v>
      </c>
      <c r="F33" s="94">
        <v>1.0</v>
      </c>
      <c r="G33" s="95" t="str">
        <f t="array" ref="G33">INDEX(Activities!AB:AB, MATCH(A33, Activities!A:A, 0))</f>
        <v>AF</v>
      </c>
      <c r="H33" s="81">
        <f t="array" ref="H33">INDEX(Activities!AE:AE, MATCH(A33, Activities!A:A, 0))</f>
        <v>15210</v>
      </c>
    </row>
    <row r="34" ht="15.0" customHeight="1">
      <c r="A34" s="96" t="s">
        <v>199</v>
      </c>
      <c r="B34" s="92" t="s">
        <v>734</v>
      </c>
      <c r="C34" s="93">
        <v>43556.0</v>
      </c>
      <c r="D34" s="93">
        <v>43556.0</v>
      </c>
      <c r="E34" s="93">
        <v>43921.0</v>
      </c>
      <c r="F34" s="94">
        <v>1.0</v>
      </c>
      <c r="G34" s="95" t="str">
        <f t="array" ref="G34">INDEX(Activities!AB:AB, MATCH(A34, Activities!A:A, 0))</f>
        <v>AF</v>
      </c>
      <c r="H34" s="81">
        <f t="array" ref="H34">INDEX(Activities!AE:AE, MATCH(A34, Activities!A:A, 0))</f>
        <v>15230</v>
      </c>
    </row>
    <row r="35" ht="15.0" customHeight="1">
      <c r="A35" s="96" t="s">
        <v>199</v>
      </c>
      <c r="B35" s="92">
        <v>4500000.0</v>
      </c>
      <c r="C35" s="93">
        <v>43191.0</v>
      </c>
      <c r="D35" s="93">
        <v>43191.0</v>
      </c>
      <c r="E35" s="93">
        <v>43555.0</v>
      </c>
      <c r="F35" s="94">
        <v>1.0</v>
      </c>
      <c r="G35" s="95" t="str">
        <f t="array" ref="G35">INDEX(Activities!AB:AB, MATCH(A35, Activities!A:A, 0))</f>
        <v>AF</v>
      </c>
      <c r="H35" s="81">
        <f t="array" ref="H35">INDEX(Activities!AE:AE, MATCH(A35, Activities!A:A, 0))</f>
        <v>15230</v>
      </c>
    </row>
    <row r="36" ht="15.0" customHeight="1">
      <c r="A36" s="96" t="s">
        <v>203</v>
      </c>
      <c r="B36" s="92">
        <v>800000.0</v>
      </c>
      <c r="C36" s="93">
        <v>43191.0</v>
      </c>
      <c r="D36" s="93">
        <v>43191.0</v>
      </c>
      <c r="E36" s="93">
        <v>43555.0</v>
      </c>
      <c r="F36" s="94">
        <v>1.0</v>
      </c>
      <c r="G36" s="95">
        <f t="array" ref="G36">INDEX(Activities!AB:AB, MATCH(A36, Activities!A:A, 0))</f>
        <v>298</v>
      </c>
      <c r="H36" s="81">
        <f t="array" ref="H36">INDEX(Activities!AE:AE, MATCH(A36, Activities!A:A, 0))</f>
        <v>15220</v>
      </c>
    </row>
    <row r="37" ht="15.0" customHeight="1">
      <c r="A37" s="96" t="s">
        <v>207</v>
      </c>
      <c r="B37" s="92">
        <v>5200000.0</v>
      </c>
      <c r="C37" s="93">
        <v>43556.0</v>
      </c>
      <c r="D37" s="93">
        <v>43556.0</v>
      </c>
      <c r="E37" s="93">
        <v>43921.0</v>
      </c>
      <c r="F37" s="94">
        <v>1.0</v>
      </c>
      <c r="G37" s="95" t="str">
        <f t="array" ref="G37">INDEX(Activities!AB:AB, MATCH(A37, Activities!A:A, 0))</f>
        <v>NG</v>
      </c>
      <c r="H37" s="81">
        <f t="array" ref="H37">INDEX(Activities!AE:AE, MATCH(A37, Activities!A:A, 0))</f>
        <v>15210</v>
      </c>
    </row>
    <row r="38" ht="15.0" customHeight="1">
      <c r="A38" s="96" t="s">
        <v>207</v>
      </c>
      <c r="B38" s="92">
        <v>5500000.0</v>
      </c>
      <c r="C38" s="93">
        <v>43191.0</v>
      </c>
      <c r="D38" s="93">
        <v>43191.0</v>
      </c>
      <c r="E38" s="93">
        <v>43555.0</v>
      </c>
      <c r="F38" s="94">
        <v>1.0</v>
      </c>
      <c r="G38" s="95" t="str">
        <f t="array" ref="G38">INDEX(Activities!AB:AB, MATCH(A38, Activities!A:A, 0))</f>
        <v>NG</v>
      </c>
      <c r="H38" s="81">
        <f t="array" ref="H38">INDEX(Activities!AE:AE, MATCH(A38, Activities!A:A, 0))</f>
        <v>15210</v>
      </c>
    </row>
    <row r="39" ht="15.0" customHeight="1">
      <c r="A39" s="96" t="s">
        <v>213</v>
      </c>
      <c r="B39" s="92">
        <v>5600000.0</v>
      </c>
      <c r="C39" s="93">
        <v>43556.0</v>
      </c>
      <c r="D39" s="93">
        <v>43556.0</v>
      </c>
      <c r="E39" s="93">
        <v>43921.0</v>
      </c>
      <c r="F39" s="94">
        <v>1.0</v>
      </c>
      <c r="G39" s="95" t="str">
        <f t="array" ref="G39">INDEX(Activities!AB:AB, MATCH(A39, Activities!A:A, 0))</f>
        <v>NG</v>
      </c>
      <c r="H39" s="81">
        <f t="array" ref="H39">INDEX(Activities!AE:AE, MATCH(A39, Activities!A:A, 0))</f>
        <v>15230</v>
      </c>
    </row>
    <row r="40" ht="15.0" customHeight="1">
      <c r="A40" s="96" t="s">
        <v>213</v>
      </c>
      <c r="B40" s="92">
        <v>3300000.0</v>
      </c>
      <c r="C40" s="93">
        <v>43191.0</v>
      </c>
      <c r="D40" s="93">
        <v>43191.0</v>
      </c>
      <c r="E40" s="93">
        <v>43555.0</v>
      </c>
      <c r="F40" s="94">
        <v>1.0</v>
      </c>
      <c r="G40" s="95" t="str">
        <f t="array" ref="G40">INDEX(Activities!AB:AB, MATCH(A40, Activities!A:A, 0))</f>
        <v>NG</v>
      </c>
      <c r="H40" s="81">
        <f t="array" ref="H40">INDEX(Activities!AE:AE, MATCH(A40, Activities!A:A, 0))</f>
        <v>15230</v>
      </c>
    </row>
    <row r="41" ht="15.0" customHeight="1">
      <c r="A41" s="96" t="s">
        <v>217</v>
      </c>
      <c r="B41" s="92">
        <v>170000.0</v>
      </c>
      <c r="C41" s="93">
        <v>43556.0</v>
      </c>
      <c r="D41" s="93">
        <v>43556.0</v>
      </c>
      <c r="E41" s="93">
        <v>43921.0</v>
      </c>
      <c r="F41" s="94">
        <v>1.0</v>
      </c>
      <c r="G41" s="95">
        <f t="array" ref="G41">INDEX(Activities!AB:AB, MATCH(A41, Activities!A:A, 0))</f>
        <v>298</v>
      </c>
      <c r="H41" s="81">
        <f t="array" ref="H41">INDEX(Activities!AE:AE, MATCH(A41, Activities!A:A, 0))</f>
        <v>15210</v>
      </c>
    </row>
    <row r="42" ht="15.0" customHeight="1">
      <c r="A42" s="96" t="s">
        <v>217</v>
      </c>
      <c r="B42" s="92">
        <v>90000.0</v>
      </c>
      <c r="C42" s="93">
        <v>43191.0</v>
      </c>
      <c r="D42" s="93">
        <v>43191.0</v>
      </c>
      <c r="E42" s="93">
        <v>43555.0</v>
      </c>
      <c r="F42" s="94">
        <v>1.0</v>
      </c>
      <c r="G42" s="95">
        <f t="array" ref="G42">INDEX(Activities!AB:AB, MATCH(A42, Activities!A:A, 0))</f>
        <v>298</v>
      </c>
      <c r="H42" s="81">
        <f t="array" ref="H42">INDEX(Activities!AE:AE, MATCH(A42, Activities!A:A, 0))</f>
        <v>15210</v>
      </c>
    </row>
    <row r="43" ht="15.0" customHeight="1">
      <c r="A43" s="96" t="s">
        <v>221</v>
      </c>
      <c r="B43" s="92">
        <v>3600000.0</v>
      </c>
      <c r="C43" s="93">
        <v>43556.0</v>
      </c>
      <c r="D43" s="93">
        <v>43556.0</v>
      </c>
      <c r="E43" s="93">
        <v>43921.0</v>
      </c>
      <c r="F43" s="94">
        <v>1.0</v>
      </c>
      <c r="G43" s="95" t="str">
        <f t="array" ref="G43">INDEX(Activities!AB:AB, MATCH(A43, Activities!A:A, 0))</f>
        <v>SO</v>
      </c>
      <c r="H43" s="81">
        <f t="array" ref="H43">INDEX(Activities!AE:AE, MATCH(A43, Activities!A:A, 0))</f>
        <v>15220</v>
      </c>
    </row>
    <row r="44" ht="15.0" customHeight="1">
      <c r="A44" s="96" t="s">
        <v>221</v>
      </c>
      <c r="B44" s="92">
        <v>3240000.0</v>
      </c>
      <c r="C44" s="93">
        <v>43191.0</v>
      </c>
      <c r="D44" s="93">
        <v>43191.0</v>
      </c>
      <c r="E44" s="93">
        <v>43555.0</v>
      </c>
      <c r="F44" s="94">
        <v>1.0</v>
      </c>
      <c r="G44" s="95" t="str">
        <f t="array" ref="G44">INDEX(Activities!AB:AB, MATCH(A44, Activities!A:A, 0))</f>
        <v>SO</v>
      </c>
      <c r="H44" s="81">
        <f t="array" ref="H44">INDEX(Activities!AE:AE, MATCH(A44, Activities!A:A, 0))</f>
        <v>15220</v>
      </c>
    </row>
    <row r="45" ht="15.0" customHeight="1">
      <c r="A45" s="96" t="s">
        <v>227</v>
      </c>
      <c r="B45" s="92">
        <v>2300000.0</v>
      </c>
      <c r="C45" s="93">
        <v>43556.0</v>
      </c>
      <c r="D45" s="93">
        <v>43556.0</v>
      </c>
      <c r="E45" s="93">
        <v>43921.0</v>
      </c>
      <c r="F45" s="94">
        <v>1.0</v>
      </c>
      <c r="G45" s="95">
        <f t="array" ref="G45">INDEX(Activities!AB:AB, MATCH(A45, Activities!A:A, 0))</f>
        <v>298</v>
      </c>
      <c r="H45" s="81">
        <f t="array" ref="H45">INDEX(Activities!AE:AE, MATCH(A45, Activities!A:A, 0))</f>
        <v>15220</v>
      </c>
    </row>
    <row r="46" ht="15.0" customHeight="1">
      <c r="A46" s="96" t="s">
        <v>227</v>
      </c>
      <c r="B46" s="92">
        <v>1790000.0</v>
      </c>
      <c r="C46" s="93">
        <v>43191.0</v>
      </c>
      <c r="D46" s="93">
        <v>43191.0</v>
      </c>
      <c r="E46" s="93">
        <v>43555.0</v>
      </c>
      <c r="F46" s="94">
        <v>1.0</v>
      </c>
      <c r="G46" s="95">
        <f t="array" ref="G46">INDEX(Activities!AB:AB, MATCH(A46, Activities!A:A, 0))</f>
        <v>298</v>
      </c>
      <c r="H46" s="81">
        <f t="array" ref="H46">INDEX(Activities!AE:AE, MATCH(A46, Activities!A:A, 0))</f>
        <v>15220</v>
      </c>
    </row>
    <row r="47" ht="15.0" customHeight="1">
      <c r="A47" s="96" t="s">
        <v>231</v>
      </c>
      <c r="B47" s="92">
        <v>3384000.0</v>
      </c>
      <c r="C47" s="93">
        <v>43556.0</v>
      </c>
      <c r="D47" s="93">
        <v>43556.0</v>
      </c>
      <c r="E47" s="93">
        <v>43921.0</v>
      </c>
      <c r="F47" s="94">
        <v>1.0</v>
      </c>
      <c r="G47" s="95">
        <f t="array" ref="G47">INDEX(Activities!AB:AB, MATCH(A47, Activities!A:A, 0))</f>
        <v>298</v>
      </c>
      <c r="H47" s="81">
        <f t="array" ref="H47">INDEX(Activities!AE:AE, MATCH(A47, Activities!A:A, 0))</f>
        <v>15170</v>
      </c>
    </row>
    <row r="48" ht="15.0" customHeight="1">
      <c r="A48" s="96" t="s">
        <v>231</v>
      </c>
      <c r="B48" s="92">
        <v>2360000.0</v>
      </c>
      <c r="C48" s="93">
        <v>43191.0</v>
      </c>
      <c r="D48" s="93">
        <v>43191.0</v>
      </c>
      <c r="E48" s="93">
        <v>43555.0</v>
      </c>
      <c r="F48" s="94">
        <v>1.0</v>
      </c>
      <c r="G48" s="95">
        <f t="array" ref="G48">INDEX(Activities!AB:AB, MATCH(A48, Activities!A:A, 0))</f>
        <v>298</v>
      </c>
      <c r="H48" s="81">
        <f t="array" ref="H48">INDEX(Activities!AE:AE, MATCH(A48, Activities!A:A, 0))</f>
        <v>15170</v>
      </c>
    </row>
    <row r="49" ht="15.0" customHeight="1">
      <c r="A49" s="96" t="s">
        <v>235</v>
      </c>
      <c r="B49" s="92">
        <v>590000.0</v>
      </c>
      <c r="C49" s="93">
        <v>43556.0</v>
      </c>
      <c r="D49" s="93">
        <v>43556.0</v>
      </c>
      <c r="E49" s="93">
        <v>43921.0</v>
      </c>
      <c r="F49" s="94">
        <v>1.0</v>
      </c>
      <c r="G49" s="95">
        <f t="array" ref="G49">INDEX(Activities!AB:AB, MATCH(A49, Activities!A:A, 0))</f>
        <v>298</v>
      </c>
      <c r="H49" s="81">
        <f t="array" ref="H49">INDEX(Activities!AE:AE, MATCH(A49, Activities!A:A, 0))</f>
        <v>15210</v>
      </c>
    </row>
    <row r="50" ht="15.0" customHeight="1">
      <c r="A50" s="96" t="s">
        <v>235</v>
      </c>
      <c r="B50" s="92">
        <v>2480000.0</v>
      </c>
      <c r="C50" s="93">
        <v>43191.0</v>
      </c>
      <c r="D50" s="93">
        <v>43191.0</v>
      </c>
      <c r="E50" s="93">
        <v>43555.0</v>
      </c>
      <c r="F50" s="94">
        <v>1.0</v>
      </c>
      <c r="G50" s="95">
        <f t="array" ref="G50">INDEX(Activities!AB:AB, MATCH(A50, Activities!A:A, 0))</f>
        <v>298</v>
      </c>
      <c r="H50" s="81">
        <f t="array" ref="H50">INDEX(Activities!AE:AE, MATCH(A50, Activities!A:A, 0))</f>
        <v>15210</v>
      </c>
    </row>
    <row r="51" ht="15.0" customHeight="1">
      <c r="A51" s="96" t="s">
        <v>239</v>
      </c>
      <c r="B51" s="92">
        <v>2500000.0</v>
      </c>
      <c r="C51" s="93">
        <v>43191.0</v>
      </c>
      <c r="D51" s="93">
        <v>43191.0</v>
      </c>
      <c r="E51" s="93">
        <v>43555.0</v>
      </c>
      <c r="F51" s="94">
        <v>1.0</v>
      </c>
      <c r="G51" s="95">
        <f t="array" ref="G51">INDEX(Activities!AB:AB, MATCH(A51, Activities!A:A, 0))</f>
        <v>298</v>
      </c>
      <c r="H51" s="81">
        <f t="array" ref="H51">INDEX(Activities!AE:AE, MATCH(A51, Activities!A:A, 0))</f>
        <v>15136</v>
      </c>
    </row>
    <row r="52" ht="15.0" customHeight="1">
      <c r="A52" s="96" t="s">
        <v>244</v>
      </c>
      <c r="B52" s="92">
        <v>900000.0</v>
      </c>
      <c r="C52" s="93">
        <v>43556.0</v>
      </c>
      <c r="D52" s="93">
        <v>43556.0</v>
      </c>
      <c r="E52" s="93">
        <v>43921.0</v>
      </c>
      <c r="F52" s="94">
        <v>1.0</v>
      </c>
      <c r="G52" s="95" t="str">
        <f t="array" ref="G52">INDEX(Activities!AB:AB, MATCH(A52, Activities!A:A, 0))</f>
        <v>NG</v>
      </c>
      <c r="H52" s="81">
        <f t="array" ref="H52">INDEX(Activities!AE:AE, MATCH(A52, Activities!A:A, 0))</f>
        <v>15220</v>
      </c>
    </row>
    <row r="53" ht="15.0" customHeight="1">
      <c r="A53" s="96" t="s">
        <v>244</v>
      </c>
      <c r="B53" s="92">
        <v>900000.0</v>
      </c>
      <c r="C53" s="93">
        <v>43191.0</v>
      </c>
      <c r="D53" s="93">
        <v>43191.0</v>
      </c>
      <c r="E53" s="93">
        <v>43555.0</v>
      </c>
      <c r="F53" s="94">
        <v>1.0</v>
      </c>
      <c r="G53" s="95" t="str">
        <f t="array" ref="G53">INDEX(Activities!AB:AB, MATCH(A53, Activities!A:A, 0))</f>
        <v>NG</v>
      </c>
      <c r="H53" s="81">
        <f t="array" ref="H53">INDEX(Activities!AE:AE, MATCH(A53, Activities!A:A, 0))</f>
        <v>15220</v>
      </c>
    </row>
    <row r="54" ht="15.0" customHeight="1">
      <c r="A54" s="96" t="s">
        <v>248</v>
      </c>
      <c r="B54" s="92">
        <v>1300000.0</v>
      </c>
      <c r="C54" s="93">
        <v>43556.0</v>
      </c>
      <c r="D54" s="93">
        <v>43556.0</v>
      </c>
      <c r="E54" s="93">
        <v>43921.0</v>
      </c>
      <c r="F54" s="94">
        <v>1.0</v>
      </c>
      <c r="G54" s="95">
        <f t="array" ref="G54">INDEX(Activities!AB:AB, MATCH(A54, Activities!A:A, 0))</f>
        <v>298</v>
      </c>
      <c r="H54" s="81">
        <f t="array" ref="H54">INDEX(Activities!AE:AE, MATCH(A54, Activities!A:A, 0))</f>
        <v>15220</v>
      </c>
    </row>
    <row r="55" ht="15.0" customHeight="1">
      <c r="A55" s="96" t="s">
        <v>248</v>
      </c>
      <c r="B55" s="92">
        <v>609387.0</v>
      </c>
      <c r="C55" s="93">
        <v>43191.0</v>
      </c>
      <c r="D55" s="93">
        <v>43191.0</v>
      </c>
      <c r="E55" s="93">
        <v>43555.0</v>
      </c>
      <c r="F55" s="94">
        <v>1.0</v>
      </c>
      <c r="G55" s="95">
        <f t="array" ref="G55">INDEX(Activities!AB:AB, MATCH(A55, Activities!A:A, 0))</f>
        <v>298</v>
      </c>
      <c r="H55" s="81">
        <f t="array" ref="H55">INDEX(Activities!AE:AE, MATCH(A55, Activities!A:A, 0))</f>
        <v>15220</v>
      </c>
    </row>
    <row r="56" ht="15.0" customHeight="1">
      <c r="A56" s="96" t="s">
        <v>252</v>
      </c>
      <c r="B56" s="92">
        <v>4950000.0</v>
      </c>
      <c r="C56" s="93">
        <v>43556.0</v>
      </c>
      <c r="D56" s="93">
        <v>43556.0</v>
      </c>
      <c r="E56" s="93">
        <v>43921.0</v>
      </c>
      <c r="F56" s="94">
        <v>1.0</v>
      </c>
      <c r="G56" s="95">
        <f t="array" ref="G56">INDEX(Activities!AB:AB, MATCH(A56, Activities!A:A, 0))</f>
        <v>298</v>
      </c>
      <c r="H56" s="81">
        <f t="array" ref="H56">INDEX(Activities!AE:AE, MATCH(A56, Activities!A:A, 0))</f>
        <v>15230</v>
      </c>
    </row>
    <row r="57" ht="15.0" customHeight="1">
      <c r="A57" s="96" t="s">
        <v>252</v>
      </c>
      <c r="B57" s="92">
        <v>4500000.0</v>
      </c>
      <c r="C57" s="93">
        <v>43191.0</v>
      </c>
      <c r="D57" s="93">
        <v>43191.0</v>
      </c>
      <c r="E57" s="93">
        <v>43555.0</v>
      </c>
      <c r="F57" s="94">
        <v>1.0</v>
      </c>
      <c r="G57" s="95">
        <f t="array" ref="G57">INDEX(Activities!AB:AB, MATCH(A57, Activities!A:A, 0))</f>
        <v>298</v>
      </c>
      <c r="H57" s="81">
        <f t="array" ref="H57">INDEX(Activities!AE:AE, MATCH(A57, Activities!A:A, 0))</f>
        <v>15230</v>
      </c>
    </row>
    <row r="58" ht="15.0" customHeight="1">
      <c r="A58" s="96" t="s">
        <v>256</v>
      </c>
      <c r="B58" s="92">
        <v>500000.0</v>
      </c>
      <c r="C58" s="93">
        <v>43556.0</v>
      </c>
      <c r="D58" s="93">
        <v>43556.0</v>
      </c>
      <c r="E58" s="93">
        <v>43921.0</v>
      </c>
      <c r="F58" s="94">
        <v>1.0</v>
      </c>
      <c r="G58" s="95" t="str">
        <f t="array" ref="G58">INDEX(Activities!AB:AB, MATCH(A58, Activities!A:A, 0))</f>
        <v>SO</v>
      </c>
      <c r="H58" s="81">
        <f t="array" ref="H58">INDEX(Activities!AE:AE, MATCH(A58, Activities!A:A, 0))</f>
        <v>15220</v>
      </c>
    </row>
    <row r="59" ht="15.0" customHeight="1">
      <c r="A59" s="96" t="s">
        <v>256</v>
      </c>
      <c r="B59" s="92">
        <v>650000.0</v>
      </c>
      <c r="C59" s="93">
        <v>43191.0</v>
      </c>
      <c r="D59" s="93">
        <v>43191.0</v>
      </c>
      <c r="E59" s="93">
        <v>43555.0</v>
      </c>
      <c r="F59" s="94">
        <v>1.0</v>
      </c>
      <c r="G59" s="95" t="str">
        <f t="array" ref="G59">INDEX(Activities!AB:AB, MATCH(A59, Activities!A:A, 0))</f>
        <v>SO</v>
      </c>
      <c r="H59" s="81">
        <f t="array" ref="H59">INDEX(Activities!AE:AE, MATCH(A59, Activities!A:A, 0))</f>
        <v>15220</v>
      </c>
    </row>
    <row r="60" ht="15.0" customHeight="1">
      <c r="A60" s="96" t="s">
        <v>260</v>
      </c>
      <c r="B60" s="92">
        <v>4800000.0</v>
      </c>
      <c r="C60" s="93">
        <v>43556.0</v>
      </c>
      <c r="D60" s="93">
        <v>43556.0</v>
      </c>
      <c r="E60" s="93">
        <v>43921.0</v>
      </c>
      <c r="F60" s="94">
        <v>1.0</v>
      </c>
      <c r="G60" s="95" t="str">
        <f t="array" ref="G60">INDEX(Activities!AB:AB, MATCH(A60, Activities!A:A, 0))</f>
        <v>SO</v>
      </c>
      <c r="H60" s="81">
        <f t="array" ref="H60">INDEX(Activities!AE:AE, MATCH(A60, Activities!A:A, 0))</f>
        <v>73010</v>
      </c>
    </row>
    <row r="61" ht="15.0" customHeight="1">
      <c r="A61" s="96" t="s">
        <v>260</v>
      </c>
      <c r="B61" s="92">
        <v>5000000.0</v>
      </c>
      <c r="C61" s="93">
        <v>43191.0</v>
      </c>
      <c r="D61" s="93">
        <v>43191.0</v>
      </c>
      <c r="E61" s="93">
        <v>43555.0</v>
      </c>
      <c r="F61" s="94">
        <v>1.0</v>
      </c>
      <c r="G61" s="95" t="str">
        <f t="array" ref="G61">INDEX(Activities!AB:AB, MATCH(A61, Activities!A:A, 0))</f>
        <v>SO</v>
      </c>
      <c r="H61" s="81">
        <f t="array" ref="H61">INDEX(Activities!AE:AE, MATCH(A61, Activities!A:A, 0))</f>
        <v>73010</v>
      </c>
    </row>
    <row r="62" ht="15.0" customHeight="1">
      <c r="A62" s="96" t="s">
        <v>265</v>
      </c>
      <c r="B62" s="92">
        <v>4500000.0</v>
      </c>
      <c r="C62" s="93">
        <v>43556.0</v>
      </c>
      <c r="D62" s="93">
        <v>43556.0</v>
      </c>
      <c r="E62" s="93">
        <v>43921.0</v>
      </c>
      <c r="F62" s="94">
        <v>1.0</v>
      </c>
      <c r="G62" s="95" t="str">
        <f t="array" ref="G62">INDEX(Activities!AB:AB, MATCH(A62, Activities!A:A, 0))</f>
        <v>SO</v>
      </c>
      <c r="H62" s="81">
        <f t="array" ref="H62">INDEX(Activities!AE:AE, MATCH(A62, Activities!A:A, 0))</f>
        <v>15210</v>
      </c>
    </row>
    <row r="63" ht="15.0" customHeight="1">
      <c r="A63" s="96" t="s">
        <v>265</v>
      </c>
      <c r="B63" s="92">
        <v>5710000.0</v>
      </c>
      <c r="C63" s="93">
        <v>43191.0</v>
      </c>
      <c r="D63" s="93">
        <v>43191.0</v>
      </c>
      <c r="E63" s="93">
        <v>43555.0</v>
      </c>
      <c r="F63" s="94">
        <v>1.0</v>
      </c>
      <c r="G63" s="95" t="str">
        <f t="array" ref="G63">INDEX(Activities!AB:AB, MATCH(A63, Activities!A:A, 0))</f>
        <v>SO</v>
      </c>
      <c r="H63" s="81">
        <f t="array" ref="H63">INDEX(Activities!AE:AE, MATCH(A63, Activities!A:A, 0))</f>
        <v>15210</v>
      </c>
    </row>
    <row r="64" ht="15.0" customHeight="1">
      <c r="A64" s="96" t="s">
        <v>269</v>
      </c>
      <c r="B64" s="92">
        <v>1450000.0</v>
      </c>
      <c r="C64" s="93">
        <v>43556.0</v>
      </c>
      <c r="D64" s="93">
        <v>43556.0</v>
      </c>
      <c r="E64" s="93">
        <v>43921.0</v>
      </c>
      <c r="F64" s="94">
        <v>1.0</v>
      </c>
      <c r="G64" s="95" t="str">
        <f t="array" ref="G64">INDEX(Activities!AB:AB, MATCH(A64, Activities!A:A, 0))</f>
        <v>SO</v>
      </c>
      <c r="H64" s="81">
        <f t="array" ref="H64">INDEX(Activities!AE:AE, MATCH(A64, Activities!A:A, 0))</f>
        <v>15220</v>
      </c>
    </row>
    <row r="65" ht="15.0" customHeight="1">
      <c r="A65" s="96" t="s">
        <v>269</v>
      </c>
      <c r="B65" s="92">
        <v>1070000.0</v>
      </c>
      <c r="C65" s="93">
        <v>43191.0</v>
      </c>
      <c r="D65" s="93">
        <v>43191.0</v>
      </c>
      <c r="E65" s="93">
        <v>43555.0</v>
      </c>
      <c r="F65" s="94">
        <v>1.0</v>
      </c>
      <c r="G65" s="95" t="str">
        <f t="array" ref="G65">INDEX(Activities!AB:AB, MATCH(A65, Activities!A:A, 0))</f>
        <v>SO</v>
      </c>
      <c r="H65" s="81">
        <f t="array" ref="H65">INDEX(Activities!AE:AE, MATCH(A65, Activities!A:A, 0))</f>
        <v>15220</v>
      </c>
    </row>
    <row r="66" ht="15.0" customHeight="1">
      <c r="A66" s="96" t="s">
        <v>273</v>
      </c>
      <c r="B66" s="92">
        <v>3731657.0</v>
      </c>
      <c r="C66" s="93">
        <v>43556.0</v>
      </c>
      <c r="D66" s="93">
        <v>43556.0</v>
      </c>
      <c r="E66" s="93">
        <v>43921.0</v>
      </c>
      <c r="F66" s="94">
        <v>1.0</v>
      </c>
      <c r="G66" s="95" t="str">
        <f t="array" ref="G66">INDEX(Activities!AB:AB, MATCH(A66, Activities!A:A, 0))</f>
        <v>SS</v>
      </c>
      <c r="H66" s="81">
        <f t="array" ref="H66">INDEX(Activities!AE:AE, MATCH(A66, Activities!A:A, 0))</f>
        <v>15220</v>
      </c>
    </row>
    <row r="67" ht="15.0" customHeight="1">
      <c r="A67" s="96" t="s">
        <v>273</v>
      </c>
      <c r="B67" s="92">
        <v>3520000.0</v>
      </c>
      <c r="C67" s="93">
        <v>43191.0</v>
      </c>
      <c r="D67" s="93">
        <v>43191.0</v>
      </c>
      <c r="E67" s="93">
        <v>43555.0</v>
      </c>
      <c r="F67" s="94">
        <v>1.0</v>
      </c>
      <c r="G67" s="95" t="str">
        <f t="array" ref="G67">INDEX(Activities!AB:AB, MATCH(A67, Activities!A:A, 0))</f>
        <v>SS</v>
      </c>
      <c r="H67" s="81">
        <f t="array" ref="H67">INDEX(Activities!AE:AE, MATCH(A67, Activities!A:A, 0))</f>
        <v>15220</v>
      </c>
    </row>
    <row r="68" ht="15.0" customHeight="1">
      <c r="A68" s="96" t="s">
        <v>279</v>
      </c>
      <c r="B68" s="92">
        <v>1420185.0</v>
      </c>
      <c r="C68" s="93">
        <v>43556.0</v>
      </c>
      <c r="D68" s="93">
        <v>43556.0</v>
      </c>
      <c r="E68" s="93">
        <v>43921.0</v>
      </c>
      <c r="F68" s="94">
        <v>1.0</v>
      </c>
      <c r="G68" s="95" t="str">
        <f t="array" ref="G68">INDEX(Activities!AB:AB, MATCH(A68, Activities!A:A, 0))</f>
        <v>SD</v>
      </c>
      <c r="H68" s="81">
        <f t="array" ref="H68">INDEX(Activities!AE:AE, MATCH(A68, Activities!A:A, 0))</f>
        <v>15220</v>
      </c>
    </row>
    <row r="69" ht="15.0" customHeight="1">
      <c r="A69" s="96" t="s">
        <v>279</v>
      </c>
      <c r="B69" s="92">
        <v>1470000.0</v>
      </c>
      <c r="C69" s="93">
        <v>43191.0</v>
      </c>
      <c r="D69" s="93">
        <v>43191.0</v>
      </c>
      <c r="E69" s="93">
        <v>43555.0</v>
      </c>
      <c r="F69" s="94">
        <v>1.0</v>
      </c>
      <c r="G69" s="95" t="str">
        <f t="array" ref="G69">INDEX(Activities!AB:AB, MATCH(A69, Activities!A:A, 0))</f>
        <v>SD</v>
      </c>
      <c r="H69" s="81">
        <f t="array" ref="H69">INDEX(Activities!AE:AE, MATCH(A69, Activities!A:A, 0))</f>
        <v>15220</v>
      </c>
    </row>
    <row r="70" ht="15.0" customHeight="1">
      <c r="A70" s="96" t="s">
        <v>309</v>
      </c>
      <c r="B70" s="92">
        <v>1135198.0</v>
      </c>
      <c r="C70" s="93">
        <v>43556.0</v>
      </c>
      <c r="D70" s="93">
        <v>43556.0</v>
      </c>
      <c r="E70" s="93">
        <v>43921.0</v>
      </c>
      <c r="F70" s="94">
        <v>1.0</v>
      </c>
      <c r="G70" s="95" t="str">
        <f t="array" ref="G70">INDEX(Activities!AB:AB, MATCH(A70, Activities!A:A, 0))</f>
        <v/>
      </c>
      <c r="H70" s="81">
        <f t="array" ref="H70">INDEX(Activities!AE:AE, MATCH(A70, Activities!A:A, 0))</f>
        <v>15210</v>
      </c>
    </row>
    <row r="71" ht="15.0" customHeight="1">
      <c r="A71" s="96" t="s">
        <v>309</v>
      </c>
      <c r="B71" s="92">
        <v>350000.0</v>
      </c>
      <c r="C71" s="93">
        <v>43191.0</v>
      </c>
      <c r="D71" s="93">
        <v>43191.0</v>
      </c>
      <c r="E71" s="93">
        <v>43555.0</v>
      </c>
      <c r="F71" s="94">
        <v>1.0</v>
      </c>
      <c r="G71" s="95" t="str">
        <f t="array" ref="G71">INDEX(Activities!AB:AB, MATCH(A71, Activities!A:A, 0))</f>
        <v/>
      </c>
      <c r="H71" s="81">
        <f t="array" ref="H71">INDEX(Activities!AE:AE, MATCH(A71, Activities!A:A, 0))</f>
        <v>15210</v>
      </c>
    </row>
    <row r="72" ht="15.0" customHeight="1">
      <c r="A72" s="96" t="s">
        <v>314</v>
      </c>
      <c r="B72" s="92">
        <v>6100000.0</v>
      </c>
      <c r="C72" s="93">
        <v>43556.0</v>
      </c>
      <c r="D72" s="93">
        <v>43556.0</v>
      </c>
      <c r="E72" s="93">
        <v>43921.0</v>
      </c>
      <c r="F72" s="94">
        <v>1.0</v>
      </c>
      <c r="G72" s="95" t="str">
        <f t="array" ref="G72">INDEX(Activities!AB:AB, MATCH(A72, Activities!A:A, 0))</f>
        <v>CO</v>
      </c>
      <c r="H72" s="81">
        <f t="array" ref="H72">INDEX(Activities!AE:AE, MATCH(A72, Activities!A:A, 0))</f>
        <v>15210</v>
      </c>
    </row>
    <row r="73" ht="15.0" customHeight="1">
      <c r="A73" s="96" t="s">
        <v>314</v>
      </c>
      <c r="B73" s="92">
        <v>1.0935E7</v>
      </c>
      <c r="C73" s="93">
        <v>43191.0</v>
      </c>
      <c r="D73" s="93">
        <v>43191.0</v>
      </c>
      <c r="E73" s="93">
        <v>43555.0</v>
      </c>
      <c r="F73" s="94">
        <v>1.0</v>
      </c>
      <c r="G73" s="95" t="str">
        <f t="array" ref="G73">INDEX(Activities!AB:AB, MATCH(A73, Activities!A:A, 0))</f>
        <v>CO</v>
      </c>
      <c r="H73" s="81">
        <f t="array" ref="H73">INDEX(Activities!AE:AE, MATCH(A73, Activities!A:A, 0))</f>
        <v>15210</v>
      </c>
    </row>
    <row r="74" ht="15.0" customHeight="1">
      <c r="A74" s="96" t="s">
        <v>320</v>
      </c>
      <c r="B74" s="92">
        <v>1120299.0</v>
      </c>
      <c r="C74" s="93">
        <v>43556.0</v>
      </c>
      <c r="D74" s="93">
        <v>43556.0</v>
      </c>
      <c r="E74" s="93">
        <v>43921.0</v>
      </c>
      <c r="F74" s="94">
        <v>1.0</v>
      </c>
      <c r="G74" s="95">
        <f t="array" ref="G74">INDEX(Activities!AB:AB, MATCH(A74, Activities!A:A, 0))</f>
        <v>489</v>
      </c>
      <c r="H74" s="81">
        <f t="array" ref="H74">INDEX(Activities!AE:AE, MATCH(A74, Activities!A:A, 0))</f>
        <v>15210</v>
      </c>
    </row>
    <row r="75" ht="15.0" customHeight="1">
      <c r="A75" s="96" t="s">
        <v>320</v>
      </c>
      <c r="B75" s="92">
        <v>50000.0</v>
      </c>
      <c r="C75" s="93">
        <v>43191.0</v>
      </c>
      <c r="D75" s="93">
        <v>43191.0</v>
      </c>
      <c r="E75" s="93">
        <v>43555.0</v>
      </c>
      <c r="F75" s="94">
        <v>1.0</v>
      </c>
      <c r="G75" s="95">
        <f t="array" ref="G75">INDEX(Activities!AB:AB, MATCH(A75, Activities!A:A, 0))</f>
        <v>489</v>
      </c>
      <c r="H75" s="81">
        <f t="array" ref="H75">INDEX(Activities!AE:AE, MATCH(A75, Activities!A:A, 0))</f>
        <v>15210</v>
      </c>
    </row>
    <row r="76" ht="15.0" customHeight="1">
      <c r="A76" s="96" t="s">
        <v>325</v>
      </c>
      <c r="B76" s="92">
        <v>4387502.0</v>
      </c>
      <c r="C76" s="93">
        <v>43556.0</v>
      </c>
      <c r="D76" s="93">
        <v>43556.0</v>
      </c>
      <c r="E76" s="93">
        <v>43921.0</v>
      </c>
      <c r="F76" s="94">
        <v>1.0</v>
      </c>
      <c r="G76" s="95">
        <f t="array" ref="G76">INDEX(Activities!AB:AB, MATCH(A76, Activities!A:A, 0))</f>
        <v>619</v>
      </c>
      <c r="H76" s="81">
        <f t="array" ref="H76">INDEX(Activities!AE:AE, MATCH(A76, Activities!A:A, 0))</f>
        <v>15220</v>
      </c>
    </row>
    <row r="77" ht="15.0" customHeight="1">
      <c r="A77" s="96" t="s">
        <v>325</v>
      </c>
      <c r="B77" s="92">
        <v>2600000.0</v>
      </c>
      <c r="C77" s="93">
        <v>43191.0</v>
      </c>
      <c r="D77" s="93">
        <v>43191.0</v>
      </c>
      <c r="E77" s="93">
        <v>43555.0</v>
      </c>
      <c r="F77" s="94">
        <v>1.0</v>
      </c>
      <c r="G77" s="95">
        <f t="array" ref="G77">INDEX(Activities!AB:AB, MATCH(A77, Activities!A:A, 0))</f>
        <v>619</v>
      </c>
      <c r="H77" s="81">
        <f t="array" ref="H77">INDEX(Activities!AE:AE, MATCH(A77, Activities!A:A, 0))</f>
        <v>15220</v>
      </c>
    </row>
    <row r="78" ht="15.0" customHeight="1">
      <c r="A78" s="96" t="s">
        <v>330</v>
      </c>
      <c r="B78" s="92">
        <v>4903186.0</v>
      </c>
      <c r="C78" s="93">
        <v>43556.0</v>
      </c>
      <c r="D78" s="93">
        <v>43556.0</v>
      </c>
      <c r="E78" s="93">
        <v>43921.0</v>
      </c>
      <c r="F78" s="94">
        <v>1.0</v>
      </c>
      <c r="G78" s="95">
        <f t="array" ref="G78">INDEX(Activities!AB:AB, MATCH(A78, Activities!A:A, 0))</f>
        <v>998</v>
      </c>
      <c r="H78" s="81">
        <f t="array" ref="H78">INDEX(Activities!AE:AE, MATCH(A78, Activities!A:A, 0))</f>
        <v>15220</v>
      </c>
    </row>
    <row r="79" ht="15.0" customHeight="1">
      <c r="A79" s="96" t="s">
        <v>330</v>
      </c>
      <c r="B79" s="92">
        <v>3200000.0</v>
      </c>
      <c r="C79" s="93">
        <v>43191.0</v>
      </c>
      <c r="D79" s="93">
        <v>43191.0</v>
      </c>
      <c r="E79" s="93">
        <v>43555.0</v>
      </c>
      <c r="F79" s="94">
        <v>1.0</v>
      </c>
      <c r="G79" s="95">
        <f t="array" ref="G79">INDEX(Activities!AB:AB, MATCH(A79, Activities!A:A, 0))</f>
        <v>998</v>
      </c>
      <c r="H79" s="81">
        <f t="array" ref="H79">INDEX(Activities!AE:AE, MATCH(A79, Activities!A:A, 0))</f>
        <v>15220</v>
      </c>
    </row>
    <row r="80" ht="15.0" customHeight="1">
      <c r="A80" s="96" t="s">
        <v>334</v>
      </c>
      <c r="B80" s="92" t="s">
        <v>735</v>
      </c>
      <c r="C80" s="93">
        <v>43556.0</v>
      </c>
      <c r="D80" s="93">
        <v>43556.0</v>
      </c>
      <c r="E80" s="93">
        <v>43921.0</v>
      </c>
      <c r="F80" s="94">
        <v>1.0</v>
      </c>
      <c r="G80" s="95">
        <f t="array" ref="G80">INDEX(Activities!AB:AB, MATCH(A80, Activities!A:A, 0))</f>
        <v>998</v>
      </c>
      <c r="H80" s="81">
        <f t="array" ref="H80">INDEX(Activities!AE:AE, MATCH(A80, Activities!A:A, 0))</f>
        <v>15150</v>
      </c>
    </row>
    <row r="81" ht="15.0" customHeight="1">
      <c r="A81" s="96" t="s">
        <v>334</v>
      </c>
      <c r="B81" s="92">
        <v>2000000.0</v>
      </c>
      <c r="C81" s="93">
        <v>43191.0</v>
      </c>
      <c r="D81" s="93">
        <v>43191.0</v>
      </c>
      <c r="E81" s="93">
        <v>43555.0</v>
      </c>
      <c r="F81" s="94">
        <v>1.0</v>
      </c>
      <c r="G81" s="95">
        <f t="array" ref="G81">INDEX(Activities!AB:AB, MATCH(A81, Activities!A:A, 0))</f>
        <v>998</v>
      </c>
      <c r="H81" s="81">
        <f t="array" ref="H81">INDEX(Activities!AE:AE, MATCH(A81, Activities!A:A, 0))</f>
        <v>15150</v>
      </c>
    </row>
    <row r="82" ht="15.0" customHeight="1">
      <c r="A82" s="96" t="s">
        <v>334</v>
      </c>
      <c r="B82" s="92">
        <v>4900000.0</v>
      </c>
      <c r="C82" s="93">
        <v>43556.0</v>
      </c>
      <c r="D82" s="93">
        <v>43556.0</v>
      </c>
      <c r="E82" s="93">
        <v>43921.0</v>
      </c>
      <c r="F82" s="94">
        <v>1.0</v>
      </c>
      <c r="G82" s="95">
        <f t="array" ref="G82">INDEX(Activities!AB:AB, MATCH(A82, Activities!A:A, 0))</f>
        <v>998</v>
      </c>
      <c r="H82" s="81">
        <f t="array" ref="H82">INDEX(Activities!AE:AE, MATCH(A82, Activities!A:A, 0))</f>
        <v>15150</v>
      </c>
    </row>
    <row r="83" ht="15.0" customHeight="1">
      <c r="A83" s="96" t="s">
        <v>349</v>
      </c>
      <c r="B83" s="92">
        <v>7985240.0</v>
      </c>
      <c r="C83" s="93">
        <v>43556.0</v>
      </c>
      <c r="D83" s="93">
        <v>43556.0</v>
      </c>
      <c r="E83" s="93">
        <v>43921.0</v>
      </c>
      <c r="F83" s="94">
        <v>1.0</v>
      </c>
      <c r="G83" s="95" t="str">
        <f t="array" ref="G83">INDEX(Activities!AB:AB, MATCH(A83, Activities!A:A, 0))</f>
        <v>DZ</v>
      </c>
      <c r="H83" s="81">
        <f t="array" ref="H83">INDEX(Activities!AE:AE, MATCH(A83, Activities!A:A, 0))</f>
        <v>16020</v>
      </c>
    </row>
    <row r="84" ht="15.0" customHeight="1">
      <c r="A84" s="96" t="s">
        <v>349</v>
      </c>
      <c r="B84" s="92">
        <v>6500000.0</v>
      </c>
      <c r="C84" s="93">
        <v>43191.0</v>
      </c>
      <c r="D84" s="93">
        <v>43191.0</v>
      </c>
      <c r="E84" s="93">
        <v>43555.0</v>
      </c>
      <c r="F84" s="94">
        <v>1.0</v>
      </c>
      <c r="G84" s="95" t="str">
        <f t="array" ref="G84">INDEX(Activities!AB:AB, MATCH(A84, Activities!A:A, 0))</f>
        <v>DZ</v>
      </c>
      <c r="H84" s="81">
        <f t="array" ref="H84">INDEX(Activities!AE:AE, MATCH(A84, Activities!A:A, 0))</f>
        <v>16020</v>
      </c>
    </row>
    <row r="85" ht="15.0" customHeight="1">
      <c r="A85" s="96" t="s">
        <v>356</v>
      </c>
      <c r="B85" s="92">
        <v>1.015E7</v>
      </c>
      <c r="C85" s="93">
        <v>43556.0</v>
      </c>
      <c r="D85" s="93">
        <v>43556.0</v>
      </c>
      <c r="E85" s="93">
        <v>43921.0</v>
      </c>
      <c r="F85" s="94">
        <v>1.0</v>
      </c>
      <c r="G85" s="95" t="str">
        <f t="array" ref="G85">INDEX(Activities!AB:AB, MATCH(A85, Activities!A:A, 0))</f>
        <v>EG</v>
      </c>
      <c r="H85" s="81">
        <f t="array" ref="H85">INDEX(Activities!AE:AE, MATCH(A85, Activities!A:A, 0))</f>
        <v>15142</v>
      </c>
    </row>
    <row r="86" ht="15.0" customHeight="1">
      <c r="A86" s="96" t="s">
        <v>356</v>
      </c>
      <c r="B86" s="92">
        <v>9190000.0</v>
      </c>
      <c r="C86" s="93">
        <v>43191.0</v>
      </c>
      <c r="D86" s="93">
        <v>43191.0</v>
      </c>
      <c r="E86" s="93">
        <v>43555.0</v>
      </c>
      <c r="F86" s="94">
        <v>1.0</v>
      </c>
      <c r="G86" s="95" t="str">
        <f t="array" ref="G86">INDEX(Activities!AB:AB, MATCH(A86, Activities!A:A, 0))</f>
        <v>EG</v>
      </c>
      <c r="H86" s="81">
        <f t="array" ref="H86">INDEX(Activities!AE:AE, MATCH(A86, Activities!A:A, 0))</f>
        <v>15142</v>
      </c>
    </row>
    <row r="87" ht="15.0" customHeight="1">
      <c r="A87" s="96" t="s">
        <v>363</v>
      </c>
      <c r="B87" s="92">
        <v>7918992.0</v>
      </c>
      <c r="C87" s="93">
        <v>43556.0</v>
      </c>
      <c r="D87" s="93">
        <v>43556.0</v>
      </c>
      <c r="E87" s="93">
        <v>43921.0</v>
      </c>
      <c r="F87" s="94">
        <v>1.0</v>
      </c>
      <c r="G87" s="95" t="str">
        <f t="array" ref="G87">INDEX(Activities!AB:AB, MATCH(A87, Activities!A:A, 0))</f>
        <v>LB</v>
      </c>
      <c r="H87" s="81">
        <f t="array" ref="H87">INDEX(Activities!AE:AE, MATCH(A87, Activities!A:A, 0))</f>
        <v>15130</v>
      </c>
    </row>
    <row r="88" ht="15.0" customHeight="1">
      <c r="A88" s="96" t="s">
        <v>363</v>
      </c>
      <c r="B88" s="92">
        <v>5930000.0</v>
      </c>
      <c r="C88" s="93">
        <v>43191.0</v>
      </c>
      <c r="D88" s="93">
        <v>43191.0</v>
      </c>
      <c r="E88" s="93">
        <v>43555.0</v>
      </c>
      <c r="F88" s="94">
        <v>1.0</v>
      </c>
      <c r="G88" s="95" t="str">
        <f t="array" ref="G88">INDEX(Activities!AB:AB, MATCH(A88, Activities!A:A, 0))</f>
        <v>LB</v>
      </c>
      <c r="H88" s="81">
        <f t="array" ref="H88">INDEX(Activities!AE:AE, MATCH(A88, Activities!A:A, 0))</f>
        <v>15130</v>
      </c>
    </row>
    <row r="89" ht="15.0" customHeight="1">
      <c r="A89" s="96" t="s">
        <v>370</v>
      </c>
      <c r="B89" s="92">
        <v>1.3495E7</v>
      </c>
      <c r="C89" s="93">
        <v>43556.0</v>
      </c>
      <c r="D89" s="93">
        <v>43556.0</v>
      </c>
      <c r="E89" s="93">
        <v>43921.0</v>
      </c>
      <c r="F89" s="94">
        <v>1.0</v>
      </c>
      <c r="G89" s="95" t="str">
        <f t="array" ref="G89">INDEX(Activities!AB:AB, MATCH(A89, Activities!A:A, 0))</f>
        <v>LY</v>
      </c>
      <c r="H89" s="81">
        <f t="array" ref="H89">INDEX(Activities!AE:AE, MATCH(A89, Activities!A:A, 0))</f>
        <v>15220</v>
      </c>
    </row>
    <row r="90" ht="15.0" customHeight="1">
      <c r="A90" s="96" t="s">
        <v>370</v>
      </c>
      <c r="B90" s="92">
        <v>1.2E7</v>
      </c>
      <c r="C90" s="93">
        <v>43191.0</v>
      </c>
      <c r="D90" s="93">
        <v>43191.0</v>
      </c>
      <c r="E90" s="93">
        <v>43555.0</v>
      </c>
      <c r="F90" s="94">
        <v>1.0</v>
      </c>
      <c r="G90" s="95" t="str">
        <f t="array" ref="G90">INDEX(Activities!AB:AB, MATCH(A90, Activities!A:A, 0))</f>
        <v>LY</v>
      </c>
      <c r="H90" s="81">
        <f t="array" ref="H90">INDEX(Activities!AE:AE, MATCH(A90, Activities!A:A, 0))</f>
        <v>15220</v>
      </c>
    </row>
    <row r="91" ht="15.0" customHeight="1">
      <c r="A91" s="96" t="s">
        <v>376</v>
      </c>
      <c r="B91" s="92">
        <v>6981652.0</v>
      </c>
      <c r="C91" s="93">
        <v>43556.0</v>
      </c>
      <c r="D91" s="93">
        <v>43556.0</v>
      </c>
      <c r="E91" s="93">
        <v>43921.0</v>
      </c>
      <c r="F91" s="94">
        <v>1.0</v>
      </c>
      <c r="G91" s="95" t="str">
        <f t="array" ref="G91">INDEX(Activities!AB:AB, MATCH(A91, Activities!A:A, 0))</f>
        <v>MA</v>
      </c>
      <c r="H91" s="81">
        <f t="array" ref="H91">INDEX(Activities!AE:AE, MATCH(A91, Activities!A:A, 0))</f>
        <v>15112</v>
      </c>
    </row>
    <row r="92" ht="15.0" customHeight="1">
      <c r="A92" s="96" t="s">
        <v>376</v>
      </c>
      <c r="B92" s="92">
        <v>4600000.0</v>
      </c>
      <c r="C92" s="93">
        <v>43191.0</v>
      </c>
      <c r="D92" s="93">
        <v>43191.0</v>
      </c>
      <c r="E92" s="93">
        <v>43555.0</v>
      </c>
      <c r="F92" s="94">
        <v>1.0</v>
      </c>
      <c r="G92" s="95" t="str">
        <f t="array" ref="G92">INDEX(Activities!AB:AB, MATCH(A92, Activities!A:A, 0))</f>
        <v>MA</v>
      </c>
      <c r="H92" s="81">
        <f t="array" ref="H92">INDEX(Activities!AE:AE, MATCH(A92, Activities!A:A, 0))</f>
        <v>15112</v>
      </c>
    </row>
    <row r="93" ht="15.0" customHeight="1">
      <c r="A93" s="96" t="s">
        <v>383</v>
      </c>
      <c r="B93" s="92" t="s">
        <v>736</v>
      </c>
      <c r="C93" s="93">
        <v>43556.0</v>
      </c>
      <c r="D93" s="93">
        <v>43556.0</v>
      </c>
      <c r="E93" s="93">
        <v>43921.0</v>
      </c>
      <c r="F93" s="94">
        <v>1.0</v>
      </c>
      <c r="G93" s="95" t="str">
        <f t="array" ref="G93">INDEX(Activities!AB:AB, MATCH(A93, Activities!A:A, 0))</f>
        <v>YE</v>
      </c>
      <c r="H93" s="81">
        <f t="array" ref="H93">INDEX(Activities!AE:AE, MATCH(A93, Activities!A:A, 0))</f>
        <v>15220</v>
      </c>
    </row>
    <row r="94" ht="15.0" customHeight="1">
      <c r="A94" s="96" t="s">
        <v>383</v>
      </c>
      <c r="B94" s="92">
        <v>6500000.0</v>
      </c>
      <c r="C94" s="93">
        <v>43191.0</v>
      </c>
      <c r="D94" s="93">
        <v>43191.0</v>
      </c>
      <c r="E94" s="93">
        <v>43555.0</v>
      </c>
      <c r="F94" s="94">
        <v>1.0</v>
      </c>
      <c r="G94" s="95" t="str">
        <f t="array" ref="G94">INDEX(Activities!AB:AB, MATCH(A94, Activities!A:A, 0))</f>
        <v>YE</v>
      </c>
      <c r="H94" s="81">
        <f t="array" ref="H94">INDEX(Activities!AE:AE, MATCH(A94, Activities!A:A, 0))</f>
        <v>15220</v>
      </c>
    </row>
    <row r="95" ht="15.0" customHeight="1">
      <c r="A95" s="96" t="s">
        <v>389</v>
      </c>
      <c r="B95" s="92">
        <v>1.25E7</v>
      </c>
      <c r="C95" s="93">
        <v>43191.0</v>
      </c>
      <c r="D95" s="93">
        <v>43191.0</v>
      </c>
      <c r="E95" s="93">
        <v>43555.0</v>
      </c>
      <c r="F95" s="94">
        <v>1.0</v>
      </c>
      <c r="G95" s="95" t="str">
        <f t="array" ref="G95">INDEX(Activities!AB:AB, MATCH(A95, Activities!A:A, 0))</f>
        <v>IQ</v>
      </c>
      <c r="H95" s="81">
        <f t="array" ref="H95">INDEX(Activities!AE:AE, MATCH(A95, Activities!A:A, 0))</f>
        <v>15220</v>
      </c>
    </row>
    <row r="96" ht="15.0" customHeight="1">
      <c r="A96" s="96" t="s">
        <v>395</v>
      </c>
      <c r="B96" s="92">
        <v>1.13E7</v>
      </c>
      <c r="C96" s="93">
        <v>43191.0</v>
      </c>
      <c r="D96" s="93">
        <v>43191.0</v>
      </c>
      <c r="E96" s="93">
        <v>43555.0</v>
      </c>
      <c r="F96" s="94">
        <v>1.0</v>
      </c>
      <c r="G96" s="95" t="str">
        <f t="array" ref="G96">INDEX(Activities!AB:AB, MATCH(A96, Activities!A:A, 0))</f>
        <v>IQ</v>
      </c>
      <c r="H96" s="81">
        <f t="array" ref="H96">INDEX(Activities!AE:AE, MATCH(A96, Activities!A:A, 0))</f>
        <v>15220</v>
      </c>
    </row>
    <row r="97" ht="15.0" customHeight="1">
      <c r="A97" s="96" t="s">
        <v>399</v>
      </c>
      <c r="B97" s="92">
        <v>6733000.0</v>
      </c>
      <c r="C97" s="93">
        <v>43556.0</v>
      </c>
      <c r="D97" s="93">
        <v>43556.0</v>
      </c>
      <c r="E97" s="93">
        <v>43921.0</v>
      </c>
      <c r="F97" s="94">
        <v>1.0</v>
      </c>
      <c r="G97" s="95" t="str">
        <f t="array" ref="G97">INDEX(Activities!AB:AB, MATCH(A97, Activities!A:A, 0))</f>
        <v>JO</v>
      </c>
      <c r="H97" s="81">
        <f t="array" ref="H97">INDEX(Activities!AE:AE, MATCH(A97, Activities!A:A, 0))</f>
        <v>15220</v>
      </c>
    </row>
    <row r="98" ht="15.0" customHeight="1">
      <c r="A98" s="96" t="s">
        <v>399</v>
      </c>
      <c r="B98" s="92">
        <v>3230000.0</v>
      </c>
      <c r="C98" s="93">
        <v>43191.0</v>
      </c>
      <c r="D98" s="93">
        <v>43191.0</v>
      </c>
      <c r="E98" s="93">
        <v>43555.0</v>
      </c>
      <c r="F98" s="94">
        <v>1.0</v>
      </c>
      <c r="G98" s="95" t="str">
        <f t="array" ref="G98">INDEX(Activities!AB:AB, MATCH(A98, Activities!A:A, 0))</f>
        <v>JO</v>
      </c>
      <c r="H98" s="81">
        <f t="array" ref="H98">INDEX(Activities!AE:AE, MATCH(A98, Activities!A:A, 0))</f>
        <v>15220</v>
      </c>
    </row>
    <row r="99" ht="15.0" customHeight="1">
      <c r="A99" s="96" t="s">
        <v>405</v>
      </c>
      <c r="B99" s="92">
        <v>3120000.0</v>
      </c>
      <c r="C99" s="93">
        <v>43191.0</v>
      </c>
      <c r="D99" s="93">
        <v>43191.0</v>
      </c>
      <c r="E99" s="93">
        <v>43555.0</v>
      </c>
      <c r="F99" s="94">
        <v>1.0</v>
      </c>
      <c r="G99" s="95" t="str">
        <f t="array" ref="G99">INDEX(Activities!AB:AB, MATCH(A99, Activities!A:A, 0))</f>
        <v>JO</v>
      </c>
      <c r="H99" s="81">
        <f t="array" ref="H99">INDEX(Activities!AE:AE, MATCH(A99, Activities!A:A, 0))</f>
        <v>15220</v>
      </c>
    </row>
    <row r="100" ht="15.0" customHeight="1">
      <c r="A100" s="96" t="s">
        <v>409</v>
      </c>
      <c r="B100" s="92">
        <v>500000.0</v>
      </c>
      <c r="C100" s="93">
        <v>43556.0</v>
      </c>
      <c r="D100" s="93">
        <v>43556.0</v>
      </c>
      <c r="E100" s="93">
        <v>43921.0</v>
      </c>
      <c r="F100" s="94">
        <v>1.0</v>
      </c>
      <c r="G100" s="95" t="str">
        <f t="array" ref="G100">INDEX(Activities!AB:AB, MATCH(A100, Activities!A:A, 0))</f>
        <v>JO</v>
      </c>
      <c r="H100" s="81">
        <f t="array" ref="H100">INDEX(Activities!AE:AE, MATCH(A100, Activities!A:A, 0))</f>
        <v>15132</v>
      </c>
    </row>
    <row r="101" ht="15.0" customHeight="1">
      <c r="A101" s="96" t="s">
        <v>409</v>
      </c>
      <c r="B101" s="92">
        <v>5540000.0</v>
      </c>
      <c r="C101" s="93">
        <v>43191.0</v>
      </c>
      <c r="D101" s="93">
        <v>43191.0</v>
      </c>
      <c r="E101" s="93">
        <v>43555.0</v>
      </c>
      <c r="F101" s="94">
        <v>1.0</v>
      </c>
      <c r="G101" s="95" t="str">
        <f t="array" ref="G101">INDEX(Activities!AB:AB, MATCH(A101, Activities!A:A, 0))</f>
        <v>JO</v>
      </c>
      <c r="H101" s="81">
        <f t="array" ref="H101">INDEX(Activities!AE:AE, MATCH(A101, Activities!A:A, 0))</f>
        <v>15132</v>
      </c>
    </row>
    <row r="102" ht="15.0" customHeight="1">
      <c r="A102" s="96" t="s">
        <v>414</v>
      </c>
      <c r="B102" s="92">
        <v>3979060.0</v>
      </c>
      <c r="C102" s="93">
        <v>43556.0</v>
      </c>
      <c r="D102" s="93">
        <v>43556.0</v>
      </c>
      <c r="E102" s="93">
        <v>43921.0</v>
      </c>
      <c r="F102" s="94">
        <v>1.0</v>
      </c>
      <c r="G102" s="95" t="str">
        <f t="array" ref="G102">INDEX(Activities!AB:AB, MATCH(A102, Activities!A:A, 0))</f>
        <v>LB</v>
      </c>
      <c r="H102" s="81">
        <f t="array" ref="H102">INDEX(Activities!AE:AE, MATCH(A102, Activities!A:A, 0))</f>
        <v>15112</v>
      </c>
    </row>
    <row r="103" ht="15.0" customHeight="1">
      <c r="A103" s="96" t="s">
        <v>414</v>
      </c>
      <c r="B103" s="92">
        <v>5200000.0</v>
      </c>
      <c r="C103" s="93">
        <v>43191.0</v>
      </c>
      <c r="D103" s="93">
        <v>43191.0</v>
      </c>
      <c r="E103" s="93">
        <v>43555.0</v>
      </c>
      <c r="F103" s="94">
        <v>1.0</v>
      </c>
      <c r="G103" s="95" t="str">
        <f t="array" ref="G103">INDEX(Activities!AB:AB, MATCH(A103, Activities!A:A, 0))</f>
        <v>LB</v>
      </c>
      <c r="H103" s="81">
        <f t="array" ref="H103">INDEX(Activities!AE:AE, MATCH(A103, Activities!A:A, 0))</f>
        <v>15112</v>
      </c>
    </row>
    <row r="104" ht="15.0" customHeight="1">
      <c r="A104" s="96" t="s">
        <v>418</v>
      </c>
      <c r="B104" s="92">
        <v>3372606.0</v>
      </c>
      <c r="C104" s="93">
        <v>43556.0</v>
      </c>
      <c r="D104" s="93">
        <v>43556.0</v>
      </c>
      <c r="E104" s="93">
        <v>43921.0</v>
      </c>
      <c r="F104" s="94">
        <v>1.0</v>
      </c>
      <c r="G104" s="95">
        <f t="array" ref="G104">INDEX(Activities!AB:AB, MATCH(A104, Activities!A:A, 0))</f>
        <v>189</v>
      </c>
      <c r="H104" s="81">
        <f t="array" ref="H104">INDEX(Activities!AE:AE, MATCH(A104, Activities!A:A, 0))</f>
        <v>15210</v>
      </c>
    </row>
    <row r="105" ht="15.0" customHeight="1">
      <c r="A105" s="96" t="s">
        <v>418</v>
      </c>
      <c r="B105" s="92">
        <v>2800000.0</v>
      </c>
      <c r="C105" s="93">
        <v>43191.0</v>
      </c>
      <c r="D105" s="93">
        <v>43191.0</v>
      </c>
      <c r="E105" s="93">
        <v>43555.0</v>
      </c>
      <c r="F105" s="94">
        <v>1.0</v>
      </c>
      <c r="G105" s="95">
        <f t="array" ref="G105">INDEX(Activities!AB:AB, MATCH(A105, Activities!A:A, 0))</f>
        <v>189</v>
      </c>
      <c r="H105" s="81">
        <f t="array" ref="H105">INDEX(Activities!AE:AE, MATCH(A105, Activities!A:A, 0))</f>
        <v>15210</v>
      </c>
    </row>
    <row r="106" ht="15.0" customHeight="1">
      <c r="A106" s="96" t="s">
        <v>423</v>
      </c>
      <c r="B106" s="92" t="s">
        <v>737</v>
      </c>
      <c r="C106" s="93">
        <v>43556.0</v>
      </c>
      <c r="D106" s="93">
        <v>43556.0</v>
      </c>
      <c r="E106" s="93">
        <v>43921.0</v>
      </c>
      <c r="F106" s="94">
        <v>1.0</v>
      </c>
      <c r="G106" s="95">
        <f t="array" ref="G106">INDEX(Activities!AB:AB, MATCH(A106, Activities!A:A, 0))</f>
        <v>189</v>
      </c>
      <c r="H106" s="81">
        <f t="array" ref="H106">INDEX(Activities!AE:AE, MATCH(A106, Activities!A:A, 0))</f>
        <v>15142</v>
      </c>
    </row>
    <row r="107" ht="15.0" customHeight="1">
      <c r="A107" s="96" t="s">
        <v>423</v>
      </c>
      <c r="B107" s="92">
        <v>5000000.0</v>
      </c>
      <c r="C107" s="93">
        <v>43191.0</v>
      </c>
      <c r="D107" s="93">
        <v>43191.0</v>
      </c>
      <c r="E107" s="93">
        <v>43555.0</v>
      </c>
      <c r="F107" s="94">
        <v>1.0</v>
      </c>
      <c r="G107" s="95">
        <f t="array" ref="G107">INDEX(Activities!AB:AB, MATCH(A107, Activities!A:A, 0))</f>
        <v>189</v>
      </c>
      <c r="H107" s="81">
        <f t="array" ref="H107">INDEX(Activities!AE:AE, MATCH(A107, Activities!A:A, 0))</f>
        <v>15142</v>
      </c>
    </row>
    <row r="108" ht="15.0" customHeight="1">
      <c r="A108" s="96" t="s">
        <v>427</v>
      </c>
      <c r="B108" s="92" t="s">
        <v>738</v>
      </c>
      <c r="C108" s="93">
        <v>43556.0</v>
      </c>
      <c r="D108" s="93">
        <v>43556.0</v>
      </c>
      <c r="E108" s="93">
        <v>43921.0</v>
      </c>
      <c r="F108" s="94">
        <v>1.0</v>
      </c>
      <c r="G108" s="95">
        <f t="array" ref="G108">INDEX(Activities!AB:AB, MATCH(A108, Activities!A:A, 0))</f>
        <v>589</v>
      </c>
      <c r="H108" s="81">
        <f t="array" ref="H108">INDEX(Activities!AE:AE, MATCH(A108, Activities!A:A, 0))</f>
        <v>15220</v>
      </c>
    </row>
    <row r="109" ht="15.0" customHeight="1">
      <c r="A109" s="96" t="s">
        <v>427</v>
      </c>
      <c r="B109" s="92">
        <v>4310000.0</v>
      </c>
      <c r="C109" s="93">
        <v>43191.0</v>
      </c>
      <c r="D109" s="93">
        <v>43191.0</v>
      </c>
      <c r="E109" s="93">
        <v>43555.0</v>
      </c>
      <c r="F109" s="94">
        <v>1.0</v>
      </c>
      <c r="G109" s="95">
        <f t="array" ref="G109">INDEX(Activities!AB:AB, MATCH(A109, Activities!A:A, 0))</f>
        <v>589</v>
      </c>
      <c r="H109" s="81">
        <f t="array" ref="H109">INDEX(Activities!AE:AE, MATCH(A109, Activities!A:A, 0))</f>
        <v>15220</v>
      </c>
    </row>
    <row r="110" ht="15.0" customHeight="1">
      <c r="A110" s="96" t="s">
        <v>432</v>
      </c>
      <c r="B110" s="92">
        <v>8760000.0</v>
      </c>
      <c r="C110" s="93">
        <v>43191.0</v>
      </c>
      <c r="D110" s="93">
        <v>43191.0</v>
      </c>
      <c r="E110" s="93">
        <v>43555.0</v>
      </c>
      <c r="F110" s="94">
        <v>1.0</v>
      </c>
      <c r="G110" s="95" t="str">
        <f t="array" ref="G110">INDEX(Activities!AB:AB, MATCH(A110, Activities!A:A, 0))</f>
        <v>SY</v>
      </c>
      <c r="H110" s="81">
        <f t="array" ref="H110">INDEX(Activities!AE:AE, MATCH(A110, Activities!A:A, 0))</f>
        <v>15220</v>
      </c>
    </row>
    <row r="111" ht="15.0" customHeight="1">
      <c r="A111" s="96" t="s">
        <v>438</v>
      </c>
      <c r="B111" s="92">
        <v>6110000.0</v>
      </c>
      <c r="C111" s="93">
        <v>43191.0</v>
      </c>
      <c r="D111" s="93">
        <v>43191.0</v>
      </c>
      <c r="E111" s="93">
        <v>43555.0</v>
      </c>
      <c r="F111" s="94">
        <v>1.0</v>
      </c>
      <c r="G111" s="95" t="str">
        <f t="array" ref="G111">INDEX(Activities!AB:AB, MATCH(A111, Activities!A:A, 0))</f>
        <v>SY</v>
      </c>
      <c r="H111" s="81">
        <f t="array" ref="H111">INDEX(Activities!AE:AE, MATCH(A111, Activities!A:A, 0))</f>
        <v>15220</v>
      </c>
    </row>
    <row r="112" ht="15.0" customHeight="1">
      <c r="A112" s="96" t="s">
        <v>442</v>
      </c>
      <c r="B112" s="92">
        <v>9140000.0</v>
      </c>
      <c r="C112" s="93">
        <v>43191.0</v>
      </c>
      <c r="D112" s="93">
        <v>43191.0</v>
      </c>
      <c r="E112" s="93">
        <v>43555.0</v>
      </c>
      <c r="F112" s="94">
        <v>1.0</v>
      </c>
      <c r="G112" s="95" t="str">
        <f t="array" ref="G112">INDEX(Activities!AB:AB, MATCH(A112, Activities!A:A, 0))</f>
        <v>SY</v>
      </c>
      <c r="H112" s="81">
        <f t="array" ref="H112">INDEX(Activities!AE:AE, MATCH(A112, Activities!A:A, 0))</f>
        <v>15220</v>
      </c>
    </row>
    <row r="113" ht="15.0" customHeight="1">
      <c r="A113" s="96" t="s">
        <v>446</v>
      </c>
      <c r="B113" s="92">
        <v>1.3983511E7</v>
      </c>
      <c r="C113" s="93">
        <v>43556.0</v>
      </c>
      <c r="D113" s="93">
        <v>43556.0</v>
      </c>
      <c r="E113" s="93">
        <v>43921.0</v>
      </c>
      <c r="F113" s="94">
        <v>1.0</v>
      </c>
      <c r="G113" s="95" t="str">
        <f t="array" ref="G113">INDEX(Activities!AB:AB, MATCH(A113, Activities!A:A, 0))</f>
        <v>TN</v>
      </c>
      <c r="H113" s="81">
        <f t="array" ref="H113">INDEX(Activities!AE:AE, MATCH(A113, Activities!A:A, 0))</f>
        <v>15220</v>
      </c>
    </row>
    <row r="114" ht="15.0" customHeight="1">
      <c r="A114" s="96" t="s">
        <v>446</v>
      </c>
      <c r="B114" s="92">
        <v>9700000.0</v>
      </c>
      <c r="C114" s="93">
        <v>43191.0</v>
      </c>
      <c r="D114" s="93">
        <v>43191.0</v>
      </c>
      <c r="E114" s="93">
        <v>43555.0</v>
      </c>
      <c r="F114" s="94">
        <v>1.0</v>
      </c>
      <c r="G114" s="95" t="str">
        <f t="array" ref="G114">INDEX(Activities!AB:AB, MATCH(A114, Activities!A:A, 0))</f>
        <v>TN</v>
      </c>
      <c r="H114" s="81">
        <f t="array" ref="H114">INDEX(Activities!AE:AE, MATCH(A114, Activities!A:A, 0))</f>
        <v>15220</v>
      </c>
    </row>
    <row r="115" ht="15.0" customHeight="1">
      <c r="A115" s="96" t="s">
        <v>452</v>
      </c>
      <c r="B115" s="92">
        <v>1.8284E7</v>
      </c>
      <c r="C115" s="93">
        <v>43556.0</v>
      </c>
      <c r="D115" s="93">
        <v>43556.0</v>
      </c>
      <c r="E115" s="93">
        <v>43921.0</v>
      </c>
      <c r="F115" s="94">
        <v>1.0</v>
      </c>
      <c r="G115" s="95" t="str">
        <f t="array" ref="G115">INDEX(Activities!AB:AB, MATCH(A115, Activities!A:A, 0))</f>
        <v>IQ</v>
      </c>
      <c r="H115" s="81">
        <f t="array" ref="H115">INDEX(Activities!AE:AE, MATCH(A115, Activities!A:A, 0))</f>
        <v>15220</v>
      </c>
    </row>
    <row r="116" ht="15.0" customHeight="1">
      <c r="A116" s="96" t="s">
        <v>456</v>
      </c>
      <c r="B116" s="92" t="s">
        <v>739</v>
      </c>
      <c r="C116" s="93">
        <v>43556.0</v>
      </c>
      <c r="D116" s="93">
        <v>43556.0</v>
      </c>
      <c r="E116" s="93">
        <v>43921.0</v>
      </c>
      <c r="F116" s="94">
        <v>1.0</v>
      </c>
      <c r="G116" s="95" t="str">
        <f t="array" ref="G116">INDEX(Activities!AB:AB, MATCH(A116, Activities!A:A, 0))</f>
        <v>SY</v>
      </c>
      <c r="H116" s="81">
        <f t="array" ref="H116">INDEX(Activities!AE:AE, MATCH(A116, Activities!A:A, 0))</f>
        <v>15220</v>
      </c>
    </row>
    <row r="117" ht="15.0" customHeight="1">
      <c r="A117" s="96" t="s">
        <v>460</v>
      </c>
      <c r="B117" s="92" t="s">
        <v>740</v>
      </c>
      <c r="C117" s="93">
        <v>43556.0</v>
      </c>
      <c r="D117" s="93">
        <v>43556.0</v>
      </c>
      <c r="E117" s="93">
        <v>43921.0</v>
      </c>
      <c r="F117" s="94">
        <v>1.0</v>
      </c>
      <c r="G117" s="95" t="str">
        <f t="array" ref="G117">INDEX(Activities!AB:AB, MATCH(A117, Activities!A:A, 0))</f>
        <v>JO</v>
      </c>
      <c r="H117" s="81">
        <f t="array" ref="H117">INDEX(Activities!AE:AE, MATCH(A117, Activities!A:A, 0))</f>
        <v>15110</v>
      </c>
    </row>
    <row r="118" ht="15.0" customHeight="1">
      <c r="A118" s="96" t="s">
        <v>465</v>
      </c>
      <c r="B118" s="92" t="s">
        <v>741</v>
      </c>
      <c r="C118" s="93">
        <v>43556.0</v>
      </c>
      <c r="D118" s="93">
        <v>43556.0</v>
      </c>
      <c r="E118" s="93">
        <v>43921.0</v>
      </c>
      <c r="F118" s="94">
        <v>1.0</v>
      </c>
      <c r="G118" s="95" t="str">
        <f t="array" ref="G118">INDEX(Activities!AB:AB, MATCH(A118, Activities!A:A, 0))</f>
        <v>LB</v>
      </c>
      <c r="H118" s="81">
        <f t="array" ref="H118">INDEX(Activities!AE:AE, MATCH(A118, Activities!A:A, 0))</f>
        <v>15110</v>
      </c>
    </row>
    <row r="119" ht="15.0" customHeight="1">
      <c r="A119" s="96" t="s">
        <v>481</v>
      </c>
      <c r="B119" s="92" t="s">
        <v>742</v>
      </c>
      <c r="C119" s="93">
        <v>43556.0</v>
      </c>
      <c r="D119" s="93">
        <v>43556.0</v>
      </c>
      <c r="E119" s="93">
        <v>43921.0</v>
      </c>
      <c r="F119" s="94">
        <v>1.0</v>
      </c>
      <c r="G119" s="95">
        <f t="array" ref="G119">INDEX(Activities!AB:AB, MATCH(A119, Activities!A:A, 0))</f>
        <v>998</v>
      </c>
      <c r="H119" s="81">
        <f t="array" ref="H119">INDEX(Activities!AE:AE, MATCH(A119, Activities!A:A, 0))</f>
        <v>15210</v>
      </c>
    </row>
    <row r="120" ht="15.0" customHeight="1">
      <c r="A120" s="96" t="s">
        <v>481</v>
      </c>
      <c r="B120" s="92">
        <v>1320000.0</v>
      </c>
      <c r="C120" s="93">
        <v>43191.0</v>
      </c>
      <c r="D120" s="93">
        <v>43191.0</v>
      </c>
      <c r="E120" s="93">
        <v>43555.0</v>
      </c>
      <c r="F120" s="94">
        <v>1.0</v>
      </c>
      <c r="G120" s="95">
        <f t="array" ref="G120">INDEX(Activities!AB:AB, MATCH(A120, Activities!A:A, 0))</f>
        <v>998</v>
      </c>
      <c r="H120" s="81">
        <f t="array" ref="H120">INDEX(Activities!AE:AE, MATCH(A120, Activities!A:A, 0))</f>
        <v>15210</v>
      </c>
    </row>
    <row r="121" ht="15.0" customHeight="1">
      <c r="A121" s="96" t="s">
        <v>485</v>
      </c>
      <c r="B121" s="92" t="s">
        <v>743</v>
      </c>
      <c r="C121" s="93">
        <v>43556.0</v>
      </c>
      <c r="D121" s="93">
        <v>43556.0</v>
      </c>
      <c r="E121" s="93">
        <v>43921.0</v>
      </c>
      <c r="F121" s="94">
        <v>1.0</v>
      </c>
      <c r="G121" s="95">
        <f t="array" ref="G121">INDEX(Activities!AB:AB, MATCH(A121, Activities!A:A, 0))</f>
        <v>998</v>
      </c>
      <c r="H121" s="81">
        <f t="array" ref="H121">INDEX(Activities!AE:AE, MATCH(A121, Activities!A:A, 0))</f>
        <v>41010</v>
      </c>
    </row>
    <row r="122" ht="15.0" customHeight="1">
      <c r="A122" s="96" t="s">
        <v>485</v>
      </c>
      <c r="B122" s="92">
        <v>1520000.0</v>
      </c>
      <c r="C122" s="93">
        <v>43191.0</v>
      </c>
      <c r="D122" s="93">
        <v>43191.0</v>
      </c>
      <c r="E122" s="93">
        <v>43555.0</v>
      </c>
      <c r="F122" s="94">
        <v>1.0</v>
      </c>
      <c r="G122" s="95">
        <f t="array" ref="G122">INDEX(Activities!AB:AB, MATCH(A122, Activities!A:A, 0))</f>
        <v>998</v>
      </c>
      <c r="H122" s="81">
        <f t="array" ref="H122">INDEX(Activities!AE:AE, MATCH(A122, Activities!A:A, 0))</f>
        <v>41010</v>
      </c>
    </row>
    <row r="123" ht="15.0" customHeight="1">
      <c r="A123" s="96" t="s">
        <v>516</v>
      </c>
      <c r="B123" s="92" t="s">
        <v>744</v>
      </c>
      <c r="C123" s="93">
        <v>43556.0</v>
      </c>
      <c r="D123" s="93">
        <v>43556.0</v>
      </c>
      <c r="E123" s="93">
        <v>43921.0</v>
      </c>
      <c r="F123" s="94">
        <v>1.0</v>
      </c>
      <c r="G123" s="95" t="str">
        <f t="array" ref="G123">INDEX(Activities!AB:AB, MATCH(A123, Activities!A:A, 0))</f>
        <v>PK</v>
      </c>
      <c r="H123" s="81">
        <f t="array" ref="H123">INDEX(Activities!AE:AE, MATCH(A123, Activities!A:A, 0))</f>
        <v>15210</v>
      </c>
    </row>
    <row r="124" ht="15.0" customHeight="1">
      <c r="A124" s="96" t="s">
        <v>516</v>
      </c>
      <c r="B124" s="92">
        <v>1256241.0</v>
      </c>
      <c r="C124" s="93">
        <v>43191.0</v>
      </c>
      <c r="D124" s="93">
        <v>43191.0</v>
      </c>
      <c r="E124" s="93">
        <v>43555.0</v>
      </c>
      <c r="F124" s="94">
        <v>1.0</v>
      </c>
      <c r="G124" s="95" t="str">
        <f t="array" ref="G124">INDEX(Activities!AB:AB, MATCH(A124, Activities!A:A, 0))</f>
        <v>PK</v>
      </c>
      <c r="H124" s="81">
        <f t="array" ref="H124">INDEX(Activities!AE:AE, MATCH(A124, Activities!A:A, 0))</f>
        <v>15210</v>
      </c>
    </row>
    <row r="125" ht="15.0" customHeight="1">
      <c r="A125" s="96" t="s">
        <v>522</v>
      </c>
      <c r="B125" s="92">
        <v>2450000.0</v>
      </c>
      <c r="C125" s="93">
        <v>43556.0</v>
      </c>
      <c r="D125" s="93">
        <v>43556.0</v>
      </c>
      <c r="E125" s="93">
        <v>43921.0</v>
      </c>
      <c r="F125" s="94">
        <v>1.0</v>
      </c>
      <c r="G125" s="95" t="str">
        <f t="array" ref="G125">INDEX(Activities!AB:AB, MATCH(A125, Activities!A:A, 0))</f>
        <v>PK</v>
      </c>
      <c r="H125" s="81">
        <f t="array" ref="H125">INDEX(Activities!AE:AE, MATCH(A125, Activities!A:A, 0))</f>
        <v>15210</v>
      </c>
    </row>
    <row r="126" ht="15.0" customHeight="1">
      <c r="A126" s="96" t="s">
        <v>522</v>
      </c>
      <c r="B126" s="92">
        <v>721475.0</v>
      </c>
      <c r="C126" s="93">
        <v>43191.0</v>
      </c>
      <c r="D126" s="93">
        <v>43191.0</v>
      </c>
      <c r="E126" s="93">
        <v>43555.0</v>
      </c>
      <c r="F126" s="94">
        <v>1.0</v>
      </c>
      <c r="G126" s="95" t="str">
        <f t="array" ref="G126">INDEX(Activities!AB:AB, MATCH(A126, Activities!A:A, 0))</f>
        <v>PK</v>
      </c>
      <c r="H126" s="81">
        <f t="array" ref="H126">INDEX(Activities!AE:AE, MATCH(A126, Activities!A:A, 0))</f>
        <v>15210</v>
      </c>
    </row>
    <row r="127" ht="15.0" customHeight="1">
      <c r="A127" s="96" t="s">
        <v>526</v>
      </c>
      <c r="B127" s="92">
        <v>5150000.0</v>
      </c>
      <c r="C127" s="93">
        <v>43556.0</v>
      </c>
      <c r="D127" s="93">
        <v>43556.0</v>
      </c>
      <c r="E127" s="93">
        <v>43921.0</v>
      </c>
      <c r="F127" s="94">
        <v>1.0</v>
      </c>
      <c r="G127" s="95" t="str">
        <f t="array" ref="G127">INDEX(Activities!AB:AB, MATCH(A127, Activities!A:A, 0))</f>
        <v>MM</v>
      </c>
      <c r="H127" s="81">
        <f t="array" ref="H127">INDEX(Activities!AE:AE, MATCH(A127, Activities!A:A, 0))</f>
        <v>15220</v>
      </c>
    </row>
    <row r="128" ht="15.0" customHeight="1">
      <c r="A128" s="96" t="s">
        <v>526</v>
      </c>
      <c r="B128" s="92">
        <v>2370000.0</v>
      </c>
      <c r="C128" s="93">
        <v>43191.0</v>
      </c>
      <c r="D128" s="93">
        <v>43191.0</v>
      </c>
      <c r="E128" s="93">
        <v>43555.0</v>
      </c>
      <c r="F128" s="94">
        <v>1.0</v>
      </c>
      <c r="G128" s="95" t="str">
        <f t="array" ref="G128">INDEX(Activities!AB:AB, MATCH(A128, Activities!A:A, 0))</f>
        <v>MM</v>
      </c>
      <c r="H128" s="81">
        <f t="array" ref="H128">INDEX(Activities!AE:AE, MATCH(A128, Activities!A:A, 0))</f>
        <v>15220</v>
      </c>
    </row>
    <row r="129" ht="15.0" customHeight="1">
      <c r="A129" s="96" t="s">
        <v>532</v>
      </c>
      <c r="B129" s="92">
        <v>1350000.0</v>
      </c>
      <c r="C129" s="93">
        <v>43556.0</v>
      </c>
      <c r="D129" s="93">
        <v>43556.0</v>
      </c>
      <c r="E129" s="93">
        <v>43921.0</v>
      </c>
      <c r="F129" s="94">
        <v>1.0</v>
      </c>
      <c r="G129" s="95" t="str">
        <f t="array" ref="G129">INDEX(Activities!AB:AB, MATCH(A129, Activities!A:A, 0))</f>
        <v>NP</v>
      </c>
      <c r="H129" s="81">
        <f t="array" ref="H129">INDEX(Activities!AE:AE, MATCH(A129, Activities!A:A, 0))</f>
        <v>15220</v>
      </c>
    </row>
    <row r="130" ht="15.0" customHeight="1">
      <c r="A130" s="96" t="s">
        <v>532</v>
      </c>
      <c r="B130" s="92">
        <v>700000.0</v>
      </c>
      <c r="C130" s="93">
        <v>43191.0</v>
      </c>
      <c r="D130" s="93">
        <v>43191.0</v>
      </c>
      <c r="E130" s="93">
        <v>43555.0</v>
      </c>
      <c r="F130" s="94">
        <v>1.0</v>
      </c>
      <c r="G130" s="95" t="str">
        <f t="array" ref="G130">INDEX(Activities!AB:AB, MATCH(A130, Activities!A:A, 0))</f>
        <v>NP</v>
      </c>
      <c r="H130" s="81">
        <f t="array" ref="H130">INDEX(Activities!AE:AE, MATCH(A130, Activities!A:A, 0))</f>
        <v>15220</v>
      </c>
    </row>
    <row r="131" ht="15.0" customHeight="1">
      <c r="A131" s="96" t="s">
        <v>538</v>
      </c>
      <c r="B131" s="92">
        <v>2800000.0</v>
      </c>
      <c r="C131" s="93">
        <v>43556.0</v>
      </c>
      <c r="D131" s="93">
        <v>43556.0</v>
      </c>
      <c r="E131" s="93">
        <v>43921.0</v>
      </c>
      <c r="F131" s="94">
        <v>1.0</v>
      </c>
      <c r="G131" s="95" t="str">
        <f t="array" ref="G131">INDEX(Activities!AB:AB, MATCH(A131, Activities!A:A, 0))</f>
        <v>LK</v>
      </c>
      <c r="H131" s="81">
        <f t="array" ref="H131">INDEX(Activities!AE:AE, MATCH(A131, Activities!A:A, 0))</f>
        <v>15220</v>
      </c>
    </row>
    <row r="132" ht="15.0" customHeight="1">
      <c r="A132" s="96" t="s">
        <v>538</v>
      </c>
      <c r="B132" s="98">
        <v>3500000.0</v>
      </c>
      <c r="C132" s="93">
        <v>43191.0</v>
      </c>
      <c r="D132" s="93">
        <v>43191.0</v>
      </c>
      <c r="E132" s="93">
        <v>43555.0</v>
      </c>
      <c r="F132" s="94">
        <v>1.0</v>
      </c>
      <c r="G132" s="95" t="str">
        <f t="array" ref="G132">INDEX(Activities!AB:AB, MATCH(A132, Activities!A:A, 0))</f>
        <v>LK</v>
      </c>
      <c r="H132" s="81">
        <f t="array" ref="H132">INDEX(Activities!AE:AE, MATCH(A132, Activities!A:A, 0))</f>
        <v>15220</v>
      </c>
    </row>
    <row r="133" ht="15.0" customHeight="1">
      <c r="A133" s="96" t="s">
        <v>560</v>
      </c>
      <c r="B133" s="98">
        <v>1.833E7</v>
      </c>
      <c r="C133" s="93">
        <v>43191.0</v>
      </c>
      <c r="D133" s="93">
        <v>43191.0</v>
      </c>
      <c r="E133" s="93">
        <v>43555.0</v>
      </c>
      <c r="F133" s="94">
        <v>1.0</v>
      </c>
      <c r="G133" s="95">
        <f t="array" ref="G133">INDEX(Activities!AB:AB, MATCH(A133, Activities!A:A, 0))</f>
        <v>88</v>
      </c>
      <c r="H133" s="81">
        <f t="array" ref="H133">INDEX(Activities!AE:AE, MATCH(A133, Activities!A:A, 0))</f>
        <v>15220</v>
      </c>
    </row>
    <row r="134" ht="15.0" customHeight="1">
      <c r="A134" s="99" t="s">
        <v>565</v>
      </c>
      <c r="B134" s="100" t="s">
        <v>745</v>
      </c>
      <c r="C134" s="93">
        <v>43556.0</v>
      </c>
      <c r="D134" s="93">
        <v>43556.0</v>
      </c>
      <c r="E134" s="93">
        <v>43921.0</v>
      </c>
      <c r="F134" s="94">
        <v>1.0</v>
      </c>
      <c r="G134" s="95">
        <f t="array" ref="G134">INDEX(Activities!AB:AB, MATCH(A134, Activities!A:A, 0))</f>
        <v>88</v>
      </c>
      <c r="H134" s="81">
        <f t="array" ref="H134">INDEX(Activities!AE:AE, MATCH(A134, Activities!A:A, 0))</f>
        <v>15220</v>
      </c>
    </row>
    <row r="135" ht="15.0" customHeight="1">
      <c r="A135" s="101" t="s">
        <v>569</v>
      </c>
      <c r="B135" s="102" t="s">
        <v>746</v>
      </c>
      <c r="C135" s="103">
        <v>43556.0</v>
      </c>
      <c r="D135" s="93">
        <v>43556.0</v>
      </c>
      <c r="E135" s="93">
        <v>43921.0</v>
      </c>
      <c r="F135" s="94">
        <v>1.0</v>
      </c>
      <c r="G135" s="95">
        <f t="array" ref="G135">INDEX(Activities!AB:AB, MATCH(A135, Activities!A:A, 0))</f>
        <v>88</v>
      </c>
      <c r="H135" s="81">
        <f t="array" ref="H135">INDEX(Activities!AE:AE, MATCH(A135, Activities!A:A, 0))</f>
        <v>15153</v>
      </c>
    </row>
    <row r="136" ht="15.75" customHeight="1">
      <c r="A136" s="91" t="s">
        <v>109</v>
      </c>
      <c r="B136" s="104">
        <v>9666376.0</v>
      </c>
      <c r="C136" s="103">
        <v>43922.0</v>
      </c>
      <c r="D136" s="93">
        <v>43922.0</v>
      </c>
      <c r="E136" s="93">
        <v>44286.0</v>
      </c>
      <c r="F136" s="94">
        <v>1.0</v>
      </c>
      <c r="G136" s="95">
        <f t="array" ref="G136">INDEX(Activities!AB:AB, MATCH(A136, Activities!A:A, 0))</f>
        <v>998</v>
      </c>
      <c r="H136" s="81">
        <f t="array" ref="H136">INDEX(Activities!AE:AE, MATCH(A136, Activities!A:A, 0))</f>
        <v>15170</v>
      </c>
    </row>
    <row r="137" ht="15.75" customHeight="1">
      <c r="A137" s="91" t="s">
        <v>117</v>
      </c>
      <c r="B137" s="104">
        <v>1.0926135E7</v>
      </c>
      <c r="C137" s="103">
        <v>43922.0</v>
      </c>
      <c r="D137" s="93">
        <v>43922.0</v>
      </c>
      <c r="E137" s="93">
        <v>44286.0</v>
      </c>
      <c r="F137" s="94">
        <v>1.0</v>
      </c>
      <c r="G137" s="95">
        <f t="array" ref="G137">INDEX(Activities!AB:AB, MATCH(A137, Activities!A:A, 0))</f>
        <v>998</v>
      </c>
      <c r="H137" s="81">
        <f t="array" ref="H137">INDEX(Activities!AE:AE, MATCH(A137, Activities!A:A, 0))</f>
        <v>15220</v>
      </c>
    </row>
    <row r="138" ht="15.75" customHeight="1">
      <c r="A138" s="91" t="s">
        <v>122</v>
      </c>
      <c r="B138" s="104">
        <v>2720000.0</v>
      </c>
      <c r="C138" s="103">
        <v>43922.0</v>
      </c>
      <c r="D138" s="93">
        <v>43922.0</v>
      </c>
      <c r="E138" s="93">
        <v>44286.0</v>
      </c>
      <c r="F138" s="94">
        <v>1.0</v>
      </c>
      <c r="G138" s="95">
        <f t="array" ref="G138">INDEX(Activities!AB:AB, MATCH(A138, Activities!A:A, 0))</f>
        <v>998</v>
      </c>
      <c r="H138" s="81">
        <f t="array" ref="H138">INDEX(Activities!AE:AE, MATCH(A138, Activities!A:A, 0))</f>
        <v>15230</v>
      </c>
    </row>
    <row r="139" ht="15.75" customHeight="1">
      <c r="A139" s="91" t="s">
        <v>127</v>
      </c>
      <c r="B139" s="104">
        <v>1273456.0</v>
      </c>
      <c r="C139" s="103">
        <v>43922.0</v>
      </c>
      <c r="D139" s="93">
        <v>43922.0</v>
      </c>
      <c r="E139" s="93">
        <v>44286.0</v>
      </c>
      <c r="F139" s="94">
        <v>1.0</v>
      </c>
      <c r="G139" s="95">
        <f t="array" ref="G139">INDEX(Activities!AB:AB, MATCH(A139, Activities!A:A, 0))</f>
        <v>998</v>
      </c>
      <c r="H139" s="81">
        <f t="array" ref="H139">INDEX(Activities!AE:AE, MATCH(A139, Activities!A:A, 0))</f>
        <v>15220</v>
      </c>
    </row>
    <row r="140" ht="15.75" customHeight="1">
      <c r="A140" s="91" t="s">
        <v>131</v>
      </c>
      <c r="B140" s="104">
        <v>887731.0</v>
      </c>
      <c r="C140" s="103">
        <v>43922.0</v>
      </c>
      <c r="D140" s="93">
        <v>43922.0</v>
      </c>
      <c r="E140" s="93">
        <v>44286.0</v>
      </c>
      <c r="F140" s="94">
        <v>1.0</v>
      </c>
      <c r="G140" s="95">
        <f t="array" ref="G140">INDEX(Activities!AB:AB, MATCH(A140, Activities!A:A, 0))</f>
        <v>998</v>
      </c>
      <c r="H140" s="81">
        <f t="array" ref="H140">INDEX(Activities!AE:AE, MATCH(A140, Activities!A:A, 0))</f>
        <v>15190</v>
      </c>
    </row>
    <row r="141" ht="15.75" customHeight="1">
      <c r="A141" s="91" t="s">
        <v>136</v>
      </c>
      <c r="B141" s="104">
        <v>4118043.0</v>
      </c>
      <c r="C141" s="103">
        <v>43922.0</v>
      </c>
      <c r="D141" s="93">
        <v>43922.0</v>
      </c>
      <c r="E141" s="93">
        <v>44286.0</v>
      </c>
      <c r="F141" s="94">
        <v>1.0</v>
      </c>
      <c r="G141" s="95" t="str">
        <f t="array" ref="G141">INDEX(Activities!AB:AB, MATCH(A141, Activities!A:A, 0))</f>
        <v>TR</v>
      </c>
      <c r="H141" s="81">
        <f t="array" ref="H141">INDEX(Activities!AE:AE, MATCH(A141, Activities!A:A, 0))</f>
        <v>15190</v>
      </c>
    </row>
    <row r="142" ht="15.75" customHeight="1">
      <c r="A142" s="91" t="s">
        <v>161</v>
      </c>
      <c r="B142" s="104">
        <v>2.61E7</v>
      </c>
      <c r="C142" s="103">
        <v>43922.0</v>
      </c>
      <c r="D142" s="93">
        <v>43922.0</v>
      </c>
      <c r="E142" s="93">
        <v>44286.0</v>
      </c>
      <c r="F142" s="94">
        <v>1.0</v>
      </c>
      <c r="G142" s="95">
        <f t="array" ref="G142">INDEX(Activities!AB:AB, MATCH(A142, Activities!A:A, 0))</f>
        <v>998</v>
      </c>
      <c r="H142" s="81">
        <f t="array" ref="H142">INDEX(Activities!AE:AE, MATCH(A142, Activities!A:A, 0))</f>
        <v>15210</v>
      </c>
    </row>
    <row r="143" ht="15.75" customHeight="1">
      <c r="A143" s="105" t="s">
        <v>165</v>
      </c>
      <c r="B143" s="104">
        <v>3417047.0</v>
      </c>
      <c r="C143" s="103">
        <v>43922.0</v>
      </c>
      <c r="D143" s="93">
        <v>43922.0</v>
      </c>
      <c r="E143" s="93">
        <v>44286.0</v>
      </c>
      <c r="F143" s="94">
        <v>1.0</v>
      </c>
      <c r="G143" s="95">
        <f t="array" ref="G143">INDEX(Activities!AB:AB, MATCH(A143, Activities!A:A, 0))</f>
        <v>298</v>
      </c>
      <c r="H143" s="81">
        <f t="array" ref="H143">INDEX(Activities!AE:AE, MATCH(A143, Activities!A:A, 0))</f>
        <v>15190</v>
      </c>
    </row>
    <row r="144" ht="15.75" customHeight="1">
      <c r="A144" s="106" t="s">
        <v>170</v>
      </c>
      <c r="B144" s="104">
        <v>1952561.0</v>
      </c>
      <c r="C144" s="103">
        <v>43922.0</v>
      </c>
      <c r="D144" s="93">
        <v>43922.0</v>
      </c>
      <c r="E144" s="93">
        <v>44286.0</v>
      </c>
      <c r="F144" s="94">
        <v>1.0</v>
      </c>
      <c r="G144" s="95">
        <f t="array" ref="G144">INDEX(Activities!AB:AB, MATCH(A144, Activities!A:A, 0))</f>
        <v>998</v>
      </c>
      <c r="H144" s="81">
        <f t="array" ref="H144">INDEX(Activities!AE:AE, MATCH(A144, Activities!A:A, 0))</f>
        <v>15220</v>
      </c>
    </row>
    <row r="145" ht="15.75" customHeight="1">
      <c r="A145" s="91" t="s">
        <v>207</v>
      </c>
      <c r="B145" s="104">
        <v>1000000.0</v>
      </c>
      <c r="C145" s="103">
        <v>43922.0</v>
      </c>
      <c r="D145" s="93">
        <v>43922.0</v>
      </c>
      <c r="E145" s="93">
        <v>44286.0</v>
      </c>
      <c r="F145" s="94">
        <v>1.0</v>
      </c>
      <c r="G145" s="95" t="str">
        <f t="array" ref="G145">INDEX(Activities!AB:AB, MATCH(A145, Activities!A:A, 0))</f>
        <v>NG</v>
      </c>
      <c r="H145" s="81">
        <f t="array" ref="H145">INDEX(Activities!AE:AE, MATCH(A145, Activities!A:A, 0))</f>
        <v>15210</v>
      </c>
    </row>
    <row r="146" ht="15.75" customHeight="1">
      <c r="A146" s="91" t="s">
        <v>213</v>
      </c>
      <c r="B146" s="104">
        <v>7900000.0</v>
      </c>
      <c r="C146" s="103">
        <v>43922.0</v>
      </c>
      <c r="D146" s="93">
        <v>43922.0</v>
      </c>
      <c r="E146" s="93">
        <v>44286.0</v>
      </c>
      <c r="F146" s="94">
        <v>1.0</v>
      </c>
      <c r="G146" s="95" t="str">
        <f t="array" ref="G146">INDEX(Activities!AB:AB, MATCH(A146, Activities!A:A, 0))</f>
        <v>NG</v>
      </c>
      <c r="H146" s="81">
        <f t="array" ref="H146">INDEX(Activities!AE:AE, MATCH(A146, Activities!A:A, 0))</f>
        <v>15230</v>
      </c>
    </row>
    <row r="147" ht="15.75" customHeight="1">
      <c r="A147" s="91" t="s">
        <v>221</v>
      </c>
      <c r="B147" s="104">
        <v>800000.0</v>
      </c>
      <c r="C147" s="103">
        <v>43922.0</v>
      </c>
      <c r="D147" s="93">
        <v>43922.0</v>
      </c>
      <c r="E147" s="93">
        <v>44286.0</v>
      </c>
      <c r="F147" s="94">
        <v>1.0</v>
      </c>
      <c r="G147" s="95" t="str">
        <f t="array" ref="G147">INDEX(Activities!AB:AB, MATCH(A147, Activities!A:A, 0))</f>
        <v>SO</v>
      </c>
      <c r="H147" s="81">
        <f t="array" ref="H147">INDEX(Activities!AE:AE, MATCH(A147, Activities!A:A, 0))</f>
        <v>15220</v>
      </c>
    </row>
    <row r="148" ht="15.75" customHeight="1">
      <c r="A148" s="91" t="s">
        <v>227</v>
      </c>
      <c r="B148" s="104">
        <v>5426450.0</v>
      </c>
      <c r="C148" s="103">
        <v>43922.0</v>
      </c>
      <c r="D148" s="93">
        <v>43922.0</v>
      </c>
      <c r="E148" s="93">
        <v>44286.0</v>
      </c>
      <c r="F148" s="94">
        <v>1.0</v>
      </c>
      <c r="G148" s="95">
        <f t="array" ref="G148">INDEX(Activities!AB:AB, MATCH(A148, Activities!A:A, 0))</f>
        <v>298</v>
      </c>
      <c r="H148" s="81">
        <f t="array" ref="H148">INDEX(Activities!AE:AE, MATCH(A148, Activities!A:A, 0))</f>
        <v>15220</v>
      </c>
    </row>
    <row r="149" ht="15.75" customHeight="1">
      <c r="A149" s="91" t="s">
        <v>231</v>
      </c>
      <c r="B149" s="104">
        <v>4000000.0</v>
      </c>
      <c r="C149" s="103">
        <v>43922.0</v>
      </c>
      <c r="D149" s="93">
        <v>43922.0</v>
      </c>
      <c r="E149" s="93">
        <v>44286.0</v>
      </c>
      <c r="F149" s="94">
        <v>1.0</v>
      </c>
      <c r="G149" s="95">
        <f t="array" ref="G149">INDEX(Activities!AB:AB, MATCH(A149, Activities!A:A, 0))</f>
        <v>298</v>
      </c>
      <c r="H149" s="81">
        <f t="array" ref="H149">INDEX(Activities!AE:AE, MATCH(A149, Activities!A:A, 0))</f>
        <v>15170</v>
      </c>
    </row>
    <row r="150" ht="15.75" customHeight="1">
      <c r="A150" s="91" t="s">
        <v>235</v>
      </c>
      <c r="B150" s="104">
        <v>850000.0</v>
      </c>
      <c r="C150" s="103">
        <v>43922.0</v>
      </c>
      <c r="D150" s="93">
        <v>43922.0</v>
      </c>
      <c r="E150" s="93">
        <v>44286.0</v>
      </c>
      <c r="F150" s="94">
        <v>1.0</v>
      </c>
      <c r="G150" s="95">
        <f t="array" ref="G150">INDEX(Activities!AB:AB, MATCH(A150, Activities!A:A, 0))</f>
        <v>298</v>
      </c>
      <c r="H150" s="81">
        <f t="array" ref="H150">INDEX(Activities!AE:AE, MATCH(A150, Activities!A:A, 0))</f>
        <v>15210</v>
      </c>
    </row>
    <row r="151" ht="15.75" customHeight="1">
      <c r="A151" s="91" t="s">
        <v>244</v>
      </c>
      <c r="B151" s="104">
        <v>200000.0</v>
      </c>
      <c r="C151" s="103">
        <v>43922.0</v>
      </c>
      <c r="D151" s="93">
        <v>43922.0</v>
      </c>
      <c r="E151" s="93">
        <v>44286.0</v>
      </c>
      <c r="F151" s="94">
        <v>1.0</v>
      </c>
      <c r="G151" s="95" t="str">
        <f t="array" ref="G151">INDEX(Activities!AB:AB, MATCH(A151, Activities!A:A, 0))</f>
        <v>NG</v>
      </c>
      <c r="H151" s="81">
        <f t="array" ref="H151">INDEX(Activities!AE:AE, MATCH(A151, Activities!A:A, 0))</f>
        <v>15220</v>
      </c>
    </row>
    <row r="152" ht="15.75" customHeight="1">
      <c r="A152" s="91" t="s">
        <v>248</v>
      </c>
      <c r="B152" s="104">
        <v>1855653.0</v>
      </c>
      <c r="C152" s="103">
        <v>43922.0</v>
      </c>
      <c r="D152" s="93">
        <v>43922.0</v>
      </c>
      <c r="E152" s="93">
        <v>44286.0</v>
      </c>
      <c r="F152" s="94">
        <v>1.0</v>
      </c>
      <c r="G152" s="95">
        <f t="array" ref="G152">INDEX(Activities!AB:AB, MATCH(A152, Activities!A:A, 0))</f>
        <v>298</v>
      </c>
      <c r="H152" s="81">
        <f t="array" ref="H152">INDEX(Activities!AE:AE, MATCH(A152, Activities!A:A, 0))</f>
        <v>15220</v>
      </c>
    </row>
    <row r="153" ht="15.75" customHeight="1">
      <c r="A153" s="91" t="s">
        <v>252</v>
      </c>
      <c r="B153" s="104">
        <v>5529348.0</v>
      </c>
      <c r="C153" s="103">
        <v>43922.0</v>
      </c>
      <c r="D153" s="93">
        <v>43922.0</v>
      </c>
      <c r="E153" s="93">
        <v>44286.0</v>
      </c>
      <c r="F153" s="94">
        <v>1.0</v>
      </c>
      <c r="G153" s="95">
        <f t="array" ref="G153">INDEX(Activities!AB:AB, MATCH(A153, Activities!A:A, 0))</f>
        <v>298</v>
      </c>
      <c r="H153" s="81">
        <f t="array" ref="H153">INDEX(Activities!AE:AE, MATCH(A153, Activities!A:A, 0))</f>
        <v>15230</v>
      </c>
    </row>
    <row r="154" ht="15.75" customHeight="1">
      <c r="A154" s="91" t="s">
        <v>260</v>
      </c>
      <c r="B154" s="104">
        <v>5331000.0</v>
      </c>
      <c r="C154" s="103">
        <v>43922.0</v>
      </c>
      <c r="D154" s="93">
        <v>43922.0</v>
      </c>
      <c r="E154" s="93">
        <v>44286.0</v>
      </c>
      <c r="F154" s="94">
        <v>1.0</v>
      </c>
      <c r="G154" s="95" t="str">
        <f t="array" ref="G154">INDEX(Activities!AB:AB, MATCH(A154, Activities!A:A, 0))</f>
        <v>SO</v>
      </c>
      <c r="H154" s="81">
        <f t="array" ref="H154">INDEX(Activities!AE:AE, MATCH(A154, Activities!A:A, 0))</f>
        <v>73010</v>
      </c>
    </row>
    <row r="155" ht="15.75" customHeight="1">
      <c r="A155" s="91" t="s">
        <v>265</v>
      </c>
      <c r="B155" s="104">
        <v>1900000.0</v>
      </c>
      <c r="C155" s="103">
        <v>43922.0</v>
      </c>
      <c r="D155" s="93">
        <v>43922.0</v>
      </c>
      <c r="E155" s="93">
        <v>44286.0</v>
      </c>
      <c r="F155" s="94">
        <v>1.0</v>
      </c>
      <c r="G155" s="95" t="str">
        <f t="array" ref="G155">INDEX(Activities!AB:AB, MATCH(A155, Activities!A:A, 0))</f>
        <v>SO</v>
      </c>
      <c r="H155" s="81">
        <f t="array" ref="H155">INDEX(Activities!AE:AE, MATCH(A155, Activities!A:A, 0))</f>
        <v>15210</v>
      </c>
    </row>
    <row r="156" ht="15.75" customHeight="1">
      <c r="A156" s="91" t="s">
        <v>269</v>
      </c>
      <c r="B156" s="104">
        <v>2600000.0</v>
      </c>
      <c r="C156" s="103">
        <v>43922.0</v>
      </c>
      <c r="D156" s="93">
        <v>43922.0</v>
      </c>
      <c r="E156" s="93">
        <v>44286.0</v>
      </c>
      <c r="F156" s="94">
        <v>1.0</v>
      </c>
      <c r="G156" s="95" t="str">
        <f t="array" ref="G156">INDEX(Activities!AB:AB, MATCH(A156, Activities!A:A, 0))</f>
        <v>SO</v>
      </c>
      <c r="H156" s="81">
        <f t="array" ref="H156">INDEX(Activities!AE:AE, MATCH(A156, Activities!A:A, 0))</f>
        <v>15220</v>
      </c>
    </row>
    <row r="157" ht="15.75" customHeight="1">
      <c r="A157" s="91" t="s">
        <v>273</v>
      </c>
      <c r="B157" s="104">
        <v>5220000.0</v>
      </c>
      <c r="C157" s="103">
        <v>43922.0</v>
      </c>
      <c r="D157" s="93">
        <v>43922.0</v>
      </c>
      <c r="E157" s="93">
        <v>44286.0</v>
      </c>
      <c r="F157" s="94">
        <v>1.0</v>
      </c>
      <c r="G157" s="95" t="str">
        <f t="array" ref="G157">INDEX(Activities!AB:AB, MATCH(A157, Activities!A:A, 0))</f>
        <v>SS</v>
      </c>
      <c r="H157" s="81">
        <f t="array" ref="H157">INDEX(Activities!AE:AE, MATCH(A157, Activities!A:A, 0))</f>
        <v>15220</v>
      </c>
    </row>
    <row r="158" ht="15.75" customHeight="1">
      <c r="A158" s="91" t="s">
        <v>279</v>
      </c>
      <c r="B158" s="104">
        <v>3425000.0</v>
      </c>
      <c r="C158" s="103">
        <v>43922.0</v>
      </c>
      <c r="D158" s="93">
        <v>43922.0</v>
      </c>
      <c r="E158" s="93">
        <v>44286.0</v>
      </c>
      <c r="F158" s="94">
        <v>1.0</v>
      </c>
      <c r="G158" s="95" t="str">
        <f t="array" ref="G158">INDEX(Activities!AB:AB, MATCH(A158, Activities!A:A, 0))</f>
        <v>SD</v>
      </c>
      <c r="H158" s="81">
        <f t="array" ref="H158">INDEX(Activities!AE:AE, MATCH(A158, Activities!A:A, 0))</f>
        <v>15220</v>
      </c>
    </row>
    <row r="159" ht="15.75" customHeight="1">
      <c r="A159" s="91" t="s">
        <v>309</v>
      </c>
      <c r="B159" s="104">
        <v>3100000.0</v>
      </c>
      <c r="C159" s="103">
        <v>43922.0</v>
      </c>
      <c r="D159" s="93">
        <v>43922.0</v>
      </c>
      <c r="E159" s="93">
        <v>44286.0</v>
      </c>
      <c r="F159" s="94">
        <v>1.0</v>
      </c>
      <c r="G159" s="95" t="str">
        <f t="array" ref="G159">INDEX(Activities!AB:AB, MATCH(A159, Activities!A:A, 0))</f>
        <v/>
      </c>
      <c r="H159" s="81">
        <f t="array" ref="H159">INDEX(Activities!AE:AE, MATCH(A159, Activities!A:A, 0))</f>
        <v>15210</v>
      </c>
    </row>
    <row r="160" ht="15.75" customHeight="1">
      <c r="A160" s="91" t="s">
        <v>314</v>
      </c>
      <c r="B160" s="104">
        <v>7600000.0</v>
      </c>
      <c r="C160" s="103">
        <v>43922.0</v>
      </c>
      <c r="D160" s="93">
        <v>43922.0</v>
      </c>
      <c r="E160" s="93">
        <v>44286.0</v>
      </c>
      <c r="F160" s="94">
        <v>1.0</v>
      </c>
      <c r="G160" s="95" t="str">
        <f t="array" ref="G160">INDEX(Activities!AB:AB, MATCH(A160, Activities!A:A, 0))</f>
        <v>CO</v>
      </c>
      <c r="H160" s="81">
        <f t="array" ref="H160">INDEX(Activities!AE:AE, MATCH(A160, Activities!A:A, 0))</f>
        <v>15210</v>
      </c>
    </row>
    <row r="161" ht="15.75" customHeight="1">
      <c r="A161" s="91" t="s">
        <v>320</v>
      </c>
      <c r="B161" s="104">
        <v>3200000.0</v>
      </c>
      <c r="C161" s="103">
        <v>43922.0</v>
      </c>
      <c r="D161" s="93">
        <v>43922.0</v>
      </c>
      <c r="E161" s="93">
        <v>44286.0</v>
      </c>
      <c r="F161" s="94">
        <v>1.0</v>
      </c>
      <c r="G161" s="95">
        <f t="array" ref="G161">INDEX(Activities!AB:AB, MATCH(A161, Activities!A:A, 0))</f>
        <v>489</v>
      </c>
      <c r="H161" s="81">
        <f t="array" ref="H161">INDEX(Activities!AE:AE, MATCH(A161, Activities!A:A, 0))</f>
        <v>15210</v>
      </c>
    </row>
    <row r="162" ht="15.75" customHeight="1">
      <c r="A162" s="91" t="s">
        <v>325</v>
      </c>
      <c r="B162" s="104">
        <v>4550000.0</v>
      </c>
      <c r="C162" s="103">
        <v>43922.0</v>
      </c>
      <c r="D162" s="93">
        <v>43922.0</v>
      </c>
      <c r="E162" s="93">
        <v>44286.0</v>
      </c>
      <c r="F162" s="94">
        <v>1.0</v>
      </c>
      <c r="G162" s="95">
        <f t="array" ref="G162">INDEX(Activities!AB:AB, MATCH(A162, Activities!A:A, 0))</f>
        <v>619</v>
      </c>
      <c r="H162" s="81">
        <f t="array" ref="H162">INDEX(Activities!AE:AE, MATCH(A162, Activities!A:A, 0))</f>
        <v>15220</v>
      </c>
    </row>
    <row r="163" ht="15.75" customHeight="1">
      <c r="A163" s="91" t="s">
        <v>330</v>
      </c>
      <c r="B163" s="104">
        <v>4930000.0</v>
      </c>
      <c r="C163" s="103">
        <v>43922.0</v>
      </c>
      <c r="D163" s="93">
        <v>43922.0</v>
      </c>
      <c r="E163" s="93">
        <v>44286.0</v>
      </c>
      <c r="F163" s="94">
        <v>1.0</v>
      </c>
      <c r="G163" s="95">
        <f t="array" ref="G163">INDEX(Activities!AB:AB, MATCH(A163, Activities!A:A, 0))</f>
        <v>998</v>
      </c>
      <c r="H163" s="81">
        <f t="array" ref="H163">INDEX(Activities!AE:AE, MATCH(A163, Activities!A:A, 0))</f>
        <v>15220</v>
      </c>
    </row>
    <row r="164" ht="15.75" customHeight="1">
      <c r="A164" s="91" t="s">
        <v>334</v>
      </c>
      <c r="B164" s="104">
        <v>8070000.0</v>
      </c>
      <c r="C164" s="103">
        <v>43922.0</v>
      </c>
      <c r="D164" s="93">
        <v>43922.0</v>
      </c>
      <c r="E164" s="93">
        <v>44286.0</v>
      </c>
      <c r="F164" s="94">
        <v>1.0</v>
      </c>
      <c r="G164" s="95">
        <f t="array" ref="G164">INDEX(Activities!AB:AB, MATCH(A164, Activities!A:A, 0))</f>
        <v>998</v>
      </c>
      <c r="H164" s="81">
        <f t="array" ref="H164">INDEX(Activities!AE:AE, MATCH(A164, Activities!A:A, 0))</f>
        <v>15150</v>
      </c>
    </row>
    <row r="165" ht="15.75" customHeight="1">
      <c r="A165" s="91" t="s">
        <v>349</v>
      </c>
      <c r="B165" s="104">
        <v>8500000.0</v>
      </c>
      <c r="C165" s="103">
        <v>43922.0</v>
      </c>
      <c r="D165" s="93">
        <v>43922.0</v>
      </c>
      <c r="E165" s="93">
        <v>44286.0</v>
      </c>
      <c r="F165" s="94">
        <v>1.0</v>
      </c>
      <c r="G165" s="95" t="str">
        <f t="array" ref="G165">INDEX(Activities!AB:AB, MATCH(A165, Activities!A:A, 0))</f>
        <v>DZ</v>
      </c>
      <c r="H165" s="81">
        <f t="array" ref="H165">INDEX(Activities!AE:AE, MATCH(A165, Activities!A:A, 0))</f>
        <v>16020</v>
      </c>
    </row>
    <row r="166" ht="15.75" customHeight="1">
      <c r="A166" s="91" t="s">
        <v>356</v>
      </c>
      <c r="B166" s="104">
        <v>1.2E7</v>
      </c>
      <c r="C166" s="103">
        <v>43922.0</v>
      </c>
      <c r="D166" s="93">
        <v>43922.0</v>
      </c>
      <c r="E166" s="93">
        <v>44286.0</v>
      </c>
      <c r="F166" s="94">
        <v>1.0</v>
      </c>
      <c r="G166" s="95" t="str">
        <f t="array" ref="G166">INDEX(Activities!AB:AB, MATCH(A166, Activities!A:A, 0))</f>
        <v>EG</v>
      </c>
      <c r="H166" s="81">
        <f t="array" ref="H166">INDEX(Activities!AE:AE, MATCH(A166, Activities!A:A, 0))</f>
        <v>15142</v>
      </c>
    </row>
    <row r="167" ht="15.75" customHeight="1">
      <c r="A167" s="91" t="s">
        <v>363</v>
      </c>
      <c r="B167" s="104">
        <v>8284000.0</v>
      </c>
      <c r="C167" s="103">
        <v>43922.0</v>
      </c>
      <c r="D167" s="93">
        <v>43922.0</v>
      </c>
      <c r="E167" s="93">
        <v>44286.0</v>
      </c>
      <c r="F167" s="94">
        <v>1.0</v>
      </c>
      <c r="G167" s="95" t="str">
        <f t="array" ref="G167">INDEX(Activities!AB:AB, MATCH(A167, Activities!A:A, 0))</f>
        <v>LB</v>
      </c>
      <c r="H167" s="81">
        <f t="array" ref="H167">INDEX(Activities!AE:AE, MATCH(A167, Activities!A:A, 0))</f>
        <v>15130</v>
      </c>
    </row>
    <row r="168" ht="15.75" customHeight="1">
      <c r="A168" s="91" t="s">
        <v>370</v>
      </c>
      <c r="B168" s="104">
        <v>1.22E7</v>
      </c>
      <c r="C168" s="103">
        <v>43922.0</v>
      </c>
      <c r="D168" s="93">
        <v>43922.0</v>
      </c>
      <c r="E168" s="93">
        <v>44286.0</v>
      </c>
      <c r="F168" s="94">
        <v>1.0</v>
      </c>
      <c r="G168" s="95" t="str">
        <f t="array" ref="G168">INDEX(Activities!AB:AB, MATCH(A168, Activities!A:A, 0))</f>
        <v>LY</v>
      </c>
      <c r="H168" s="81">
        <f t="array" ref="H168">INDEX(Activities!AE:AE, MATCH(A168, Activities!A:A, 0))</f>
        <v>15220</v>
      </c>
    </row>
    <row r="169" ht="15.75" customHeight="1">
      <c r="A169" s="91" t="s">
        <v>376</v>
      </c>
      <c r="B169" s="104">
        <v>7965000.0</v>
      </c>
      <c r="C169" s="103">
        <v>43922.0</v>
      </c>
      <c r="D169" s="93">
        <v>43922.0</v>
      </c>
      <c r="E169" s="93">
        <v>44286.0</v>
      </c>
      <c r="F169" s="94">
        <v>1.0</v>
      </c>
      <c r="G169" s="95" t="str">
        <f t="array" ref="G169">INDEX(Activities!AB:AB, MATCH(A169, Activities!A:A, 0))</f>
        <v>MA</v>
      </c>
      <c r="H169" s="81">
        <f t="array" ref="H169">INDEX(Activities!AE:AE, MATCH(A169, Activities!A:A, 0))</f>
        <v>15112</v>
      </c>
    </row>
    <row r="170" ht="15.75" customHeight="1">
      <c r="A170" s="91" t="s">
        <v>383</v>
      </c>
      <c r="B170" s="104">
        <v>6580000.0</v>
      </c>
      <c r="C170" s="103">
        <v>43922.0</v>
      </c>
      <c r="D170" s="93">
        <v>43922.0</v>
      </c>
      <c r="E170" s="93">
        <v>44286.0</v>
      </c>
      <c r="F170" s="94">
        <v>1.0</v>
      </c>
      <c r="G170" s="95" t="str">
        <f t="array" ref="G170">INDEX(Activities!AB:AB, MATCH(A170, Activities!A:A, 0))</f>
        <v>YE</v>
      </c>
      <c r="H170" s="81">
        <f t="array" ref="H170">INDEX(Activities!AE:AE, MATCH(A170, Activities!A:A, 0))</f>
        <v>15220</v>
      </c>
    </row>
    <row r="171" ht="15.75" customHeight="1">
      <c r="A171" s="91" t="s">
        <v>414</v>
      </c>
      <c r="B171" s="104">
        <v>3776000.0</v>
      </c>
      <c r="C171" s="103">
        <v>43922.0</v>
      </c>
      <c r="D171" s="93">
        <v>43922.0</v>
      </c>
      <c r="E171" s="93">
        <v>44286.0</v>
      </c>
      <c r="F171" s="94">
        <v>1.0</v>
      </c>
      <c r="G171" s="95" t="str">
        <f t="array" ref="G171">INDEX(Activities!AB:AB, MATCH(A171, Activities!A:A, 0))</f>
        <v>LB</v>
      </c>
      <c r="H171" s="81">
        <f t="array" ref="H171">INDEX(Activities!AE:AE, MATCH(A171, Activities!A:A, 0))</f>
        <v>15112</v>
      </c>
    </row>
    <row r="172" ht="15.75" customHeight="1">
      <c r="A172" s="91" t="s">
        <v>418</v>
      </c>
      <c r="B172" s="104">
        <v>4000000.0</v>
      </c>
      <c r="C172" s="103">
        <v>43922.0</v>
      </c>
      <c r="D172" s="93">
        <v>43922.0</v>
      </c>
      <c r="E172" s="93">
        <v>44286.0</v>
      </c>
      <c r="F172" s="94">
        <v>1.0</v>
      </c>
      <c r="G172" s="95">
        <f t="array" ref="G172">INDEX(Activities!AB:AB, MATCH(A172, Activities!A:A, 0))</f>
        <v>189</v>
      </c>
      <c r="H172" s="81">
        <f t="array" ref="H172">INDEX(Activities!AE:AE, MATCH(A172, Activities!A:A, 0))</f>
        <v>15210</v>
      </c>
    </row>
    <row r="173" ht="15.75" customHeight="1">
      <c r="A173" s="91" t="s">
        <v>423</v>
      </c>
      <c r="B173" s="104">
        <v>3100000.0</v>
      </c>
      <c r="C173" s="103">
        <v>43922.0</v>
      </c>
      <c r="D173" s="93">
        <v>43922.0</v>
      </c>
      <c r="E173" s="93">
        <v>44286.0</v>
      </c>
      <c r="F173" s="94">
        <v>1.0</v>
      </c>
      <c r="G173" s="95">
        <f t="array" ref="G173">INDEX(Activities!AB:AB, MATCH(A173, Activities!A:A, 0))</f>
        <v>189</v>
      </c>
      <c r="H173" s="81">
        <f t="array" ref="H173">INDEX(Activities!AE:AE, MATCH(A173, Activities!A:A, 0))</f>
        <v>15142</v>
      </c>
    </row>
    <row r="174" ht="15.75" customHeight="1">
      <c r="A174" s="91" t="s">
        <v>427</v>
      </c>
      <c r="B174" s="104">
        <v>7600000.0</v>
      </c>
      <c r="C174" s="103">
        <v>43922.0</v>
      </c>
      <c r="D174" s="93">
        <v>43922.0</v>
      </c>
      <c r="E174" s="93">
        <v>44286.0</v>
      </c>
      <c r="F174" s="94">
        <v>1.0</v>
      </c>
      <c r="G174" s="95">
        <f t="array" ref="G174">INDEX(Activities!AB:AB, MATCH(A174, Activities!A:A, 0))</f>
        <v>589</v>
      </c>
      <c r="H174" s="81">
        <f t="array" ref="H174">INDEX(Activities!AE:AE, MATCH(A174, Activities!A:A, 0))</f>
        <v>15220</v>
      </c>
    </row>
    <row r="175" ht="15.75" customHeight="1">
      <c r="A175" s="91" t="s">
        <v>446</v>
      </c>
      <c r="B175" s="104">
        <v>1.5E7</v>
      </c>
      <c r="C175" s="103">
        <v>43922.0</v>
      </c>
      <c r="D175" s="93">
        <v>43922.0</v>
      </c>
      <c r="E175" s="93">
        <v>44286.0</v>
      </c>
      <c r="F175" s="94">
        <v>1.0</v>
      </c>
      <c r="G175" s="95" t="str">
        <f t="array" ref="G175">INDEX(Activities!AB:AB, MATCH(A175, Activities!A:A, 0))</f>
        <v>TN</v>
      </c>
      <c r="H175" s="81">
        <f t="array" ref="H175">INDEX(Activities!AE:AE, MATCH(A175, Activities!A:A, 0))</f>
        <v>15220</v>
      </c>
    </row>
    <row r="176" ht="15.75" customHeight="1">
      <c r="A176" s="91" t="s">
        <v>452</v>
      </c>
      <c r="B176" s="104">
        <v>2.5285E7</v>
      </c>
      <c r="C176" s="103">
        <v>43922.0</v>
      </c>
      <c r="D176" s="93">
        <v>43922.0</v>
      </c>
      <c r="E176" s="93">
        <v>44286.0</v>
      </c>
      <c r="F176" s="94">
        <v>1.0</v>
      </c>
      <c r="G176" s="95" t="str">
        <f t="array" ref="G176">INDEX(Activities!AB:AB, MATCH(A176, Activities!A:A, 0))</f>
        <v>IQ</v>
      </c>
      <c r="H176" s="81">
        <f t="array" ref="H176">INDEX(Activities!AE:AE, MATCH(A176, Activities!A:A, 0))</f>
        <v>15220</v>
      </c>
    </row>
    <row r="177" ht="15.75" customHeight="1">
      <c r="A177" s="91" t="s">
        <v>456</v>
      </c>
      <c r="B177" s="104">
        <v>4460000.0</v>
      </c>
      <c r="C177" s="103">
        <v>43922.0</v>
      </c>
      <c r="D177" s="93">
        <v>43922.0</v>
      </c>
      <c r="E177" s="93">
        <v>44286.0</v>
      </c>
      <c r="F177" s="94">
        <v>1.0</v>
      </c>
      <c r="G177" s="95" t="str">
        <f t="array" ref="G177">INDEX(Activities!AB:AB, MATCH(A177, Activities!A:A, 0))</f>
        <v>SY</v>
      </c>
      <c r="H177" s="81">
        <f t="array" ref="H177">INDEX(Activities!AE:AE, MATCH(A177, Activities!A:A, 0))</f>
        <v>15220</v>
      </c>
    </row>
    <row r="178" ht="15.75" customHeight="1">
      <c r="A178" s="91" t="s">
        <v>465</v>
      </c>
      <c r="B178" s="104">
        <v>3030000.0</v>
      </c>
      <c r="C178" s="103">
        <v>43922.0</v>
      </c>
      <c r="D178" s="93">
        <v>43922.0</v>
      </c>
      <c r="E178" s="93">
        <v>44286.0</v>
      </c>
      <c r="F178" s="94">
        <v>1.0</v>
      </c>
      <c r="G178" s="95" t="str">
        <f t="array" ref="G178">INDEX(Activities!AB:AB, MATCH(A178, Activities!A:A, 0))</f>
        <v>LB</v>
      </c>
      <c r="H178" s="81">
        <f t="array" ref="H178">INDEX(Activities!AE:AE, MATCH(A178, Activities!A:A, 0))</f>
        <v>15110</v>
      </c>
    </row>
    <row r="179" ht="15.75" customHeight="1">
      <c r="A179" s="107" t="s">
        <v>490</v>
      </c>
      <c r="B179" s="104">
        <v>564502.0</v>
      </c>
      <c r="C179" s="103">
        <v>43922.0</v>
      </c>
      <c r="D179" s="93">
        <v>43922.0</v>
      </c>
      <c r="E179" s="93">
        <v>44286.0</v>
      </c>
      <c r="F179" s="94">
        <v>1.0</v>
      </c>
      <c r="G179" s="95">
        <f t="array" ref="G179">INDEX(Activities!AB:AB, MATCH(A179, Activities!A:A, 0))</f>
        <v>998</v>
      </c>
      <c r="H179" s="81">
        <f t="array" ref="H179">INDEX(Activities!AE:AE, MATCH(A179, Activities!A:A, 0))</f>
        <v>15220</v>
      </c>
    </row>
    <row r="180" ht="15.75" customHeight="1">
      <c r="A180" s="107" t="s">
        <v>495</v>
      </c>
      <c r="B180" s="104">
        <v>765178.0</v>
      </c>
      <c r="C180" s="103">
        <v>43922.0</v>
      </c>
      <c r="D180" s="93">
        <v>43922.0</v>
      </c>
      <c r="E180" s="93">
        <v>44286.0</v>
      </c>
      <c r="F180" s="94">
        <v>1.0</v>
      </c>
      <c r="G180" s="95">
        <f t="array" ref="G180">INDEX(Activities!AB:AB, MATCH(A180, Activities!A:A, 0))</f>
        <v>998</v>
      </c>
      <c r="H180" s="81">
        <f t="array" ref="H180">INDEX(Activities!AE:AE, MATCH(A180, Activities!A:A, 0))</f>
        <v>15220</v>
      </c>
    </row>
    <row r="181" ht="15.75" customHeight="1">
      <c r="A181" s="107" t="s">
        <v>500</v>
      </c>
      <c r="B181" s="104">
        <v>1049815.0</v>
      </c>
      <c r="C181" s="103">
        <v>43922.0</v>
      </c>
      <c r="D181" s="93">
        <v>43922.0</v>
      </c>
      <c r="E181" s="93">
        <v>44286.0</v>
      </c>
      <c r="F181" s="94">
        <v>1.0</v>
      </c>
      <c r="G181" s="95">
        <f t="array" ref="G181">INDEX(Activities!AB:AB, MATCH(A181, Activities!A:A, 0))</f>
        <v>998</v>
      </c>
      <c r="H181" s="81">
        <f t="array" ref="H181">INDEX(Activities!AE:AE, MATCH(A181, Activities!A:A, 0))</f>
        <v>41010</v>
      </c>
    </row>
    <row r="182" ht="15.75" customHeight="1">
      <c r="A182" s="107" t="s">
        <v>505</v>
      </c>
      <c r="B182" s="104">
        <v>2131000.0</v>
      </c>
      <c r="C182" s="103">
        <v>43922.0</v>
      </c>
      <c r="D182" s="93">
        <v>43922.0</v>
      </c>
      <c r="E182" s="93">
        <v>44286.0</v>
      </c>
      <c r="F182" s="94">
        <v>1.0</v>
      </c>
      <c r="G182" s="95">
        <f t="array" ref="G182">INDEX(Activities!AB:AB, MATCH(A182, Activities!A:A, 0))</f>
        <v>998</v>
      </c>
      <c r="H182" s="81">
        <f t="array" ref="H182">INDEX(Activities!AE:AE, MATCH(A182, Activities!A:A, 0))</f>
        <v>12250</v>
      </c>
    </row>
    <row r="183" ht="15.75" customHeight="1">
      <c r="A183" s="107" t="s">
        <v>511</v>
      </c>
      <c r="B183" s="104">
        <v>381845.0</v>
      </c>
      <c r="C183" s="103">
        <v>43922.0</v>
      </c>
      <c r="D183" s="93">
        <v>43922.0</v>
      </c>
      <c r="E183" s="93">
        <v>44286.0</v>
      </c>
      <c r="F183" s="94">
        <v>1.0</v>
      </c>
      <c r="G183" s="95">
        <f t="array" ref="G183">INDEX(Activities!AB:AB, MATCH(A183, Activities!A:A, 0))</f>
        <v>998</v>
      </c>
      <c r="H183" s="81">
        <f t="array" ref="H183">INDEX(Activities!AE:AE, MATCH(A183, Activities!A:A, 0))</f>
        <v>15220</v>
      </c>
    </row>
    <row r="184" ht="15.75" customHeight="1">
      <c r="A184" s="91" t="s">
        <v>516</v>
      </c>
      <c r="B184" s="104">
        <v>2850000.0</v>
      </c>
      <c r="C184" s="103">
        <v>43922.0</v>
      </c>
      <c r="D184" s="93">
        <v>43922.0</v>
      </c>
      <c r="E184" s="93">
        <v>44286.0</v>
      </c>
      <c r="F184" s="94">
        <v>1.0</v>
      </c>
      <c r="G184" s="95" t="str">
        <f t="array" ref="G184">INDEX(Activities!AB:AB, MATCH(A184, Activities!A:A, 0))</f>
        <v>PK</v>
      </c>
      <c r="H184" s="81">
        <f t="array" ref="H184">INDEX(Activities!AE:AE, MATCH(A184, Activities!A:A, 0))</f>
        <v>15210</v>
      </c>
    </row>
    <row r="185" ht="15.75" customHeight="1">
      <c r="A185" s="91" t="s">
        <v>522</v>
      </c>
      <c r="B185" s="104">
        <v>4683500.0</v>
      </c>
      <c r="C185" s="103">
        <v>43922.0</v>
      </c>
      <c r="D185" s="93">
        <v>43922.0</v>
      </c>
      <c r="E185" s="93">
        <v>44286.0</v>
      </c>
      <c r="F185" s="94">
        <v>1.0</v>
      </c>
      <c r="G185" s="95" t="str">
        <f t="array" ref="G185">INDEX(Activities!AB:AB, MATCH(A185, Activities!A:A, 0))</f>
        <v>PK</v>
      </c>
      <c r="H185" s="81">
        <f t="array" ref="H185">INDEX(Activities!AE:AE, MATCH(A185, Activities!A:A, 0))</f>
        <v>15210</v>
      </c>
    </row>
    <row r="186" ht="15.75" customHeight="1">
      <c r="A186" s="91" t="s">
        <v>526</v>
      </c>
      <c r="B186" s="104">
        <v>6000000.0</v>
      </c>
      <c r="C186" s="103">
        <v>43922.0</v>
      </c>
      <c r="D186" s="93">
        <v>43922.0</v>
      </c>
      <c r="E186" s="93">
        <v>44286.0</v>
      </c>
      <c r="F186" s="94">
        <v>1.0</v>
      </c>
      <c r="G186" s="95" t="str">
        <f t="array" ref="G186">INDEX(Activities!AB:AB, MATCH(A186, Activities!A:A, 0))</f>
        <v>MM</v>
      </c>
      <c r="H186" s="81">
        <f t="array" ref="H186">INDEX(Activities!AE:AE, MATCH(A186, Activities!A:A, 0))</f>
        <v>15220</v>
      </c>
    </row>
    <row r="187" ht="15.75" customHeight="1">
      <c r="A187" s="91" t="s">
        <v>538</v>
      </c>
      <c r="B187" s="104">
        <v>4050000.0</v>
      </c>
      <c r="C187" s="103">
        <v>43922.0</v>
      </c>
      <c r="D187" s="93">
        <v>43922.0</v>
      </c>
      <c r="E187" s="93">
        <v>44286.0</v>
      </c>
      <c r="F187" s="94">
        <v>1.0</v>
      </c>
      <c r="G187" s="95" t="str">
        <f t="array" ref="G187">INDEX(Activities!AB:AB, MATCH(A187, Activities!A:A, 0))</f>
        <v>LK</v>
      </c>
      <c r="H187" s="81">
        <f t="array" ref="H187">INDEX(Activities!AE:AE, MATCH(A187, Activities!A:A, 0))</f>
        <v>15220</v>
      </c>
    </row>
    <row r="188" ht="15.75" customHeight="1">
      <c r="A188" s="108" t="s">
        <v>565</v>
      </c>
      <c r="B188" s="104">
        <v>2.13E7</v>
      </c>
      <c r="C188" s="103">
        <v>43922.0</v>
      </c>
      <c r="D188" s="93">
        <v>43922.0</v>
      </c>
      <c r="E188" s="93">
        <v>44286.0</v>
      </c>
      <c r="F188" s="94">
        <v>1.0</v>
      </c>
      <c r="G188" s="95">
        <f t="array" ref="G188">INDEX(Activities!AB:AB, MATCH(A188, Activities!A:A, 0))</f>
        <v>88</v>
      </c>
      <c r="H188" s="81">
        <f t="array" ref="H188">INDEX(Activities!AE:AE, MATCH(A188, Activities!A:A, 0))</f>
        <v>15220</v>
      </c>
    </row>
    <row r="189" ht="15.75" customHeight="1">
      <c r="A189" s="108" t="s">
        <v>569</v>
      </c>
      <c r="B189" s="104">
        <v>8100000.0</v>
      </c>
      <c r="C189" s="103">
        <v>43922.0</v>
      </c>
      <c r="D189" s="93">
        <v>43922.0</v>
      </c>
      <c r="E189" s="93">
        <v>44286.0</v>
      </c>
      <c r="F189" s="94">
        <v>1.0</v>
      </c>
      <c r="G189" s="95">
        <f t="array" ref="G189">INDEX(Activities!AB:AB, MATCH(A189, Activities!A:A, 0))</f>
        <v>88</v>
      </c>
      <c r="H189" s="81">
        <f t="array" ref="H189">INDEX(Activities!AE:AE, MATCH(A189, Activities!A:A, 0))</f>
        <v>15153</v>
      </c>
    </row>
    <row r="190" ht="15.75" customHeight="1">
      <c r="A190" s="91" t="s">
        <v>122</v>
      </c>
      <c r="B190" s="104">
        <v>2493000.0</v>
      </c>
      <c r="C190" s="103">
        <v>44287.0</v>
      </c>
      <c r="D190" s="93">
        <v>44287.0</v>
      </c>
      <c r="E190" s="93">
        <v>44651.0</v>
      </c>
      <c r="F190" s="94">
        <v>1.0</v>
      </c>
      <c r="G190" s="95">
        <f t="array" ref="G190">INDEX(Activities!AB:AB, MATCH(A190, Activities!A:A, 0))</f>
        <v>998</v>
      </c>
      <c r="H190" s="81">
        <f t="array" ref="H190">INDEX(Activities!AE:AE, MATCH(A190, Activities!A:A, 0))</f>
        <v>15230</v>
      </c>
    </row>
    <row r="191" ht="15.75" customHeight="1">
      <c r="A191" s="91" t="s">
        <v>127</v>
      </c>
      <c r="B191" s="104">
        <v>404000.0</v>
      </c>
      <c r="C191" s="103">
        <v>44287.0</v>
      </c>
      <c r="D191" s="93">
        <v>44287.0</v>
      </c>
      <c r="E191" s="93">
        <v>44651.0</v>
      </c>
      <c r="F191" s="94">
        <v>1.0</v>
      </c>
      <c r="G191" s="95">
        <f t="array" ref="G191">INDEX(Activities!AB:AB, MATCH(A191, Activities!A:A, 0))</f>
        <v>998</v>
      </c>
      <c r="H191" s="81">
        <f t="array" ref="H191">INDEX(Activities!AE:AE, MATCH(A191, Activities!A:A, 0))</f>
        <v>15220</v>
      </c>
    </row>
    <row r="192" ht="15.75" customHeight="1">
      <c r="A192" s="91" t="s">
        <v>136</v>
      </c>
      <c r="B192" s="104">
        <v>2500000.0</v>
      </c>
      <c r="C192" s="103">
        <v>44287.0</v>
      </c>
      <c r="D192" s="93">
        <v>44287.0</v>
      </c>
      <c r="E192" s="93">
        <v>44651.0</v>
      </c>
      <c r="F192" s="94">
        <v>1.0</v>
      </c>
      <c r="G192" s="95" t="str">
        <f t="array" ref="G192">INDEX(Activities!AB:AB, MATCH(A192, Activities!A:A, 0))</f>
        <v>TR</v>
      </c>
      <c r="H192" s="81">
        <f t="array" ref="H192">INDEX(Activities!AE:AE, MATCH(A192, Activities!A:A, 0))</f>
        <v>15190</v>
      </c>
    </row>
    <row r="193" ht="15.75" customHeight="1">
      <c r="A193" s="91" t="s">
        <v>161</v>
      </c>
      <c r="B193" s="104">
        <v>2.05E7</v>
      </c>
      <c r="C193" s="103">
        <v>44287.0</v>
      </c>
      <c r="D193" s="93">
        <v>44287.0</v>
      </c>
      <c r="E193" s="93">
        <v>44651.0</v>
      </c>
      <c r="F193" s="94">
        <v>1.0</v>
      </c>
      <c r="G193" s="95">
        <f t="array" ref="G193">INDEX(Activities!AB:AB, MATCH(A193, Activities!A:A, 0))</f>
        <v>998</v>
      </c>
      <c r="H193" s="81">
        <f t="array" ref="H193">INDEX(Activities!AE:AE, MATCH(A193, Activities!A:A, 0))</f>
        <v>15210</v>
      </c>
    </row>
    <row r="194" ht="15.75" customHeight="1">
      <c r="A194" s="105" t="s">
        <v>165</v>
      </c>
      <c r="B194" s="104">
        <v>2500000.0</v>
      </c>
      <c r="C194" s="103">
        <v>44287.0</v>
      </c>
      <c r="D194" s="93">
        <v>44287.0</v>
      </c>
      <c r="E194" s="93">
        <v>44651.0</v>
      </c>
      <c r="F194" s="94">
        <v>1.0</v>
      </c>
      <c r="G194" s="95">
        <f t="array" ref="G194">INDEX(Activities!AB:AB, MATCH(A194, Activities!A:A, 0))</f>
        <v>298</v>
      </c>
      <c r="H194" s="81">
        <f t="array" ref="H194">INDEX(Activities!AE:AE, MATCH(A194, Activities!A:A, 0))</f>
        <v>15190</v>
      </c>
    </row>
    <row r="195" ht="15.75" customHeight="1">
      <c r="A195" s="106" t="s">
        <v>170</v>
      </c>
      <c r="B195" s="104">
        <v>2228250.0</v>
      </c>
      <c r="C195" s="103">
        <v>44287.0</v>
      </c>
      <c r="D195" s="93">
        <v>44287.0</v>
      </c>
      <c r="E195" s="93">
        <v>44651.0</v>
      </c>
      <c r="F195" s="94">
        <v>1.0</v>
      </c>
      <c r="G195" s="95">
        <f t="array" ref="G195">INDEX(Activities!AB:AB, MATCH(A195, Activities!A:A, 0))</f>
        <v>998</v>
      </c>
      <c r="H195" s="81">
        <f t="array" ref="H195">INDEX(Activities!AE:AE, MATCH(A195, Activities!A:A, 0))</f>
        <v>15220</v>
      </c>
    </row>
    <row r="196" ht="15.75" customHeight="1">
      <c r="A196" s="91" t="s">
        <v>221</v>
      </c>
      <c r="B196" s="104">
        <v>1200000.0</v>
      </c>
      <c r="C196" s="103">
        <v>44287.0</v>
      </c>
      <c r="D196" s="93">
        <v>44287.0</v>
      </c>
      <c r="E196" s="93">
        <v>44651.0</v>
      </c>
      <c r="F196" s="94">
        <v>1.0</v>
      </c>
      <c r="G196" s="95" t="str">
        <f t="array" ref="G196">INDEX(Activities!AB:AB, MATCH(A196, Activities!A:A, 0))</f>
        <v>SO</v>
      </c>
      <c r="H196" s="81">
        <f t="array" ref="H196">INDEX(Activities!AE:AE, MATCH(A196, Activities!A:A, 0))</f>
        <v>15220</v>
      </c>
    </row>
    <row r="197" ht="15.75" customHeight="1">
      <c r="A197" s="91" t="s">
        <v>285</v>
      </c>
      <c r="B197" s="104">
        <v>4983000.0</v>
      </c>
      <c r="C197" s="103">
        <v>44287.0</v>
      </c>
      <c r="D197" s="93">
        <v>44287.0</v>
      </c>
      <c r="E197" s="93">
        <v>44651.0</v>
      </c>
      <c r="F197" s="94">
        <v>1.0</v>
      </c>
      <c r="G197" s="95">
        <f t="array" ref="G197">INDEX(Activities!AB:AB, MATCH(A197, Activities!A:A, 0))</f>
        <v>298</v>
      </c>
      <c r="H197" s="81">
        <f t="array" ref="H197">INDEX(Activities!AE:AE, MATCH(A197, Activities!A:A, 0))</f>
        <v>15220</v>
      </c>
    </row>
    <row r="198" ht="15.75" customHeight="1">
      <c r="A198" s="91" t="s">
        <v>289</v>
      </c>
      <c r="B198" s="104">
        <v>9094000.0</v>
      </c>
      <c r="C198" s="103">
        <v>44287.0</v>
      </c>
      <c r="D198" s="93">
        <v>44287.0</v>
      </c>
      <c r="E198" s="93">
        <v>44651.0</v>
      </c>
      <c r="F198" s="94">
        <v>1.0</v>
      </c>
      <c r="G198" s="95" t="str">
        <f t="array" ref="G198">INDEX(Activities!AB:AB, MATCH(A198, Activities!A:A, 0))</f>
        <v>SO</v>
      </c>
      <c r="H198" s="81">
        <f t="array" ref="H198">INDEX(Activities!AE:AE, MATCH(A198, Activities!A:A, 0))</f>
        <v>15220</v>
      </c>
    </row>
    <row r="199" ht="15.75" customHeight="1">
      <c r="A199" s="91" t="s">
        <v>293</v>
      </c>
      <c r="B199" s="104">
        <v>8153000.0</v>
      </c>
      <c r="C199" s="103">
        <v>44287.0</v>
      </c>
      <c r="D199" s="93">
        <v>44287.0</v>
      </c>
      <c r="E199" s="93">
        <v>44651.0</v>
      </c>
      <c r="F199" s="94">
        <v>1.0</v>
      </c>
      <c r="G199" s="95">
        <f t="array" ref="G199">INDEX(Activities!AB:AB, MATCH(A199, Activities!A:A, 0))</f>
        <v>298</v>
      </c>
      <c r="H199" s="81">
        <f t="array" ref="H199">INDEX(Activities!AE:AE, MATCH(A199, Activities!A:A, 0))</f>
        <v>15220</v>
      </c>
    </row>
    <row r="200" ht="15.75" customHeight="1">
      <c r="A200" s="91" t="s">
        <v>297</v>
      </c>
      <c r="B200" s="104">
        <v>6272000.0</v>
      </c>
      <c r="C200" s="103">
        <v>44287.0</v>
      </c>
      <c r="D200" s="93">
        <v>44287.0</v>
      </c>
      <c r="E200" s="93">
        <v>44651.0</v>
      </c>
      <c r="F200" s="94">
        <v>1.0</v>
      </c>
      <c r="G200" s="95">
        <f t="array" ref="G200">INDEX(Activities!AB:AB, MATCH(A200, Activities!A:A, 0))</f>
        <v>298</v>
      </c>
      <c r="H200" s="81">
        <f t="array" ref="H200">INDEX(Activities!AE:AE, MATCH(A200, Activities!A:A, 0))</f>
        <v>15220</v>
      </c>
    </row>
    <row r="201" ht="15.75" customHeight="1">
      <c r="A201" s="91" t="s">
        <v>301</v>
      </c>
      <c r="B201" s="104">
        <v>142000.0</v>
      </c>
      <c r="C201" s="103">
        <v>44287.0</v>
      </c>
      <c r="D201" s="93">
        <v>44287.0</v>
      </c>
      <c r="E201" s="93">
        <v>44651.0</v>
      </c>
      <c r="F201" s="94">
        <v>1.0</v>
      </c>
      <c r="G201" s="95">
        <f t="array" ref="G201">INDEX(Activities!AB:AB, MATCH(A201, Activities!A:A, 0))</f>
        <v>298</v>
      </c>
      <c r="H201" s="81">
        <f t="array" ref="H201">INDEX(Activities!AE:AE, MATCH(A201, Activities!A:A, 0))</f>
        <v>15230</v>
      </c>
    </row>
    <row r="202" ht="15.75" customHeight="1">
      <c r="A202" s="91" t="s">
        <v>305</v>
      </c>
      <c r="B202" s="104">
        <v>906000.0</v>
      </c>
      <c r="C202" s="103">
        <v>44287.0</v>
      </c>
      <c r="D202" s="93">
        <v>44287.0</v>
      </c>
      <c r="E202" s="93">
        <v>44651.0</v>
      </c>
      <c r="F202" s="94">
        <v>1.0</v>
      </c>
      <c r="G202" s="95">
        <f t="array" ref="G202">INDEX(Activities!AB:AB, MATCH(A202, Activities!A:A, 0))</f>
        <v>380</v>
      </c>
      <c r="H202" s="81">
        <f t="array" ref="H202">INDEX(Activities!AE:AE, MATCH(A202, Activities!A:A, 0))</f>
        <v>15220</v>
      </c>
    </row>
    <row r="203" ht="15.75" customHeight="1">
      <c r="A203" s="91" t="s">
        <v>314</v>
      </c>
      <c r="B203" s="104">
        <v>5500000.0</v>
      </c>
      <c r="C203" s="103">
        <v>44287.0</v>
      </c>
      <c r="D203" s="93">
        <v>44287.0</v>
      </c>
      <c r="E203" s="93">
        <v>44651.0</v>
      </c>
      <c r="F203" s="94">
        <v>1.0</v>
      </c>
      <c r="G203" s="95" t="str">
        <f t="array" ref="G203">INDEX(Activities!AB:AB, MATCH(A203, Activities!A:A, 0))</f>
        <v>CO</v>
      </c>
      <c r="H203" s="81">
        <f t="array" ref="H203">INDEX(Activities!AE:AE, MATCH(A203, Activities!A:A, 0))</f>
        <v>15210</v>
      </c>
    </row>
    <row r="204" ht="15.75" customHeight="1">
      <c r="A204" s="91" t="s">
        <v>320</v>
      </c>
      <c r="B204" s="104">
        <v>3480000.0</v>
      </c>
      <c r="C204" s="103">
        <v>44287.0</v>
      </c>
      <c r="D204" s="93">
        <v>44287.0</v>
      </c>
      <c r="E204" s="93">
        <v>44651.0</v>
      </c>
      <c r="F204" s="94">
        <v>1.0</v>
      </c>
      <c r="G204" s="95">
        <f t="array" ref="G204">INDEX(Activities!AB:AB, MATCH(A204, Activities!A:A, 0))</f>
        <v>489</v>
      </c>
      <c r="H204" s="81">
        <f t="array" ref="H204">INDEX(Activities!AE:AE, MATCH(A204, Activities!A:A, 0))</f>
        <v>15210</v>
      </c>
    </row>
    <row r="205" ht="15.75" customHeight="1">
      <c r="A205" s="91" t="s">
        <v>325</v>
      </c>
      <c r="B205" s="104">
        <v>2000000.0</v>
      </c>
      <c r="C205" s="103">
        <v>44287.0</v>
      </c>
      <c r="D205" s="93">
        <v>44287.0</v>
      </c>
      <c r="E205" s="93">
        <v>44651.0</v>
      </c>
      <c r="F205" s="94">
        <v>1.0</v>
      </c>
      <c r="G205" s="95">
        <f t="array" ref="G205">INDEX(Activities!AB:AB, MATCH(A205, Activities!A:A, 0))</f>
        <v>619</v>
      </c>
      <c r="H205" s="81">
        <f t="array" ref="H205">INDEX(Activities!AE:AE, MATCH(A205, Activities!A:A, 0))</f>
        <v>15220</v>
      </c>
    </row>
    <row r="206" ht="15.75" customHeight="1">
      <c r="A206" s="91" t="s">
        <v>330</v>
      </c>
      <c r="B206" s="104">
        <v>8000000.0</v>
      </c>
      <c r="C206" s="103">
        <v>44287.0</v>
      </c>
      <c r="D206" s="93">
        <v>44287.0</v>
      </c>
      <c r="E206" s="93">
        <v>44651.0</v>
      </c>
      <c r="F206" s="94">
        <v>1.0</v>
      </c>
      <c r="G206" s="95">
        <f t="array" ref="G206">INDEX(Activities!AB:AB, MATCH(A206, Activities!A:A, 0))</f>
        <v>998</v>
      </c>
      <c r="H206" s="81">
        <f t="array" ref="H206">INDEX(Activities!AE:AE, MATCH(A206, Activities!A:A, 0))</f>
        <v>15220</v>
      </c>
    </row>
    <row r="207" ht="15.75" customHeight="1">
      <c r="A207" s="91" t="s">
        <v>334</v>
      </c>
      <c r="B207" s="104">
        <v>3732696.0</v>
      </c>
      <c r="C207" s="103">
        <v>44287.0</v>
      </c>
      <c r="D207" s="93">
        <v>44287.0</v>
      </c>
      <c r="E207" s="93">
        <v>44651.0</v>
      </c>
      <c r="F207" s="94">
        <v>1.0</v>
      </c>
      <c r="G207" s="95">
        <f t="array" ref="G207">INDEX(Activities!AB:AB, MATCH(A207, Activities!A:A, 0))</f>
        <v>998</v>
      </c>
      <c r="H207" s="81">
        <f t="array" ref="H207">INDEX(Activities!AE:AE, MATCH(A207, Activities!A:A, 0))</f>
        <v>15150</v>
      </c>
    </row>
    <row r="208" ht="15.75" customHeight="1">
      <c r="A208" s="91" t="s">
        <v>349</v>
      </c>
      <c r="B208" s="104">
        <v>2000000.0</v>
      </c>
      <c r="C208" s="103">
        <v>44287.0</v>
      </c>
      <c r="D208" s="93">
        <v>44287.0</v>
      </c>
      <c r="E208" s="93">
        <v>44651.0</v>
      </c>
      <c r="F208" s="94">
        <v>1.0</v>
      </c>
      <c r="G208" s="95" t="str">
        <f t="array" ref="G208">INDEX(Activities!AB:AB, MATCH(A208, Activities!A:A, 0))</f>
        <v>DZ</v>
      </c>
      <c r="H208" s="81">
        <f t="array" ref="H208">INDEX(Activities!AE:AE, MATCH(A208, Activities!A:A, 0))</f>
        <v>16020</v>
      </c>
    </row>
    <row r="209" ht="15.75" customHeight="1">
      <c r="A209" s="91" t="s">
        <v>356</v>
      </c>
      <c r="B209" s="104">
        <v>4000000.0</v>
      </c>
      <c r="C209" s="103">
        <v>44287.0</v>
      </c>
      <c r="D209" s="93">
        <v>44287.0</v>
      </c>
      <c r="E209" s="93">
        <v>44651.0</v>
      </c>
      <c r="F209" s="94">
        <v>1.0</v>
      </c>
      <c r="G209" s="95" t="str">
        <f t="array" ref="G209">INDEX(Activities!AB:AB, MATCH(A209, Activities!A:A, 0))</f>
        <v>EG</v>
      </c>
      <c r="H209" s="81">
        <f t="array" ref="H209">INDEX(Activities!AE:AE, MATCH(A209, Activities!A:A, 0))</f>
        <v>15142</v>
      </c>
    </row>
    <row r="210" ht="15.75" customHeight="1">
      <c r="A210" s="91" t="s">
        <v>363</v>
      </c>
      <c r="B210" s="104">
        <v>9335000.0</v>
      </c>
      <c r="C210" s="103">
        <v>44287.0</v>
      </c>
      <c r="D210" s="93">
        <v>44287.0</v>
      </c>
      <c r="E210" s="93">
        <v>44651.0</v>
      </c>
      <c r="F210" s="94">
        <v>1.0</v>
      </c>
      <c r="G210" s="95" t="str">
        <f t="array" ref="G210">INDEX(Activities!AB:AB, MATCH(A210, Activities!A:A, 0))</f>
        <v>LB</v>
      </c>
      <c r="H210" s="81">
        <f t="array" ref="H210">INDEX(Activities!AE:AE, MATCH(A210, Activities!A:A, 0))</f>
        <v>15130</v>
      </c>
    </row>
    <row r="211" ht="15.75" customHeight="1">
      <c r="A211" s="91" t="s">
        <v>370</v>
      </c>
      <c r="B211" s="104">
        <v>6000000.0</v>
      </c>
      <c r="C211" s="103">
        <v>44287.0</v>
      </c>
      <c r="D211" s="93">
        <v>44287.0</v>
      </c>
      <c r="E211" s="93">
        <v>44651.0</v>
      </c>
      <c r="F211" s="94">
        <v>1.0</v>
      </c>
      <c r="G211" s="95" t="str">
        <f t="array" ref="G211">INDEX(Activities!AB:AB, MATCH(A211, Activities!A:A, 0))</f>
        <v>LY</v>
      </c>
      <c r="H211" s="81">
        <f t="array" ref="H211">INDEX(Activities!AE:AE, MATCH(A211, Activities!A:A, 0))</f>
        <v>15220</v>
      </c>
    </row>
    <row r="212" ht="15.75" customHeight="1">
      <c r="A212" s="91" t="s">
        <v>376</v>
      </c>
      <c r="B212" s="104">
        <v>2500000.0</v>
      </c>
      <c r="C212" s="103">
        <v>44287.0</v>
      </c>
      <c r="D212" s="93">
        <v>44287.0</v>
      </c>
      <c r="E212" s="93">
        <v>44651.0</v>
      </c>
      <c r="F212" s="94">
        <v>1.0</v>
      </c>
      <c r="G212" s="95" t="str">
        <f t="array" ref="G212">INDEX(Activities!AB:AB, MATCH(A212, Activities!A:A, 0))</f>
        <v>MA</v>
      </c>
      <c r="H212" s="81">
        <f t="array" ref="H212">INDEX(Activities!AE:AE, MATCH(A212, Activities!A:A, 0))</f>
        <v>15112</v>
      </c>
    </row>
    <row r="213" ht="15.75" customHeight="1">
      <c r="A213" s="91" t="s">
        <v>383</v>
      </c>
      <c r="B213" s="104">
        <v>5000000.0</v>
      </c>
      <c r="C213" s="103">
        <v>44287.0</v>
      </c>
      <c r="D213" s="93">
        <v>44287.0</v>
      </c>
      <c r="E213" s="93">
        <v>44651.0</v>
      </c>
      <c r="F213" s="94">
        <v>1.0</v>
      </c>
      <c r="G213" s="95" t="str">
        <f t="array" ref="G213">INDEX(Activities!AB:AB, MATCH(A213, Activities!A:A, 0))</f>
        <v>YE</v>
      </c>
      <c r="H213" s="81">
        <f t="array" ref="H213">INDEX(Activities!AE:AE, MATCH(A213, Activities!A:A, 0))</f>
        <v>15220</v>
      </c>
    </row>
    <row r="214" ht="15.75" customHeight="1">
      <c r="A214" s="91" t="s">
        <v>414</v>
      </c>
      <c r="B214" s="104">
        <v>300000.0</v>
      </c>
      <c r="C214" s="103">
        <v>44287.0</v>
      </c>
      <c r="D214" s="93">
        <v>44287.0</v>
      </c>
      <c r="E214" s="93">
        <v>44651.0</v>
      </c>
      <c r="F214" s="94">
        <v>1.0</v>
      </c>
      <c r="G214" s="95" t="str">
        <f t="array" ref="G214">INDEX(Activities!AB:AB, MATCH(A214, Activities!A:A, 0))</f>
        <v>LB</v>
      </c>
      <c r="H214" s="81">
        <f t="array" ref="H214">INDEX(Activities!AE:AE, MATCH(A214, Activities!A:A, 0))</f>
        <v>15112</v>
      </c>
    </row>
    <row r="215" ht="15.75" customHeight="1">
      <c r="A215" s="91" t="s">
        <v>423</v>
      </c>
      <c r="B215" s="104">
        <v>3876000.0</v>
      </c>
      <c r="C215" s="103">
        <v>44287.0</v>
      </c>
      <c r="D215" s="93">
        <v>44287.0</v>
      </c>
      <c r="E215" s="93">
        <v>44651.0</v>
      </c>
      <c r="F215" s="94">
        <v>1.0</v>
      </c>
      <c r="G215" s="95">
        <f t="array" ref="G215">INDEX(Activities!AB:AB, MATCH(A215, Activities!A:A, 0))</f>
        <v>189</v>
      </c>
      <c r="H215" s="81">
        <f t="array" ref="H215">INDEX(Activities!AE:AE, MATCH(A215, Activities!A:A, 0))</f>
        <v>15142</v>
      </c>
    </row>
    <row r="216" ht="15.75" customHeight="1">
      <c r="A216" s="91" t="s">
        <v>427</v>
      </c>
      <c r="B216" s="104">
        <v>6000000.0</v>
      </c>
      <c r="C216" s="103">
        <v>44287.0</v>
      </c>
      <c r="D216" s="93">
        <v>44287.0</v>
      </c>
      <c r="E216" s="93">
        <v>44651.0</v>
      </c>
      <c r="F216" s="94">
        <v>1.0</v>
      </c>
      <c r="G216" s="95">
        <f t="array" ref="G216">INDEX(Activities!AB:AB, MATCH(A216, Activities!A:A, 0))</f>
        <v>589</v>
      </c>
      <c r="H216" s="81">
        <f t="array" ref="H216">INDEX(Activities!AE:AE, MATCH(A216, Activities!A:A, 0))</f>
        <v>15220</v>
      </c>
    </row>
    <row r="217" ht="15.75" customHeight="1">
      <c r="A217" s="91" t="s">
        <v>446</v>
      </c>
      <c r="B217" s="104">
        <v>4000000.0</v>
      </c>
      <c r="C217" s="103">
        <v>44287.0</v>
      </c>
      <c r="D217" s="93">
        <v>44287.0</v>
      </c>
      <c r="E217" s="93">
        <v>44651.0</v>
      </c>
      <c r="F217" s="94">
        <v>1.0</v>
      </c>
      <c r="G217" s="95" t="str">
        <f t="array" ref="G217">INDEX(Activities!AB:AB, MATCH(A217, Activities!A:A, 0))</f>
        <v>TN</v>
      </c>
      <c r="H217" s="81">
        <f t="array" ref="H217">INDEX(Activities!AE:AE, MATCH(A217, Activities!A:A, 0))</f>
        <v>15220</v>
      </c>
    </row>
    <row r="218" ht="15.75" customHeight="1">
      <c r="A218" s="91" t="s">
        <v>452</v>
      </c>
      <c r="B218" s="104">
        <v>7845000.0</v>
      </c>
      <c r="C218" s="103">
        <v>44287.0</v>
      </c>
      <c r="D218" s="93">
        <v>44287.0</v>
      </c>
      <c r="E218" s="93">
        <v>44651.0</v>
      </c>
      <c r="F218" s="94">
        <v>1.0</v>
      </c>
      <c r="G218" s="95" t="str">
        <f t="array" ref="G218">INDEX(Activities!AB:AB, MATCH(A218, Activities!A:A, 0))</f>
        <v>IQ</v>
      </c>
      <c r="H218" s="81">
        <f t="array" ref="H218">INDEX(Activities!AE:AE, MATCH(A218, Activities!A:A, 0))</f>
        <v>15220</v>
      </c>
    </row>
    <row r="219" ht="15.75" customHeight="1">
      <c r="A219" s="91" t="s">
        <v>456</v>
      </c>
      <c r="B219" s="104">
        <v>3325000.0</v>
      </c>
      <c r="C219" s="103">
        <v>44287.0</v>
      </c>
      <c r="D219" s="93">
        <v>44287.0</v>
      </c>
      <c r="E219" s="93">
        <v>44651.0</v>
      </c>
      <c r="F219" s="94">
        <v>1.0</v>
      </c>
      <c r="G219" s="95" t="str">
        <f t="array" ref="G219">INDEX(Activities!AB:AB, MATCH(A219, Activities!A:A, 0))</f>
        <v>SY</v>
      </c>
      <c r="H219" s="81">
        <f t="array" ref="H219">INDEX(Activities!AE:AE, MATCH(A219, Activities!A:A, 0))</f>
        <v>15220</v>
      </c>
    </row>
    <row r="220" ht="15.75" customHeight="1">
      <c r="A220" s="91" t="s">
        <v>465</v>
      </c>
      <c r="B220" s="104">
        <v>3000000.0</v>
      </c>
      <c r="C220" s="103">
        <v>44287.0</v>
      </c>
      <c r="D220" s="93">
        <v>44287.0</v>
      </c>
      <c r="E220" s="93">
        <v>44651.0</v>
      </c>
      <c r="F220" s="94">
        <v>1.0</v>
      </c>
      <c r="G220" s="95" t="str">
        <f t="array" ref="G220">INDEX(Activities!AB:AB, MATCH(A220, Activities!A:A, 0))</f>
        <v>LB</v>
      </c>
      <c r="H220" s="81">
        <f t="array" ref="H220">INDEX(Activities!AE:AE, MATCH(A220, Activities!A:A, 0))</f>
        <v>15110</v>
      </c>
    </row>
    <row r="221" ht="15.75" customHeight="1">
      <c r="A221" s="91" t="s">
        <v>469</v>
      </c>
      <c r="B221" s="104">
        <v>3620000.0</v>
      </c>
      <c r="C221" s="103">
        <v>44287.0</v>
      </c>
      <c r="D221" s="93">
        <v>44287.0</v>
      </c>
      <c r="E221" s="93">
        <v>44651.0</v>
      </c>
      <c r="F221" s="94">
        <v>1.0</v>
      </c>
      <c r="G221" s="95" t="str">
        <f t="array" ref="G221">INDEX(Activities!AB:AB, MATCH(A221, Activities!A:A, 0))</f>
        <v>SY</v>
      </c>
      <c r="H221" s="81">
        <f t="array" ref="H221">INDEX(Activities!AE:AE, MATCH(A221, Activities!A:A, 0))</f>
        <v>15220</v>
      </c>
    </row>
    <row r="222" ht="15.75" customHeight="1">
      <c r="A222" s="91" t="s">
        <v>473</v>
      </c>
      <c r="B222" s="104">
        <v>3935000.0</v>
      </c>
      <c r="C222" s="103">
        <v>44287.0</v>
      </c>
      <c r="D222" s="93">
        <v>44287.0</v>
      </c>
      <c r="E222" s="93">
        <v>44651.0</v>
      </c>
      <c r="F222" s="94">
        <v>1.0</v>
      </c>
      <c r="G222" s="95" t="str">
        <f t="array" ref="G222">INDEX(Activities!AB:AB, MATCH(A222, Activities!A:A, 0))</f>
        <v>JO</v>
      </c>
      <c r="H222" s="81">
        <f t="array" ref="H222">INDEX(Activities!AE:AE, MATCH(A222, Activities!A:A, 0))</f>
        <v>15220</v>
      </c>
    </row>
    <row r="223" ht="15.75" customHeight="1">
      <c r="A223" s="91" t="s">
        <v>477</v>
      </c>
      <c r="B223" s="104">
        <v>3520000.0</v>
      </c>
      <c r="C223" s="103">
        <v>44287.0</v>
      </c>
      <c r="D223" s="93">
        <v>44287.0</v>
      </c>
      <c r="E223" s="93">
        <v>44651.0</v>
      </c>
      <c r="F223" s="94">
        <v>1.0</v>
      </c>
      <c r="G223" s="95" t="str">
        <f t="array" ref="G223">INDEX(Activities!AB:AB, MATCH(A223, Activities!A:A, 0))</f>
        <v>JO</v>
      </c>
      <c r="H223" s="81">
        <f t="array" ref="H223">INDEX(Activities!AE:AE, MATCH(A223, Activities!A:A, 0))</f>
        <v>15210</v>
      </c>
    </row>
    <row r="224" ht="15.75" customHeight="1">
      <c r="A224" s="107" t="s">
        <v>490</v>
      </c>
      <c r="B224" s="104">
        <v>403200.0</v>
      </c>
      <c r="C224" s="103">
        <v>44287.0</v>
      </c>
      <c r="D224" s="93">
        <v>44287.0</v>
      </c>
      <c r="E224" s="93">
        <v>44651.0</v>
      </c>
      <c r="F224" s="94">
        <v>1.0</v>
      </c>
      <c r="G224" s="95">
        <f t="array" ref="G224">INDEX(Activities!AB:AB, MATCH(A224, Activities!A:A, 0))</f>
        <v>998</v>
      </c>
      <c r="H224" s="81">
        <f t="array" ref="H224">INDEX(Activities!AE:AE, MATCH(A224, Activities!A:A, 0))</f>
        <v>15220</v>
      </c>
    </row>
    <row r="225" ht="15.75" customHeight="1">
      <c r="A225" s="107" t="s">
        <v>495</v>
      </c>
      <c r="B225" s="104">
        <v>364800.0</v>
      </c>
      <c r="C225" s="103">
        <v>44287.0</v>
      </c>
      <c r="D225" s="93">
        <v>44287.0</v>
      </c>
      <c r="E225" s="93">
        <v>44651.0</v>
      </c>
      <c r="F225" s="94">
        <v>1.0</v>
      </c>
      <c r="G225" s="95">
        <f t="array" ref="G225">INDEX(Activities!AB:AB, MATCH(A225, Activities!A:A, 0))</f>
        <v>998</v>
      </c>
      <c r="H225" s="81">
        <f t="array" ref="H225">INDEX(Activities!AE:AE, MATCH(A225, Activities!A:A, 0))</f>
        <v>15220</v>
      </c>
    </row>
    <row r="226" ht="15.75" customHeight="1">
      <c r="A226" s="107" t="s">
        <v>500</v>
      </c>
      <c r="B226" s="104">
        <v>160000.0</v>
      </c>
      <c r="C226" s="103">
        <v>44287.0</v>
      </c>
      <c r="D226" s="93">
        <v>44287.0</v>
      </c>
      <c r="E226" s="93">
        <v>44651.0</v>
      </c>
      <c r="F226" s="94">
        <v>1.0</v>
      </c>
      <c r="G226" s="95">
        <f t="array" ref="G226">INDEX(Activities!AB:AB, MATCH(A226, Activities!A:A, 0))</f>
        <v>998</v>
      </c>
      <c r="H226" s="81">
        <f t="array" ref="H226">INDEX(Activities!AE:AE, MATCH(A226, Activities!A:A, 0))</f>
        <v>41010</v>
      </c>
    </row>
    <row r="227" ht="15.75" customHeight="1">
      <c r="A227" s="107" t="s">
        <v>505</v>
      </c>
      <c r="B227" s="104">
        <v>120000.0</v>
      </c>
      <c r="C227" s="103">
        <v>44287.0</v>
      </c>
      <c r="D227" s="93">
        <v>44287.0</v>
      </c>
      <c r="E227" s="93">
        <v>44651.0</v>
      </c>
      <c r="F227" s="94">
        <v>1.0</v>
      </c>
      <c r="G227" s="95">
        <f t="array" ref="G227">INDEX(Activities!AB:AB, MATCH(A227, Activities!A:A, 0))</f>
        <v>998</v>
      </c>
      <c r="H227" s="81">
        <f t="array" ref="H227">INDEX(Activities!AE:AE, MATCH(A227, Activities!A:A, 0))</f>
        <v>12250</v>
      </c>
    </row>
    <row r="228" ht="15.75" customHeight="1">
      <c r="A228" s="107" t="s">
        <v>511</v>
      </c>
      <c r="B228" s="104">
        <v>0.0</v>
      </c>
      <c r="C228" s="103">
        <v>44287.0</v>
      </c>
      <c r="D228" s="93">
        <v>44287.0</v>
      </c>
      <c r="E228" s="93">
        <v>44651.0</v>
      </c>
      <c r="F228" s="94">
        <v>1.0</v>
      </c>
      <c r="G228" s="95">
        <f t="array" ref="G228">INDEX(Activities!AB:AB, MATCH(A228, Activities!A:A, 0))</f>
        <v>998</v>
      </c>
      <c r="H228" s="81">
        <f t="array" ref="H228">INDEX(Activities!AE:AE, MATCH(A228, Activities!A:A, 0))</f>
        <v>15220</v>
      </c>
    </row>
    <row r="229" ht="15.75" customHeight="1">
      <c r="A229" s="91" t="s">
        <v>526</v>
      </c>
      <c r="B229" s="104">
        <v>2700000.0</v>
      </c>
      <c r="C229" s="103">
        <v>44287.0</v>
      </c>
      <c r="D229" s="93">
        <v>44287.0</v>
      </c>
      <c r="E229" s="93">
        <v>44651.0</v>
      </c>
      <c r="F229" s="94">
        <v>1.0</v>
      </c>
      <c r="G229" s="95" t="str">
        <f t="array" ref="G229">INDEX(Activities!AB:AB, MATCH(A229, Activities!A:A, 0))</f>
        <v>MM</v>
      </c>
      <c r="H229" s="81">
        <f t="array" ref="H229">INDEX(Activities!AE:AE, MATCH(A229, Activities!A:A, 0))</f>
        <v>15220</v>
      </c>
    </row>
    <row r="230" ht="15.75" customHeight="1">
      <c r="A230" s="91" t="s">
        <v>538</v>
      </c>
      <c r="B230" s="104">
        <v>3060000.0</v>
      </c>
      <c r="C230" s="103">
        <v>44287.0</v>
      </c>
      <c r="D230" s="93">
        <v>44287.0</v>
      </c>
      <c r="E230" s="93">
        <v>44651.0</v>
      </c>
      <c r="F230" s="94">
        <v>1.0</v>
      </c>
      <c r="G230" s="95" t="str">
        <f t="array" ref="G230">INDEX(Activities!AB:AB, MATCH(A230, Activities!A:A, 0))</f>
        <v>LK</v>
      </c>
      <c r="H230" s="81">
        <f t="array" ref="H230">INDEX(Activities!AE:AE, MATCH(A230, Activities!A:A, 0))</f>
        <v>15220</v>
      </c>
    </row>
    <row r="231" ht="15.75" customHeight="1">
      <c r="A231" s="91" t="s">
        <v>550</v>
      </c>
      <c r="B231" s="104">
        <v>2500000.0</v>
      </c>
      <c r="C231" s="103">
        <v>44287.0</v>
      </c>
      <c r="D231" s="93">
        <v>44287.0</v>
      </c>
      <c r="E231" s="93">
        <v>44651.0</v>
      </c>
      <c r="F231" s="94">
        <v>1.0</v>
      </c>
      <c r="G231" s="95" t="str">
        <f t="array" ref="G231">INDEX(Activities!AB:AB, MATCH(A231, Activities!A:A, 0))</f>
        <v>PH</v>
      </c>
      <c r="H231" s="81">
        <f t="array" ref="H231">INDEX(Activities!AE:AE, MATCH(A231, Activities!A:A, 0))</f>
        <v>15220</v>
      </c>
    </row>
    <row r="232" ht="15.75" customHeight="1">
      <c r="A232" s="91" t="s">
        <v>556</v>
      </c>
      <c r="B232" s="104">
        <v>2000000.0</v>
      </c>
      <c r="C232" s="103">
        <v>44287.0</v>
      </c>
      <c r="D232" s="93">
        <v>44287.0</v>
      </c>
      <c r="E232" s="93">
        <v>44651.0</v>
      </c>
      <c r="F232" s="94">
        <v>1.0</v>
      </c>
      <c r="G232" s="95">
        <f t="array" ref="G232">INDEX(Activities!AB:AB, MATCH(A232, Activities!A:A, 0))</f>
        <v>998</v>
      </c>
      <c r="H232" s="81">
        <f t="array" ref="H232">INDEX(Activities!AE:AE, MATCH(A232, Activities!A:A, 0))</f>
        <v>15220</v>
      </c>
    </row>
    <row r="233" ht="15.75" customHeight="1">
      <c r="A233" s="108" t="s">
        <v>565</v>
      </c>
      <c r="B233" s="104">
        <v>1.41E7</v>
      </c>
      <c r="C233" s="103">
        <v>44287.0</v>
      </c>
      <c r="D233" s="93">
        <v>44287.0</v>
      </c>
      <c r="E233" s="93">
        <v>44651.0</v>
      </c>
      <c r="F233" s="94">
        <v>1.0</v>
      </c>
      <c r="G233" s="95">
        <f t="array" ref="G233">INDEX(Activities!AB:AB, MATCH(A233, Activities!A:A, 0))</f>
        <v>88</v>
      </c>
      <c r="H233" s="81">
        <f t="array" ref="H233">INDEX(Activities!AE:AE, MATCH(A233, Activities!A:A, 0))</f>
        <v>15220</v>
      </c>
    </row>
    <row r="234" ht="15.75" customHeight="1">
      <c r="A234" s="108" t="s">
        <v>569</v>
      </c>
      <c r="B234" s="104">
        <v>9100000.0</v>
      </c>
      <c r="C234" s="103">
        <v>44287.0</v>
      </c>
      <c r="D234" s="93">
        <v>44287.0</v>
      </c>
      <c r="E234" s="93">
        <v>44651.0</v>
      </c>
      <c r="F234" s="94">
        <v>1.0</v>
      </c>
      <c r="G234" s="95">
        <f t="array" ref="G234">INDEX(Activities!AB:AB, MATCH(A234, Activities!A:A, 0))</f>
        <v>88</v>
      </c>
      <c r="H234" s="81">
        <f t="array" ref="H234">INDEX(Activities!AE:AE, MATCH(A234, Activities!A:A, 0))</f>
        <v>15153</v>
      </c>
    </row>
    <row r="235" ht="15.75" customHeight="1">
      <c r="A235" s="81" t="s">
        <v>109</v>
      </c>
      <c r="B235" s="81">
        <v>-43000.0</v>
      </c>
      <c r="C235" s="109">
        <v>44652.0</v>
      </c>
      <c r="D235" s="109">
        <v>44652.0</v>
      </c>
      <c r="E235" s="109">
        <v>45016.0</v>
      </c>
      <c r="G235" s="81">
        <v>998.0</v>
      </c>
      <c r="H235" s="81">
        <v>15170.0</v>
      </c>
    </row>
    <row r="236" ht="15.75" customHeight="1">
      <c r="A236" s="81" t="s">
        <v>122</v>
      </c>
      <c r="B236" s="81">
        <v>2105300.0</v>
      </c>
      <c r="C236" s="109">
        <v>44652.0</v>
      </c>
      <c r="D236" s="109">
        <v>44652.0</v>
      </c>
      <c r="E236" s="109">
        <v>45016.0</v>
      </c>
      <c r="G236" s="81">
        <v>998.0</v>
      </c>
      <c r="H236" s="81">
        <v>15230.0</v>
      </c>
    </row>
    <row r="237" ht="15.75" customHeight="1">
      <c r="A237" s="81" t="s">
        <v>127</v>
      </c>
      <c r="B237" s="81">
        <v>3785100.0</v>
      </c>
      <c r="C237" s="109">
        <v>44652.0</v>
      </c>
      <c r="D237" s="109">
        <v>44652.0</v>
      </c>
      <c r="E237" s="109">
        <v>45016.0</v>
      </c>
      <c r="G237" s="81">
        <v>998.0</v>
      </c>
      <c r="H237" s="81">
        <v>15220.0</v>
      </c>
    </row>
    <row r="238" ht="15.75" customHeight="1">
      <c r="A238" s="81" t="s">
        <v>136</v>
      </c>
      <c r="B238" s="81">
        <v>2870200.0</v>
      </c>
      <c r="C238" s="109">
        <v>44652.0</v>
      </c>
      <c r="D238" s="109">
        <v>44652.0</v>
      </c>
      <c r="E238" s="109">
        <v>45016.0</v>
      </c>
      <c r="G238" s="81" t="s">
        <v>140</v>
      </c>
      <c r="H238" s="81">
        <v>15190.0</v>
      </c>
    </row>
    <row r="239" ht="15.75" customHeight="1">
      <c r="A239" s="81" t="s">
        <v>161</v>
      </c>
      <c r="B239" s="81">
        <v>1.65485E7</v>
      </c>
      <c r="C239" s="109">
        <v>44652.0</v>
      </c>
      <c r="D239" s="109">
        <v>44652.0</v>
      </c>
      <c r="E239" s="109">
        <v>45016.0</v>
      </c>
      <c r="G239" s="81">
        <v>998.0</v>
      </c>
      <c r="H239" s="81">
        <v>15210.0</v>
      </c>
    </row>
    <row r="240" ht="15.75" customHeight="1">
      <c r="A240" s="81" t="s">
        <v>174</v>
      </c>
      <c r="B240" s="81">
        <v>2143400.0</v>
      </c>
      <c r="C240" s="109">
        <v>44652.0</v>
      </c>
      <c r="D240" s="109">
        <v>44652.0</v>
      </c>
      <c r="E240" s="109">
        <v>45016.0</v>
      </c>
      <c r="G240" s="81">
        <v>298.0</v>
      </c>
      <c r="H240" s="81">
        <v>15190.0</v>
      </c>
    </row>
    <row r="241" ht="15.75" customHeight="1">
      <c r="A241" s="81" t="s">
        <v>195</v>
      </c>
      <c r="B241" s="81">
        <v>-2.1799E7</v>
      </c>
      <c r="C241" s="109">
        <v>44652.0</v>
      </c>
      <c r="D241" s="109">
        <v>44652.0</v>
      </c>
      <c r="E241" s="109">
        <v>45016.0</v>
      </c>
      <c r="G241" s="81" t="s">
        <v>183</v>
      </c>
      <c r="H241" s="81">
        <v>15210.0</v>
      </c>
    </row>
    <row r="242" ht="15.75" customHeight="1">
      <c r="A242" s="81" t="s">
        <v>199</v>
      </c>
      <c r="B242" s="81">
        <v>2793900.0</v>
      </c>
      <c r="C242" s="109">
        <v>44652.0</v>
      </c>
      <c r="D242" s="109">
        <v>44652.0</v>
      </c>
      <c r="E242" s="109">
        <v>45016.0</v>
      </c>
      <c r="G242" s="81" t="s">
        <v>183</v>
      </c>
      <c r="H242" s="81">
        <v>15230.0</v>
      </c>
    </row>
    <row r="243" ht="15.75" customHeight="1">
      <c r="A243" s="81" t="s">
        <v>207</v>
      </c>
      <c r="B243" s="81">
        <v>547500.0</v>
      </c>
      <c r="C243" s="109">
        <v>44652.0</v>
      </c>
      <c r="D243" s="109">
        <v>44652.0</v>
      </c>
      <c r="E243" s="109">
        <v>45016.0</v>
      </c>
      <c r="G243" s="81" t="s">
        <v>211</v>
      </c>
      <c r="H243" s="81">
        <v>15210.0</v>
      </c>
    </row>
    <row r="244" ht="15.75" customHeight="1">
      <c r="A244" s="81" t="s">
        <v>221</v>
      </c>
      <c r="B244" s="81">
        <v>9402900.0</v>
      </c>
      <c r="C244" s="109">
        <v>44652.0</v>
      </c>
      <c r="D244" s="109">
        <v>44652.0</v>
      </c>
      <c r="E244" s="109">
        <v>45016.0</v>
      </c>
      <c r="G244" s="81" t="s">
        <v>225</v>
      </c>
      <c r="H244" s="81">
        <v>15220.0</v>
      </c>
    </row>
    <row r="245" ht="15.75" customHeight="1">
      <c r="A245" s="81" t="s">
        <v>227</v>
      </c>
      <c r="B245" s="81">
        <v>162600.0</v>
      </c>
      <c r="C245" s="109">
        <v>44652.0</v>
      </c>
      <c r="D245" s="109">
        <v>44652.0</v>
      </c>
      <c r="E245" s="109">
        <v>45016.0</v>
      </c>
      <c r="G245" s="81">
        <v>298.0</v>
      </c>
      <c r="H245" s="81">
        <v>15220.0</v>
      </c>
    </row>
    <row r="246" ht="15.75" customHeight="1">
      <c r="A246" s="81" t="s">
        <v>285</v>
      </c>
      <c r="B246" s="81">
        <v>4545300.0</v>
      </c>
      <c r="C246" s="109">
        <v>44652.0</v>
      </c>
      <c r="D246" s="109">
        <v>44652.0</v>
      </c>
      <c r="E246" s="109">
        <v>45016.0</v>
      </c>
      <c r="G246" s="81">
        <v>298.0</v>
      </c>
      <c r="H246" s="81">
        <v>15220.0</v>
      </c>
    </row>
    <row r="247" ht="15.75" customHeight="1">
      <c r="A247" s="81" t="s">
        <v>289</v>
      </c>
      <c r="B247" s="81">
        <v>9402900.0</v>
      </c>
      <c r="C247" s="109">
        <v>44652.0</v>
      </c>
      <c r="D247" s="109">
        <v>44652.0</v>
      </c>
      <c r="E247" s="109">
        <v>45016.0</v>
      </c>
      <c r="G247" s="81" t="s">
        <v>225</v>
      </c>
      <c r="H247" s="81">
        <v>15220.0</v>
      </c>
    </row>
    <row r="248" ht="15.75" customHeight="1">
      <c r="A248" s="81" t="s">
        <v>293</v>
      </c>
      <c r="B248" s="81">
        <v>1.06234E7</v>
      </c>
      <c r="C248" s="109">
        <v>44652.0</v>
      </c>
      <c r="D248" s="109">
        <v>44652.0</v>
      </c>
      <c r="E248" s="109">
        <v>45016.0</v>
      </c>
      <c r="G248" s="81">
        <v>298.0</v>
      </c>
      <c r="H248" s="81">
        <v>15220.0</v>
      </c>
    </row>
    <row r="249" ht="15.75" customHeight="1">
      <c r="A249" s="81" t="s">
        <v>297</v>
      </c>
      <c r="B249" s="81">
        <v>5495400.0</v>
      </c>
      <c r="C249" s="109">
        <v>44652.0</v>
      </c>
      <c r="D249" s="109">
        <v>44652.0</v>
      </c>
      <c r="E249" s="109">
        <v>45016.0</v>
      </c>
      <c r="G249" s="81">
        <v>298.0</v>
      </c>
      <c r="H249" s="81">
        <v>15220.0</v>
      </c>
    </row>
    <row r="250" ht="15.75" customHeight="1">
      <c r="A250" s="81" t="s">
        <v>305</v>
      </c>
      <c r="B250" s="81">
        <v>1608100.0</v>
      </c>
      <c r="C250" s="109">
        <v>44652.0</v>
      </c>
      <c r="D250" s="109">
        <v>44652.0</v>
      </c>
      <c r="E250" s="109">
        <v>45016.0</v>
      </c>
      <c r="G250" s="81">
        <v>380.0</v>
      </c>
      <c r="H250" s="81">
        <v>15220.0</v>
      </c>
    </row>
    <row r="251" ht="15.75" customHeight="1">
      <c r="A251" s="81" t="s">
        <v>314</v>
      </c>
      <c r="B251" s="81">
        <v>4235700.0</v>
      </c>
      <c r="C251" s="109">
        <v>44652.0</v>
      </c>
      <c r="D251" s="109">
        <v>44652.0</v>
      </c>
      <c r="E251" s="109">
        <v>45016.0</v>
      </c>
      <c r="G251" s="81" t="s">
        <v>318</v>
      </c>
      <c r="H251" s="81">
        <v>15210.0</v>
      </c>
    </row>
    <row r="252" ht="15.75" customHeight="1">
      <c r="A252" s="81" t="s">
        <v>320</v>
      </c>
      <c r="B252" s="81">
        <v>2689600.0</v>
      </c>
      <c r="C252" s="109">
        <v>44652.0</v>
      </c>
      <c r="D252" s="109">
        <v>44652.0</v>
      </c>
      <c r="E252" s="109">
        <v>45016.0</v>
      </c>
      <c r="G252" s="81">
        <v>489.0</v>
      </c>
      <c r="H252" s="81">
        <v>15210.0</v>
      </c>
    </row>
    <row r="253" ht="15.75" customHeight="1">
      <c r="A253" s="81" t="s">
        <v>325</v>
      </c>
      <c r="B253" s="81">
        <v>2421800.0</v>
      </c>
      <c r="C253" s="109">
        <v>44652.0</v>
      </c>
      <c r="D253" s="109">
        <v>44652.0</v>
      </c>
      <c r="E253" s="109">
        <v>45016.0</v>
      </c>
      <c r="G253" s="81">
        <v>619.0</v>
      </c>
      <c r="H253" s="81">
        <v>15220.0</v>
      </c>
    </row>
    <row r="254" ht="15.75" customHeight="1">
      <c r="A254" s="81" t="s">
        <v>330</v>
      </c>
      <c r="B254" s="81">
        <v>9280100.0</v>
      </c>
      <c r="C254" s="109">
        <v>44652.0</v>
      </c>
      <c r="D254" s="109">
        <v>44652.0</v>
      </c>
      <c r="E254" s="109">
        <v>45016.0</v>
      </c>
      <c r="G254" s="81">
        <v>998.0</v>
      </c>
      <c r="H254" s="81">
        <v>15220.0</v>
      </c>
    </row>
    <row r="255" ht="15.75" customHeight="1">
      <c r="A255" s="81" t="s">
        <v>339</v>
      </c>
      <c r="B255" s="81">
        <v>3.11739E7</v>
      </c>
      <c r="C255" s="109">
        <v>44652.0</v>
      </c>
      <c r="D255" s="109">
        <v>44652.0</v>
      </c>
      <c r="E255" s="109">
        <v>45016.0</v>
      </c>
      <c r="G255" s="81">
        <v>998.0</v>
      </c>
      <c r="H255" s="81">
        <v>15220.0</v>
      </c>
    </row>
    <row r="256" ht="15.75" customHeight="1">
      <c r="A256" s="81" t="s">
        <v>345</v>
      </c>
      <c r="B256" s="81">
        <v>1.26075E7</v>
      </c>
      <c r="C256" s="109">
        <v>44652.0</v>
      </c>
      <c r="D256" s="109">
        <v>44652.0</v>
      </c>
      <c r="E256" s="109">
        <v>45016.0</v>
      </c>
      <c r="G256" s="81">
        <v>998.0</v>
      </c>
      <c r="H256" s="81">
        <v>15220.0</v>
      </c>
    </row>
    <row r="257" ht="15.75" customHeight="1">
      <c r="A257" s="81" t="s">
        <v>349</v>
      </c>
      <c r="B257" s="81">
        <v>1164100.0</v>
      </c>
      <c r="C257" s="109">
        <v>44652.0</v>
      </c>
      <c r="D257" s="109">
        <v>44652.0</v>
      </c>
      <c r="E257" s="109">
        <v>45016.0</v>
      </c>
      <c r="G257" s="81" t="s">
        <v>353</v>
      </c>
      <c r="H257" s="81">
        <v>16020.0</v>
      </c>
    </row>
    <row r="258" ht="15.75" customHeight="1">
      <c r="A258" s="81" t="s">
        <v>356</v>
      </c>
      <c r="B258" s="81">
        <v>1216700.0</v>
      </c>
      <c r="C258" s="109">
        <v>44652.0</v>
      </c>
      <c r="D258" s="109">
        <v>44652.0</v>
      </c>
      <c r="E258" s="109">
        <v>45016.0</v>
      </c>
      <c r="G258" s="81" t="s">
        <v>360</v>
      </c>
      <c r="H258" s="81">
        <v>15142.0</v>
      </c>
    </row>
    <row r="259" ht="15.75" customHeight="1">
      <c r="A259" s="81" t="s">
        <v>363</v>
      </c>
      <c r="B259" s="81">
        <v>1.34931E7</v>
      </c>
      <c r="C259" s="109">
        <v>44652.0</v>
      </c>
      <c r="D259" s="109">
        <v>44652.0</v>
      </c>
      <c r="E259" s="109">
        <v>45016.0</v>
      </c>
      <c r="G259" s="81" t="s">
        <v>367</v>
      </c>
      <c r="H259" s="81">
        <v>15130.0</v>
      </c>
    </row>
    <row r="260" ht="15.75" customHeight="1">
      <c r="A260" s="81" t="s">
        <v>370</v>
      </c>
      <c r="B260" s="81">
        <v>4157500.0</v>
      </c>
      <c r="C260" s="109">
        <v>44652.0</v>
      </c>
      <c r="D260" s="109">
        <v>44652.0</v>
      </c>
      <c r="E260" s="109">
        <v>45016.0</v>
      </c>
      <c r="G260" s="81" t="s">
        <v>374</v>
      </c>
      <c r="H260" s="81">
        <v>15220.0</v>
      </c>
    </row>
    <row r="261" ht="15.75" customHeight="1">
      <c r="A261" s="81" t="s">
        <v>376</v>
      </c>
      <c r="B261" s="81">
        <v>345800.0</v>
      </c>
      <c r="C261" s="109">
        <v>44652.0</v>
      </c>
      <c r="D261" s="109">
        <v>44652.0</v>
      </c>
      <c r="E261" s="109">
        <v>45016.0</v>
      </c>
      <c r="G261" s="81" t="s">
        <v>380</v>
      </c>
      <c r="H261" s="81">
        <v>15112.0</v>
      </c>
    </row>
    <row r="262" ht="15.75" customHeight="1">
      <c r="A262" s="81" t="s">
        <v>383</v>
      </c>
      <c r="B262" s="81">
        <v>5093400.0</v>
      </c>
      <c r="C262" s="109">
        <v>44652.0</v>
      </c>
      <c r="D262" s="109">
        <v>44652.0</v>
      </c>
      <c r="E262" s="109">
        <v>45016.0</v>
      </c>
      <c r="G262" s="81" t="s">
        <v>387</v>
      </c>
      <c r="H262" s="81">
        <v>15220.0</v>
      </c>
    </row>
    <row r="263" ht="15.75" customHeight="1">
      <c r="A263" s="81" t="s">
        <v>418</v>
      </c>
      <c r="B263" s="81">
        <v>89500.0</v>
      </c>
      <c r="C263" s="109">
        <v>44652.0</v>
      </c>
      <c r="D263" s="109">
        <v>44652.0</v>
      </c>
      <c r="E263" s="109">
        <v>45016.0</v>
      </c>
      <c r="G263" s="81">
        <v>189.0</v>
      </c>
      <c r="H263" s="81">
        <v>15210.0</v>
      </c>
    </row>
    <row r="264" ht="15.75" customHeight="1">
      <c r="A264" s="81" t="s">
        <v>427</v>
      </c>
      <c r="B264" s="81">
        <v>7100100.0</v>
      </c>
      <c r="C264" s="109">
        <v>44652.0</v>
      </c>
      <c r="D264" s="109">
        <v>44652.0</v>
      </c>
      <c r="E264" s="109">
        <v>45016.0</v>
      </c>
      <c r="G264" s="81">
        <v>589.0</v>
      </c>
      <c r="H264" s="81">
        <v>15220.0</v>
      </c>
    </row>
    <row r="265" ht="15.75" customHeight="1">
      <c r="A265" s="81" t="s">
        <v>446</v>
      </c>
      <c r="B265" s="81">
        <v>2329200.0</v>
      </c>
      <c r="C265" s="109">
        <v>44652.0</v>
      </c>
      <c r="D265" s="109">
        <v>44652.0</v>
      </c>
      <c r="E265" s="109">
        <v>45016.0</v>
      </c>
      <c r="G265" s="81" t="s">
        <v>450</v>
      </c>
      <c r="H265" s="81">
        <v>15220.0</v>
      </c>
    </row>
    <row r="266" ht="15.75" customHeight="1">
      <c r="A266" s="81" t="s">
        <v>452</v>
      </c>
      <c r="B266" s="81">
        <v>6343100.0</v>
      </c>
      <c r="C266" s="109">
        <v>44652.0</v>
      </c>
      <c r="D266" s="109">
        <v>44652.0</v>
      </c>
      <c r="E266" s="109">
        <v>45016.0</v>
      </c>
      <c r="G266" s="81" t="s">
        <v>393</v>
      </c>
      <c r="H266" s="81">
        <v>15220.0</v>
      </c>
    </row>
    <row r="267" ht="15.75" customHeight="1">
      <c r="A267" s="81" t="s">
        <v>469</v>
      </c>
      <c r="B267" s="81">
        <v>1.08081E7</v>
      </c>
      <c r="C267" s="109">
        <v>44652.0</v>
      </c>
      <c r="D267" s="109">
        <v>44652.0</v>
      </c>
      <c r="E267" s="109">
        <v>45016.0</v>
      </c>
      <c r="G267" s="81" t="s">
        <v>436</v>
      </c>
      <c r="H267" s="81">
        <v>15220.0</v>
      </c>
    </row>
    <row r="268" ht="15.75" customHeight="1">
      <c r="A268" s="81" t="s">
        <v>477</v>
      </c>
      <c r="B268" s="81">
        <v>4166100.0</v>
      </c>
      <c r="C268" s="109">
        <v>44652.0</v>
      </c>
      <c r="D268" s="109">
        <v>44652.0</v>
      </c>
      <c r="E268" s="109">
        <v>45016.0</v>
      </c>
      <c r="G268" s="81" t="s">
        <v>403</v>
      </c>
      <c r="H268" s="81">
        <v>15210.0</v>
      </c>
    </row>
    <row r="269" ht="15.75" customHeight="1">
      <c r="A269" s="81" t="s">
        <v>490</v>
      </c>
      <c r="B269" s="81">
        <v>521500.0</v>
      </c>
      <c r="C269" s="109">
        <v>44652.0</v>
      </c>
      <c r="D269" s="109">
        <v>44652.0</v>
      </c>
      <c r="E269" s="109">
        <v>45016.0</v>
      </c>
      <c r="G269" s="81">
        <v>998.0</v>
      </c>
      <c r="H269" s="81">
        <v>15220.0</v>
      </c>
    </row>
    <row r="270" ht="15.75" customHeight="1">
      <c r="A270" s="81" t="s">
        <v>495</v>
      </c>
      <c r="B270" s="81">
        <v>123900.0</v>
      </c>
      <c r="C270" s="109">
        <v>44652.0</v>
      </c>
      <c r="D270" s="109">
        <v>44652.0</v>
      </c>
      <c r="E270" s="109">
        <v>45016.0</v>
      </c>
      <c r="G270" s="81">
        <v>998.0</v>
      </c>
      <c r="H270" s="81">
        <v>15220.0</v>
      </c>
    </row>
    <row r="271" ht="15.75" customHeight="1">
      <c r="A271" s="81" t="s">
        <v>500</v>
      </c>
      <c r="B271" s="81">
        <v>1354400.0</v>
      </c>
      <c r="C271" s="109">
        <v>44652.0</v>
      </c>
      <c r="D271" s="109">
        <v>44652.0</v>
      </c>
      <c r="E271" s="109">
        <v>45016.0</v>
      </c>
      <c r="G271" s="81">
        <v>998.0</v>
      </c>
      <c r="H271" s="81">
        <v>41010.0</v>
      </c>
    </row>
    <row r="272" ht="15.75" customHeight="1">
      <c r="A272" s="81" t="s">
        <v>505</v>
      </c>
      <c r="B272" s="81">
        <v>656300.0</v>
      </c>
      <c r="C272" s="109">
        <v>44652.0</v>
      </c>
      <c r="D272" s="109">
        <v>44652.0</v>
      </c>
      <c r="E272" s="109">
        <v>45016.0</v>
      </c>
      <c r="G272" s="81">
        <v>998.0</v>
      </c>
      <c r="H272" s="81">
        <v>12250.0</v>
      </c>
    </row>
    <row r="273" ht="15.75" customHeight="1">
      <c r="A273" s="81" t="s">
        <v>511</v>
      </c>
      <c r="B273" s="81">
        <v>88700.0</v>
      </c>
      <c r="C273" s="109">
        <v>44652.0</v>
      </c>
      <c r="D273" s="109">
        <v>44652.0</v>
      </c>
      <c r="E273" s="109">
        <v>45016.0</v>
      </c>
      <c r="G273" s="81">
        <v>998.0</v>
      </c>
      <c r="H273" s="81">
        <v>15220.0</v>
      </c>
    </row>
    <row r="274" ht="15.75" customHeight="1">
      <c r="A274" s="81" t="s">
        <v>516</v>
      </c>
      <c r="B274" s="81">
        <v>3228900.0</v>
      </c>
      <c r="C274" s="109">
        <v>44652.0</v>
      </c>
      <c r="D274" s="109">
        <v>44652.0</v>
      </c>
      <c r="E274" s="109">
        <v>45016.0</v>
      </c>
      <c r="G274" s="81" t="s">
        <v>520</v>
      </c>
      <c r="H274" s="81">
        <v>15210.0</v>
      </c>
    </row>
    <row r="275" ht="15.75" customHeight="1">
      <c r="A275" s="81" t="s">
        <v>526</v>
      </c>
      <c r="B275" s="81">
        <v>1818600.0</v>
      </c>
      <c r="C275" s="109">
        <v>44652.0</v>
      </c>
      <c r="D275" s="109">
        <v>44652.0</v>
      </c>
      <c r="E275" s="109">
        <v>45016.0</v>
      </c>
      <c r="G275" s="81" t="s">
        <v>530</v>
      </c>
      <c r="H275" s="81">
        <v>15220.0</v>
      </c>
    </row>
    <row r="276" ht="15.75" customHeight="1">
      <c r="A276" s="81" t="s">
        <v>538</v>
      </c>
      <c r="B276" s="81">
        <v>2874400.0</v>
      </c>
      <c r="C276" s="109">
        <v>44652.0</v>
      </c>
      <c r="D276" s="109">
        <v>44652.0</v>
      </c>
      <c r="E276" s="109">
        <v>45016.0</v>
      </c>
      <c r="G276" s="81" t="s">
        <v>542</v>
      </c>
      <c r="H276" s="81">
        <v>15220.0</v>
      </c>
    </row>
    <row r="277" ht="15.75" customHeight="1">
      <c r="A277" s="81" t="s">
        <v>544</v>
      </c>
      <c r="B277" s="81">
        <v>1602100.0</v>
      </c>
      <c r="C277" s="109">
        <v>44652.0</v>
      </c>
      <c r="D277" s="109">
        <v>44652.0</v>
      </c>
      <c r="E277" s="109">
        <v>45016.0</v>
      </c>
      <c r="G277" s="81">
        <v>998.0</v>
      </c>
      <c r="H277" s="81">
        <v>15220.0</v>
      </c>
    </row>
    <row r="278" ht="15.75" customHeight="1">
      <c r="A278" s="81" t="s">
        <v>550</v>
      </c>
      <c r="B278" s="81">
        <v>1363500.0</v>
      </c>
      <c r="C278" s="109">
        <v>44652.0</v>
      </c>
      <c r="D278" s="109">
        <v>44652.0</v>
      </c>
      <c r="E278" s="109">
        <v>45016.0</v>
      </c>
      <c r="G278" s="81" t="s">
        <v>554</v>
      </c>
      <c r="H278" s="81">
        <v>15220.0</v>
      </c>
    </row>
    <row r="279" ht="15.75" customHeight="1">
      <c r="A279" s="81" t="s">
        <v>556</v>
      </c>
      <c r="B279" s="81">
        <v>5662000.0</v>
      </c>
      <c r="C279" s="109">
        <v>44652.0</v>
      </c>
      <c r="D279" s="109">
        <v>44652.0</v>
      </c>
      <c r="E279" s="109">
        <v>45016.0</v>
      </c>
      <c r="G279" s="81">
        <v>998.0</v>
      </c>
      <c r="H279" s="81">
        <v>15220.0</v>
      </c>
    </row>
    <row r="280" ht="15.75" customHeight="1">
      <c r="A280" s="81" t="s">
        <v>560</v>
      </c>
      <c r="B280" s="81">
        <v>6148400.0</v>
      </c>
      <c r="C280" s="109">
        <v>44652.0</v>
      </c>
      <c r="D280" s="109">
        <v>44652.0</v>
      </c>
      <c r="E280" s="109">
        <v>45016.0</v>
      </c>
      <c r="G280" s="81">
        <v>88.0</v>
      </c>
      <c r="H280" s="81">
        <v>15220.0</v>
      </c>
    </row>
    <row r="281" ht="15.75" customHeight="1">
      <c r="A281" s="81" t="s">
        <v>565</v>
      </c>
      <c r="B281" s="81">
        <v>2380000.0</v>
      </c>
      <c r="C281" s="109">
        <v>44652.0</v>
      </c>
      <c r="D281" s="109">
        <v>44652.0</v>
      </c>
      <c r="E281" s="109">
        <v>45016.0</v>
      </c>
      <c r="G281" s="81">
        <v>88.0</v>
      </c>
      <c r="H281" s="81">
        <v>15220.0</v>
      </c>
    </row>
    <row r="282" ht="15.75" customHeight="1">
      <c r="A282" s="81" t="s">
        <v>569</v>
      </c>
      <c r="B282" s="81">
        <v>7077600.0</v>
      </c>
      <c r="C282" s="109">
        <v>44652.0</v>
      </c>
      <c r="D282" s="109">
        <v>44652.0</v>
      </c>
      <c r="E282" s="109">
        <v>45016.0</v>
      </c>
      <c r="G282" s="81">
        <v>88.0</v>
      </c>
      <c r="H282" s="81">
        <v>15153.0</v>
      </c>
    </row>
    <row r="283" ht="15.75" customHeight="1">
      <c r="A283" s="81" t="s">
        <v>122</v>
      </c>
      <c r="B283" s="81">
        <v>754400.0</v>
      </c>
      <c r="C283" s="109">
        <v>45017.0</v>
      </c>
      <c r="D283" s="109">
        <v>45017.0</v>
      </c>
      <c r="E283" s="109">
        <v>45382.0</v>
      </c>
      <c r="G283" s="81">
        <v>998.0</v>
      </c>
      <c r="H283" s="81">
        <v>15230.0</v>
      </c>
    </row>
    <row r="284" ht="15.75" customHeight="1">
      <c r="A284" s="81" t="s">
        <v>127</v>
      </c>
      <c r="B284" s="81">
        <v>2214100.0</v>
      </c>
      <c r="C284" s="109">
        <v>45017.0</v>
      </c>
      <c r="D284" s="109">
        <v>45017.0</v>
      </c>
      <c r="E284" s="109">
        <v>45382.0</v>
      </c>
      <c r="G284" s="81">
        <v>998.0</v>
      </c>
      <c r="H284" s="81">
        <v>15220.0</v>
      </c>
    </row>
    <row r="285" ht="15.75" customHeight="1">
      <c r="A285" s="81" t="s">
        <v>136</v>
      </c>
      <c r="B285" s="81">
        <v>2118500.0</v>
      </c>
      <c r="C285" s="109">
        <v>45017.0</v>
      </c>
      <c r="D285" s="109">
        <v>45017.0</v>
      </c>
      <c r="E285" s="109">
        <v>45382.0</v>
      </c>
      <c r="G285" s="81" t="s">
        <v>140</v>
      </c>
      <c r="H285" s="81">
        <v>15190.0</v>
      </c>
    </row>
    <row r="286" ht="15.75" customHeight="1">
      <c r="A286" s="81" t="s">
        <v>161</v>
      </c>
      <c r="B286" s="81">
        <v>1.56859E7</v>
      </c>
      <c r="C286" s="109">
        <v>45017.0</v>
      </c>
      <c r="D286" s="109">
        <v>45017.0</v>
      </c>
      <c r="E286" s="109">
        <v>45382.0</v>
      </c>
      <c r="G286" s="81">
        <v>998.0</v>
      </c>
      <c r="H286" s="81">
        <v>15210.0</v>
      </c>
    </row>
    <row r="287" ht="15.75" customHeight="1">
      <c r="A287" s="81" t="s">
        <v>174</v>
      </c>
      <c r="B287" s="81">
        <v>1735900.0</v>
      </c>
      <c r="C287" s="109">
        <v>45017.0</v>
      </c>
      <c r="D287" s="109">
        <v>45017.0</v>
      </c>
      <c r="E287" s="109">
        <v>45382.0</v>
      </c>
      <c r="G287" s="81">
        <v>298.0</v>
      </c>
      <c r="H287" s="81">
        <v>15190.0</v>
      </c>
    </row>
    <row r="288" ht="15.75" customHeight="1">
      <c r="A288" s="81" t="s">
        <v>199</v>
      </c>
      <c r="B288" s="81">
        <v>-20700.0</v>
      </c>
      <c r="C288" s="109">
        <v>45017.0</v>
      </c>
      <c r="D288" s="109">
        <v>45017.0</v>
      </c>
      <c r="E288" s="109">
        <v>45382.0</v>
      </c>
      <c r="G288" s="81" t="s">
        <v>183</v>
      </c>
      <c r="H288" s="81">
        <v>15230.0</v>
      </c>
    </row>
    <row r="289" ht="15.75" customHeight="1">
      <c r="A289" s="81" t="s">
        <v>207</v>
      </c>
      <c r="B289" s="81">
        <v>2348500.0</v>
      </c>
      <c r="C289" s="109">
        <v>45017.0</v>
      </c>
      <c r="D289" s="109">
        <v>45017.0</v>
      </c>
      <c r="E289" s="109">
        <v>45382.0</v>
      </c>
      <c r="G289" s="81" t="s">
        <v>211</v>
      </c>
      <c r="H289" s="81">
        <v>15210.0</v>
      </c>
    </row>
    <row r="290" ht="15.75" customHeight="1">
      <c r="A290" s="81" t="s">
        <v>227</v>
      </c>
      <c r="B290" s="81">
        <v>-33800.0</v>
      </c>
      <c r="C290" s="109">
        <v>45017.0</v>
      </c>
      <c r="D290" s="109">
        <v>45017.0</v>
      </c>
      <c r="E290" s="109">
        <v>45382.0</v>
      </c>
      <c r="G290" s="81">
        <v>298.0</v>
      </c>
      <c r="H290" s="81">
        <v>15220.0</v>
      </c>
    </row>
    <row r="291" ht="15.75" customHeight="1">
      <c r="A291" s="81" t="s">
        <v>285</v>
      </c>
      <c r="B291" s="81">
        <v>6223900.0</v>
      </c>
      <c r="C291" s="109">
        <v>45017.0</v>
      </c>
      <c r="D291" s="109">
        <v>45017.0</v>
      </c>
      <c r="E291" s="109">
        <v>45382.0</v>
      </c>
      <c r="G291" s="81">
        <v>298.0</v>
      </c>
      <c r="H291" s="81">
        <v>15220.0</v>
      </c>
    </row>
    <row r="292" ht="15.75" customHeight="1">
      <c r="A292" s="81" t="s">
        <v>289</v>
      </c>
      <c r="B292" s="81">
        <v>8185800.0</v>
      </c>
      <c r="C292" s="109">
        <v>45017.0</v>
      </c>
      <c r="D292" s="109">
        <v>45017.0</v>
      </c>
      <c r="E292" s="109">
        <v>45382.0</v>
      </c>
      <c r="G292" s="81" t="s">
        <v>225</v>
      </c>
      <c r="H292" s="81">
        <v>15220.0</v>
      </c>
    </row>
    <row r="293" ht="15.75" customHeight="1">
      <c r="A293" s="81" t="s">
        <v>293</v>
      </c>
      <c r="B293" s="81">
        <v>7707400.0</v>
      </c>
      <c r="C293" s="109">
        <v>45017.0</v>
      </c>
      <c r="D293" s="109">
        <v>45017.0</v>
      </c>
      <c r="E293" s="109">
        <v>45382.0</v>
      </c>
      <c r="G293" s="81">
        <v>298.0</v>
      </c>
      <c r="H293" s="81">
        <v>15220.0</v>
      </c>
    </row>
    <row r="294" ht="15.75" customHeight="1">
      <c r="A294" s="81" t="s">
        <v>297</v>
      </c>
      <c r="B294" s="81">
        <v>7480400.0</v>
      </c>
      <c r="C294" s="109">
        <v>45017.0</v>
      </c>
      <c r="D294" s="109">
        <v>45017.0</v>
      </c>
      <c r="E294" s="109">
        <v>45382.0</v>
      </c>
      <c r="G294" s="81">
        <v>298.0</v>
      </c>
      <c r="H294" s="81">
        <v>15220.0</v>
      </c>
    </row>
    <row r="295" ht="15.75" customHeight="1">
      <c r="A295" s="81" t="s">
        <v>314</v>
      </c>
      <c r="B295" s="81">
        <v>3958600.0</v>
      </c>
      <c r="C295" s="109">
        <v>45017.0</v>
      </c>
      <c r="D295" s="109">
        <v>45017.0</v>
      </c>
      <c r="E295" s="109">
        <v>45382.0</v>
      </c>
      <c r="G295" s="81" t="s">
        <v>318</v>
      </c>
      <c r="H295" s="81">
        <v>15210.0</v>
      </c>
    </row>
    <row r="296" ht="15.75" customHeight="1">
      <c r="A296" s="81" t="s">
        <v>320</v>
      </c>
      <c r="B296" s="81">
        <v>2706100.0</v>
      </c>
      <c r="C296" s="109">
        <v>45017.0</v>
      </c>
      <c r="D296" s="109">
        <v>45017.0</v>
      </c>
      <c r="E296" s="109">
        <v>45382.0</v>
      </c>
      <c r="G296" s="81">
        <v>489.0</v>
      </c>
      <c r="H296" s="81">
        <v>15210.0</v>
      </c>
    </row>
    <row r="297" ht="15.75" customHeight="1">
      <c r="A297" s="81" t="s">
        <v>325</v>
      </c>
      <c r="B297" s="81">
        <v>2988500.0</v>
      </c>
      <c r="C297" s="109">
        <v>45017.0</v>
      </c>
      <c r="D297" s="109">
        <v>45017.0</v>
      </c>
      <c r="E297" s="109">
        <v>45382.0</v>
      </c>
      <c r="G297" s="81">
        <v>619.0</v>
      </c>
      <c r="H297" s="81">
        <v>15220.0</v>
      </c>
    </row>
    <row r="298" ht="15.75" customHeight="1">
      <c r="A298" s="81" t="s">
        <v>330</v>
      </c>
      <c r="B298" s="81">
        <v>7056400.0</v>
      </c>
      <c r="C298" s="109">
        <v>45017.0</v>
      </c>
      <c r="D298" s="109">
        <v>45017.0</v>
      </c>
      <c r="E298" s="109">
        <v>45382.0</v>
      </c>
      <c r="G298" s="81">
        <v>998.0</v>
      </c>
      <c r="H298" s="81">
        <v>15220.0</v>
      </c>
    </row>
    <row r="299" ht="15.75" customHeight="1">
      <c r="A299" s="110" t="s">
        <v>339</v>
      </c>
      <c r="B299" s="110">
        <v>3.29424E7</v>
      </c>
      <c r="C299" s="111">
        <v>45017.0</v>
      </c>
      <c r="D299" s="111">
        <v>45017.0</v>
      </c>
      <c r="E299" s="111">
        <v>45382.0</v>
      </c>
      <c r="F299" s="110"/>
      <c r="G299" s="110">
        <v>998.0</v>
      </c>
      <c r="H299" s="110">
        <v>15220.0</v>
      </c>
      <c r="I299" s="110"/>
      <c r="J299" s="110"/>
      <c r="K299" s="110"/>
      <c r="L299" s="110"/>
      <c r="M299" s="110"/>
      <c r="N299" s="110"/>
      <c r="O299" s="110"/>
      <c r="P299" s="110"/>
      <c r="Q299" s="110"/>
      <c r="R299" s="110"/>
      <c r="S299" s="110"/>
      <c r="T299" s="110"/>
      <c r="U299" s="110"/>
      <c r="V299" s="110"/>
      <c r="W299" s="110"/>
      <c r="X299" s="110"/>
      <c r="Y299" s="110"/>
      <c r="Z299" s="110"/>
    </row>
    <row r="300" ht="15.75" customHeight="1">
      <c r="A300" s="110" t="s">
        <v>345</v>
      </c>
      <c r="B300" s="110">
        <v>3731200.0</v>
      </c>
      <c r="C300" s="111">
        <v>45017.0</v>
      </c>
      <c r="D300" s="111">
        <v>45017.0</v>
      </c>
      <c r="E300" s="111">
        <v>45382.0</v>
      </c>
      <c r="F300" s="110"/>
      <c r="G300" s="110">
        <v>998.0</v>
      </c>
      <c r="H300" s="110">
        <v>15220.0</v>
      </c>
      <c r="I300" s="110"/>
      <c r="J300" s="110"/>
      <c r="K300" s="110"/>
      <c r="L300" s="110"/>
      <c r="M300" s="110"/>
      <c r="N300" s="110"/>
      <c r="O300" s="110"/>
      <c r="P300" s="110"/>
      <c r="Q300" s="110"/>
      <c r="R300" s="110"/>
      <c r="S300" s="110"/>
      <c r="T300" s="110"/>
      <c r="U300" s="110"/>
      <c r="V300" s="110"/>
      <c r="W300" s="110"/>
      <c r="X300" s="110"/>
      <c r="Y300" s="110"/>
      <c r="Z300" s="110"/>
    </row>
    <row r="301" ht="15.75" customHeight="1">
      <c r="A301" s="81" t="s">
        <v>356</v>
      </c>
      <c r="B301" s="81">
        <v>2147200.0</v>
      </c>
      <c r="C301" s="109">
        <v>45017.0</v>
      </c>
      <c r="D301" s="109">
        <v>45017.0</v>
      </c>
      <c r="E301" s="109">
        <v>45382.0</v>
      </c>
      <c r="G301" s="81" t="s">
        <v>360</v>
      </c>
      <c r="H301" s="81">
        <v>15142.0</v>
      </c>
    </row>
    <row r="302" ht="15.75" customHeight="1">
      <c r="A302" s="81" t="s">
        <v>363</v>
      </c>
      <c r="B302" s="81">
        <v>1.00445E7</v>
      </c>
      <c r="C302" s="109">
        <v>45017.0</v>
      </c>
      <c r="D302" s="109">
        <v>45017.0</v>
      </c>
      <c r="E302" s="109">
        <v>45382.0</v>
      </c>
      <c r="G302" s="81" t="s">
        <v>367</v>
      </c>
      <c r="H302" s="81">
        <v>15130.0</v>
      </c>
    </row>
    <row r="303" ht="15.75" customHeight="1">
      <c r="A303" s="81" t="s">
        <v>370</v>
      </c>
      <c r="B303" s="81">
        <v>5634700.0</v>
      </c>
      <c r="C303" s="109">
        <v>45017.0</v>
      </c>
      <c r="D303" s="109">
        <v>45017.0</v>
      </c>
      <c r="E303" s="109">
        <v>45382.0</v>
      </c>
      <c r="G303" s="81" t="s">
        <v>374</v>
      </c>
      <c r="H303" s="81">
        <v>15220.0</v>
      </c>
    </row>
    <row r="304" ht="15.75" customHeight="1">
      <c r="A304" s="81" t="s">
        <v>383</v>
      </c>
      <c r="B304" s="81">
        <v>5615200.0</v>
      </c>
      <c r="C304" s="109">
        <v>45017.0</v>
      </c>
      <c r="D304" s="109">
        <v>45017.0</v>
      </c>
      <c r="E304" s="109">
        <v>45382.0</v>
      </c>
      <c r="G304" s="81" t="s">
        <v>387</v>
      </c>
      <c r="H304" s="81">
        <v>15220.0</v>
      </c>
    </row>
    <row r="305" ht="15.75" customHeight="1">
      <c r="A305" s="81" t="s">
        <v>427</v>
      </c>
      <c r="B305" s="81">
        <v>7688000.0</v>
      </c>
      <c r="C305" s="109">
        <v>45017.0</v>
      </c>
      <c r="D305" s="109">
        <v>45017.0</v>
      </c>
      <c r="E305" s="109">
        <v>45382.0</v>
      </c>
      <c r="G305" s="81">
        <v>589.0</v>
      </c>
      <c r="H305" s="81">
        <v>15220.0</v>
      </c>
    </row>
    <row r="306" ht="15.75" customHeight="1">
      <c r="A306" s="81" t="s">
        <v>446</v>
      </c>
      <c r="B306" s="81">
        <v>820800.0</v>
      </c>
      <c r="C306" s="109">
        <v>45017.0</v>
      </c>
      <c r="D306" s="109">
        <v>45017.0</v>
      </c>
      <c r="E306" s="109">
        <v>45382.0</v>
      </c>
      <c r="G306" s="81" t="s">
        <v>450</v>
      </c>
      <c r="H306" s="81">
        <v>15220.0</v>
      </c>
    </row>
    <row r="307" ht="15.75" customHeight="1">
      <c r="A307" s="81" t="s">
        <v>452</v>
      </c>
      <c r="B307" s="81">
        <v>8353300.0</v>
      </c>
      <c r="C307" s="109">
        <v>45017.0</v>
      </c>
      <c r="D307" s="109">
        <v>45017.0</v>
      </c>
      <c r="E307" s="109">
        <v>45382.0</v>
      </c>
      <c r="G307" s="81" t="s">
        <v>393</v>
      </c>
      <c r="H307" s="81">
        <v>15220.0</v>
      </c>
    </row>
    <row r="308" ht="15.75" customHeight="1">
      <c r="A308" s="81" t="s">
        <v>469</v>
      </c>
      <c r="B308" s="81">
        <v>9481500.0</v>
      </c>
      <c r="C308" s="109">
        <v>45017.0</v>
      </c>
      <c r="D308" s="109">
        <v>45017.0</v>
      </c>
      <c r="E308" s="109">
        <v>45382.0</v>
      </c>
      <c r="G308" s="81" t="s">
        <v>436</v>
      </c>
      <c r="H308" s="81">
        <v>15220.0</v>
      </c>
    </row>
    <row r="309" ht="15.75" customHeight="1">
      <c r="A309" s="81" t="s">
        <v>477</v>
      </c>
      <c r="B309" s="81">
        <v>4074800.0</v>
      </c>
      <c r="C309" s="109">
        <v>45017.0</v>
      </c>
      <c r="D309" s="109">
        <v>45017.0</v>
      </c>
      <c r="E309" s="109">
        <v>45382.0</v>
      </c>
      <c r="G309" s="81" t="s">
        <v>403</v>
      </c>
      <c r="H309" s="81">
        <v>15210.0</v>
      </c>
    </row>
    <row r="310" ht="15.75" customHeight="1">
      <c r="A310" s="81" t="s">
        <v>490</v>
      </c>
      <c r="B310" s="81">
        <v>857800.0</v>
      </c>
      <c r="C310" s="109">
        <v>45017.0</v>
      </c>
      <c r="D310" s="109">
        <v>45017.0</v>
      </c>
      <c r="E310" s="109">
        <v>45382.0</v>
      </c>
      <c r="G310" s="81">
        <v>998.0</v>
      </c>
      <c r="H310" s="81">
        <v>15220.0</v>
      </c>
    </row>
    <row r="311" ht="15.75" customHeight="1">
      <c r="A311" s="81" t="s">
        <v>495</v>
      </c>
      <c r="B311" s="81">
        <v>-4100.0</v>
      </c>
      <c r="C311" s="109">
        <v>45017.0</v>
      </c>
      <c r="D311" s="109">
        <v>45017.0</v>
      </c>
      <c r="E311" s="109">
        <v>45382.0</v>
      </c>
      <c r="G311" s="81">
        <v>998.0</v>
      </c>
      <c r="H311" s="81">
        <v>15220.0</v>
      </c>
    </row>
    <row r="312" ht="15.75" customHeight="1">
      <c r="A312" s="81" t="s">
        <v>500</v>
      </c>
      <c r="B312" s="81">
        <v>1031200.0</v>
      </c>
      <c r="C312" s="109">
        <v>45017.0</v>
      </c>
      <c r="D312" s="109">
        <v>45017.0</v>
      </c>
      <c r="E312" s="109">
        <v>45382.0</v>
      </c>
      <c r="G312" s="81">
        <v>998.0</v>
      </c>
      <c r="H312" s="81">
        <v>41010.0</v>
      </c>
    </row>
    <row r="313" ht="15.75" customHeight="1">
      <c r="A313" s="81" t="s">
        <v>505</v>
      </c>
      <c r="B313" s="81">
        <v>38500.0</v>
      </c>
      <c r="C313" s="109">
        <v>45017.0</v>
      </c>
      <c r="D313" s="109">
        <v>45017.0</v>
      </c>
      <c r="E313" s="109">
        <v>45382.0</v>
      </c>
      <c r="G313" s="81">
        <v>998.0</v>
      </c>
      <c r="H313" s="81">
        <v>12250.0</v>
      </c>
    </row>
    <row r="314" ht="15.75" customHeight="1">
      <c r="A314" s="81" t="s">
        <v>511</v>
      </c>
      <c r="B314" s="81">
        <v>78000.0</v>
      </c>
      <c r="C314" s="109">
        <v>45017.0</v>
      </c>
      <c r="D314" s="109">
        <v>45017.0</v>
      </c>
      <c r="E314" s="109">
        <v>45382.0</v>
      </c>
      <c r="G314" s="81">
        <v>998.0</v>
      </c>
      <c r="H314" s="81">
        <v>15220.0</v>
      </c>
    </row>
    <row r="315" ht="15.75" customHeight="1">
      <c r="A315" s="81" t="s">
        <v>526</v>
      </c>
      <c r="B315" s="81">
        <v>2067100.0</v>
      </c>
      <c r="C315" s="109">
        <v>45017.0</v>
      </c>
      <c r="D315" s="109">
        <v>45017.0</v>
      </c>
      <c r="E315" s="109">
        <v>45382.0</v>
      </c>
      <c r="G315" s="81" t="s">
        <v>530</v>
      </c>
      <c r="H315" s="81">
        <v>15220.0</v>
      </c>
    </row>
    <row r="316" ht="15.75" customHeight="1">
      <c r="A316" s="81" t="s">
        <v>538</v>
      </c>
      <c r="B316" s="81">
        <v>2289100.0</v>
      </c>
      <c r="C316" s="109">
        <v>45017.0</v>
      </c>
      <c r="D316" s="109">
        <v>45017.0</v>
      </c>
      <c r="E316" s="109">
        <v>45382.0</v>
      </c>
      <c r="G316" s="81" t="s">
        <v>542</v>
      </c>
      <c r="H316" s="81">
        <v>15220.0</v>
      </c>
    </row>
    <row r="317" ht="15.75" customHeight="1">
      <c r="A317" s="81" t="s">
        <v>544</v>
      </c>
      <c r="B317" s="81">
        <v>2411900.0</v>
      </c>
      <c r="C317" s="109">
        <v>45017.0</v>
      </c>
      <c r="D317" s="109">
        <v>45017.0</v>
      </c>
      <c r="E317" s="109">
        <v>45382.0</v>
      </c>
      <c r="G317" s="81">
        <v>998.0</v>
      </c>
      <c r="H317" s="81">
        <v>15220.0</v>
      </c>
    </row>
    <row r="318" ht="15.75" customHeight="1">
      <c r="A318" s="81" t="s">
        <v>550</v>
      </c>
      <c r="B318" s="81">
        <v>1444000.0</v>
      </c>
      <c r="C318" s="109">
        <v>45017.0</v>
      </c>
      <c r="D318" s="109">
        <v>45017.0</v>
      </c>
      <c r="E318" s="109">
        <v>45382.0</v>
      </c>
      <c r="G318" s="81" t="s">
        <v>554</v>
      </c>
      <c r="H318" s="81">
        <v>15220.0</v>
      </c>
    </row>
    <row r="319" ht="15.75" customHeight="1">
      <c r="A319" s="81" t="s">
        <v>556</v>
      </c>
      <c r="B319" s="81">
        <v>6735900.0</v>
      </c>
      <c r="C319" s="109">
        <v>45017.0</v>
      </c>
      <c r="D319" s="109">
        <v>45017.0</v>
      </c>
      <c r="E319" s="109">
        <v>45382.0</v>
      </c>
      <c r="G319" s="81">
        <v>998.0</v>
      </c>
      <c r="H319" s="81">
        <v>15220.0</v>
      </c>
    </row>
    <row r="320" ht="15.75" customHeight="1">
      <c r="A320" s="81" t="s">
        <v>560</v>
      </c>
      <c r="B320" s="81">
        <v>1.16775E7</v>
      </c>
      <c r="C320" s="109">
        <v>45017.0</v>
      </c>
      <c r="D320" s="109">
        <v>45017.0</v>
      </c>
      <c r="E320" s="109">
        <v>45382.0</v>
      </c>
      <c r="G320" s="81">
        <v>88.0</v>
      </c>
      <c r="H320" s="81">
        <v>15220.0</v>
      </c>
    </row>
    <row r="321" ht="15.75" customHeight="1">
      <c r="A321" s="81" t="s">
        <v>565</v>
      </c>
      <c r="B321" s="81">
        <v>124500.0</v>
      </c>
      <c r="C321" s="109">
        <v>45017.0</v>
      </c>
      <c r="D321" s="109">
        <v>45017.0</v>
      </c>
      <c r="E321" s="109">
        <v>45382.0</v>
      </c>
      <c r="G321" s="81">
        <v>88.0</v>
      </c>
      <c r="H321" s="81">
        <v>15220.0</v>
      </c>
    </row>
    <row r="322" ht="15.75" customHeight="1">
      <c r="A322" s="81" t="s">
        <v>569</v>
      </c>
      <c r="B322" s="81">
        <v>4838900.0</v>
      </c>
      <c r="C322" s="109">
        <v>45017.0</v>
      </c>
      <c r="D322" s="109">
        <v>45017.0</v>
      </c>
      <c r="E322" s="109">
        <v>45382.0</v>
      </c>
      <c r="G322" s="81">
        <v>88.0</v>
      </c>
      <c r="H322" s="81">
        <v>15153.0</v>
      </c>
    </row>
    <row r="323" ht="15.75" customHeight="1"/>
    <row r="324" ht="15.7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Z$234"/>
  <printOptions/>
  <pageMargins bottom="0.39375000000000004" footer="0.0" header="0.0" left="0.7000000000000001" right="0.7000000000000001" top="0.39375000000000004"/>
  <pageSetup orientation="portrait"/>
  <headerFooter>
    <oddHeader>&amp;C000000 OFFICIAL#_x000D_000000000000 OFFICIAL# </oddHeader>
    <oddFooter>&amp;C #000000 OFFICIAL_x000D_#000000 OFFICIAL</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0"/>
  <cols>
    <col customWidth="1" min="1" max="1" width="24.38"/>
    <col customWidth="1" min="2" max="2" width="16.63"/>
    <col customWidth="1" min="3" max="14" width="13.13"/>
    <col customWidth="1" min="15" max="15" width="81.13"/>
  </cols>
  <sheetData>
    <row r="1" ht="27.0" customHeight="1">
      <c r="A1" s="112" t="s">
        <v>747</v>
      </c>
      <c r="B1" s="113" t="s">
        <v>748</v>
      </c>
      <c r="C1" s="114" t="s">
        <v>749</v>
      </c>
      <c r="D1" s="114" t="s">
        <v>750</v>
      </c>
      <c r="E1" s="115" t="s">
        <v>751</v>
      </c>
      <c r="F1" s="87" t="s">
        <v>752</v>
      </c>
      <c r="G1" s="87" t="s">
        <v>753</v>
      </c>
      <c r="H1" s="87" t="s">
        <v>754</v>
      </c>
      <c r="I1" s="87" t="s">
        <v>755</v>
      </c>
      <c r="J1" s="87" t="s">
        <v>756</v>
      </c>
      <c r="K1" s="87" t="s">
        <v>757</v>
      </c>
      <c r="L1" s="87" t="s">
        <v>758</v>
      </c>
      <c r="M1" s="87" t="s">
        <v>759</v>
      </c>
      <c r="N1" s="87" t="s">
        <v>760</v>
      </c>
      <c r="O1" s="87" t="s">
        <v>761</v>
      </c>
    </row>
    <row r="2" ht="14.25" customHeight="1">
      <c r="A2" s="90" t="s">
        <v>71</v>
      </c>
      <c r="B2" s="116" t="s">
        <v>762</v>
      </c>
      <c r="C2" s="117" t="s">
        <v>763</v>
      </c>
      <c r="D2" s="117" t="s">
        <v>764</v>
      </c>
      <c r="E2" s="90" t="s">
        <v>765</v>
      </c>
      <c r="F2" s="90" t="s">
        <v>766</v>
      </c>
      <c r="G2" s="90" t="s">
        <v>767</v>
      </c>
      <c r="H2" s="90" t="s">
        <v>768</v>
      </c>
      <c r="I2" s="90" t="s">
        <v>769</v>
      </c>
      <c r="J2" s="90" t="s">
        <v>770</v>
      </c>
      <c r="K2" s="90" t="s">
        <v>771</v>
      </c>
      <c r="L2" s="90" t="s">
        <v>772</v>
      </c>
      <c r="M2" s="90" t="s">
        <v>773</v>
      </c>
      <c r="N2" s="90" t="s">
        <v>774</v>
      </c>
      <c r="O2" s="90" t="s">
        <v>775</v>
      </c>
    </row>
    <row r="3" ht="14.25" customHeight="1">
      <c r="A3" s="91" t="s">
        <v>109</v>
      </c>
      <c r="B3" s="92">
        <v>6100000.0</v>
      </c>
      <c r="C3" s="93">
        <v>43556.0</v>
      </c>
      <c r="D3" s="93">
        <v>43556.0</v>
      </c>
      <c r="E3" s="118">
        <v>2.0</v>
      </c>
      <c r="F3" s="118">
        <f t="shared" ref="F3:F234" si="2">YEAR(C3)</f>
        <v>2019</v>
      </c>
      <c r="G3" s="118">
        <f t="shared" ref="G3:G234" si="3">F3+1</f>
        <v>2020</v>
      </c>
      <c r="H3" s="118" t="str">
        <f t="shared" ref="H3:H234" si="4">CONCATENATE("Total budget: ",O3, " (", F3, "-", G3, ")")</f>
        <v>Total budget: Multilateral Championing Our Values (2019-2020)</v>
      </c>
      <c r="I3" s="118" t="s">
        <v>5</v>
      </c>
      <c r="J3" s="118" t="s">
        <v>8</v>
      </c>
      <c r="K3" s="118">
        <v>10.0</v>
      </c>
      <c r="L3" s="118" t="str">
        <f t="shared" ref="L3:N3" si="1">I3</f>
        <v>UK - Foreign, Commonwealth and Development Office</v>
      </c>
      <c r="M3" s="118" t="str">
        <f t="shared" si="1"/>
        <v>GB-GOV-1</v>
      </c>
      <c r="N3" s="118">
        <f t="shared" si="1"/>
        <v>10</v>
      </c>
      <c r="O3" s="118" t="str">
        <f t="array" ref="O3">INDEX(Activities!I:I, MATCH(A3, Activities!A:A, 0))</f>
        <v>Multilateral Championing Our Values</v>
      </c>
    </row>
    <row r="4" ht="14.25" customHeight="1">
      <c r="A4" s="91" t="s">
        <v>109</v>
      </c>
      <c r="B4" s="92">
        <v>4300000.0</v>
      </c>
      <c r="C4" s="93">
        <v>43191.0</v>
      </c>
      <c r="D4" s="93">
        <v>43191.0</v>
      </c>
      <c r="E4" s="118">
        <v>2.0</v>
      </c>
      <c r="F4" s="118">
        <f t="shared" si="2"/>
        <v>2018</v>
      </c>
      <c r="G4" s="118">
        <f t="shared" si="3"/>
        <v>2019</v>
      </c>
      <c r="H4" s="118" t="str">
        <f t="shared" si="4"/>
        <v>Total budget: Multilateral Championing Our Values (2018-2019)</v>
      </c>
      <c r="I4" s="118" t="s">
        <v>5</v>
      </c>
      <c r="J4" s="118" t="s">
        <v>8</v>
      </c>
      <c r="K4" s="118">
        <v>10.0</v>
      </c>
      <c r="L4" s="118" t="str">
        <f t="shared" ref="L4:N4" si="5">I4</f>
        <v>UK - Foreign, Commonwealth and Development Office</v>
      </c>
      <c r="M4" s="118" t="str">
        <f t="shared" si="5"/>
        <v>GB-GOV-1</v>
      </c>
      <c r="N4" s="118">
        <f t="shared" si="5"/>
        <v>10</v>
      </c>
      <c r="O4" s="118" t="str">
        <f t="array" ref="O4">INDEX(Activities!I:I, MATCH(A4, Activities!A:A, 0))</f>
        <v>Multilateral Championing Our Values</v>
      </c>
    </row>
    <row r="5" ht="14.25" customHeight="1">
      <c r="A5" s="91" t="s">
        <v>117</v>
      </c>
      <c r="B5" s="92">
        <v>500000.0</v>
      </c>
      <c r="C5" s="93">
        <v>43556.0</v>
      </c>
      <c r="D5" s="93">
        <v>43556.0</v>
      </c>
      <c r="E5" s="118">
        <v>2.0</v>
      </c>
      <c r="F5" s="118">
        <f t="shared" si="2"/>
        <v>2019</v>
      </c>
      <c r="G5" s="118">
        <f t="shared" si="3"/>
        <v>2020</v>
      </c>
      <c r="H5" s="118" t="str">
        <f t="shared" si="4"/>
        <v>Total budget: Multilateral Strategy Peacebuilding Programme (2019-2020)</v>
      </c>
      <c r="I5" s="118" t="s">
        <v>5</v>
      </c>
      <c r="J5" s="118" t="s">
        <v>8</v>
      </c>
      <c r="K5" s="118">
        <v>10.0</v>
      </c>
      <c r="L5" s="118" t="str">
        <f t="shared" ref="L5:N5" si="6">I5</f>
        <v>UK - Foreign, Commonwealth and Development Office</v>
      </c>
      <c r="M5" s="118" t="str">
        <f t="shared" si="6"/>
        <v>GB-GOV-1</v>
      </c>
      <c r="N5" s="118">
        <f t="shared" si="6"/>
        <v>10</v>
      </c>
      <c r="O5" s="118" t="str">
        <f t="array" ref="O5">INDEX(Activities!I:I, MATCH(A5, Activities!A:A, 0))</f>
        <v>Multilateral Strategy Peacebuilding Programme</v>
      </c>
    </row>
    <row r="6" ht="14.25" customHeight="1">
      <c r="A6" s="91" t="s">
        <v>117</v>
      </c>
      <c r="B6" s="92">
        <v>420000.0</v>
      </c>
      <c r="C6" s="93">
        <v>43191.0</v>
      </c>
      <c r="D6" s="93">
        <v>43191.0</v>
      </c>
      <c r="E6" s="118">
        <v>2.0</v>
      </c>
      <c r="F6" s="118">
        <f t="shared" si="2"/>
        <v>2018</v>
      </c>
      <c r="G6" s="118">
        <f t="shared" si="3"/>
        <v>2019</v>
      </c>
      <c r="H6" s="118" t="str">
        <f t="shared" si="4"/>
        <v>Total budget: Multilateral Strategy Peacebuilding Programme (2018-2019)</v>
      </c>
      <c r="I6" s="118" t="s">
        <v>5</v>
      </c>
      <c r="J6" s="118" t="s">
        <v>8</v>
      </c>
      <c r="K6" s="118">
        <v>10.0</v>
      </c>
      <c r="L6" s="118" t="str">
        <f t="shared" ref="L6:N6" si="7">I6</f>
        <v>UK - Foreign, Commonwealth and Development Office</v>
      </c>
      <c r="M6" s="118" t="str">
        <f t="shared" si="7"/>
        <v>GB-GOV-1</v>
      </c>
      <c r="N6" s="118">
        <f t="shared" si="7"/>
        <v>10</v>
      </c>
      <c r="O6" s="118" t="str">
        <f t="array" ref="O6">INDEX(Activities!I:I, MATCH(A6, Activities!A:A, 0))</f>
        <v>Multilateral Strategy Peacebuilding Programme</v>
      </c>
    </row>
    <row r="7" ht="14.25" customHeight="1">
      <c r="A7" s="96" t="s">
        <v>122</v>
      </c>
      <c r="B7" s="97">
        <v>1500000.0</v>
      </c>
      <c r="C7" s="93">
        <v>43556.0</v>
      </c>
      <c r="D7" s="93">
        <v>43556.0</v>
      </c>
      <c r="E7" s="118">
        <v>2.0</v>
      </c>
      <c r="F7" s="118">
        <f t="shared" si="2"/>
        <v>2019</v>
      </c>
      <c r="G7" s="118">
        <f t="shared" si="3"/>
        <v>2020</v>
      </c>
      <c r="H7" s="118" t="str">
        <f t="shared" si="4"/>
        <v>Total budget: Multilateral Strategy Peacekeeping Programme (2019-2020)</v>
      </c>
      <c r="I7" s="118" t="s">
        <v>5</v>
      </c>
      <c r="J7" s="118" t="s">
        <v>8</v>
      </c>
      <c r="K7" s="118">
        <v>10.0</v>
      </c>
      <c r="L7" s="118" t="str">
        <f t="shared" ref="L7:N7" si="8">I7</f>
        <v>UK - Foreign, Commonwealth and Development Office</v>
      </c>
      <c r="M7" s="118" t="str">
        <f t="shared" si="8"/>
        <v>GB-GOV-1</v>
      </c>
      <c r="N7" s="118">
        <f t="shared" si="8"/>
        <v>10</v>
      </c>
      <c r="O7" s="118" t="str">
        <f t="array" ref="O7">INDEX(Activities!I:I, MATCH(A7, Activities!A:A, 0))</f>
        <v>Multilateral Strategy Peacekeeping Programme</v>
      </c>
    </row>
    <row r="8" ht="14.25" customHeight="1">
      <c r="A8" s="96" t="s">
        <v>122</v>
      </c>
      <c r="B8" s="92">
        <v>620000.0</v>
      </c>
      <c r="C8" s="93">
        <v>43191.0</v>
      </c>
      <c r="D8" s="93">
        <v>43191.0</v>
      </c>
      <c r="E8" s="118">
        <v>2.0</v>
      </c>
      <c r="F8" s="118">
        <f t="shared" si="2"/>
        <v>2018</v>
      </c>
      <c r="G8" s="118">
        <f t="shared" si="3"/>
        <v>2019</v>
      </c>
      <c r="H8" s="118" t="str">
        <f t="shared" si="4"/>
        <v>Total budget: Multilateral Strategy Peacekeeping Programme (2018-2019)</v>
      </c>
      <c r="I8" s="118" t="s">
        <v>5</v>
      </c>
      <c r="J8" s="118" t="s">
        <v>8</v>
      </c>
      <c r="K8" s="118">
        <v>10.0</v>
      </c>
      <c r="L8" s="118" t="str">
        <f t="shared" ref="L8:N8" si="9">I8</f>
        <v>UK - Foreign, Commonwealth and Development Office</v>
      </c>
      <c r="M8" s="118" t="str">
        <f t="shared" si="9"/>
        <v>GB-GOV-1</v>
      </c>
      <c r="N8" s="118">
        <f t="shared" si="9"/>
        <v>10</v>
      </c>
      <c r="O8" s="118" t="str">
        <f t="array" ref="O8">INDEX(Activities!I:I, MATCH(A8, Activities!A:A, 0))</f>
        <v>Multilateral Strategy Peacekeeping Programme</v>
      </c>
    </row>
    <row r="9" ht="14.25" customHeight="1">
      <c r="A9" s="96" t="s">
        <v>127</v>
      </c>
      <c r="B9" s="92">
        <v>1780000.0</v>
      </c>
      <c r="C9" s="93">
        <v>43556.0</v>
      </c>
      <c r="D9" s="93">
        <v>43556.0</v>
      </c>
      <c r="E9" s="118">
        <v>2.0</v>
      </c>
      <c r="F9" s="118">
        <f t="shared" si="2"/>
        <v>2019</v>
      </c>
      <c r="G9" s="118">
        <f t="shared" si="3"/>
        <v>2020</v>
      </c>
      <c r="H9" s="118" t="str">
        <f t="shared" si="4"/>
        <v>Total budget: Multilateral Security Capacity Building (2019-2020)</v>
      </c>
      <c r="I9" s="118" t="s">
        <v>5</v>
      </c>
      <c r="J9" s="118" t="s">
        <v>8</v>
      </c>
      <c r="K9" s="118">
        <v>10.0</v>
      </c>
      <c r="L9" s="118" t="str">
        <f t="shared" ref="L9:N9" si="10">I9</f>
        <v>UK - Foreign, Commonwealth and Development Office</v>
      </c>
      <c r="M9" s="118" t="str">
        <f t="shared" si="10"/>
        <v>GB-GOV-1</v>
      </c>
      <c r="N9" s="118">
        <f t="shared" si="10"/>
        <v>10</v>
      </c>
      <c r="O9" s="118" t="str">
        <f t="array" ref="O9">INDEX(Activities!I:I, MATCH(A9, Activities!A:A, 0))</f>
        <v>Multilateral Security Capacity Building</v>
      </c>
    </row>
    <row r="10" ht="14.25" customHeight="1">
      <c r="A10" s="96" t="s">
        <v>127</v>
      </c>
      <c r="B10" s="92">
        <v>2900000.0</v>
      </c>
      <c r="C10" s="93">
        <v>43191.0</v>
      </c>
      <c r="D10" s="93">
        <v>43191.0</v>
      </c>
      <c r="E10" s="118">
        <v>2.0</v>
      </c>
      <c r="F10" s="118">
        <f t="shared" si="2"/>
        <v>2018</v>
      </c>
      <c r="G10" s="118">
        <f t="shared" si="3"/>
        <v>2019</v>
      </c>
      <c r="H10" s="118" t="str">
        <f t="shared" si="4"/>
        <v>Total budget: Multilateral Security Capacity Building (2018-2019)</v>
      </c>
      <c r="I10" s="118" t="s">
        <v>5</v>
      </c>
      <c r="J10" s="118" t="s">
        <v>8</v>
      </c>
      <c r="K10" s="118">
        <v>10.0</v>
      </c>
      <c r="L10" s="118" t="str">
        <f t="shared" ref="L10:N10" si="11">I10</f>
        <v>UK - Foreign, Commonwealth and Development Office</v>
      </c>
      <c r="M10" s="118" t="str">
        <f t="shared" si="11"/>
        <v>GB-GOV-1</v>
      </c>
      <c r="N10" s="118">
        <f t="shared" si="11"/>
        <v>10</v>
      </c>
      <c r="O10" s="118" t="str">
        <f t="array" ref="O10">INDEX(Activities!I:I, MATCH(A10, Activities!A:A, 0))</f>
        <v>Multilateral Security Capacity Building</v>
      </c>
    </row>
    <row r="11" ht="14.25" customHeight="1">
      <c r="A11" s="96" t="s">
        <v>131</v>
      </c>
      <c r="B11" s="92" t="s">
        <v>727</v>
      </c>
      <c r="C11" s="93">
        <v>43556.0</v>
      </c>
      <c r="D11" s="93">
        <v>43556.0</v>
      </c>
      <c r="E11" s="118">
        <v>2.0</v>
      </c>
      <c r="F11" s="118">
        <f t="shared" si="2"/>
        <v>2019</v>
      </c>
      <c r="G11" s="118">
        <f t="shared" si="3"/>
        <v>2020</v>
      </c>
      <c r="H11" s="118" t="str">
        <f t="shared" si="4"/>
        <v>Total budget: Migration Reintegration and Support for Returnees Programme (2019-2020)</v>
      </c>
      <c r="I11" s="118" t="s">
        <v>5</v>
      </c>
      <c r="J11" s="118" t="s">
        <v>8</v>
      </c>
      <c r="K11" s="118">
        <v>10.0</v>
      </c>
      <c r="L11" s="118" t="str">
        <f t="shared" ref="L11:N11" si="12">I11</f>
        <v>UK - Foreign, Commonwealth and Development Office</v>
      </c>
      <c r="M11" s="118" t="str">
        <f t="shared" si="12"/>
        <v>GB-GOV-1</v>
      </c>
      <c r="N11" s="118">
        <f t="shared" si="12"/>
        <v>10</v>
      </c>
      <c r="O11" s="118" t="str">
        <f t="array" ref="O11">INDEX(Activities!I:I, MATCH(A11, Activities!A:A, 0))</f>
        <v>Migration Reintegration and Support for Returnees Programme</v>
      </c>
    </row>
    <row r="12" ht="14.25" customHeight="1">
      <c r="A12" s="96" t="s">
        <v>131</v>
      </c>
      <c r="B12" s="92">
        <v>2739280.0</v>
      </c>
      <c r="C12" s="93">
        <v>43191.0</v>
      </c>
      <c r="D12" s="93">
        <v>43191.0</v>
      </c>
      <c r="E12" s="118">
        <v>2.0</v>
      </c>
      <c r="F12" s="118">
        <f t="shared" si="2"/>
        <v>2018</v>
      </c>
      <c r="G12" s="118">
        <f t="shared" si="3"/>
        <v>2019</v>
      </c>
      <c r="H12" s="118" t="str">
        <f t="shared" si="4"/>
        <v>Total budget: Migration Reintegration and Support for Returnees Programme (2018-2019)</v>
      </c>
      <c r="I12" s="118" t="s">
        <v>5</v>
      </c>
      <c r="J12" s="118" t="s">
        <v>8</v>
      </c>
      <c r="K12" s="118">
        <v>10.0</v>
      </c>
      <c r="L12" s="118" t="str">
        <f t="shared" ref="L12:N12" si="13">I12</f>
        <v>UK - Foreign, Commonwealth and Development Office</v>
      </c>
      <c r="M12" s="118" t="str">
        <f t="shared" si="13"/>
        <v>GB-GOV-1</v>
      </c>
      <c r="N12" s="118">
        <f t="shared" si="13"/>
        <v>10</v>
      </c>
      <c r="O12" s="118" t="str">
        <f t="array" ref="O12">INDEX(Activities!I:I, MATCH(A12, Activities!A:A, 0))</f>
        <v>Migration Reintegration and Support for Returnees Programme</v>
      </c>
    </row>
    <row r="13" ht="14.25" customHeight="1">
      <c r="A13" s="96" t="s">
        <v>136</v>
      </c>
      <c r="B13" s="92" t="s">
        <v>728</v>
      </c>
      <c r="C13" s="93">
        <v>43556.0</v>
      </c>
      <c r="D13" s="93">
        <v>43556.0</v>
      </c>
      <c r="E13" s="118">
        <v>2.0</v>
      </c>
      <c r="F13" s="118">
        <f t="shared" si="2"/>
        <v>2019</v>
      </c>
      <c r="G13" s="118">
        <f t="shared" si="3"/>
        <v>2020</v>
      </c>
      <c r="H13" s="118" t="str">
        <f t="shared" si="4"/>
        <v>Total budget: Supporting Turkey to manage illegal migration from the East (2019-2020)</v>
      </c>
      <c r="I13" s="118" t="s">
        <v>5</v>
      </c>
      <c r="J13" s="118" t="s">
        <v>8</v>
      </c>
      <c r="K13" s="118">
        <v>10.0</v>
      </c>
      <c r="L13" s="118" t="str">
        <f t="shared" ref="L13:N13" si="14">I13</f>
        <v>UK - Foreign, Commonwealth and Development Office</v>
      </c>
      <c r="M13" s="118" t="str">
        <f t="shared" si="14"/>
        <v>GB-GOV-1</v>
      </c>
      <c r="N13" s="118">
        <f t="shared" si="14"/>
        <v>10</v>
      </c>
      <c r="O13" s="118" t="str">
        <f t="array" ref="O13">INDEX(Activities!I:I, MATCH(A13, Activities!A:A, 0))</f>
        <v>Supporting Turkey to manage illegal migration from the East</v>
      </c>
    </row>
    <row r="14" ht="14.25" customHeight="1">
      <c r="A14" s="96" t="s">
        <v>136</v>
      </c>
      <c r="B14" s="92">
        <v>2120000.0</v>
      </c>
      <c r="C14" s="93">
        <v>43191.0</v>
      </c>
      <c r="D14" s="93">
        <v>43191.0</v>
      </c>
      <c r="E14" s="118">
        <v>2.0</v>
      </c>
      <c r="F14" s="118">
        <f t="shared" si="2"/>
        <v>2018</v>
      </c>
      <c r="G14" s="118">
        <f t="shared" si="3"/>
        <v>2019</v>
      </c>
      <c r="H14" s="118" t="str">
        <f t="shared" si="4"/>
        <v>Total budget: Supporting Turkey to manage illegal migration from the East (2018-2019)</v>
      </c>
      <c r="I14" s="118" t="s">
        <v>5</v>
      </c>
      <c r="J14" s="118" t="s">
        <v>8</v>
      </c>
      <c r="K14" s="118">
        <v>10.0</v>
      </c>
      <c r="L14" s="118" t="str">
        <f t="shared" ref="L14:N14" si="15">I14</f>
        <v>UK - Foreign, Commonwealth and Development Office</v>
      </c>
      <c r="M14" s="118" t="str">
        <f t="shared" si="15"/>
        <v>GB-GOV-1</v>
      </c>
      <c r="N14" s="118">
        <f t="shared" si="15"/>
        <v>10</v>
      </c>
      <c r="O14" s="118" t="str">
        <f t="array" ref="O14">INDEX(Activities!I:I, MATCH(A14, Activities!A:A, 0))</f>
        <v>Supporting Turkey to manage illegal migration from the East</v>
      </c>
    </row>
    <row r="15" ht="14.25" customHeight="1">
      <c r="A15" s="96" t="s">
        <v>142</v>
      </c>
      <c r="B15" s="92" t="s">
        <v>729</v>
      </c>
      <c r="C15" s="93">
        <v>43556.0</v>
      </c>
      <c r="D15" s="93">
        <v>43556.0</v>
      </c>
      <c r="E15" s="118">
        <v>2.0</v>
      </c>
      <c r="F15" s="118">
        <f t="shared" si="2"/>
        <v>2019</v>
      </c>
      <c r="G15" s="118">
        <f t="shared" si="3"/>
        <v>2020</v>
      </c>
      <c r="H15" s="118" t="str">
        <f t="shared" si="4"/>
        <v>Total budget: Commonwealth Prosperity (2019-2020)</v>
      </c>
      <c r="I15" s="118" t="s">
        <v>5</v>
      </c>
      <c r="J15" s="118" t="s">
        <v>8</v>
      </c>
      <c r="K15" s="118">
        <v>10.0</v>
      </c>
      <c r="L15" s="118" t="str">
        <f t="shared" ref="L15:N15" si="16">I15</f>
        <v>UK - Foreign, Commonwealth and Development Office</v>
      </c>
      <c r="M15" s="118" t="str">
        <f t="shared" si="16"/>
        <v>GB-GOV-1</v>
      </c>
      <c r="N15" s="118">
        <f t="shared" si="16"/>
        <v>10</v>
      </c>
      <c r="O15" s="118" t="str">
        <f t="array" ref="O15">INDEX(Activities!I:I, MATCH(A15, Activities!A:A, 0))</f>
        <v>Commonwealth Prosperity</v>
      </c>
    </row>
    <row r="16" ht="14.25" customHeight="1">
      <c r="A16" s="96" t="s">
        <v>142</v>
      </c>
      <c r="B16" s="92">
        <v>8264995.0</v>
      </c>
      <c r="C16" s="93">
        <v>43191.0</v>
      </c>
      <c r="D16" s="93">
        <v>43191.0</v>
      </c>
      <c r="E16" s="118">
        <v>2.0</v>
      </c>
      <c r="F16" s="118">
        <f t="shared" si="2"/>
        <v>2018</v>
      </c>
      <c r="G16" s="118">
        <f t="shared" si="3"/>
        <v>2019</v>
      </c>
      <c r="H16" s="118" t="str">
        <f t="shared" si="4"/>
        <v>Total budget: Commonwealth Prosperity (2018-2019)</v>
      </c>
      <c r="I16" s="118" t="s">
        <v>5</v>
      </c>
      <c r="J16" s="118" t="s">
        <v>8</v>
      </c>
      <c r="K16" s="118">
        <v>10.0</v>
      </c>
      <c r="L16" s="118" t="str">
        <f t="shared" ref="L16:N16" si="17">I16</f>
        <v>UK - Foreign, Commonwealth and Development Office</v>
      </c>
      <c r="M16" s="118" t="str">
        <f t="shared" si="17"/>
        <v>GB-GOV-1</v>
      </c>
      <c r="N16" s="118">
        <f t="shared" si="17"/>
        <v>10</v>
      </c>
      <c r="O16" s="118" t="str">
        <f t="array" ref="O16">INDEX(Activities!I:I, MATCH(A16, Activities!A:A, 0))</f>
        <v>Commonwealth Prosperity</v>
      </c>
    </row>
    <row r="17" ht="14.25" customHeight="1">
      <c r="A17" s="96" t="s">
        <v>146</v>
      </c>
      <c r="B17" s="92">
        <v>2843000.0</v>
      </c>
      <c r="C17" s="93">
        <v>43556.0</v>
      </c>
      <c r="D17" s="93">
        <v>43556.0</v>
      </c>
      <c r="E17" s="118">
        <v>2.0</v>
      </c>
      <c r="F17" s="118">
        <f t="shared" si="2"/>
        <v>2019</v>
      </c>
      <c r="G17" s="118">
        <f t="shared" si="3"/>
        <v>2020</v>
      </c>
      <c r="H17" s="118" t="str">
        <f t="shared" si="4"/>
        <v>Total budget: Commonwealth Security (2019-2020)</v>
      </c>
      <c r="I17" s="118" t="s">
        <v>5</v>
      </c>
      <c r="J17" s="118" t="s">
        <v>8</v>
      </c>
      <c r="K17" s="118">
        <v>10.0</v>
      </c>
      <c r="L17" s="118" t="str">
        <f t="shared" ref="L17:N17" si="18">I17</f>
        <v>UK - Foreign, Commonwealth and Development Office</v>
      </c>
      <c r="M17" s="118" t="str">
        <f t="shared" si="18"/>
        <v>GB-GOV-1</v>
      </c>
      <c r="N17" s="118">
        <f t="shared" si="18"/>
        <v>10</v>
      </c>
      <c r="O17" s="118" t="str">
        <f t="array" ref="O17">INDEX(Activities!I:I, MATCH(A17, Activities!A:A, 0))</f>
        <v>Commonwealth Security</v>
      </c>
    </row>
    <row r="18" ht="14.25" customHeight="1">
      <c r="A18" s="96" t="s">
        <v>146</v>
      </c>
      <c r="B18" s="92">
        <v>5049342.0</v>
      </c>
      <c r="C18" s="93">
        <v>43191.0</v>
      </c>
      <c r="D18" s="93">
        <v>43191.0</v>
      </c>
      <c r="E18" s="118">
        <v>2.0</v>
      </c>
      <c r="F18" s="118">
        <f t="shared" si="2"/>
        <v>2018</v>
      </c>
      <c r="G18" s="118">
        <f t="shared" si="3"/>
        <v>2019</v>
      </c>
      <c r="H18" s="118" t="str">
        <f t="shared" si="4"/>
        <v>Total budget: Commonwealth Security (2018-2019)</v>
      </c>
      <c r="I18" s="118" t="s">
        <v>5</v>
      </c>
      <c r="J18" s="118" t="s">
        <v>8</v>
      </c>
      <c r="K18" s="118">
        <v>10.0</v>
      </c>
      <c r="L18" s="118" t="str">
        <f t="shared" ref="L18:N18" si="19">I18</f>
        <v>UK - Foreign, Commonwealth and Development Office</v>
      </c>
      <c r="M18" s="118" t="str">
        <f t="shared" si="19"/>
        <v>GB-GOV-1</v>
      </c>
      <c r="N18" s="118">
        <f t="shared" si="19"/>
        <v>10</v>
      </c>
      <c r="O18" s="118" t="str">
        <f t="array" ref="O18">INDEX(Activities!I:I, MATCH(A18, Activities!A:A, 0))</f>
        <v>Commonwealth Security</v>
      </c>
    </row>
    <row r="19" ht="14.25" customHeight="1">
      <c r="A19" s="96" t="s">
        <v>151</v>
      </c>
      <c r="B19" s="92">
        <v>1.0677E7</v>
      </c>
      <c r="C19" s="93">
        <v>43556.0</v>
      </c>
      <c r="D19" s="93">
        <v>43556.0</v>
      </c>
      <c r="E19" s="118">
        <v>2.0</v>
      </c>
      <c r="F19" s="118">
        <f t="shared" si="2"/>
        <v>2019</v>
      </c>
      <c r="G19" s="118">
        <f t="shared" si="3"/>
        <v>2020</v>
      </c>
      <c r="H19" s="118" t="str">
        <f t="shared" si="4"/>
        <v>Total budget: Commonwealth Fairness (2019-2020)</v>
      </c>
      <c r="I19" s="118" t="s">
        <v>5</v>
      </c>
      <c r="J19" s="118" t="s">
        <v>8</v>
      </c>
      <c r="K19" s="118">
        <v>10.0</v>
      </c>
      <c r="L19" s="118" t="str">
        <f t="shared" ref="L19:N19" si="20">I19</f>
        <v>UK - Foreign, Commonwealth and Development Office</v>
      </c>
      <c r="M19" s="118" t="str">
        <f t="shared" si="20"/>
        <v>GB-GOV-1</v>
      </c>
      <c r="N19" s="118">
        <f t="shared" si="20"/>
        <v>10</v>
      </c>
      <c r="O19" s="118" t="str">
        <f t="array" ref="O19">INDEX(Activities!I:I, MATCH(A19, Activities!A:A, 0))</f>
        <v>Commonwealth Fairness</v>
      </c>
    </row>
    <row r="20" ht="14.25" customHeight="1">
      <c r="A20" s="96" t="s">
        <v>151</v>
      </c>
      <c r="B20" s="92">
        <v>9879445.0</v>
      </c>
      <c r="C20" s="93">
        <v>43191.0</v>
      </c>
      <c r="D20" s="93">
        <v>43191.0</v>
      </c>
      <c r="E20" s="118">
        <v>2.0</v>
      </c>
      <c r="F20" s="118">
        <f t="shared" si="2"/>
        <v>2018</v>
      </c>
      <c r="G20" s="118">
        <f t="shared" si="3"/>
        <v>2019</v>
      </c>
      <c r="H20" s="118" t="str">
        <f t="shared" si="4"/>
        <v>Total budget: Commonwealth Fairness (2018-2019)</v>
      </c>
      <c r="I20" s="118" t="s">
        <v>5</v>
      </c>
      <c r="J20" s="118" t="s">
        <v>8</v>
      </c>
      <c r="K20" s="118">
        <v>10.0</v>
      </c>
      <c r="L20" s="118" t="str">
        <f t="shared" ref="L20:N20" si="21">I20</f>
        <v>UK - Foreign, Commonwealth and Development Office</v>
      </c>
      <c r="M20" s="118" t="str">
        <f t="shared" si="21"/>
        <v>GB-GOV-1</v>
      </c>
      <c r="N20" s="118">
        <f t="shared" si="21"/>
        <v>10</v>
      </c>
      <c r="O20" s="118" t="str">
        <f t="array" ref="O20">INDEX(Activities!I:I, MATCH(A20, Activities!A:A, 0))</f>
        <v>Commonwealth Fairness</v>
      </c>
    </row>
    <row r="21" ht="14.25" customHeight="1">
      <c r="A21" s="96" t="s">
        <v>156</v>
      </c>
      <c r="B21" s="92">
        <v>3588000.0</v>
      </c>
      <c r="C21" s="93">
        <v>43556.0</v>
      </c>
      <c r="D21" s="93">
        <v>43556.0</v>
      </c>
      <c r="E21" s="118">
        <v>2.0</v>
      </c>
      <c r="F21" s="118">
        <f t="shared" si="2"/>
        <v>2019</v>
      </c>
      <c r="G21" s="118">
        <f t="shared" si="3"/>
        <v>2020</v>
      </c>
      <c r="H21" s="118" t="str">
        <f t="shared" si="4"/>
        <v>Total budget: Commonwealth Sustainability (2019-2020)</v>
      </c>
      <c r="I21" s="118" t="s">
        <v>5</v>
      </c>
      <c r="J21" s="118" t="s">
        <v>8</v>
      </c>
      <c r="K21" s="118">
        <v>10.0</v>
      </c>
      <c r="L21" s="118" t="str">
        <f t="shared" ref="L21:N21" si="22">I21</f>
        <v>UK - Foreign, Commonwealth and Development Office</v>
      </c>
      <c r="M21" s="118" t="str">
        <f t="shared" si="22"/>
        <v>GB-GOV-1</v>
      </c>
      <c r="N21" s="118">
        <f t="shared" si="22"/>
        <v>10</v>
      </c>
      <c r="O21" s="118" t="str">
        <f t="array" ref="O21">INDEX(Activities!I:I, MATCH(A21, Activities!A:A, 0))</f>
        <v>Commonwealth Sustainability</v>
      </c>
    </row>
    <row r="22" ht="14.25" customHeight="1">
      <c r="A22" s="96" t="s">
        <v>156</v>
      </c>
      <c r="B22" s="92">
        <v>1.035E7</v>
      </c>
      <c r="C22" s="93">
        <v>43191.0</v>
      </c>
      <c r="D22" s="93">
        <v>43191.0</v>
      </c>
      <c r="E22" s="118">
        <v>2.0</v>
      </c>
      <c r="F22" s="118">
        <f t="shared" si="2"/>
        <v>2018</v>
      </c>
      <c r="G22" s="118">
        <f t="shared" si="3"/>
        <v>2019</v>
      </c>
      <c r="H22" s="118" t="str">
        <f t="shared" si="4"/>
        <v>Total budget: Commonwealth Sustainability (2018-2019)</v>
      </c>
      <c r="I22" s="118" t="s">
        <v>5</v>
      </c>
      <c r="J22" s="118" t="s">
        <v>8</v>
      </c>
      <c r="K22" s="118">
        <v>10.0</v>
      </c>
      <c r="L22" s="118" t="str">
        <f t="shared" ref="L22:N22" si="23">I22</f>
        <v>UK - Foreign, Commonwealth and Development Office</v>
      </c>
      <c r="M22" s="118" t="str">
        <f t="shared" si="23"/>
        <v>GB-GOV-1</v>
      </c>
      <c r="N22" s="118">
        <f t="shared" si="23"/>
        <v>10</v>
      </c>
      <c r="O22" s="118" t="str">
        <f t="array" ref="O22">INDEX(Activities!I:I, MATCH(A22, Activities!A:A, 0))</f>
        <v>Commonwealth Sustainability</v>
      </c>
    </row>
    <row r="23" ht="14.25" customHeight="1">
      <c r="A23" s="96" t="s">
        <v>161</v>
      </c>
      <c r="B23" s="92">
        <v>2.1907E7</v>
      </c>
      <c r="C23" s="93">
        <v>43556.0</v>
      </c>
      <c r="D23" s="93">
        <v>43556.0</v>
      </c>
      <c r="E23" s="118">
        <v>2.0</v>
      </c>
      <c r="F23" s="118">
        <f t="shared" si="2"/>
        <v>2019</v>
      </c>
      <c r="G23" s="118">
        <f t="shared" si="3"/>
        <v>2020</v>
      </c>
      <c r="H23" s="118" t="str">
        <f t="shared" si="4"/>
        <v>Total budget: Counter Terrorism Programmes Fund (2019-2020)</v>
      </c>
      <c r="I23" s="118" t="s">
        <v>5</v>
      </c>
      <c r="J23" s="118" t="s">
        <v>8</v>
      </c>
      <c r="K23" s="118">
        <v>10.0</v>
      </c>
      <c r="L23" s="118" t="str">
        <f t="shared" ref="L23:N23" si="24">I23</f>
        <v>UK - Foreign, Commonwealth and Development Office</v>
      </c>
      <c r="M23" s="118" t="str">
        <f t="shared" si="24"/>
        <v>GB-GOV-1</v>
      </c>
      <c r="N23" s="118">
        <f t="shared" si="24"/>
        <v>10</v>
      </c>
      <c r="O23" s="118" t="str">
        <f t="array" ref="O23">INDEX(Activities!I:I, MATCH(A23, Activities!A:A, 0))</f>
        <v>Counter Terrorism Programmes Fund</v>
      </c>
    </row>
    <row r="24" ht="14.25" customHeight="1">
      <c r="A24" s="96" t="s">
        <v>161</v>
      </c>
      <c r="B24" s="92">
        <v>9410000.0</v>
      </c>
      <c r="C24" s="93">
        <v>43191.0</v>
      </c>
      <c r="D24" s="93">
        <v>43191.0</v>
      </c>
      <c r="E24" s="118">
        <v>2.0</v>
      </c>
      <c r="F24" s="118">
        <f t="shared" si="2"/>
        <v>2018</v>
      </c>
      <c r="G24" s="118">
        <f t="shared" si="3"/>
        <v>2019</v>
      </c>
      <c r="H24" s="118" t="str">
        <f t="shared" si="4"/>
        <v>Total budget: Counter Terrorism Programmes Fund (2018-2019)</v>
      </c>
      <c r="I24" s="118" t="s">
        <v>5</v>
      </c>
      <c r="J24" s="118" t="s">
        <v>8</v>
      </c>
      <c r="K24" s="118">
        <v>10.0</v>
      </c>
      <c r="L24" s="118" t="str">
        <f t="shared" ref="L24:N24" si="25">I24</f>
        <v>UK - Foreign, Commonwealth and Development Office</v>
      </c>
      <c r="M24" s="118" t="str">
        <f t="shared" si="25"/>
        <v>GB-GOV-1</v>
      </c>
      <c r="N24" s="118">
        <f t="shared" si="25"/>
        <v>10</v>
      </c>
      <c r="O24" s="118" t="str">
        <f t="array" ref="O24">INDEX(Activities!I:I, MATCH(A24, Activities!A:A, 0))</f>
        <v>Counter Terrorism Programmes Fund</v>
      </c>
    </row>
    <row r="25" ht="14.25" customHeight="1">
      <c r="A25" s="96" t="s">
        <v>165</v>
      </c>
      <c r="B25" s="92" t="s">
        <v>730</v>
      </c>
      <c r="C25" s="93">
        <v>43556.0</v>
      </c>
      <c r="D25" s="93">
        <v>43556.0</v>
      </c>
      <c r="E25" s="118">
        <v>2.0</v>
      </c>
      <c r="F25" s="118">
        <f t="shared" si="2"/>
        <v>2019</v>
      </c>
      <c r="G25" s="118">
        <f t="shared" si="3"/>
        <v>2020</v>
      </c>
      <c r="H25" s="118" t="str">
        <f t="shared" si="4"/>
        <v>Total budget: Collaboration against trafficking and smuggling in Nigeria &amp; Niger (CATS NN)(Formerly Upstream Programme) (2019-2020)</v>
      </c>
      <c r="I25" s="118" t="s">
        <v>5</v>
      </c>
      <c r="J25" s="118" t="s">
        <v>8</v>
      </c>
      <c r="K25" s="118">
        <v>10.0</v>
      </c>
      <c r="L25" s="118" t="str">
        <f t="shared" ref="L25:N25" si="26">I25</f>
        <v>UK - Foreign, Commonwealth and Development Office</v>
      </c>
      <c r="M25" s="118" t="str">
        <f t="shared" si="26"/>
        <v>GB-GOV-1</v>
      </c>
      <c r="N25" s="118">
        <f t="shared" si="26"/>
        <v>10</v>
      </c>
      <c r="O25" s="118" t="str">
        <f t="array" ref="O25">INDEX(Activities!I:I, MATCH(A25, Activities!A:A, 0))</f>
        <v>Collaboration against trafficking and smuggling in Nigeria &amp; Niger (CATS NN)(Formerly Upstream Programme)</v>
      </c>
    </row>
    <row r="26" ht="14.25" customHeight="1">
      <c r="A26" s="96" t="s">
        <v>170</v>
      </c>
      <c r="B26" s="92">
        <v>1594000.0</v>
      </c>
      <c r="C26" s="93">
        <v>43556.0</v>
      </c>
      <c r="D26" s="93">
        <v>43556.0</v>
      </c>
      <c r="E26" s="118">
        <v>2.0</v>
      </c>
      <c r="F26" s="118">
        <f t="shared" si="2"/>
        <v>2019</v>
      </c>
      <c r="G26" s="118">
        <f t="shared" si="3"/>
        <v>2020</v>
      </c>
      <c r="H26" s="118" t="str">
        <f t="shared" si="4"/>
        <v>Total budget: Multilateral UN Reform (2019-2020)</v>
      </c>
      <c r="I26" s="118" t="s">
        <v>5</v>
      </c>
      <c r="J26" s="118" t="s">
        <v>8</v>
      </c>
      <c r="K26" s="118">
        <v>10.0</v>
      </c>
      <c r="L26" s="118" t="str">
        <f t="shared" ref="L26:N26" si="27">I26</f>
        <v>UK - Foreign, Commonwealth and Development Office</v>
      </c>
      <c r="M26" s="118" t="str">
        <f t="shared" si="27"/>
        <v>GB-GOV-1</v>
      </c>
      <c r="N26" s="118">
        <f t="shared" si="27"/>
        <v>10</v>
      </c>
      <c r="O26" s="118" t="str">
        <f t="array" ref="O26">INDEX(Activities!I:I, MATCH(A26, Activities!A:A, 0))</f>
        <v>Multilateral UN Reform</v>
      </c>
    </row>
    <row r="27" ht="14.25" customHeight="1">
      <c r="A27" s="96" t="s">
        <v>179</v>
      </c>
      <c r="B27" s="92" t="s">
        <v>731</v>
      </c>
      <c r="C27" s="93">
        <v>43556.0</v>
      </c>
      <c r="D27" s="93">
        <v>43556.0</v>
      </c>
      <c r="E27" s="118">
        <v>2.0</v>
      </c>
      <c r="F27" s="118">
        <f t="shared" si="2"/>
        <v>2019</v>
      </c>
      <c r="G27" s="118">
        <f t="shared" si="3"/>
        <v>2020</v>
      </c>
      <c r="H27" s="118" t="str">
        <f t="shared" si="4"/>
        <v>Total budget: Afghanistan Demining programme (2019-2020)</v>
      </c>
      <c r="I27" s="118" t="s">
        <v>5</v>
      </c>
      <c r="J27" s="118" t="s">
        <v>8</v>
      </c>
      <c r="K27" s="118">
        <v>10.0</v>
      </c>
      <c r="L27" s="118" t="str">
        <f t="shared" ref="L27:N27" si="28">I27</f>
        <v>UK - Foreign, Commonwealth and Development Office</v>
      </c>
      <c r="M27" s="118" t="str">
        <f t="shared" si="28"/>
        <v>GB-GOV-1</v>
      </c>
      <c r="N27" s="118">
        <f t="shared" si="28"/>
        <v>10</v>
      </c>
      <c r="O27" s="118" t="str">
        <f t="array" ref="O27">INDEX(Activities!I:I, MATCH(A27, Activities!A:A, 0))</f>
        <v>Afghanistan Demining programme</v>
      </c>
    </row>
    <row r="28" ht="14.25" customHeight="1">
      <c r="A28" s="96" t="s">
        <v>179</v>
      </c>
      <c r="B28" s="92">
        <v>3000000.0</v>
      </c>
      <c r="C28" s="93">
        <v>43191.0</v>
      </c>
      <c r="D28" s="93">
        <v>43191.0</v>
      </c>
      <c r="E28" s="118">
        <v>2.0</v>
      </c>
      <c r="F28" s="118">
        <f t="shared" si="2"/>
        <v>2018</v>
      </c>
      <c r="G28" s="118">
        <f t="shared" si="3"/>
        <v>2019</v>
      </c>
      <c r="H28" s="118" t="str">
        <f t="shared" si="4"/>
        <v>Total budget: Afghanistan Demining programme (2018-2019)</v>
      </c>
      <c r="I28" s="118" t="s">
        <v>5</v>
      </c>
      <c r="J28" s="118" t="s">
        <v>8</v>
      </c>
      <c r="K28" s="118">
        <v>10.0</v>
      </c>
      <c r="L28" s="118" t="str">
        <f t="shared" ref="L28:N28" si="29">I28</f>
        <v>UK - Foreign, Commonwealth and Development Office</v>
      </c>
      <c r="M28" s="118" t="str">
        <f t="shared" si="29"/>
        <v>GB-GOV-1</v>
      </c>
      <c r="N28" s="118">
        <f t="shared" si="29"/>
        <v>10</v>
      </c>
      <c r="O28" s="118" t="str">
        <f t="array" ref="O28">INDEX(Activities!I:I, MATCH(A28, Activities!A:A, 0))</f>
        <v>Afghanistan Demining programme</v>
      </c>
    </row>
    <row r="29" ht="14.25" customHeight="1">
      <c r="A29" s="96" t="s">
        <v>186</v>
      </c>
      <c r="B29" s="92">
        <v>1800000.0</v>
      </c>
      <c r="C29" s="93">
        <v>43191.0</v>
      </c>
      <c r="D29" s="93">
        <v>43191.0</v>
      </c>
      <c r="E29" s="118">
        <v>2.0</v>
      </c>
      <c r="F29" s="118">
        <f t="shared" si="2"/>
        <v>2018</v>
      </c>
      <c r="G29" s="118">
        <f t="shared" si="3"/>
        <v>2019</v>
      </c>
      <c r="H29" s="118" t="str">
        <f t="shared" si="4"/>
        <v>Total budget: Afghanistan Migration programme (2018-2019)</v>
      </c>
      <c r="I29" s="118" t="s">
        <v>5</v>
      </c>
      <c r="J29" s="118" t="s">
        <v>8</v>
      </c>
      <c r="K29" s="118">
        <v>10.0</v>
      </c>
      <c r="L29" s="118" t="str">
        <f t="shared" ref="L29:N29" si="30">I29</f>
        <v>UK - Foreign, Commonwealth and Development Office</v>
      </c>
      <c r="M29" s="118" t="str">
        <f t="shared" si="30"/>
        <v>GB-GOV-1</v>
      </c>
      <c r="N29" s="118">
        <f t="shared" si="30"/>
        <v>10</v>
      </c>
      <c r="O29" s="118" t="str">
        <f t="array" ref="O29">INDEX(Activities!I:I, MATCH(A29, Activities!A:A, 0))</f>
        <v>Afghanistan Migration programme</v>
      </c>
    </row>
    <row r="30" ht="14.25" customHeight="1">
      <c r="A30" s="96" t="s">
        <v>191</v>
      </c>
      <c r="B30" s="92" t="s">
        <v>732</v>
      </c>
      <c r="C30" s="93">
        <v>43556.0</v>
      </c>
      <c r="D30" s="93">
        <v>43556.0</v>
      </c>
      <c r="E30" s="118">
        <v>2.0</v>
      </c>
      <c r="F30" s="118">
        <f t="shared" si="2"/>
        <v>2019</v>
      </c>
      <c r="G30" s="118">
        <f t="shared" si="3"/>
        <v>2020</v>
      </c>
      <c r="H30" s="118" t="str">
        <f t="shared" si="4"/>
        <v>Total budget: Afghanistan Security Sector and Peace-building Support (2019-2020)</v>
      </c>
      <c r="I30" s="118" t="s">
        <v>5</v>
      </c>
      <c r="J30" s="118" t="s">
        <v>8</v>
      </c>
      <c r="K30" s="118">
        <v>10.0</v>
      </c>
      <c r="L30" s="118" t="str">
        <f t="shared" ref="L30:N30" si="31">I30</f>
        <v>UK - Foreign, Commonwealth and Development Office</v>
      </c>
      <c r="M30" s="118" t="str">
        <f t="shared" si="31"/>
        <v>GB-GOV-1</v>
      </c>
      <c r="N30" s="118">
        <f t="shared" si="31"/>
        <v>10</v>
      </c>
      <c r="O30" s="118" t="str">
        <f t="array" ref="O30">INDEX(Activities!I:I, MATCH(A30, Activities!A:A, 0))</f>
        <v>Afghanistan Security Sector and Peace-building Support</v>
      </c>
    </row>
    <row r="31" ht="14.25" customHeight="1">
      <c r="A31" s="96" t="s">
        <v>191</v>
      </c>
      <c r="B31" s="92">
        <v>2000000.0</v>
      </c>
      <c r="C31" s="93">
        <v>43191.0</v>
      </c>
      <c r="D31" s="93">
        <v>43191.0</v>
      </c>
      <c r="E31" s="118">
        <v>2.0</v>
      </c>
      <c r="F31" s="118">
        <f t="shared" si="2"/>
        <v>2018</v>
      </c>
      <c r="G31" s="118">
        <f t="shared" si="3"/>
        <v>2019</v>
      </c>
      <c r="H31" s="118" t="str">
        <f t="shared" si="4"/>
        <v>Total budget: Afghanistan Security Sector and Peace-building Support (2018-2019)</v>
      </c>
      <c r="I31" s="118" t="s">
        <v>5</v>
      </c>
      <c r="J31" s="118" t="s">
        <v>8</v>
      </c>
      <c r="K31" s="118">
        <v>10.0</v>
      </c>
      <c r="L31" s="118" t="str">
        <f t="shared" ref="L31:N31" si="32">I31</f>
        <v>UK - Foreign, Commonwealth and Development Office</v>
      </c>
      <c r="M31" s="118" t="str">
        <f t="shared" si="32"/>
        <v>GB-GOV-1</v>
      </c>
      <c r="N31" s="118">
        <f t="shared" si="32"/>
        <v>10</v>
      </c>
      <c r="O31" s="118" t="str">
        <f t="array" ref="O31">INDEX(Activities!I:I, MATCH(A31, Activities!A:A, 0))</f>
        <v>Afghanistan Security Sector and Peace-building Support</v>
      </c>
    </row>
    <row r="32" ht="14.25" customHeight="1">
      <c r="A32" s="96" t="s">
        <v>195</v>
      </c>
      <c r="B32" s="92" t="s">
        <v>733</v>
      </c>
      <c r="C32" s="93">
        <v>43556.0</v>
      </c>
      <c r="D32" s="93">
        <v>43556.0</v>
      </c>
      <c r="E32" s="118">
        <v>2.0</v>
      </c>
      <c r="F32" s="118">
        <f t="shared" si="2"/>
        <v>2019</v>
      </c>
      <c r="G32" s="118">
        <f t="shared" si="3"/>
        <v>2020</v>
      </c>
      <c r="H32" s="118" t="str">
        <f t="shared" si="4"/>
        <v>Total budget: Afghan National Army Trust Fund (2019-2020)</v>
      </c>
      <c r="I32" s="118" t="s">
        <v>5</v>
      </c>
      <c r="J32" s="118" t="s">
        <v>8</v>
      </c>
      <c r="K32" s="118">
        <v>10.0</v>
      </c>
      <c r="L32" s="118" t="str">
        <f t="shared" ref="L32:N32" si="33">I32</f>
        <v>UK - Foreign, Commonwealth and Development Office</v>
      </c>
      <c r="M32" s="118" t="str">
        <f t="shared" si="33"/>
        <v>GB-GOV-1</v>
      </c>
      <c r="N32" s="118">
        <f t="shared" si="33"/>
        <v>10</v>
      </c>
      <c r="O32" s="118" t="str">
        <f t="array" ref="O32">INDEX(Activities!I:I, MATCH(A32, Activities!A:A, 0))</f>
        <v>Afghan National Army Trust Fund</v>
      </c>
    </row>
    <row r="33" ht="14.25" customHeight="1">
      <c r="A33" s="96" t="s">
        <v>195</v>
      </c>
      <c r="B33" s="92">
        <v>3.02E7</v>
      </c>
      <c r="C33" s="93">
        <v>43191.0</v>
      </c>
      <c r="D33" s="93">
        <v>43191.0</v>
      </c>
      <c r="E33" s="118">
        <v>2.0</v>
      </c>
      <c r="F33" s="118">
        <f t="shared" si="2"/>
        <v>2018</v>
      </c>
      <c r="G33" s="118">
        <f t="shared" si="3"/>
        <v>2019</v>
      </c>
      <c r="H33" s="118" t="str">
        <f t="shared" si="4"/>
        <v>Total budget: Afghan National Army Trust Fund (2018-2019)</v>
      </c>
      <c r="I33" s="118" t="s">
        <v>5</v>
      </c>
      <c r="J33" s="118" t="s">
        <v>8</v>
      </c>
      <c r="K33" s="118">
        <v>10.0</v>
      </c>
      <c r="L33" s="118" t="str">
        <f t="shared" ref="L33:N33" si="34">I33</f>
        <v>UK - Foreign, Commonwealth and Development Office</v>
      </c>
      <c r="M33" s="118" t="str">
        <f t="shared" si="34"/>
        <v>GB-GOV-1</v>
      </c>
      <c r="N33" s="118">
        <f t="shared" si="34"/>
        <v>10</v>
      </c>
      <c r="O33" s="118" t="str">
        <f t="array" ref="O33">INDEX(Activities!I:I, MATCH(A33, Activities!A:A, 0))</f>
        <v>Afghan National Army Trust Fund</v>
      </c>
    </row>
    <row r="34" ht="14.25" customHeight="1">
      <c r="A34" s="96" t="s">
        <v>199</v>
      </c>
      <c r="B34" s="92" t="s">
        <v>734</v>
      </c>
      <c r="C34" s="93">
        <v>43556.0</v>
      </c>
      <c r="D34" s="93">
        <v>43556.0</v>
      </c>
      <c r="E34" s="118">
        <v>2.0</v>
      </c>
      <c r="F34" s="118">
        <f t="shared" si="2"/>
        <v>2019</v>
      </c>
      <c r="G34" s="118">
        <f t="shared" si="3"/>
        <v>2020</v>
      </c>
      <c r="H34" s="118" t="str">
        <f t="shared" si="4"/>
        <v>Total budget: Afghanistan Support to the Peace Process (2019-2020)</v>
      </c>
      <c r="I34" s="118" t="s">
        <v>5</v>
      </c>
      <c r="J34" s="118" t="s">
        <v>8</v>
      </c>
      <c r="K34" s="118">
        <v>10.0</v>
      </c>
      <c r="L34" s="118" t="str">
        <f t="shared" ref="L34:N34" si="35">I34</f>
        <v>UK - Foreign, Commonwealth and Development Office</v>
      </c>
      <c r="M34" s="118" t="str">
        <f t="shared" si="35"/>
        <v>GB-GOV-1</v>
      </c>
      <c r="N34" s="118">
        <f t="shared" si="35"/>
        <v>10</v>
      </c>
      <c r="O34" s="118" t="str">
        <f t="array" ref="O34">INDEX(Activities!I:I, MATCH(A34, Activities!A:A, 0))</f>
        <v>Afghanistan Support to the Peace Process</v>
      </c>
    </row>
    <row r="35" ht="14.25" customHeight="1">
      <c r="A35" s="96" t="s">
        <v>199</v>
      </c>
      <c r="B35" s="92">
        <v>4500000.0</v>
      </c>
      <c r="C35" s="93">
        <v>43191.0</v>
      </c>
      <c r="D35" s="93">
        <v>43191.0</v>
      </c>
      <c r="E35" s="118">
        <v>2.0</v>
      </c>
      <c r="F35" s="118">
        <f t="shared" si="2"/>
        <v>2018</v>
      </c>
      <c r="G35" s="118">
        <f t="shared" si="3"/>
        <v>2019</v>
      </c>
      <c r="H35" s="118" t="str">
        <f t="shared" si="4"/>
        <v>Total budget: Afghanistan Support to the Peace Process (2018-2019)</v>
      </c>
      <c r="I35" s="118" t="s">
        <v>5</v>
      </c>
      <c r="J35" s="118" t="s">
        <v>8</v>
      </c>
      <c r="K35" s="118">
        <v>10.0</v>
      </c>
      <c r="L35" s="118" t="str">
        <f t="shared" ref="L35:N35" si="36">I35</f>
        <v>UK - Foreign, Commonwealth and Development Office</v>
      </c>
      <c r="M35" s="118" t="str">
        <f t="shared" si="36"/>
        <v>GB-GOV-1</v>
      </c>
      <c r="N35" s="118">
        <f t="shared" si="36"/>
        <v>10</v>
      </c>
      <c r="O35" s="118" t="str">
        <f t="array" ref="O35">INDEX(Activities!I:I, MATCH(A35, Activities!A:A, 0))</f>
        <v>Afghanistan Support to the Peace Process</v>
      </c>
    </row>
    <row r="36" ht="14.25" customHeight="1">
      <c r="A36" s="96" t="s">
        <v>203</v>
      </c>
      <c r="B36" s="92">
        <v>800000.0</v>
      </c>
      <c r="C36" s="93">
        <v>43191.0</v>
      </c>
      <c r="D36" s="93">
        <v>43191.0</v>
      </c>
      <c r="E36" s="118">
        <v>2.0</v>
      </c>
      <c r="F36" s="118">
        <f t="shared" si="2"/>
        <v>2018</v>
      </c>
      <c r="G36" s="118">
        <f t="shared" si="3"/>
        <v>2019</v>
      </c>
      <c r="H36" s="118" t="str">
        <f t="shared" si="4"/>
        <v>Total budget: Great Lakes Programme (2018-2019)</v>
      </c>
      <c r="I36" s="118" t="s">
        <v>5</v>
      </c>
      <c r="J36" s="118" t="s">
        <v>8</v>
      </c>
      <c r="K36" s="118">
        <v>10.0</v>
      </c>
      <c r="L36" s="118" t="str">
        <f t="shared" ref="L36:N36" si="37">I36</f>
        <v>UK - Foreign, Commonwealth and Development Office</v>
      </c>
      <c r="M36" s="118" t="str">
        <f t="shared" si="37"/>
        <v>GB-GOV-1</v>
      </c>
      <c r="N36" s="118">
        <f t="shared" si="37"/>
        <v>10</v>
      </c>
      <c r="O36" s="118" t="str">
        <f t="array" ref="O36">INDEX(Activities!I:I, MATCH(A36, Activities!A:A, 0))</f>
        <v>Great Lakes Programme</v>
      </c>
    </row>
    <row r="37" ht="14.25" customHeight="1">
      <c r="A37" s="96" t="s">
        <v>207</v>
      </c>
      <c r="B37" s="92">
        <v>5200000.0</v>
      </c>
      <c r="C37" s="93">
        <v>43556.0</v>
      </c>
      <c r="D37" s="93">
        <v>43556.0</v>
      </c>
      <c r="E37" s="118">
        <v>2.0</v>
      </c>
      <c r="F37" s="118">
        <f t="shared" si="2"/>
        <v>2019</v>
      </c>
      <c r="G37" s="118">
        <f t="shared" si="3"/>
        <v>2020</v>
      </c>
      <c r="H37" s="118" t="str">
        <f t="shared" si="4"/>
        <v>Total budget: Nigeria Security &amp; Justice Reform Programme (2019-2020)</v>
      </c>
      <c r="I37" s="118" t="s">
        <v>5</v>
      </c>
      <c r="J37" s="118" t="s">
        <v>8</v>
      </c>
      <c r="K37" s="118">
        <v>10.0</v>
      </c>
      <c r="L37" s="118" t="str">
        <f t="shared" ref="L37:N37" si="38">I37</f>
        <v>UK - Foreign, Commonwealth and Development Office</v>
      </c>
      <c r="M37" s="118" t="str">
        <f t="shared" si="38"/>
        <v>GB-GOV-1</v>
      </c>
      <c r="N37" s="118">
        <f t="shared" si="38"/>
        <v>10</v>
      </c>
      <c r="O37" s="118" t="str">
        <f t="array" ref="O37">INDEX(Activities!I:I, MATCH(A37, Activities!A:A, 0))</f>
        <v>Nigeria Security &amp; Justice Reform Programme</v>
      </c>
    </row>
    <row r="38" ht="14.25" customHeight="1">
      <c r="A38" s="96" t="s">
        <v>207</v>
      </c>
      <c r="B38" s="92">
        <v>5500000.0</v>
      </c>
      <c r="C38" s="93">
        <v>43191.0</v>
      </c>
      <c r="D38" s="93">
        <v>43191.0</v>
      </c>
      <c r="E38" s="118">
        <v>2.0</v>
      </c>
      <c r="F38" s="118">
        <f t="shared" si="2"/>
        <v>2018</v>
      </c>
      <c r="G38" s="118">
        <f t="shared" si="3"/>
        <v>2019</v>
      </c>
      <c r="H38" s="118" t="str">
        <f t="shared" si="4"/>
        <v>Total budget: Nigeria Security &amp; Justice Reform Programme (2018-2019)</v>
      </c>
      <c r="I38" s="118" t="s">
        <v>5</v>
      </c>
      <c r="J38" s="118" t="s">
        <v>8</v>
      </c>
      <c r="K38" s="118">
        <v>10.0</v>
      </c>
      <c r="L38" s="118" t="str">
        <f t="shared" ref="L38:N38" si="39">I38</f>
        <v>UK - Foreign, Commonwealth and Development Office</v>
      </c>
      <c r="M38" s="118" t="str">
        <f t="shared" si="39"/>
        <v>GB-GOV-1</v>
      </c>
      <c r="N38" s="118">
        <f t="shared" si="39"/>
        <v>10</v>
      </c>
      <c r="O38" s="118" t="str">
        <f t="array" ref="O38">INDEX(Activities!I:I, MATCH(A38, Activities!A:A, 0))</f>
        <v>Nigeria Security &amp; Justice Reform Programme</v>
      </c>
    </row>
    <row r="39" ht="14.25" customHeight="1">
      <c r="A39" s="96" t="s">
        <v>213</v>
      </c>
      <c r="B39" s="92">
        <v>5600000.0</v>
      </c>
      <c r="C39" s="93">
        <v>43556.0</v>
      </c>
      <c r="D39" s="93">
        <v>43556.0</v>
      </c>
      <c r="E39" s="118">
        <v>2.0</v>
      </c>
      <c r="F39" s="118">
        <f t="shared" si="2"/>
        <v>2019</v>
      </c>
      <c r="G39" s="118">
        <f t="shared" si="3"/>
        <v>2020</v>
      </c>
      <c r="H39" s="118" t="str">
        <f t="shared" si="4"/>
        <v>Total budget: North East Nigeria Security and Conflict and Stabilisation Programme (2019-2020)</v>
      </c>
      <c r="I39" s="118" t="s">
        <v>5</v>
      </c>
      <c r="J39" s="118" t="s">
        <v>8</v>
      </c>
      <c r="K39" s="118">
        <v>10.0</v>
      </c>
      <c r="L39" s="118" t="str">
        <f t="shared" ref="L39:N39" si="40">I39</f>
        <v>UK - Foreign, Commonwealth and Development Office</v>
      </c>
      <c r="M39" s="118" t="str">
        <f t="shared" si="40"/>
        <v>GB-GOV-1</v>
      </c>
      <c r="N39" s="118">
        <f t="shared" si="40"/>
        <v>10</v>
      </c>
      <c r="O39" s="118" t="str">
        <f t="array" ref="O39">INDEX(Activities!I:I, MATCH(A39, Activities!A:A, 0))</f>
        <v>North East Nigeria Security and Conflict and Stabilisation Programme</v>
      </c>
    </row>
    <row r="40" ht="14.25" customHeight="1">
      <c r="A40" s="96" t="s">
        <v>213</v>
      </c>
      <c r="B40" s="92">
        <v>3300000.0</v>
      </c>
      <c r="C40" s="93">
        <v>43191.0</v>
      </c>
      <c r="D40" s="93">
        <v>43191.0</v>
      </c>
      <c r="E40" s="118">
        <v>2.0</v>
      </c>
      <c r="F40" s="118">
        <f t="shared" si="2"/>
        <v>2018</v>
      </c>
      <c r="G40" s="118">
        <f t="shared" si="3"/>
        <v>2019</v>
      </c>
      <c r="H40" s="118" t="str">
        <f t="shared" si="4"/>
        <v>Total budget: North East Nigeria Security and Conflict and Stabilisation Programme (2018-2019)</v>
      </c>
      <c r="I40" s="118" t="s">
        <v>5</v>
      </c>
      <c r="J40" s="118" t="s">
        <v>8</v>
      </c>
      <c r="K40" s="118">
        <v>10.0</v>
      </c>
      <c r="L40" s="118" t="str">
        <f t="shared" ref="L40:N40" si="41">I40</f>
        <v>UK - Foreign, Commonwealth and Development Office</v>
      </c>
      <c r="M40" s="118" t="str">
        <f t="shared" si="41"/>
        <v>GB-GOV-1</v>
      </c>
      <c r="N40" s="118">
        <f t="shared" si="41"/>
        <v>10</v>
      </c>
      <c r="O40" s="118" t="str">
        <f t="array" ref="O40">INDEX(Activities!I:I, MATCH(A40, Activities!A:A, 0))</f>
        <v>North East Nigeria Security and Conflict and Stabilisation Programme</v>
      </c>
    </row>
    <row r="41" ht="14.25" customHeight="1">
      <c r="A41" s="96" t="s">
        <v>217</v>
      </c>
      <c r="B41" s="92">
        <v>170000.0</v>
      </c>
      <c r="C41" s="93">
        <v>43556.0</v>
      </c>
      <c r="D41" s="93">
        <v>43556.0</v>
      </c>
      <c r="E41" s="118">
        <v>2.0</v>
      </c>
      <c r="F41" s="118">
        <f t="shared" si="2"/>
        <v>2019</v>
      </c>
      <c r="G41" s="118">
        <f t="shared" si="3"/>
        <v>2020</v>
      </c>
      <c r="H41" s="118" t="str">
        <f t="shared" si="4"/>
        <v>Total budget: Strengthening Security and Resilience in Sierra Leone and Neighbouring Countries (2019-2020)</v>
      </c>
      <c r="I41" s="118" t="s">
        <v>5</v>
      </c>
      <c r="J41" s="118" t="s">
        <v>8</v>
      </c>
      <c r="K41" s="118">
        <v>10.0</v>
      </c>
      <c r="L41" s="118" t="str">
        <f t="shared" ref="L41:N41" si="42">I41</f>
        <v>UK - Foreign, Commonwealth and Development Office</v>
      </c>
      <c r="M41" s="118" t="str">
        <f t="shared" si="42"/>
        <v>GB-GOV-1</v>
      </c>
      <c r="N41" s="118">
        <f t="shared" si="42"/>
        <v>10</v>
      </c>
      <c r="O41" s="118" t="str">
        <f t="array" ref="O41">INDEX(Activities!I:I, MATCH(A41, Activities!A:A, 0))</f>
        <v>Strengthening Security and Resilience in Sierra Leone and Neighbouring Countries</v>
      </c>
    </row>
    <row r="42" ht="14.25" customHeight="1">
      <c r="A42" s="96" t="s">
        <v>217</v>
      </c>
      <c r="B42" s="92">
        <v>90000.0</v>
      </c>
      <c r="C42" s="93">
        <v>43191.0</v>
      </c>
      <c r="D42" s="93">
        <v>43191.0</v>
      </c>
      <c r="E42" s="118">
        <v>2.0</v>
      </c>
      <c r="F42" s="118">
        <f t="shared" si="2"/>
        <v>2018</v>
      </c>
      <c r="G42" s="118">
        <f t="shared" si="3"/>
        <v>2019</v>
      </c>
      <c r="H42" s="118" t="str">
        <f t="shared" si="4"/>
        <v>Total budget: Strengthening Security and Resilience in Sierra Leone and Neighbouring Countries (2018-2019)</v>
      </c>
      <c r="I42" s="118" t="s">
        <v>5</v>
      </c>
      <c r="J42" s="118" t="s">
        <v>8</v>
      </c>
      <c r="K42" s="118">
        <v>10.0</v>
      </c>
      <c r="L42" s="118" t="str">
        <f t="shared" ref="L42:N42" si="43">I42</f>
        <v>UK - Foreign, Commonwealth and Development Office</v>
      </c>
      <c r="M42" s="118" t="str">
        <f t="shared" si="43"/>
        <v>GB-GOV-1</v>
      </c>
      <c r="N42" s="118">
        <f t="shared" si="43"/>
        <v>10</v>
      </c>
      <c r="O42" s="118" t="str">
        <f t="array" ref="O42">INDEX(Activities!I:I, MATCH(A42, Activities!A:A, 0))</f>
        <v>Strengthening Security and Resilience in Sierra Leone and Neighbouring Countries</v>
      </c>
    </row>
    <row r="43" ht="14.25" customHeight="1">
      <c r="A43" s="96" t="s">
        <v>221</v>
      </c>
      <c r="B43" s="92">
        <v>3600000.0</v>
      </c>
      <c r="C43" s="93">
        <v>43556.0</v>
      </c>
      <c r="D43" s="93">
        <v>43556.0</v>
      </c>
      <c r="E43" s="118">
        <v>2.0</v>
      </c>
      <c r="F43" s="118">
        <f t="shared" si="2"/>
        <v>2019</v>
      </c>
      <c r="G43" s="118">
        <f t="shared" si="3"/>
        <v>2020</v>
      </c>
      <c r="H43" s="118" t="str">
        <f t="shared" si="4"/>
        <v>Total budget: Somaliland (Somalia) Programme (2019-2020)</v>
      </c>
      <c r="I43" s="118" t="s">
        <v>5</v>
      </c>
      <c r="J43" s="118" t="s">
        <v>8</v>
      </c>
      <c r="K43" s="118">
        <v>10.0</v>
      </c>
      <c r="L43" s="118" t="str">
        <f t="shared" ref="L43:N43" si="44">I43</f>
        <v>UK - Foreign, Commonwealth and Development Office</v>
      </c>
      <c r="M43" s="118" t="str">
        <f t="shared" si="44"/>
        <v>GB-GOV-1</v>
      </c>
      <c r="N43" s="118">
        <f t="shared" si="44"/>
        <v>10</v>
      </c>
      <c r="O43" s="118" t="str">
        <f t="array" ref="O43">INDEX(Activities!I:I, MATCH(A43, Activities!A:A, 0))</f>
        <v>Somaliland (Somalia) Programme</v>
      </c>
    </row>
    <row r="44" ht="14.25" customHeight="1">
      <c r="A44" s="96" t="s">
        <v>221</v>
      </c>
      <c r="B44" s="92">
        <v>3240000.0</v>
      </c>
      <c r="C44" s="93">
        <v>43191.0</v>
      </c>
      <c r="D44" s="93">
        <v>43191.0</v>
      </c>
      <c r="E44" s="118">
        <v>2.0</v>
      </c>
      <c r="F44" s="118">
        <f t="shared" si="2"/>
        <v>2018</v>
      </c>
      <c r="G44" s="118">
        <f t="shared" si="3"/>
        <v>2019</v>
      </c>
      <c r="H44" s="118" t="str">
        <f t="shared" si="4"/>
        <v>Total budget: Somaliland (Somalia) Programme (2018-2019)</v>
      </c>
      <c r="I44" s="118" t="s">
        <v>5</v>
      </c>
      <c r="J44" s="118" t="s">
        <v>8</v>
      </c>
      <c r="K44" s="118">
        <v>10.0</v>
      </c>
      <c r="L44" s="118" t="str">
        <f t="shared" ref="L44:N44" si="45">I44</f>
        <v>UK - Foreign, Commonwealth and Development Office</v>
      </c>
      <c r="M44" s="118" t="str">
        <f t="shared" si="45"/>
        <v>GB-GOV-1</v>
      </c>
      <c r="N44" s="118">
        <f t="shared" si="45"/>
        <v>10</v>
      </c>
      <c r="O44" s="118" t="str">
        <f t="array" ref="O44">INDEX(Activities!I:I, MATCH(A44, Activities!A:A, 0))</f>
        <v>Somaliland (Somalia) Programme</v>
      </c>
    </row>
    <row r="45" ht="14.25" customHeight="1">
      <c r="A45" s="96" t="s">
        <v>227</v>
      </c>
      <c r="B45" s="92">
        <v>2300000.0</v>
      </c>
      <c r="C45" s="93">
        <v>43556.0</v>
      </c>
      <c r="D45" s="93">
        <v>43556.0</v>
      </c>
      <c r="E45" s="118">
        <v>2.0</v>
      </c>
      <c r="F45" s="118">
        <f t="shared" si="2"/>
        <v>2019</v>
      </c>
      <c r="G45" s="118">
        <f t="shared" si="3"/>
        <v>2020</v>
      </c>
      <c r="H45" s="118" t="str">
        <f t="shared" si="4"/>
        <v>Total budget: Africa Peace and Security (2019-2020)</v>
      </c>
      <c r="I45" s="118" t="s">
        <v>5</v>
      </c>
      <c r="J45" s="118" t="s">
        <v>8</v>
      </c>
      <c r="K45" s="118">
        <v>10.0</v>
      </c>
      <c r="L45" s="118" t="str">
        <f t="shared" ref="L45:N45" si="46">I45</f>
        <v>UK - Foreign, Commonwealth and Development Office</v>
      </c>
      <c r="M45" s="118" t="str">
        <f t="shared" si="46"/>
        <v>GB-GOV-1</v>
      </c>
      <c r="N45" s="118">
        <f t="shared" si="46"/>
        <v>10</v>
      </c>
      <c r="O45" s="118" t="str">
        <f t="array" ref="O45">INDEX(Activities!I:I, MATCH(A45, Activities!A:A, 0))</f>
        <v>Africa Peace and Security</v>
      </c>
    </row>
    <row r="46" ht="14.25" customHeight="1">
      <c r="A46" s="96" t="s">
        <v>227</v>
      </c>
      <c r="B46" s="92">
        <v>1790000.0</v>
      </c>
      <c r="C46" s="93">
        <v>43191.0</v>
      </c>
      <c r="D46" s="93">
        <v>43191.0</v>
      </c>
      <c r="E46" s="118">
        <v>2.0</v>
      </c>
      <c r="F46" s="118">
        <f t="shared" si="2"/>
        <v>2018</v>
      </c>
      <c r="G46" s="118">
        <f t="shared" si="3"/>
        <v>2019</v>
      </c>
      <c r="H46" s="118" t="str">
        <f t="shared" si="4"/>
        <v>Total budget: Africa Peace and Security (2018-2019)</v>
      </c>
      <c r="I46" s="118" t="s">
        <v>5</v>
      </c>
      <c r="J46" s="118" t="s">
        <v>8</v>
      </c>
      <c r="K46" s="118">
        <v>10.0</v>
      </c>
      <c r="L46" s="118" t="str">
        <f t="shared" ref="L46:N46" si="47">I46</f>
        <v>UK - Foreign, Commonwealth and Development Office</v>
      </c>
      <c r="M46" s="118" t="str">
        <f t="shared" si="47"/>
        <v>GB-GOV-1</v>
      </c>
      <c r="N46" s="118">
        <f t="shared" si="47"/>
        <v>10</v>
      </c>
      <c r="O46" s="118" t="str">
        <f t="array" ref="O46">INDEX(Activities!I:I, MATCH(A46, Activities!A:A, 0))</f>
        <v>Africa Peace and Security</v>
      </c>
    </row>
    <row r="47" ht="14.25" customHeight="1">
      <c r="A47" s="96" t="s">
        <v>231</v>
      </c>
      <c r="B47" s="92">
        <v>3384000.0</v>
      </c>
      <c r="C47" s="93">
        <v>43556.0</v>
      </c>
      <c r="D47" s="93">
        <v>43556.0</v>
      </c>
      <c r="E47" s="118">
        <v>2.0</v>
      </c>
      <c r="F47" s="118">
        <f t="shared" si="2"/>
        <v>2019</v>
      </c>
      <c r="G47" s="118">
        <f t="shared" si="3"/>
        <v>2020</v>
      </c>
      <c r="H47" s="118" t="str">
        <f t="shared" si="4"/>
        <v>Total budget: East Africa Preventing Violent Extremism (2019-2020)</v>
      </c>
      <c r="I47" s="118" t="s">
        <v>5</v>
      </c>
      <c r="J47" s="118" t="s">
        <v>8</v>
      </c>
      <c r="K47" s="118">
        <v>10.0</v>
      </c>
      <c r="L47" s="118" t="str">
        <f t="shared" ref="L47:N47" si="48">I47</f>
        <v>UK - Foreign, Commonwealth and Development Office</v>
      </c>
      <c r="M47" s="118" t="str">
        <f t="shared" si="48"/>
        <v>GB-GOV-1</v>
      </c>
      <c r="N47" s="118">
        <f t="shared" si="48"/>
        <v>10</v>
      </c>
      <c r="O47" s="118" t="str">
        <f t="array" ref="O47">INDEX(Activities!I:I, MATCH(A47, Activities!A:A, 0))</f>
        <v>East Africa Preventing Violent Extremism</v>
      </c>
    </row>
    <row r="48" ht="14.25" customHeight="1">
      <c r="A48" s="96" t="s">
        <v>231</v>
      </c>
      <c r="B48" s="92">
        <v>2360000.0</v>
      </c>
      <c r="C48" s="93">
        <v>43191.0</v>
      </c>
      <c r="D48" s="93">
        <v>43191.0</v>
      </c>
      <c r="E48" s="118">
        <v>2.0</v>
      </c>
      <c r="F48" s="118">
        <f t="shared" si="2"/>
        <v>2018</v>
      </c>
      <c r="G48" s="118">
        <f t="shared" si="3"/>
        <v>2019</v>
      </c>
      <c r="H48" s="118" t="str">
        <f t="shared" si="4"/>
        <v>Total budget: East Africa Preventing Violent Extremism (2018-2019)</v>
      </c>
      <c r="I48" s="118" t="s">
        <v>5</v>
      </c>
      <c r="J48" s="118" t="s">
        <v>8</v>
      </c>
      <c r="K48" s="118">
        <v>10.0</v>
      </c>
      <c r="L48" s="118" t="str">
        <f t="shared" ref="L48:N48" si="49">I48</f>
        <v>UK - Foreign, Commonwealth and Development Office</v>
      </c>
      <c r="M48" s="118" t="str">
        <f t="shared" si="49"/>
        <v>GB-GOV-1</v>
      </c>
      <c r="N48" s="118">
        <f t="shared" si="49"/>
        <v>10</v>
      </c>
      <c r="O48" s="118" t="str">
        <f t="array" ref="O48">INDEX(Activities!I:I, MATCH(A48, Activities!A:A, 0))</f>
        <v>East Africa Preventing Violent Extremism</v>
      </c>
    </row>
    <row r="49" ht="14.25" customHeight="1">
      <c r="A49" s="96" t="s">
        <v>235</v>
      </c>
      <c r="B49" s="92">
        <v>590000.0</v>
      </c>
      <c r="C49" s="93">
        <v>43556.0</v>
      </c>
      <c r="D49" s="93">
        <v>43556.0</v>
      </c>
      <c r="E49" s="118">
        <v>2.0</v>
      </c>
      <c r="F49" s="118">
        <f t="shared" si="2"/>
        <v>2019</v>
      </c>
      <c r="G49" s="118">
        <f t="shared" si="3"/>
        <v>2020</v>
      </c>
      <c r="H49" s="118" t="str">
        <f t="shared" si="4"/>
        <v>Total budget: East Africa Crime and Justice Programme (2019-2020)</v>
      </c>
      <c r="I49" s="118" t="s">
        <v>5</v>
      </c>
      <c r="J49" s="118" t="s">
        <v>8</v>
      </c>
      <c r="K49" s="118">
        <v>10.0</v>
      </c>
      <c r="L49" s="118" t="str">
        <f t="shared" ref="L49:N49" si="50">I49</f>
        <v>UK - Foreign, Commonwealth and Development Office</v>
      </c>
      <c r="M49" s="118" t="str">
        <f t="shared" si="50"/>
        <v>GB-GOV-1</v>
      </c>
      <c r="N49" s="118">
        <f t="shared" si="50"/>
        <v>10</v>
      </c>
      <c r="O49" s="118" t="str">
        <f t="array" ref="O49">INDEX(Activities!I:I, MATCH(A49, Activities!A:A, 0))</f>
        <v>East Africa Crime and Justice Programme</v>
      </c>
    </row>
    <row r="50" ht="14.25" customHeight="1">
      <c r="A50" s="96" t="s">
        <v>235</v>
      </c>
      <c r="B50" s="92">
        <v>2480000.0</v>
      </c>
      <c r="C50" s="93">
        <v>43191.0</v>
      </c>
      <c r="D50" s="93">
        <v>43191.0</v>
      </c>
      <c r="E50" s="118">
        <v>2.0</v>
      </c>
      <c r="F50" s="118">
        <f t="shared" si="2"/>
        <v>2018</v>
      </c>
      <c r="G50" s="118">
        <f t="shared" si="3"/>
        <v>2019</v>
      </c>
      <c r="H50" s="118" t="str">
        <f t="shared" si="4"/>
        <v>Total budget: East Africa Crime and Justice Programme (2018-2019)</v>
      </c>
      <c r="I50" s="118" t="s">
        <v>5</v>
      </c>
      <c r="J50" s="118" t="s">
        <v>8</v>
      </c>
      <c r="K50" s="118">
        <v>10.0</v>
      </c>
      <c r="L50" s="118" t="str">
        <f t="shared" ref="L50:N50" si="51">I50</f>
        <v>UK - Foreign, Commonwealth and Development Office</v>
      </c>
      <c r="M50" s="118" t="str">
        <f t="shared" si="51"/>
        <v>GB-GOV-1</v>
      </c>
      <c r="N50" s="118">
        <f t="shared" si="51"/>
        <v>10</v>
      </c>
      <c r="O50" s="118" t="str">
        <f t="array" ref="O50">INDEX(Activities!I:I, MATCH(A50, Activities!A:A, 0))</f>
        <v>East Africa Crime and Justice Programme</v>
      </c>
    </row>
    <row r="51" ht="14.25" customHeight="1">
      <c r="A51" s="96" t="s">
        <v>239</v>
      </c>
      <c r="B51" s="92">
        <v>2500000.0</v>
      </c>
      <c r="C51" s="93">
        <v>43191.0</v>
      </c>
      <c r="D51" s="93">
        <v>43191.0</v>
      </c>
      <c r="E51" s="118">
        <v>2.0</v>
      </c>
      <c r="F51" s="118">
        <f t="shared" si="2"/>
        <v>2018</v>
      </c>
      <c r="G51" s="118">
        <f t="shared" si="3"/>
        <v>2019</v>
      </c>
      <c r="H51" s="118" t="str">
        <f t="shared" si="4"/>
        <v>Total budget: East Africa Migration Programme (2018-2019)</v>
      </c>
      <c r="I51" s="118" t="s">
        <v>5</v>
      </c>
      <c r="J51" s="118" t="s">
        <v>8</v>
      </c>
      <c r="K51" s="118">
        <v>10.0</v>
      </c>
      <c r="L51" s="118" t="str">
        <f t="shared" ref="L51:N51" si="52">I51</f>
        <v>UK - Foreign, Commonwealth and Development Office</v>
      </c>
      <c r="M51" s="118" t="str">
        <f t="shared" si="52"/>
        <v>GB-GOV-1</v>
      </c>
      <c r="N51" s="118">
        <f t="shared" si="52"/>
        <v>10</v>
      </c>
      <c r="O51" s="118" t="str">
        <f t="array" ref="O51">INDEX(Activities!I:I, MATCH(A51, Activities!A:A, 0))</f>
        <v>East Africa Migration Programme</v>
      </c>
    </row>
    <row r="52" ht="14.25" customHeight="1">
      <c r="A52" s="96" t="s">
        <v>244</v>
      </c>
      <c r="B52" s="92">
        <v>900000.0</v>
      </c>
      <c r="C52" s="93">
        <v>43556.0</v>
      </c>
      <c r="D52" s="93">
        <v>43556.0</v>
      </c>
      <c r="E52" s="118">
        <v>2.0</v>
      </c>
      <c r="F52" s="118">
        <f t="shared" si="2"/>
        <v>2019</v>
      </c>
      <c r="G52" s="118">
        <f t="shared" si="3"/>
        <v>2020</v>
      </c>
      <c r="H52" s="118" t="str">
        <f t="shared" si="4"/>
        <v>Total budget: Nigeria Delta &amp; Maritime Security and Stability Programme (2019-2020)</v>
      </c>
      <c r="I52" s="118" t="s">
        <v>5</v>
      </c>
      <c r="J52" s="118" t="s">
        <v>8</v>
      </c>
      <c r="K52" s="118">
        <v>10.0</v>
      </c>
      <c r="L52" s="118" t="str">
        <f t="shared" ref="L52:N52" si="53">I52</f>
        <v>UK - Foreign, Commonwealth and Development Office</v>
      </c>
      <c r="M52" s="118" t="str">
        <f t="shared" si="53"/>
        <v>GB-GOV-1</v>
      </c>
      <c r="N52" s="118">
        <f t="shared" si="53"/>
        <v>10</v>
      </c>
      <c r="O52" s="118" t="str">
        <f t="array" ref="O52">INDEX(Activities!I:I, MATCH(A52, Activities!A:A, 0))</f>
        <v>Nigeria Delta &amp; Maritime Security and Stability Programme</v>
      </c>
    </row>
    <row r="53" ht="14.25" customHeight="1">
      <c r="A53" s="96" t="s">
        <v>244</v>
      </c>
      <c r="B53" s="92">
        <v>900000.0</v>
      </c>
      <c r="C53" s="93">
        <v>43191.0</v>
      </c>
      <c r="D53" s="93">
        <v>43191.0</v>
      </c>
      <c r="E53" s="118">
        <v>2.0</v>
      </c>
      <c r="F53" s="118">
        <f t="shared" si="2"/>
        <v>2018</v>
      </c>
      <c r="G53" s="118">
        <f t="shared" si="3"/>
        <v>2019</v>
      </c>
      <c r="H53" s="118" t="str">
        <f t="shared" si="4"/>
        <v>Total budget: Nigeria Delta &amp; Maritime Security and Stability Programme (2018-2019)</v>
      </c>
      <c r="I53" s="118" t="s">
        <v>5</v>
      </c>
      <c r="J53" s="118" t="s">
        <v>8</v>
      </c>
      <c r="K53" s="118">
        <v>10.0</v>
      </c>
      <c r="L53" s="118" t="str">
        <f t="shared" ref="L53:N53" si="54">I53</f>
        <v>UK - Foreign, Commonwealth and Development Office</v>
      </c>
      <c r="M53" s="118" t="str">
        <f t="shared" si="54"/>
        <v>GB-GOV-1</v>
      </c>
      <c r="N53" s="118">
        <f t="shared" si="54"/>
        <v>10</v>
      </c>
      <c r="O53" s="118" t="str">
        <f t="array" ref="O53">INDEX(Activities!I:I, MATCH(A53, Activities!A:A, 0))</f>
        <v>Nigeria Delta &amp; Maritime Security and Stability Programme</v>
      </c>
    </row>
    <row r="54" ht="14.25" customHeight="1">
      <c r="A54" s="96" t="s">
        <v>248</v>
      </c>
      <c r="B54" s="92">
        <v>1300000.0</v>
      </c>
      <c r="C54" s="93">
        <v>43556.0</v>
      </c>
      <c r="D54" s="93">
        <v>43556.0</v>
      </c>
      <c r="E54" s="118">
        <v>2.0</v>
      </c>
      <c r="F54" s="118">
        <f t="shared" si="2"/>
        <v>2019</v>
      </c>
      <c r="G54" s="118">
        <f t="shared" si="3"/>
        <v>2020</v>
      </c>
      <c r="H54" s="118" t="str">
        <f t="shared" si="4"/>
        <v>Total budget: Sahel Defence and Security (2019-2020)</v>
      </c>
      <c r="I54" s="118" t="s">
        <v>5</v>
      </c>
      <c r="J54" s="118" t="s">
        <v>8</v>
      </c>
      <c r="K54" s="118">
        <v>10.0</v>
      </c>
      <c r="L54" s="118" t="str">
        <f t="shared" ref="L54:N54" si="55">I54</f>
        <v>UK - Foreign, Commonwealth and Development Office</v>
      </c>
      <c r="M54" s="118" t="str">
        <f t="shared" si="55"/>
        <v>GB-GOV-1</v>
      </c>
      <c r="N54" s="118">
        <f t="shared" si="55"/>
        <v>10</v>
      </c>
      <c r="O54" s="118" t="str">
        <f t="array" ref="O54">INDEX(Activities!I:I, MATCH(A54, Activities!A:A, 0))</f>
        <v>Sahel Defence and Security</v>
      </c>
    </row>
    <row r="55" ht="14.25" customHeight="1">
      <c r="A55" s="96" t="s">
        <v>248</v>
      </c>
      <c r="B55" s="92">
        <v>609387.0</v>
      </c>
      <c r="C55" s="93">
        <v>43191.0</v>
      </c>
      <c r="D55" s="93">
        <v>43191.0</v>
      </c>
      <c r="E55" s="118">
        <v>2.0</v>
      </c>
      <c r="F55" s="118">
        <f t="shared" si="2"/>
        <v>2018</v>
      </c>
      <c r="G55" s="118">
        <f t="shared" si="3"/>
        <v>2019</v>
      </c>
      <c r="H55" s="118" t="str">
        <f t="shared" si="4"/>
        <v>Total budget: Sahel Defence and Security (2018-2019)</v>
      </c>
      <c r="I55" s="118" t="s">
        <v>5</v>
      </c>
      <c r="J55" s="118" t="s">
        <v>8</v>
      </c>
      <c r="K55" s="118">
        <v>10.0</v>
      </c>
      <c r="L55" s="118" t="str">
        <f t="shared" ref="L55:N55" si="56">I55</f>
        <v>UK - Foreign, Commonwealth and Development Office</v>
      </c>
      <c r="M55" s="118" t="str">
        <f t="shared" si="56"/>
        <v>GB-GOV-1</v>
      </c>
      <c r="N55" s="118">
        <f t="shared" si="56"/>
        <v>10</v>
      </c>
      <c r="O55" s="118" t="str">
        <f t="array" ref="O55">INDEX(Activities!I:I, MATCH(A55, Activities!A:A, 0))</f>
        <v>Sahel Defence and Security</v>
      </c>
    </row>
    <row r="56" ht="14.25" customHeight="1">
      <c r="A56" s="96" t="s">
        <v>252</v>
      </c>
      <c r="B56" s="92">
        <v>4950000.0</v>
      </c>
      <c r="C56" s="93">
        <v>43556.0</v>
      </c>
      <c r="D56" s="93">
        <v>43556.0</v>
      </c>
      <c r="E56" s="118">
        <v>2.0</v>
      </c>
      <c r="F56" s="118">
        <f t="shared" si="2"/>
        <v>2019</v>
      </c>
      <c r="G56" s="118">
        <f t="shared" si="3"/>
        <v>2020</v>
      </c>
      <c r="H56" s="118" t="str">
        <f t="shared" si="4"/>
        <v>Total budget: Sahel Stabilisation Programme (2019-2020)</v>
      </c>
      <c r="I56" s="118" t="s">
        <v>5</v>
      </c>
      <c r="J56" s="118" t="s">
        <v>8</v>
      </c>
      <c r="K56" s="118">
        <v>10.0</v>
      </c>
      <c r="L56" s="118" t="str">
        <f t="shared" ref="L56:N56" si="57">I56</f>
        <v>UK - Foreign, Commonwealth and Development Office</v>
      </c>
      <c r="M56" s="118" t="str">
        <f t="shared" si="57"/>
        <v>GB-GOV-1</v>
      </c>
      <c r="N56" s="118">
        <f t="shared" si="57"/>
        <v>10</v>
      </c>
      <c r="O56" s="118" t="str">
        <f t="array" ref="O56">INDEX(Activities!I:I, MATCH(A56, Activities!A:A, 0))</f>
        <v>Sahel Stabilisation Programme</v>
      </c>
    </row>
    <row r="57" ht="14.25" customHeight="1">
      <c r="A57" s="96" t="s">
        <v>252</v>
      </c>
      <c r="B57" s="92">
        <v>4500000.0</v>
      </c>
      <c r="C57" s="93">
        <v>43191.0</v>
      </c>
      <c r="D57" s="93">
        <v>43191.0</v>
      </c>
      <c r="E57" s="118">
        <v>2.0</v>
      </c>
      <c r="F57" s="118">
        <f t="shared" si="2"/>
        <v>2018</v>
      </c>
      <c r="G57" s="118">
        <f t="shared" si="3"/>
        <v>2019</v>
      </c>
      <c r="H57" s="118" t="str">
        <f t="shared" si="4"/>
        <v>Total budget: Sahel Stabilisation Programme (2018-2019)</v>
      </c>
      <c r="I57" s="118" t="s">
        <v>5</v>
      </c>
      <c r="J57" s="118" t="s">
        <v>8</v>
      </c>
      <c r="K57" s="118">
        <v>10.0</v>
      </c>
      <c r="L57" s="118" t="str">
        <f t="shared" ref="L57:N57" si="58">I57</f>
        <v>UK - Foreign, Commonwealth and Development Office</v>
      </c>
      <c r="M57" s="118" t="str">
        <f t="shared" si="58"/>
        <v>GB-GOV-1</v>
      </c>
      <c r="N57" s="118">
        <f t="shared" si="58"/>
        <v>10</v>
      </c>
      <c r="O57" s="118" t="str">
        <f t="array" ref="O57">INDEX(Activities!I:I, MATCH(A57, Activities!A:A, 0))</f>
        <v>Sahel Stabilisation Programme</v>
      </c>
    </row>
    <row r="58" ht="14.25" customHeight="1">
      <c r="A58" s="96" t="s">
        <v>256</v>
      </c>
      <c r="B58" s="92">
        <v>500000.0</v>
      </c>
      <c r="C58" s="93">
        <v>43556.0</v>
      </c>
      <c r="D58" s="93">
        <v>43556.0</v>
      </c>
      <c r="E58" s="118">
        <v>2.0</v>
      </c>
      <c r="F58" s="118">
        <f t="shared" si="2"/>
        <v>2019</v>
      </c>
      <c r="G58" s="118">
        <f t="shared" si="3"/>
        <v>2020</v>
      </c>
      <c r="H58" s="118" t="str">
        <f t="shared" si="4"/>
        <v>Total budget: Somalia Human Rights and Vulnerable Persons’ Programme (2019-2020)</v>
      </c>
      <c r="I58" s="118" t="s">
        <v>5</v>
      </c>
      <c r="J58" s="118" t="s">
        <v>8</v>
      </c>
      <c r="K58" s="118">
        <v>10.0</v>
      </c>
      <c r="L58" s="118" t="str">
        <f t="shared" ref="L58:N58" si="59">I58</f>
        <v>UK - Foreign, Commonwealth and Development Office</v>
      </c>
      <c r="M58" s="118" t="str">
        <f t="shared" si="59"/>
        <v>GB-GOV-1</v>
      </c>
      <c r="N58" s="118">
        <f t="shared" si="59"/>
        <v>10</v>
      </c>
      <c r="O58" s="118" t="str">
        <f t="array" ref="O58">INDEX(Activities!I:I, MATCH(A58, Activities!A:A, 0))</f>
        <v>Somalia Human Rights and Vulnerable Persons’ Programme</v>
      </c>
    </row>
    <row r="59" ht="14.25" customHeight="1">
      <c r="A59" s="96" t="s">
        <v>256</v>
      </c>
      <c r="B59" s="92">
        <v>650000.0</v>
      </c>
      <c r="C59" s="93">
        <v>43191.0</v>
      </c>
      <c r="D59" s="93">
        <v>43191.0</v>
      </c>
      <c r="E59" s="118">
        <v>2.0</v>
      </c>
      <c r="F59" s="118">
        <f t="shared" si="2"/>
        <v>2018</v>
      </c>
      <c r="G59" s="118">
        <f t="shared" si="3"/>
        <v>2019</v>
      </c>
      <c r="H59" s="118" t="str">
        <f t="shared" si="4"/>
        <v>Total budget: Somalia Human Rights and Vulnerable Persons’ Programme (2018-2019)</v>
      </c>
      <c r="I59" s="118" t="s">
        <v>5</v>
      </c>
      <c r="J59" s="118" t="s">
        <v>8</v>
      </c>
      <c r="K59" s="118">
        <v>10.0</v>
      </c>
      <c r="L59" s="118" t="str">
        <f t="shared" ref="L59:N59" si="60">I59</f>
        <v>UK - Foreign, Commonwealth and Development Office</v>
      </c>
      <c r="M59" s="118" t="str">
        <f t="shared" si="60"/>
        <v>GB-GOV-1</v>
      </c>
      <c r="N59" s="118">
        <f t="shared" si="60"/>
        <v>10</v>
      </c>
      <c r="O59" s="118" t="str">
        <f t="array" ref="O59">INDEX(Activities!I:I, MATCH(A59, Activities!A:A, 0))</f>
        <v>Somalia Human Rights and Vulnerable Persons’ Programme</v>
      </c>
    </row>
    <row r="60" ht="14.25" customHeight="1">
      <c r="A60" s="96" t="s">
        <v>260</v>
      </c>
      <c r="B60" s="92">
        <v>4800000.0</v>
      </c>
      <c r="C60" s="93">
        <v>43556.0</v>
      </c>
      <c r="D60" s="93">
        <v>43556.0</v>
      </c>
      <c r="E60" s="118">
        <v>2.0</v>
      </c>
      <c r="F60" s="118">
        <f t="shared" si="2"/>
        <v>2019</v>
      </c>
      <c r="G60" s="118">
        <f t="shared" si="3"/>
        <v>2020</v>
      </c>
      <c r="H60" s="118" t="str">
        <f t="shared" si="4"/>
        <v>Total budget: Somalia Counter Extremism Programme (2019-2020)</v>
      </c>
      <c r="I60" s="118" t="s">
        <v>5</v>
      </c>
      <c r="J60" s="118" t="s">
        <v>8</v>
      </c>
      <c r="K60" s="118">
        <v>10.0</v>
      </c>
      <c r="L60" s="118" t="str">
        <f t="shared" ref="L60:N60" si="61">I60</f>
        <v>UK - Foreign, Commonwealth and Development Office</v>
      </c>
      <c r="M60" s="118" t="str">
        <f t="shared" si="61"/>
        <v>GB-GOV-1</v>
      </c>
      <c r="N60" s="118">
        <f t="shared" si="61"/>
        <v>10</v>
      </c>
      <c r="O60" s="118" t="str">
        <f t="array" ref="O60">INDEX(Activities!I:I, MATCH(A60, Activities!A:A, 0))</f>
        <v>Somalia Counter Extremism Programme</v>
      </c>
    </row>
    <row r="61" ht="14.25" customHeight="1">
      <c r="A61" s="96" t="s">
        <v>260</v>
      </c>
      <c r="B61" s="92">
        <v>5000000.0</v>
      </c>
      <c r="C61" s="93">
        <v>43191.0</v>
      </c>
      <c r="D61" s="93">
        <v>43191.0</v>
      </c>
      <c r="E61" s="118">
        <v>2.0</v>
      </c>
      <c r="F61" s="118">
        <f t="shared" si="2"/>
        <v>2018</v>
      </c>
      <c r="G61" s="118">
        <f t="shared" si="3"/>
        <v>2019</v>
      </c>
      <c r="H61" s="118" t="str">
        <f t="shared" si="4"/>
        <v>Total budget: Somalia Counter Extremism Programme (2018-2019)</v>
      </c>
      <c r="I61" s="118" t="s">
        <v>5</v>
      </c>
      <c r="J61" s="118" t="s">
        <v>8</v>
      </c>
      <c r="K61" s="118">
        <v>10.0</v>
      </c>
      <c r="L61" s="118" t="str">
        <f t="shared" ref="L61:N61" si="62">I61</f>
        <v>UK - Foreign, Commonwealth and Development Office</v>
      </c>
      <c r="M61" s="118" t="str">
        <f t="shared" si="62"/>
        <v>GB-GOV-1</v>
      </c>
      <c r="N61" s="118">
        <f t="shared" si="62"/>
        <v>10</v>
      </c>
      <c r="O61" s="118" t="str">
        <f t="array" ref="O61">INDEX(Activities!I:I, MATCH(A61, Activities!A:A, 0))</f>
        <v>Somalia Counter Extremism Programme</v>
      </c>
    </row>
    <row r="62" ht="14.25" customHeight="1">
      <c r="A62" s="96" t="s">
        <v>265</v>
      </c>
      <c r="B62" s="92">
        <v>4500000.0</v>
      </c>
      <c r="C62" s="93">
        <v>43556.0</v>
      </c>
      <c r="D62" s="93">
        <v>43556.0</v>
      </c>
      <c r="E62" s="118">
        <v>2.0</v>
      </c>
      <c r="F62" s="118">
        <f t="shared" si="2"/>
        <v>2019</v>
      </c>
      <c r="G62" s="118">
        <f t="shared" si="3"/>
        <v>2020</v>
      </c>
      <c r="H62" s="118" t="str">
        <f t="shared" si="4"/>
        <v>Total budget: Somalia Security Sector Reform Programme (2019-2020)</v>
      </c>
      <c r="I62" s="118" t="s">
        <v>5</v>
      </c>
      <c r="J62" s="118" t="s">
        <v>8</v>
      </c>
      <c r="K62" s="118">
        <v>10.0</v>
      </c>
      <c r="L62" s="118" t="str">
        <f t="shared" ref="L62:N62" si="63">I62</f>
        <v>UK - Foreign, Commonwealth and Development Office</v>
      </c>
      <c r="M62" s="118" t="str">
        <f t="shared" si="63"/>
        <v>GB-GOV-1</v>
      </c>
      <c r="N62" s="118">
        <f t="shared" si="63"/>
        <v>10</v>
      </c>
      <c r="O62" s="118" t="str">
        <f t="array" ref="O62">INDEX(Activities!I:I, MATCH(A62, Activities!A:A, 0))</f>
        <v>Somalia Security Sector Reform Programme</v>
      </c>
    </row>
    <row r="63" ht="14.25" customHeight="1">
      <c r="A63" s="96" t="s">
        <v>265</v>
      </c>
      <c r="B63" s="92">
        <v>5710000.0</v>
      </c>
      <c r="C63" s="93">
        <v>43191.0</v>
      </c>
      <c r="D63" s="93">
        <v>43191.0</v>
      </c>
      <c r="E63" s="118">
        <v>2.0</v>
      </c>
      <c r="F63" s="118">
        <f t="shared" si="2"/>
        <v>2018</v>
      </c>
      <c r="G63" s="118">
        <f t="shared" si="3"/>
        <v>2019</v>
      </c>
      <c r="H63" s="118" t="str">
        <f t="shared" si="4"/>
        <v>Total budget: Somalia Security Sector Reform Programme (2018-2019)</v>
      </c>
      <c r="I63" s="118" t="s">
        <v>5</v>
      </c>
      <c r="J63" s="118" t="s">
        <v>8</v>
      </c>
      <c r="K63" s="118">
        <v>10.0</v>
      </c>
      <c r="L63" s="118" t="str">
        <f t="shared" ref="L63:N63" si="64">I63</f>
        <v>UK - Foreign, Commonwealth and Development Office</v>
      </c>
      <c r="M63" s="118" t="str">
        <f t="shared" si="64"/>
        <v>GB-GOV-1</v>
      </c>
      <c r="N63" s="118">
        <f t="shared" si="64"/>
        <v>10</v>
      </c>
      <c r="O63" s="118" t="str">
        <f t="array" ref="O63">INDEX(Activities!I:I, MATCH(A63, Activities!A:A, 0))</f>
        <v>Somalia Security Sector Reform Programme</v>
      </c>
    </row>
    <row r="64" ht="14.25" customHeight="1">
      <c r="A64" s="96" t="s">
        <v>269</v>
      </c>
      <c r="B64" s="92">
        <v>1450000.0</v>
      </c>
      <c r="C64" s="93">
        <v>43556.0</v>
      </c>
      <c r="D64" s="93">
        <v>43556.0</v>
      </c>
      <c r="E64" s="118">
        <v>2.0</v>
      </c>
      <c r="F64" s="118">
        <f t="shared" si="2"/>
        <v>2019</v>
      </c>
      <c r="G64" s="118">
        <f t="shared" si="3"/>
        <v>2020</v>
      </c>
      <c r="H64" s="118" t="str">
        <f t="shared" si="4"/>
        <v>Total budget: Somalia Stabilisation Programme (2019-2020)</v>
      </c>
      <c r="I64" s="118" t="s">
        <v>5</v>
      </c>
      <c r="J64" s="118" t="s">
        <v>8</v>
      </c>
      <c r="K64" s="118">
        <v>10.0</v>
      </c>
      <c r="L64" s="118" t="str">
        <f t="shared" ref="L64:N64" si="65">I64</f>
        <v>UK - Foreign, Commonwealth and Development Office</v>
      </c>
      <c r="M64" s="118" t="str">
        <f t="shared" si="65"/>
        <v>GB-GOV-1</v>
      </c>
      <c r="N64" s="118">
        <f t="shared" si="65"/>
        <v>10</v>
      </c>
      <c r="O64" s="118" t="str">
        <f t="array" ref="O64">INDEX(Activities!I:I, MATCH(A64, Activities!A:A, 0))</f>
        <v>Somalia Stabilisation Programme</v>
      </c>
    </row>
    <row r="65" ht="14.25" customHeight="1">
      <c r="A65" s="96" t="s">
        <v>269</v>
      </c>
      <c r="B65" s="92">
        <v>1070000.0</v>
      </c>
      <c r="C65" s="93">
        <v>43191.0</v>
      </c>
      <c r="D65" s="93">
        <v>43191.0</v>
      </c>
      <c r="E65" s="118">
        <v>2.0</v>
      </c>
      <c r="F65" s="118">
        <f t="shared" si="2"/>
        <v>2018</v>
      </c>
      <c r="G65" s="118">
        <f t="shared" si="3"/>
        <v>2019</v>
      </c>
      <c r="H65" s="118" t="str">
        <f t="shared" si="4"/>
        <v>Total budget: Somalia Stabilisation Programme (2018-2019)</v>
      </c>
      <c r="I65" s="118" t="s">
        <v>5</v>
      </c>
      <c r="J65" s="118" t="s">
        <v>8</v>
      </c>
      <c r="K65" s="118">
        <v>10.0</v>
      </c>
      <c r="L65" s="118" t="str">
        <f t="shared" ref="L65:N65" si="66">I65</f>
        <v>UK - Foreign, Commonwealth and Development Office</v>
      </c>
      <c r="M65" s="118" t="str">
        <f t="shared" si="66"/>
        <v>GB-GOV-1</v>
      </c>
      <c r="N65" s="118">
        <f t="shared" si="66"/>
        <v>10</v>
      </c>
      <c r="O65" s="118" t="str">
        <f t="array" ref="O65">INDEX(Activities!I:I, MATCH(A65, Activities!A:A, 0))</f>
        <v>Somalia Stabilisation Programme</v>
      </c>
    </row>
    <row r="66" ht="14.25" customHeight="1">
      <c r="A66" s="96" t="s">
        <v>273</v>
      </c>
      <c r="B66" s="92">
        <v>3731657.0</v>
      </c>
      <c r="C66" s="93">
        <v>43556.0</v>
      </c>
      <c r="D66" s="93">
        <v>43556.0</v>
      </c>
      <c r="E66" s="118">
        <v>2.0</v>
      </c>
      <c r="F66" s="118">
        <f t="shared" si="2"/>
        <v>2019</v>
      </c>
      <c r="G66" s="118">
        <f t="shared" si="3"/>
        <v>2020</v>
      </c>
      <c r="H66" s="118" t="str">
        <f t="shared" si="4"/>
        <v>Total budget: South Sudan Conflict Reduction (2019-2020)</v>
      </c>
      <c r="I66" s="118" t="s">
        <v>5</v>
      </c>
      <c r="J66" s="118" t="s">
        <v>8</v>
      </c>
      <c r="K66" s="118">
        <v>10.0</v>
      </c>
      <c r="L66" s="118" t="str">
        <f t="shared" ref="L66:N66" si="67">I66</f>
        <v>UK - Foreign, Commonwealth and Development Office</v>
      </c>
      <c r="M66" s="118" t="str">
        <f t="shared" si="67"/>
        <v>GB-GOV-1</v>
      </c>
      <c r="N66" s="118">
        <f t="shared" si="67"/>
        <v>10</v>
      </c>
      <c r="O66" s="118" t="str">
        <f t="array" ref="O66">INDEX(Activities!I:I, MATCH(A66, Activities!A:A, 0))</f>
        <v>South Sudan Conflict Reduction</v>
      </c>
    </row>
    <row r="67" ht="14.25" customHeight="1">
      <c r="A67" s="96" t="s">
        <v>273</v>
      </c>
      <c r="B67" s="92">
        <v>3520000.0</v>
      </c>
      <c r="C67" s="93">
        <v>43191.0</v>
      </c>
      <c r="D67" s="93">
        <v>43191.0</v>
      </c>
      <c r="E67" s="118">
        <v>2.0</v>
      </c>
      <c r="F67" s="118">
        <f t="shared" si="2"/>
        <v>2018</v>
      </c>
      <c r="G67" s="118">
        <f t="shared" si="3"/>
        <v>2019</v>
      </c>
      <c r="H67" s="118" t="str">
        <f t="shared" si="4"/>
        <v>Total budget: South Sudan Conflict Reduction (2018-2019)</v>
      </c>
      <c r="I67" s="118" t="s">
        <v>5</v>
      </c>
      <c r="J67" s="118" t="s">
        <v>8</v>
      </c>
      <c r="K67" s="118">
        <v>10.0</v>
      </c>
      <c r="L67" s="118" t="str">
        <f t="shared" ref="L67:N67" si="68">I67</f>
        <v>UK - Foreign, Commonwealth and Development Office</v>
      </c>
      <c r="M67" s="118" t="str">
        <f t="shared" si="68"/>
        <v>GB-GOV-1</v>
      </c>
      <c r="N67" s="118">
        <f t="shared" si="68"/>
        <v>10</v>
      </c>
      <c r="O67" s="118" t="str">
        <f t="array" ref="O67">INDEX(Activities!I:I, MATCH(A67, Activities!A:A, 0))</f>
        <v>South Sudan Conflict Reduction</v>
      </c>
    </row>
    <row r="68" ht="14.25" customHeight="1">
      <c r="A68" s="96" t="s">
        <v>279</v>
      </c>
      <c r="B68" s="92">
        <v>1420185.0</v>
      </c>
      <c r="C68" s="93">
        <v>43556.0</v>
      </c>
      <c r="D68" s="93">
        <v>43556.0</v>
      </c>
      <c r="E68" s="118">
        <v>2.0</v>
      </c>
      <c r="F68" s="118">
        <f t="shared" si="2"/>
        <v>2019</v>
      </c>
      <c r="G68" s="118">
        <f t="shared" si="3"/>
        <v>2020</v>
      </c>
      <c r="H68" s="118" t="str">
        <f t="shared" si="4"/>
        <v>Total budget: Sudan Conflict Reduction and Stabilisation Programme (2019-2020)</v>
      </c>
      <c r="I68" s="118" t="s">
        <v>5</v>
      </c>
      <c r="J68" s="118" t="s">
        <v>8</v>
      </c>
      <c r="K68" s="118">
        <v>10.0</v>
      </c>
      <c r="L68" s="118" t="str">
        <f t="shared" ref="L68:N68" si="69">I68</f>
        <v>UK - Foreign, Commonwealth and Development Office</v>
      </c>
      <c r="M68" s="118" t="str">
        <f t="shared" si="69"/>
        <v>GB-GOV-1</v>
      </c>
      <c r="N68" s="118">
        <f t="shared" si="69"/>
        <v>10</v>
      </c>
      <c r="O68" s="118" t="str">
        <f t="array" ref="O68">INDEX(Activities!I:I, MATCH(A68, Activities!A:A, 0))</f>
        <v>Sudan Conflict Reduction and Stabilisation Programme</v>
      </c>
    </row>
    <row r="69" ht="14.25" customHeight="1">
      <c r="A69" s="96" t="s">
        <v>279</v>
      </c>
      <c r="B69" s="92">
        <v>1470000.0</v>
      </c>
      <c r="C69" s="93">
        <v>43191.0</v>
      </c>
      <c r="D69" s="93">
        <v>43191.0</v>
      </c>
      <c r="E69" s="118">
        <v>2.0</v>
      </c>
      <c r="F69" s="118">
        <f t="shared" si="2"/>
        <v>2018</v>
      </c>
      <c r="G69" s="118">
        <f t="shared" si="3"/>
        <v>2019</v>
      </c>
      <c r="H69" s="118" t="str">
        <f t="shared" si="4"/>
        <v>Total budget: Sudan Conflict Reduction and Stabilisation Programme (2018-2019)</v>
      </c>
      <c r="I69" s="118" t="s">
        <v>5</v>
      </c>
      <c r="J69" s="118" t="s">
        <v>8</v>
      </c>
      <c r="K69" s="118">
        <v>10.0</v>
      </c>
      <c r="L69" s="118" t="str">
        <f t="shared" ref="L69:N69" si="70">I69</f>
        <v>UK - Foreign, Commonwealth and Development Office</v>
      </c>
      <c r="M69" s="118" t="str">
        <f t="shared" si="70"/>
        <v>GB-GOV-1</v>
      </c>
      <c r="N69" s="118">
        <f t="shared" si="70"/>
        <v>10</v>
      </c>
      <c r="O69" s="118" t="str">
        <f t="array" ref="O69">INDEX(Activities!I:I, MATCH(A69, Activities!A:A, 0))</f>
        <v>Sudan Conflict Reduction and Stabilisation Programme</v>
      </c>
    </row>
    <row r="70" ht="14.25" customHeight="1">
      <c r="A70" s="96" t="s">
        <v>309</v>
      </c>
      <c r="B70" s="92">
        <v>1135198.0</v>
      </c>
      <c r="C70" s="93">
        <v>43556.0</v>
      </c>
      <c r="D70" s="93">
        <v>43556.0</v>
      </c>
      <c r="E70" s="118">
        <v>2.0</v>
      </c>
      <c r="F70" s="118">
        <f t="shared" si="2"/>
        <v>2019</v>
      </c>
      <c r="G70" s="118">
        <f t="shared" si="3"/>
        <v>2020</v>
      </c>
      <c r="H70" s="118" t="str">
        <f t="shared" si="4"/>
        <v>Total budget: Caribbean – Serious and Organised Crime (2019-2020)</v>
      </c>
      <c r="I70" s="118" t="s">
        <v>5</v>
      </c>
      <c r="J70" s="118" t="s">
        <v>8</v>
      </c>
      <c r="K70" s="118">
        <v>10.0</v>
      </c>
      <c r="L70" s="118" t="str">
        <f t="shared" ref="L70:N70" si="71">I70</f>
        <v>UK - Foreign, Commonwealth and Development Office</v>
      </c>
      <c r="M70" s="118" t="str">
        <f t="shared" si="71"/>
        <v>GB-GOV-1</v>
      </c>
      <c r="N70" s="118">
        <f t="shared" si="71"/>
        <v>10</v>
      </c>
      <c r="O70" s="118" t="str">
        <f t="array" ref="O70">INDEX(Activities!I:I, MATCH(A70, Activities!A:A, 0))</f>
        <v>Caribbean – Serious and Organised Crime</v>
      </c>
    </row>
    <row r="71" ht="14.25" customHeight="1">
      <c r="A71" s="96" t="s">
        <v>309</v>
      </c>
      <c r="B71" s="92">
        <v>350000.0</v>
      </c>
      <c r="C71" s="93">
        <v>43191.0</v>
      </c>
      <c r="D71" s="93">
        <v>43191.0</v>
      </c>
      <c r="E71" s="118">
        <v>2.0</v>
      </c>
      <c r="F71" s="118">
        <f t="shared" si="2"/>
        <v>2018</v>
      </c>
      <c r="G71" s="118">
        <f t="shared" si="3"/>
        <v>2019</v>
      </c>
      <c r="H71" s="118" t="str">
        <f t="shared" si="4"/>
        <v>Total budget: Caribbean – Serious and Organised Crime (2018-2019)</v>
      </c>
      <c r="I71" s="118" t="s">
        <v>5</v>
      </c>
      <c r="J71" s="118" t="s">
        <v>8</v>
      </c>
      <c r="K71" s="118">
        <v>10.0</v>
      </c>
      <c r="L71" s="118" t="str">
        <f t="shared" ref="L71:N71" si="72">I71</f>
        <v>UK - Foreign, Commonwealth and Development Office</v>
      </c>
      <c r="M71" s="118" t="str">
        <f t="shared" si="72"/>
        <v>GB-GOV-1</v>
      </c>
      <c r="N71" s="118">
        <f t="shared" si="72"/>
        <v>10</v>
      </c>
      <c r="O71" s="118" t="str">
        <f t="array" ref="O71">INDEX(Activities!I:I, MATCH(A71, Activities!A:A, 0))</f>
        <v>Caribbean – Serious and Organised Crime</v>
      </c>
    </row>
    <row r="72" ht="14.25" customHeight="1">
      <c r="A72" s="96" t="s">
        <v>314</v>
      </c>
      <c r="B72" s="92">
        <v>6100000.0</v>
      </c>
      <c r="C72" s="93">
        <v>43556.0</v>
      </c>
      <c r="D72" s="93">
        <v>43556.0</v>
      </c>
      <c r="E72" s="118">
        <v>2.0</v>
      </c>
      <c r="F72" s="118">
        <f t="shared" si="2"/>
        <v>2019</v>
      </c>
      <c r="G72" s="118">
        <f t="shared" si="3"/>
        <v>2020</v>
      </c>
      <c r="H72" s="118" t="str">
        <f t="shared" si="4"/>
        <v>Total budget: Colombia Peace and Stability (2019-2020)</v>
      </c>
      <c r="I72" s="118" t="s">
        <v>5</v>
      </c>
      <c r="J72" s="118" t="s">
        <v>8</v>
      </c>
      <c r="K72" s="118">
        <v>10.0</v>
      </c>
      <c r="L72" s="118" t="str">
        <f t="shared" ref="L72:N72" si="73">I72</f>
        <v>UK - Foreign, Commonwealth and Development Office</v>
      </c>
      <c r="M72" s="118" t="str">
        <f t="shared" si="73"/>
        <v>GB-GOV-1</v>
      </c>
      <c r="N72" s="118">
        <f t="shared" si="73"/>
        <v>10</v>
      </c>
      <c r="O72" s="118" t="str">
        <f t="array" ref="O72">INDEX(Activities!I:I, MATCH(A72, Activities!A:A, 0))</f>
        <v>Colombia Peace and Stability</v>
      </c>
    </row>
    <row r="73" ht="14.25" customHeight="1">
      <c r="A73" s="96" t="s">
        <v>314</v>
      </c>
      <c r="B73" s="92">
        <v>1.0935E7</v>
      </c>
      <c r="C73" s="93">
        <v>43191.0</v>
      </c>
      <c r="D73" s="93">
        <v>43191.0</v>
      </c>
      <c r="E73" s="118">
        <v>2.0</v>
      </c>
      <c r="F73" s="118">
        <f t="shared" si="2"/>
        <v>2018</v>
      </c>
      <c r="G73" s="118">
        <f t="shared" si="3"/>
        <v>2019</v>
      </c>
      <c r="H73" s="118" t="str">
        <f t="shared" si="4"/>
        <v>Total budget: Colombia Peace and Stability (2018-2019)</v>
      </c>
      <c r="I73" s="118" t="s">
        <v>5</v>
      </c>
      <c r="J73" s="118" t="s">
        <v>8</v>
      </c>
      <c r="K73" s="118">
        <v>10.0</v>
      </c>
      <c r="L73" s="118" t="str">
        <f t="shared" ref="L73:N73" si="74">I73</f>
        <v>UK - Foreign, Commonwealth and Development Office</v>
      </c>
      <c r="M73" s="118" t="str">
        <f t="shared" si="74"/>
        <v>GB-GOV-1</v>
      </c>
      <c r="N73" s="118">
        <f t="shared" si="74"/>
        <v>10</v>
      </c>
      <c r="O73" s="118" t="str">
        <f t="array" ref="O73">INDEX(Activities!I:I, MATCH(A73, Activities!A:A, 0))</f>
        <v>Colombia Peace and Stability</v>
      </c>
    </row>
    <row r="74" ht="14.25" customHeight="1">
      <c r="A74" s="96" t="s">
        <v>320</v>
      </c>
      <c r="B74" s="92">
        <v>1120299.0</v>
      </c>
      <c r="C74" s="93">
        <v>43556.0</v>
      </c>
      <c r="D74" s="93">
        <v>43556.0</v>
      </c>
      <c r="E74" s="118">
        <v>2.0</v>
      </c>
      <c r="F74" s="118">
        <f t="shared" si="2"/>
        <v>2019</v>
      </c>
      <c r="G74" s="118">
        <f t="shared" si="3"/>
        <v>2020</v>
      </c>
      <c r="H74" s="118" t="str">
        <f t="shared" si="4"/>
        <v>Total budget: Peru/Colombia Serious Organised Crime (Formerly Combatting Illicit Economies - Colombia/Peru/Panama) (2019-2020)</v>
      </c>
      <c r="I74" s="118" t="s">
        <v>5</v>
      </c>
      <c r="J74" s="118" t="s">
        <v>8</v>
      </c>
      <c r="K74" s="118">
        <v>10.0</v>
      </c>
      <c r="L74" s="118" t="str">
        <f t="shared" ref="L74:N74" si="75">I74</f>
        <v>UK - Foreign, Commonwealth and Development Office</v>
      </c>
      <c r="M74" s="118" t="str">
        <f t="shared" si="75"/>
        <v>GB-GOV-1</v>
      </c>
      <c r="N74" s="118">
        <f t="shared" si="75"/>
        <v>10</v>
      </c>
      <c r="O74" s="118" t="str">
        <f t="array" ref="O74">INDEX(Activities!I:I, MATCH(A74, Activities!A:A, 0))</f>
        <v>Peru/Colombia Serious Organised Crime (Formerly Combatting Illicit Economies - Colombia/Peru/Panama)</v>
      </c>
    </row>
    <row r="75" ht="14.25" customHeight="1">
      <c r="A75" s="96" t="s">
        <v>320</v>
      </c>
      <c r="B75" s="92">
        <v>50000.0</v>
      </c>
      <c r="C75" s="93">
        <v>43191.0</v>
      </c>
      <c r="D75" s="93">
        <v>43191.0</v>
      </c>
      <c r="E75" s="118">
        <v>2.0</v>
      </c>
      <c r="F75" s="118">
        <f t="shared" si="2"/>
        <v>2018</v>
      </c>
      <c r="G75" s="118">
        <f t="shared" si="3"/>
        <v>2019</v>
      </c>
      <c r="H75" s="118" t="str">
        <f t="shared" si="4"/>
        <v>Total budget: Peru/Colombia Serious Organised Crime (Formerly Combatting Illicit Economies - Colombia/Peru/Panama) (2018-2019)</v>
      </c>
      <c r="I75" s="118" t="s">
        <v>5</v>
      </c>
      <c r="J75" s="118" t="s">
        <v>8</v>
      </c>
      <c r="K75" s="118">
        <v>10.0</v>
      </c>
      <c r="L75" s="118" t="str">
        <f t="shared" ref="L75:N75" si="76">I75</f>
        <v>UK - Foreign, Commonwealth and Development Office</v>
      </c>
      <c r="M75" s="118" t="str">
        <f t="shared" si="76"/>
        <v>GB-GOV-1</v>
      </c>
      <c r="N75" s="118">
        <f t="shared" si="76"/>
        <v>10</v>
      </c>
      <c r="O75" s="118" t="str">
        <f t="array" ref="O75">INDEX(Activities!I:I, MATCH(A75, Activities!A:A, 0))</f>
        <v>Peru/Colombia Serious Organised Crime (Formerly Combatting Illicit Economies - Colombia/Peru/Panama)</v>
      </c>
    </row>
    <row r="76" ht="14.25" customHeight="1">
      <c r="A76" s="96" t="s">
        <v>325</v>
      </c>
      <c r="B76" s="92">
        <v>4387502.0</v>
      </c>
      <c r="C76" s="93">
        <v>43556.0</v>
      </c>
      <c r="D76" s="93">
        <v>43556.0</v>
      </c>
      <c r="E76" s="118">
        <v>2.0</v>
      </c>
      <c r="F76" s="118">
        <f t="shared" si="2"/>
        <v>2019</v>
      </c>
      <c r="G76" s="118">
        <f t="shared" si="3"/>
        <v>2020</v>
      </c>
      <c r="H76" s="118" t="str">
        <f t="shared" si="4"/>
        <v>Total budget: Central Asia Programme (2019-2020)</v>
      </c>
      <c r="I76" s="118" t="s">
        <v>5</v>
      </c>
      <c r="J76" s="118" t="s">
        <v>8</v>
      </c>
      <c r="K76" s="118">
        <v>10.0</v>
      </c>
      <c r="L76" s="118" t="str">
        <f t="shared" ref="L76:N76" si="77">I76</f>
        <v>UK - Foreign, Commonwealth and Development Office</v>
      </c>
      <c r="M76" s="118" t="str">
        <f t="shared" si="77"/>
        <v>GB-GOV-1</v>
      </c>
      <c r="N76" s="118">
        <f t="shared" si="77"/>
        <v>10</v>
      </c>
      <c r="O76" s="118" t="str">
        <f t="array" ref="O76">INDEX(Activities!I:I, MATCH(A76, Activities!A:A, 0))</f>
        <v>Central Asia Programme</v>
      </c>
    </row>
    <row r="77" ht="14.25" customHeight="1">
      <c r="A77" s="96" t="s">
        <v>325</v>
      </c>
      <c r="B77" s="92">
        <v>2600000.0</v>
      </c>
      <c r="C77" s="93">
        <v>43191.0</v>
      </c>
      <c r="D77" s="93">
        <v>43191.0</v>
      </c>
      <c r="E77" s="118">
        <v>2.0</v>
      </c>
      <c r="F77" s="118">
        <f t="shared" si="2"/>
        <v>2018</v>
      </c>
      <c r="G77" s="118">
        <f t="shared" si="3"/>
        <v>2019</v>
      </c>
      <c r="H77" s="118" t="str">
        <f t="shared" si="4"/>
        <v>Total budget: Central Asia Programme (2018-2019)</v>
      </c>
      <c r="I77" s="118" t="s">
        <v>5</v>
      </c>
      <c r="J77" s="118" t="s">
        <v>8</v>
      </c>
      <c r="K77" s="118">
        <v>10.0</v>
      </c>
      <c r="L77" s="118" t="str">
        <f t="shared" ref="L77:N77" si="78">I77</f>
        <v>UK - Foreign, Commonwealth and Development Office</v>
      </c>
      <c r="M77" s="118" t="str">
        <f t="shared" si="78"/>
        <v>GB-GOV-1</v>
      </c>
      <c r="N77" s="118">
        <f t="shared" si="78"/>
        <v>10</v>
      </c>
      <c r="O77" s="118" t="str">
        <f t="array" ref="O77">INDEX(Activities!I:I, MATCH(A77, Activities!A:A, 0))</f>
        <v>Central Asia Programme</v>
      </c>
    </row>
    <row r="78" ht="14.25" customHeight="1">
      <c r="A78" s="96" t="s">
        <v>330</v>
      </c>
      <c r="B78" s="92">
        <v>4903186.0</v>
      </c>
      <c r="C78" s="93">
        <v>43556.0</v>
      </c>
      <c r="D78" s="93">
        <v>43556.0</v>
      </c>
      <c r="E78" s="118">
        <v>2.0</v>
      </c>
      <c r="F78" s="118">
        <f t="shared" si="2"/>
        <v>2019</v>
      </c>
      <c r="G78" s="118">
        <f t="shared" si="3"/>
        <v>2020</v>
      </c>
      <c r="H78" s="118" t="str">
        <f t="shared" si="4"/>
        <v>Total budget: Eastern Partnership (2019-2020)</v>
      </c>
      <c r="I78" s="118" t="s">
        <v>5</v>
      </c>
      <c r="J78" s="118" t="s">
        <v>8</v>
      </c>
      <c r="K78" s="118">
        <v>10.0</v>
      </c>
      <c r="L78" s="118" t="str">
        <f t="shared" ref="L78:N78" si="79">I78</f>
        <v>UK - Foreign, Commonwealth and Development Office</v>
      </c>
      <c r="M78" s="118" t="str">
        <f t="shared" si="79"/>
        <v>GB-GOV-1</v>
      </c>
      <c r="N78" s="118">
        <f t="shared" si="79"/>
        <v>10</v>
      </c>
      <c r="O78" s="118" t="str">
        <f t="array" ref="O78">INDEX(Activities!I:I, MATCH(A78, Activities!A:A, 0))</f>
        <v>Eastern Partnership</v>
      </c>
    </row>
    <row r="79" ht="14.25" customHeight="1">
      <c r="A79" s="96" t="s">
        <v>330</v>
      </c>
      <c r="B79" s="92">
        <v>3200000.0</v>
      </c>
      <c r="C79" s="93">
        <v>43191.0</v>
      </c>
      <c r="D79" s="93">
        <v>43191.0</v>
      </c>
      <c r="E79" s="118">
        <v>2.0</v>
      </c>
      <c r="F79" s="118">
        <f t="shared" si="2"/>
        <v>2018</v>
      </c>
      <c r="G79" s="118">
        <f t="shared" si="3"/>
        <v>2019</v>
      </c>
      <c r="H79" s="118" t="str">
        <f t="shared" si="4"/>
        <v>Total budget: Eastern Partnership (2018-2019)</v>
      </c>
      <c r="I79" s="118" t="s">
        <v>5</v>
      </c>
      <c r="J79" s="118" t="s">
        <v>8</v>
      </c>
      <c r="K79" s="118">
        <v>10.0</v>
      </c>
      <c r="L79" s="118" t="str">
        <f t="shared" ref="L79:N79" si="80">I79</f>
        <v>UK - Foreign, Commonwealth and Development Office</v>
      </c>
      <c r="M79" s="118" t="str">
        <f t="shared" si="80"/>
        <v>GB-GOV-1</v>
      </c>
      <c r="N79" s="118">
        <f t="shared" si="80"/>
        <v>10</v>
      </c>
      <c r="O79" s="118" t="str">
        <f t="array" ref="O79">INDEX(Activities!I:I, MATCH(A79, Activities!A:A, 0))</f>
        <v>Eastern Partnership</v>
      </c>
    </row>
    <row r="80" ht="14.25" customHeight="1">
      <c r="A80" s="96" t="s">
        <v>334</v>
      </c>
      <c r="B80" s="92" t="s">
        <v>735</v>
      </c>
      <c r="C80" s="93">
        <v>43556.0</v>
      </c>
      <c r="D80" s="93">
        <v>43556.0</v>
      </c>
      <c r="E80" s="118">
        <v>2.0</v>
      </c>
      <c r="F80" s="118">
        <f t="shared" si="2"/>
        <v>2019</v>
      </c>
      <c r="G80" s="118">
        <f t="shared" si="3"/>
        <v>2020</v>
      </c>
      <c r="H80" s="118" t="str">
        <f t="shared" si="4"/>
        <v>Total budget: Good Governance Fund (2019-2020)</v>
      </c>
      <c r="I80" s="118" t="s">
        <v>5</v>
      </c>
      <c r="J80" s="118" t="s">
        <v>8</v>
      </c>
      <c r="K80" s="118">
        <v>10.0</v>
      </c>
      <c r="L80" s="118" t="str">
        <f t="shared" ref="L80:N80" si="81">I80</f>
        <v>UK - Foreign, Commonwealth and Development Office</v>
      </c>
      <c r="M80" s="118" t="str">
        <f t="shared" si="81"/>
        <v>GB-GOV-1</v>
      </c>
      <c r="N80" s="118">
        <f t="shared" si="81"/>
        <v>10</v>
      </c>
      <c r="O80" s="118" t="str">
        <f t="array" ref="O80">INDEX(Activities!I:I, MATCH(A80, Activities!A:A, 0))</f>
        <v>Good Governance Fund</v>
      </c>
    </row>
    <row r="81" ht="14.25" customHeight="1">
      <c r="A81" s="96" t="s">
        <v>334</v>
      </c>
      <c r="B81" s="92">
        <v>2000000.0</v>
      </c>
      <c r="C81" s="93">
        <v>43191.0</v>
      </c>
      <c r="D81" s="93">
        <v>43191.0</v>
      </c>
      <c r="E81" s="118">
        <v>2.0</v>
      </c>
      <c r="F81" s="118">
        <f t="shared" si="2"/>
        <v>2018</v>
      </c>
      <c r="G81" s="118">
        <f t="shared" si="3"/>
        <v>2019</v>
      </c>
      <c r="H81" s="118" t="str">
        <f t="shared" si="4"/>
        <v>Total budget: Good Governance Fund (2018-2019)</v>
      </c>
      <c r="I81" s="118" t="s">
        <v>5</v>
      </c>
      <c r="J81" s="118" t="s">
        <v>8</v>
      </c>
      <c r="K81" s="118">
        <v>10.0</v>
      </c>
      <c r="L81" s="118" t="str">
        <f t="shared" ref="L81:N81" si="82">I81</f>
        <v>UK - Foreign, Commonwealth and Development Office</v>
      </c>
      <c r="M81" s="118" t="str">
        <f t="shared" si="82"/>
        <v>GB-GOV-1</v>
      </c>
      <c r="N81" s="118">
        <f t="shared" si="82"/>
        <v>10</v>
      </c>
      <c r="O81" s="118" t="str">
        <f t="array" ref="O81">INDEX(Activities!I:I, MATCH(A81, Activities!A:A, 0))</f>
        <v>Good Governance Fund</v>
      </c>
    </row>
    <row r="82" ht="14.25" customHeight="1">
      <c r="A82" s="96" t="s">
        <v>334</v>
      </c>
      <c r="B82" s="92">
        <v>4900000.0</v>
      </c>
      <c r="C82" s="93">
        <v>43556.0</v>
      </c>
      <c r="D82" s="93">
        <v>43556.0</v>
      </c>
      <c r="E82" s="118">
        <v>2.0</v>
      </c>
      <c r="F82" s="118">
        <f t="shared" si="2"/>
        <v>2019</v>
      </c>
      <c r="G82" s="118">
        <f t="shared" si="3"/>
        <v>2020</v>
      </c>
      <c r="H82" s="118" t="str">
        <f t="shared" si="4"/>
        <v>Total budget: Good Governance Fund (2019-2020)</v>
      </c>
      <c r="I82" s="118" t="s">
        <v>5</v>
      </c>
      <c r="J82" s="118" t="s">
        <v>8</v>
      </c>
      <c r="K82" s="118">
        <v>10.0</v>
      </c>
      <c r="L82" s="118" t="str">
        <f t="shared" ref="L82:N82" si="83">I82</f>
        <v>UK - Foreign, Commonwealth and Development Office</v>
      </c>
      <c r="M82" s="118" t="str">
        <f t="shared" si="83"/>
        <v>GB-GOV-1</v>
      </c>
      <c r="N82" s="118">
        <f t="shared" si="83"/>
        <v>10</v>
      </c>
      <c r="O82" s="118" t="str">
        <f t="array" ref="O82">INDEX(Activities!I:I, MATCH(A82, Activities!A:A, 0))</f>
        <v>Good Governance Fund</v>
      </c>
    </row>
    <row r="83" ht="14.25" customHeight="1">
      <c r="A83" s="96" t="s">
        <v>349</v>
      </c>
      <c r="B83" s="92">
        <v>7985240.0</v>
      </c>
      <c r="C83" s="93">
        <v>43556.0</v>
      </c>
      <c r="D83" s="93">
        <v>43556.0</v>
      </c>
      <c r="E83" s="118">
        <v>2.0</v>
      </c>
      <c r="F83" s="118">
        <f t="shared" si="2"/>
        <v>2019</v>
      </c>
      <c r="G83" s="118">
        <f t="shared" si="3"/>
        <v>2020</v>
      </c>
      <c r="H83" s="118" t="str">
        <f t="shared" si="4"/>
        <v>Total budget: Algeria CSSF Programme (2019-2020)</v>
      </c>
      <c r="I83" s="118" t="s">
        <v>5</v>
      </c>
      <c r="J83" s="118" t="s">
        <v>8</v>
      </c>
      <c r="K83" s="118">
        <v>10.0</v>
      </c>
      <c r="L83" s="118" t="str">
        <f t="shared" ref="L83:N83" si="84">I83</f>
        <v>UK - Foreign, Commonwealth and Development Office</v>
      </c>
      <c r="M83" s="118" t="str">
        <f t="shared" si="84"/>
        <v>GB-GOV-1</v>
      </c>
      <c r="N83" s="118">
        <f t="shared" si="84"/>
        <v>10</v>
      </c>
      <c r="O83" s="118" t="str">
        <f t="array" ref="O83">INDEX(Activities!I:I, MATCH(A83, Activities!A:A, 0))</f>
        <v>Algeria CSSF Programme</v>
      </c>
    </row>
    <row r="84" ht="14.25" customHeight="1">
      <c r="A84" s="96" t="s">
        <v>349</v>
      </c>
      <c r="B84" s="92">
        <v>6500000.0</v>
      </c>
      <c r="C84" s="93">
        <v>43191.0</v>
      </c>
      <c r="D84" s="93">
        <v>43191.0</v>
      </c>
      <c r="E84" s="118">
        <v>2.0</v>
      </c>
      <c r="F84" s="118">
        <f t="shared" si="2"/>
        <v>2018</v>
      </c>
      <c r="G84" s="118">
        <f t="shared" si="3"/>
        <v>2019</v>
      </c>
      <c r="H84" s="118" t="str">
        <f t="shared" si="4"/>
        <v>Total budget: Algeria CSSF Programme (2018-2019)</v>
      </c>
      <c r="I84" s="118" t="s">
        <v>5</v>
      </c>
      <c r="J84" s="118" t="s">
        <v>8</v>
      </c>
      <c r="K84" s="118">
        <v>10.0</v>
      </c>
      <c r="L84" s="118" t="str">
        <f t="shared" ref="L84:N84" si="85">I84</f>
        <v>UK - Foreign, Commonwealth and Development Office</v>
      </c>
      <c r="M84" s="118" t="str">
        <f t="shared" si="85"/>
        <v>GB-GOV-1</v>
      </c>
      <c r="N84" s="118">
        <f t="shared" si="85"/>
        <v>10</v>
      </c>
      <c r="O84" s="118" t="str">
        <f t="array" ref="O84">INDEX(Activities!I:I, MATCH(A84, Activities!A:A, 0))</f>
        <v>Algeria CSSF Programme</v>
      </c>
    </row>
    <row r="85" ht="14.25" customHeight="1">
      <c r="A85" s="96" t="s">
        <v>356</v>
      </c>
      <c r="B85" s="92">
        <v>1.015E7</v>
      </c>
      <c r="C85" s="93">
        <v>43556.0</v>
      </c>
      <c r="D85" s="93">
        <v>43556.0</v>
      </c>
      <c r="E85" s="118">
        <v>2.0</v>
      </c>
      <c r="F85" s="118">
        <f t="shared" si="2"/>
        <v>2019</v>
      </c>
      <c r="G85" s="118">
        <f t="shared" si="3"/>
        <v>2020</v>
      </c>
      <c r="H85" s="118" t="str">
        <f t="shared" si="4"/>
        <v>Total budget: Egypt CSSF Programme (2019-2020)</v>
      </c>
      <c r="I85" s="118" t="s">
        <v>5</v>
      </c>
      <c r="J85" s="118" t="s">
        <v>8</v>
      </c>
      <c r="K85" s="118">
        <v>10.0</v>
      </c>
      <c r="L85" s="118" t="str">
        <f t="shared" ref="L85:N85" si="86">I85</f>
        <v>UK - Foreign, Commonwealth and Development Office</v>
      </c>
      <c r="M85" s="118" t="str">
        <f t="shared" si="86"/>
        <v>GB-GOV-1</v>
      </c>
      <c r="N85" s="118">
        <f t="shared" si="86"/>
        <v>10</v>
      </c>
      <c r="O85" s="118" t="str">
        <f t="array" ref="O85">INDEX(Activities!I:I, MATCH(A85, Activities!A:A, 0))</f>
        <v>Egypt CSSF Programme</v>
      </c>
    </row>
    <row r="86" ht="14.25" customHeight="1">
      <c r="A86" s="96" t="s">
        <v>356</v>
      </c>
      <c r="B86" s="92">
        <v>9190000.0</v>
      </c>
      <c r="C86" s="93">
        <v>43191.0</v>
      </c>
      <c r="D86" s="93">
        <v>43191.0</v>
      </c>
      <c r="E86" s="118">
        <v>2.0</v>
      </c>
      <c r="F86" s="118">
        <f t="shared" si="2"/>
        <v>2018</v>
      </c>
      <c r="G86" s="118">
        <f t="shared" si="3"/>
        <v>2019</v>
      </c>
      <c r="H86" s="118" t="str">
        <f t="shared" si="4"/>
        <v>Total budget: Egypt CSSF Programme (2018-2019)</v>
      </c>
      <c r="I86" s="118" t="s">
        <v>5</v>
      </c>
      <c r="J86" s="118" t="s">
        <v>8</v>
      </c>
      <c r="K86" s="118">
        <v>10.0</v>
      </c>
      <c r="L86" s="118" t="str">
        <f t="shared" ref="L86:N86" si="87">I86</f>
        <v>UK - Foreign, Commonwealth and Development Office</v>
      </c>
      <c r="M86" s="118" t="str">
        <f t="shared" si="87"/>
        <v>GB-GOV-1</v>
      </c>
      <c r="N86" s="118">
        <f t="shared" si="87"/>
        <v>10</v>
      </c>
      <c r="O86" s="118" t="str">
        <f t="array" ref="O86">INDEX(Activities!I:I, MATCH(A86, Activities!A:A, 0))</f>
        <v>Egypt CSSF Programme</v>
      </c>
    </row>
    <row r="87" ht="14.25" customHeight="1">
      <c r="A87" s="96" t="s">
        <v>363</v>
      </c>
      <c r="B87" s="92">
        <v>7918992.0</v>
      </c>
      <c r="C87" s="93">
        <v>43556.0</v>
      </c>
      <c r="D87" s="93">
        <v>43556.0</v>
      </c>
      <c r="E87" s="118">
        <v>2.0</v>
      </c>
      <c r="F87" s="118">
        <f t="shared" si="2"/>
        <v>2019</v>
      </c>
      <c r="G87" s="118">
        <f t="shared" si="3"/>
        <v>2020</v>
      </c>
      <c r="H87" s="118" t="str">
        <f t="shared" si="4"/>
        <v>Total budget: Lebanon CSSF: Security Programme (2019-2020)</v>
      </c>
      <c r="I87" s="118" t="s">
        <v>5</v>
      </c>
      <c r="J87" s="118" t="s">
        <v>8</v>
      </c>
      <c r="K87" s="118">
        <v>10.0</v>
      </c>
      <c r="L87" s="118" t="str">
        <f t="shared" ref="L87:N87" si="88">I87</f>
        <v>UK - Foreign, Commonwealth and Development Office</v>
      </c>
      <c r="M87" s="118" t="str">
        <f t="shared" si="88"/>
        <v>GB-GOV-1</v>
      </c>
      <c r="N87" s="118">
        <f t="shared" si="88"/>
        <v>10</v>
      </c>
      <c r="O87" s="118" t="str">
        <f t="array" ref="O87">INDEX(Activities!I:I, MATCH(A87, Activities!A:A, 0))</f>
        <v>Lebanon CSSF: Security Programme</v>
      </c>
    </row>
    <row r="88" ht="14.25" customHeight="1">
      <c r="A88" s="96" t="s">
        <v>363</v>
      </c>
      <c r="B88" s="92">
        <v>5930000.0</v>
      </c>
      <c r="C88" s="93">
        <v>43191.0</v>
      </c>
      <c r="D88" s="93">
        <v>43191.0</v>
      </c>
      <c r="E88" s="118">
        <v>2.0</v>
      </c>
      <c r="F88" s="118">
        <f t="shared" si="2"/>
        <v>2018</v>
      </c>
      <c r="G88" s="118">
        <f t="shared" si="3"/>
        <v>2019</v>
      </c>
      <c r="H88" s="118" t="str">
        <f t="shared" si="4"/>
        <v>Total budget: Lebanon CSSF: Security Programme (2018-2019)</v>
      </c>
      <c r="I88" s="118" t="s">
        <v>5</v>
      </c>
      <c r="J88" s="118" t="s">
        <v>8</v>
      </c>
      <c r="K88" s="118">
        <v>10.0</v>
      </c>
      <c r="L88" s="118" t="str">
        <f t="shared" ref="L88:N88" si="89">I88</f>
        <v>UK - Foreign, Commonwealth and Development Office</v>
      </c>
      <c r="M88" s="118" t="str">
        <f t="shared" si="89"/>
        <v>GB-GOV-1</v>
      </c>
      <c r="N88" s="118">
        <f t="shared" si="89"/>
        <v>10</v>
      </c>
      <c r="O88" s="118" t="str">
        <f t="array" ref="O88">INDEX(Activities!I:I, MATCH(A88, Activities!A:A, 0))</f>
        <v>Lebanon CSSF: Security Programme</v>
      </c>
    </row>
    <row r="89" ht="14.25" customHeight="1">
      <c r="A89" s="96" t="s">
        <v>370</v>
      </c>
      <c r="B89" s="92">
        <v>1.3495E7</v>
      </c>
      <c r="C89" s="93">
        <v>43556.0</v>
      </c>
      <c r="D89" s="93">
        <v>43556.0</v>
      </c>
      <c r="E89" s="118">
        <v>2.0</v>
      </c>
      <c r="F89" s="118">
        <f t="shared" si="2"/>
        <v>2019</v>
      </c>
      <c r="G89" s="118">
        <f t="shared" si="3"/>
        <v>2020</v>
      </c>
      <c r="H89" s="118" t="str">
        <f t="shared" si="4"/>
        <v>Total budget: Libya CSSF Programme (2019-2020)</v>
      </c>
      <c r="I89" s="118" t="s">
        <v>5</v>
      </c>
      <c r="J89" s="118" t="s">
        <v>8</v>
      </c>
      <c r="K89" s="118">
        <v>10.0</v>
      </c>
      <c r="L89" s="118" t="str">
        <f t="shared" ref="L89:N89" si="90">I89</f>
        <v>UK - Foreign, Commonwealth and Development Office</v>
      </c>
      <c r="M89" s="118" t="str">
        <f t="shared" si="90"/>
        <v>GB-GOV-1</v>
      </c>
      <c r="N89" s="118">
        <f t="shared" si="90"/>
        <v>10</v>
      </c>
      <c r="O89" s="118" t="str">
        <f t="array" ref="O89">INDEX(Activities!I:I, MATCH(A89, Activities!A:A, 0))</f>
        <v>Libya CSSF Programme</v>
      </c>
    </row>
    <row r="90" ht="14.25" customHeight="1">
      <c r="A90" s="96" t="s">
        <v>370</v>
      </c>
      <c r="B90" s="92">
        <v>1.2E7</v>
      </c>
      <c r="C90" s="93">
        <v>43191.0</v>
      </c>
      <c r="D90" s="93">
        <v>43191.0</v>
      </c>
      <c r="E90" s="118">
        <v>2.0</v>
      </c>
      <c r="F90" s="118">
        <f t="shared" si="2"/>
        <v>2018</v>
      </c>
      <c r="G90" s="118">
        <f t="shared" si="3"/>
        <v>2019</v>
      </c>
      <c r="H90" s="118" t="str">
        <f t="shared" si="4"/>
        <v>Total budget: Libya CSSF Programme (2018-2019)</v>
      </c>
      <c r="I90" s="118" t="s">
        <v>5</v>
      </c>
      <c r="J90" s="118" t="s">
        <v>8</v>
      </c>
      <c r="K90" s="118">
        <v>10.0</v>
      </c>
      <c r="L90" s="118" t="str">
        <f t="shared" ref="L90:N90" si="91">I90</f>
        <v>UK - Foreign, Commonwealth and Development Office</v>
      </c>
      <c r="M90" s="118" t="str">
        <f t="shared" si="91"/>
        <v>GB-GOV-1</v>
      </c>
      <c r="N90" s="118">
        <f t="shared" si="91"/>
        <v>10</v>
      </c>
      <c r="O90" s="118" t="str">
        <f t="array" ref="O90">INDEX(Activities!I:I, MATCH(A90, Activities!A:A, 0))</f>
        <v>Libya CSSF Programme</v>
      </c>
    </row>
    <row r="91" ht="14.25" customHeight="1">
      <c r="A91" s="96" t="s">
        <v>376</v>
      </c>
      <c r="B91" s="92">
        <v>6981652.0</v>
      </c>
      <c r="C91" s="93">
        <v>43556.0</v>
      </c>
      <c r="D91" s="93">
        <v>43556.0</v>
      </c>
      <c r="E91" s="118">
        <v>2.0</v>
      </c>
      <c r="F91" s="118">
        <f t="shared" si="2"/>
        <v>2019</v>
      </c>
      <c r="G91" s="118">
        <f t="shared" si="3"/>
        <v>2020</v>
      </c>
      <c r="H91" s="118" t="str">
        <f t="shared" si="4"/>
        <v>Total budget: Morocco CSSF Programme (2019-2020)</v>
      </c>
      <c r="I91" s="118" t="s">
        <v>5</v>
      </c>
      <c r="J91" s="118" t="s">
        <v>8</v>
      </c>
      <c r="K91" s="118">
        <v>10.0</v>
      </c>
      <c r="L91" s="118" t="str">
        <f t="shared" ref="L91:N91" si="92">I91</f>
        <v>UK - Foreign, Commonwealth and Development Office</v>
      </c>
      <c r="M91" s="118" t="str">
        <f t="shared" si="92"/>
        <v>GB-GOV-1</v>
      </c>
      <c r="N91" s="118">
        <f t="shared" si="92"/>
        <v>10</v>
      </c>
      <c r="O91" s="118" t="str">
        <f t="array" ref="O91">INDEX(Activities!I:I, MATCH(A91, Activities!A:A, 0))</f>
        <v>Morocco CSSF Programme</v>
      </c>
    </row>
    <row r="92" ht="14.25" customHeight="1">
      <c r="A92" s="96" t="s">
        <v>376</v>
      </c>
      <c r="B92" s="92">
        <v>4600000.0</v>
      </c>
      <c r="C92" s="93">
        <v>43191.0</v>
      </c>
      <c r="D92" s="93">
        <v>43191.0</v>
      </c>
      <c r="E92" s="118">
        <v>2.0</v>
      </c>
      <c r="F92" s="118">
        <f t="shared" si="2"/>
        <v>2018</v>
      </c>
      <c r="G92" s="118">
        <f t="shared" si="3"/>
        <v>2019</v>
      </c>
      <c r="H92" s="118" t="str">
        <f t="shared" si="4"/>
        <v>Total budget: Morocco CSSF Programme (2018-2019)</v>
      </c>
      <c r="I92" s="118" t="s">
        <v>5</v>
      </c>
      <c r="J92" s="118" t="s">
        <v>8</v>
      </c>
      <c r="K92" s="118">
        <v>10.0</v>
      </c>
      <c r="L92" s="118" t="str">
        <f t="shared" ref="L92:N92" si="93">I92</f>
        <v>UK - Foreign, Commonwealth and Development Office</v>
      </c>
      <c r="M92" s="118" t="str">
        <f t="shared" si="93"/>
        <v>GB-GOV-1</v>
      </c>
      <c r="N92" s="118">
        <f t="shared" si="93"/>
        <v>10</v>
      </c>
      <c r="O92" s="118" t="str">
        <f t="array" ref="O92">INDEX(Activities!I:I, MATCH(A92, Activities!A:A, 0))</f>
        <v>Morocco CSSF Programme</v>
      </c>
    </row>
    <row r="93" ht="14.25" customHeight="1">
      <c r="A93" s="96" t="s">
        <v>383</v>
      </c>
      <c r="B93" s="92" t="s">
        <v>736</v>
      </c>
      <c r="C93" s="93">
        <v>43556.0</v>
      </c>
      <c r="D93" s="93">
        <v>43556.0</v>
      </c>
      <c r="E93" s="118">
        <v>2.0</v>
      </c>
      <c r="F93" s="118">
        <f t="shared" si="2"/>
        <v>2019</v>
      </c>
      <c r="G93" s="118">
        <f t="shared" si="3"/>
        <v>2020</v>
      </c>
      <c r="H93" s="118" t="str">
        <f t="shared" si="4"/>
        <v>Total budget: Yemen CSSF Programme (2019-2020)</v>
      </c>
      <c r="I93" s="118" t="s">
        <v>5</v>
      </c>
      <c r="J93" s="118" t="s">
        <v>8</v>
      </c>
      <c r="K93" s="118">
        <v>10.0</v>
      </c>
      <c r="L93" s="118" t="str">
        <f t="shared" ref="L93:N93" si="94">I93</f>
        <v>UK - Foreign, Commonwealth and Development Office</v>
      </c>
      <c r="M93" s="118" t="str">
        <f t="shared" si="94"/>
        <v>GB-GOV-1</v>
      </c>
      <c r="N93" s="118">
        <f t="shared" si="94"/>
        <v>10</v>
      </c>
      <c r="O93" s="118" t="str">
        <f t="array" ref="O93">INDEX(Activities!I:I, MATCH(A93, Activities!A:A, 0))</f>
        <v>Yemen CSSF Programme</v>
      </c>
    </row>
    <row r="94" ht="14.25" customHeight="1">
      <c r="A94" s="96" t="s">
        <v>383</v>
      </c>
      <c r="B94" s="92">
        <v>6500000.0</v>
      </c>
      <c r="C94" s="93">
        <v>43191.0</v>
      </c>
      <c r="D94" s="93">
        <v>43191.0</v>
      </c>
      <c r="E94" s="118">
        <v>2.0</v>
      </c>
      <c r="F94" s="118">
        <f t="shared" si="2"/>
        <v>2018</v>
      </c>
      <c r="G94" s="118">
        <f t="shared" si="3"/>
        <v>2019</v>
      </c>
      <c r="H94" s="118" t="str">
        <f t="shared" si="4"/>
        <v>Total budget: Yemen CSSF Programme (2018-2019)</v>
      </c>
      <c r="I94" s="118" t="s">
        <v>5</v>
      </c>
      <c r="J94" s="118" t="s">
        <v>8</v>
      </c>
      <c r="K94" s="118">
        <v>10.0</v>
      </c>
      <c r="L94" s="118" t="str">
        <f t="shared" ref="L94:N94" si="95">I94</f>
        <v>UK - Foreign, Commonwealth and Development Office</v>
      </c>
      <c r="M94" s="118" t="str">
        <f t="shared" si="95"/>
        <v>GB-GOV-1</v>
      </c>
      <c r="N94" s="118">
        <f t="shared" si="95"/>
        <v>10</v>
      </c>
      <c r="O94" s="118" t="str">
        <f t="array" ref="O94">INDEX(Activities!I:I, MATCH(A94, Activities!A:A, 0))</f>
        <v>Yemen CSSF Programme</v>
      </c>
    </row>
    <row r="95" ht="14.25" customHeight="1">
      <c r="A95" s="96" t="s">
        <v>389</v>
      </c>
      <c r="B95" s="92">
        <v>1.25E7</v>
      </c>
      <c r="C95" s="93">
        <v>43191.0</v>
      </c>
      <c r="D95" s="93">
        <v>43191.0</v>
      </c>
      <c r="E95" s="118">
        <v>2.0</v>
      </c>
      <c r="F95" s="118">
        <f t="shared" si="2"/>
        <v>2018</v>
      </c>
      <c r="G95" s="118">
        <f t="shared" si="3"/>
        <v>2019</v>
      </c>
      <c r="H95" s="118" t="str">
        <f t="shared" si="4"/>
        <v>Total budget: Iraq Governance and Resilience (2018-2019)</v>
      </c>
      <c r="I95" s="118" t="s">
        <v>5</v>
      </c>
      <c r="J95" s="118" t="s">
        <v>8</v>
      </c>
      <c r="K95" s="118">
        <v>10.0</v>
      </c>
      <c r="L95" s="118" t="str">
        <f t="shared" ref="L95:N95" si="96">I95</f>
        <v>UK - Foreign, Commonwealth and Development Office</v>
      </c>
      <c r="M95" s="118" t="str">
        <f t="shared" si="96"/>
        <v>GB-GOV-1</v>
      </c>
      <c r="N95" s="118">
        <f t="shared" si="96"/>
        <v>10</v>
      </c>
      <c r="O95" s="118" t="str">
        <f t="array" ref="O95">INDEX(Activities!I:I, MATCH(A95, Activities!A:A, 0))</f>
        <v>Iraq Governance and Resilience</v>
      </c>
    </row>
    <row r="96" ht="14.25" customHeight="1">
      <c r="A96" s="96" t="s">
        <v>395</v>
      </c>
      <c r="B96" s="92">
        <v>1.13E7</v>
      </c>
      <c r="C96" s="93">
        <v>43191.0</v>
      </c>
      <c r="D96" s="93">
        <v>43191.0</v>
      </c>
      <c r="E96" s="118">
        <v>2.0</v>
      </c>
      <c r="F96" s="118">
        <f t="shared" si="2"/>
        <v>2018</v>
      </c>
      <c r="G96" s="118">
        <f t="shared" si="3"/>
        <v>2019</v>
      </c>
      <c r="H96" s="118" t="str">
        <f t="shared" si="4"/>
        <v>Total budget: Iraq Security, Justice and Reconciliation (2018-2019)</v>
      </c>
      <c r="I96" s="118" t="s">
        <v>5</v>
      </c>
      <c r="J96" s="118" t="s">
        <v>8</v>
      </c>
      <c r="K96" s="118">
        <v>10.0</v>
      </c>
      <c r="L96" s="118" t="str">
        <f t="shared" ref="L96:N96" si="97">I96</f>
        <v>UK - Foreign, Commonwealth and Development Office</v>
      </c>
      <c r="M96" s="118" t="str">
        <f t="shared" si="97"/>
        <v>GB-GOV-1</v>
      </c>
      <c r="N96" s="118">
        <f t="shared" si="97"/>
        <v>10</v>
      </c>
      <c r="O96" s="118" t="str">
        <f t="array" ref="O96">INDEX(Activities!I:I, MATCH(A96, Activities!A:A, 0))</f>
        <v>Iraq Security, Justice and Reconciliation</v>
      </c>
    </row>
    <row r="97" ht="14.25" customHeight="1">
      <c r="A97" s="96" t="s">
        <v>399</v>
      </c>
      <c r="B97" s="92">
        <v>6733000.0</v>
      </c>
      <c r="C97" s="93">
        <v>43556.0</v>
      </c>
      <c r="D97" s="93">
        <v>43556.0</v>
      </c>
      <c r="E97" s="118">
        <v>2.0</v>
      </c>
      <c r="F97" s="118">
        <f t="shared" si="2"/>
        <v>2019</v>
      </c>
      <c r="G97" s="118">
        <f t="shared" si="3"/>
        <v>2020</v>
      </c>
      <c r="H97" s="118" t="str">
        <f t="shared" si="4"/>
        <v>Total budget: Jordan Political Stability (2019-2020)</v>
      </c>
      <c r="I97" s="118" t="s">
        <v>5</v>
      </c>
      <c r="J97" s="118" t="s">
        <v>8</v>
      </c>
      <c r="K97" s="118">
        <v>10.0</v>
      </c>
      <c r="L97" s="118" t="str">
        <f t="shared" ref="L97:N97" si="98">I97</f>
        <v>UK - Foreign, Commonwealth and Development Office</v>
      </c>
      <c r="M97" s="118" t="str">
        <f t="shared" si="98"/>
        <v>GB-GOV-1</v>
      </c>
      <c r="N97" s="118">
        <f t="shared" si="98"/>
        <v>10</v>
      </c>
      <c r="O97" s="118" t="str">
        <f t="array" ref="O97">INDEX(Activities!I:I, MATCH(A97, Activities!A:A, 0))</f>
        <v>Jordan Political Stability</v>
      </c>
    </row>
    <row r="98" ht="14.25" customHeight="1">
      <c r="A98" s="96" t="s">
        <v>399</v>
      </c>
      <c r="B98" s="92">
        <v>3230000.0</v>
      </c>
      <c r="C98" s="93">
        <v>43191.0</v>
      </c>
      <c r="D98" s="93">
        <v>43191.0</v>
      </c>
      <c r="E98" s="118">
        <v>2.0</v>
      </c>
      <c r="F98" s="118">
        <f t="shared" si="2"/>
        <v>2018</v>
      </c>
      <c r="G98" s="118">
        <f t="shared" si="3"/>
        <v>2019</v>
      </c>
      <c r="H98" s="118" t="str">
        <f t="shared" si="4"/>
        <v>Total budget: Jordan Political Stability (2018-2019)</v>
      </c>
      <c r="I98" s="118" t="s">
        <v>5</v>
      </c>
      <c r="J98" s="118" t="s">
        <v>8</v>
      </c>
      <c r="K98" s="118">
        <v>10.0</v>
      </c>
      <c r="L98" s="118" t="str">
        <f t="shared" ref="L98:N98" si="99">I98</f>
        <v>UK - Foreign, Commonwealth and Development Office</v>
      </c>
      <c r="M98" s="118" t="str">
        <f t="shared" si="99"/>
        <v>GB-GOV-1</v>
      </c>
      <c r="N98" s="118">
        <f t="shared" si="99"/>
        <v>10</v>
      </c>
      <c r="O98" s="118" t="str">
        <f t="array" ref="O98">INDEX(Activities!I:I, MATCH(A98, Activities!A:A, 0))</f>
        <v>Jordan Political Stability</v>
      </c>
    </row>
    <row r="99" ht="14.25" customHeight="1">
      <c r="A99" s="96" t="s">
        <v>405</v>
      </c>
      <c r="B99" s="92">
        <v>3120000.0</v>
      </c>
      <c r="C99" s="93">
        <v>43191.0</v>
      </c>
      <c r="D99" s="93">
        <v>43191.0</v>
      </c>
      <c r="E99" s="118">
        <v>2.0</v>
      </c>
      <c r="F99" s="118">
        <f t="shared" si="2"/>
        <v>2018</v>
      </c>
      <c r="G99" s="118">
        <f t="shared" si="3"/>
        <v>2019</v>
      </c>
      <c r="H99" s="118" t="str">
        <f t="shared" si="4"/>
        <v>Total budget: Jordan Economic Sustainability (2018-2019)</v>
      </c>
      <c r="I99" s="118" t="s">
        <v>5</v>
      </c>
      <c r="J99" s="118" t="s">
        <v>8</v>
      </c>
      <c r="K99" s="118">
        <v>10.0</v>
      </c>
      <c r="L99" s="118" t="str">
        <f t="shared" ref="L99:N99" si="100">I99</f>
        <v>UK - Foreign, Commonwealth and Development Office</v>
      </c>
      <c r="M99" s="118" t="str">
        <f t="shared" si="100"/>
        <v>GB-GOV-1</v>
      </c>
      <c r="N99" s="118">
        <f t="shared" si="100"/>
        <v>10</v>
      </c>
      <c r="O99" s="118" t="str">
        <f t="array" ref="O99">INDEX(Activities!I:I, MATCH(A99, Activities!A:A, 0))</f>
        <v>Jordan Economic Sustainability</v>
      </c>
    </row>
    <row r="100" ht="14.25" customHeight="1">
      <c r="A100" s="96" t="s">
        <v>409</v>
      </c>
      <c r="B100" s="92">
        <v>500000.0</v>
      </c>
      <c r="C100" s="93">
        <v>43556.0</v>
      </c>
      <c r="D100" s="93">
        <v>43556.0</v>
      </c>
      <c r="E100" s="118">
        <v>2.0</v>
      </c>
      <c r="F100" s="118">
        <f t="shared" si="2"/>
        <v>2019</v>
      </c>
      <c r="G100" s="118">
        <f t="shared" si="3"/>
        <v>2020</v>
      </c>
      <c r="H100" s="118" t="str">
        <f t="shared" si="4"/>
        <v>Total budget: Jordan Internal Security (2019-2020)</v>
      </c>
      <c r="I100" s="118" t="s">
        <v>5</v>
      </c>
      <c r="J100" s="118" t="s">
        <v>8</v>
      </c>
      <c r="K100" s="118">
        <v>10.0</v>
      </c>
      <c r="L100" s="118" t="str">
        <f t="shared" ref="L100:N100" si="101">I100</f>
        <v>UK - Foreign, Commonwealth and Development Office</v>
      </c>
      <c r="M100" s="118" t="str">
        <f t="shared" si="101"/>
        <v>GB-GOV-1</v>
      </c>
      <c r="N100" s="118">
        <f t="shared" si="101"/>
        <v>10</v>
      </c>
      <c r="O100" s="118" t="str">
        <f t="array" ref="O100">INDEX(Activities!I:I, MATCH(A100, Activities!A:A, 0))</f>
        <v>Jordan Internal Security</v>
      </c>
    </row>
    <row r="101" ht="14.25" customHeight="1">
      <c r="A101" s="96" t="s">
        <v>409</v>
      </c>
      <c r="B101" s="92">
        <v>5540000.0</v>
      </c>
      <c r="C101" s="93">
        <v>43191.0</v>
      </c>
      <c r="D101" s="93">
        <v>43191.0</v>
      </c>
      <c r="E101" s="118">
        <v>2.0</v>
      </c>
      <c r="F101" s="118">
        <f t="shared" si="2"/>
        <v>2018</v>
      </c>
      <c r="G101" s="118">
        <f t="shared" si="3"/>
        <v>2019</v>
      </c>
      <c r="H101" s="118" t="str">
        <f t="shared" si="4"/>
        <v>Total budget: Jordan Internal Security (2018-2019)</v>
      </c>
      <c r="I101" s="118" t="s">
        <v>5</v>
      </c>
      <c r="J101" s="118" t="s">
        <v>8</v>
      </c>
      <c r="K101" s="118">
        <v>10.0</v>
      </c>
      <c r="L101" s="118" t="str">
        <f t="shared" ref="L101:N101" si="102">I101</f>
        <v>UK - Foreign, Commonwealth and Development Office</v>
      </c>
      <c r="M101" s="118" t="str">
        <f t="shared" si="102"/>
        <v>GB-GOV-1</v>
      </c>
      <c r="N101" s="118">
        <f t="shared" si="102"/>
        <v>10</v>
      </c>
      <c r="O101" s="118" t="str">
        <f t="array" ref="O101">INDEX(Activities!I:I, MATCH(A101, Activities!A:A, 0))</f>
        <v>Jordan Internal Security</v>
      </c>
    </row>
    <row r="102" ht="14.25" customHeight="1">
      <c r="A102" s="96" t="s">
        <v>414</v>
      </c>
      <c r="B102" s="92">
        <v>3979060.0</v>
      </c>
      <c r="C102" s="93">
        <v>43556.0</v>
      </c>
      <c r="D102" s="93">
        <v>43556.0</v>
      </c>
      <c r="E102" s="118">
        <v>2.0</v>
      </c>
      <c r="F102" s="118">
        <f t="shared" si="2"/>
        <v>2019</v>
      </c>
      <c r="G102" s="118">
        <f t="shared" si="3"/>
        <v>2020</v>
      </c>
      <c r="H102" s="118" t="str">
        <f t="shared" si="4"/>
        <v>Total budget: Lebanon CSSF: Community Stability Programme (2019-2020)</v>
      </c>
      <c r="I102" s="118" t="s">
        <v>5</v>
      </c>
      <c r="J102" s="118" t="s">
        <v>8</v>
      </c>
      <c r="K102" s="118">
        <v>10.0</v>
      </c>
      <c r="L102" s="118" t="str">
        <f t="shared" ref="L102:N102" si="103">I102</f>
        <v>UK - Foreign, Commonwealth and Development Office</v>
      </c>
      <c r="M102" s="118" t="str">
        <f t="shared" si="103"/>
        <v>GB-GOV-1</v>
      </c>
      <c r="N102" s="118">
        <f t="shared" si="103"/>
        <v>10</v>
      </c>
      <c r="O102" s="118" t="str">
        <f t="array" ref="O102">INDEX(Activities!I:I, MATCH(A102, Activities!A:A, 0))</f>
        <v>Lebanon CSSF: Community Stability Programme</v>
      </c>
    </row>
    <row r="103" ht="14.25" customHeight="1">
      <c r="A103" s="96" t="s">
        <v>414</v>
      </c>
      <c r="B103" s="92">
        <v>5200000.0</v>
      </c>
      <c r="C103" s="93">
        <v>43191.0</v>
      </c>
      <c r="D103" s="93">
        <v>43191.0</v>
      </c>
      <c r="E103" s="118">
        <v>2.0</v>
      </c>
      <c r="F103" s="118">
        <f t="shared" si="2"/>
        <v>2018</v>
      </c>
      <c r="G103" s="118">
        <f t="shared" si="3"/>
        <v>2019</v>
      </c>
      <c r="H103" s="118" t="str">
        <f t="shared" si="4"/>
        <v>Total budget: Lebanon CSSF: Community Stability Programme (2018-2019)</v>
      </c>
      <c r="I103" s="118" t="s">
        <v>5</v>
      </c>
      <c r="J103" s="118" t="s">
        <v>8</v>
      </c>
      <c r="K103" s="118">
        <v>10.0</v>
      </c>
      <c r="L103" s="118" t="str">
        <f t="shared" ref="L103:N103" si="104">I103</f>
        <v>UK - Foreign, Commonwealth and Development Office</v>
      </c>
      <c r="M103" s="118" t="str">
        <f t="shared" si="104"/>
        <v>GB-GOV-1</v>
      </c>
      <c r="N103" s="118">
        <f t="shared" si="104"/>
        <v>10</v>
      </c>
      <c r="O103" s="118" t="str">
        <f t="array" ref="O103">INDEX(Activities!I:I, MATCH(A103, Activities!A:A, 0))</f>
        <v>Lebanon CSSF: Community Stability Programme</v>
      </c>
    </row>
    <row r="104" ht="14.25" customHeight="1">
      <c r="A104" s="96" t="s">
        <v>418</v>
      </c>
      <c r="B104" s="92">
        <v>3372606.0</v>
      </c>
      <c r="C104" s="93">
        <v>43556.0</v>
      </c>
      <c r="D104" s="93">
        <v>43556.0</v>
      </c>
      <c r="E104" s="118">
        <v>2.0</v>
      </c>
      <c r="F104" s="118">
        <f t="shared" si="2"/>
        <v>2019</v>
      </c>
      <c r="G104" s="118">
        <f t="shared" si="3"/>
        <v>2020</v>
      </c>
      <c r="H104" s="118" t="str">
        <f t="shared" si="4"/>
        <v>Total budget: The North Africa Fund for Regional Cooperation (2019-2020)</v>
      </c>
      <c r="I104" s="118" t="s">
        <v>5</v>
      </c>
      <c r="J104" s="118" t="s">
        <v>8</v>
      </c>
      <c r="K104" s="118">
        <v>10.0</v>
      </c>
      <c r="L104" s="118" t="str">
        <f t="shared" ref="L104:N104" si="105">I104</f>
        <v>UK - Foreign, Commonwealth and Development Office</v>
      </c>
      <c r="M104" s="118" t="str">
        <f t="shared" si="105"/>
        <v>GB-GOV-1</v>
      </c>
      <c r="N104" s="118">
        <f t="shared" si="105"/>
        <v>10</v>
      </c>
      <c r="O104" s="118" t="str">
        <f t="array" ref="O104">INDEX(Activities!I:I, MATCH(A104, Activities!A:A, 0))</f>
        <v>The North Africa Fund for Regional Cooperation</v>
      </c>
    </row>
    <row r="105" ht="14.25" customHeight="1">
      <c r="A105" s="96" t="s">
        <v>418</v>
      </c>
      <c r="B105" s="92">
        <v>2800000.0</v>
      </c>
      <c r="C105" s="93">
        <v>43191.0</v>
      </c>
      <c r="D105" s="93">
        <v>43191.0</v>
      </c>
      <c r="E105" s="118">
        <v>2.0</v>
      </c>
      <c r="F105" s="118">
        <f t="shared" si="2"/>
        <v>2018</v>
      </c>
      <c r="G105" s="118">
        <f t="shared" si="3"/>
        <v>2019</v>
      </c>
      <c r="H105" s="118" t="str">
        <f t="shared" si="4"/>
        <v>Total budget: The North Africa Fund for Regional Cooperation (2018-2019)</v>
      </c>
      <c r="I105" s="118" t="s">
        <v>5</v>
      </c>
      <c r="J105" s="118" t="s">
        <v>8</v>
      </c>
      <c r="K105" s="118">
        <v>10.0</v>
      </c>
      <c r="L105" s="118" t="str">
        <f t="shared" ref="L105:N105" si="106">I105</f>
        <v>UK - Foreign, Commonwealth and Development Office</v>
      </c>
      <c r="M105" s="118" t="str">
        <f t="shared" si="106"/>
        <v>GB-GOV-1</v>
      </c>
      <c r="N105" s="118">
        <f t="shared" si="106"/>
        <v>10</v>
      </c>
      <c r="O105" s="118" t="str">
        <f t="array" ref="O105">INDEX(Activities!I:I, MATCH(A105, Activities!A:A, 0))</f>
        <v>The North Africa Fund for Regional Cooperation</v>
      </c>
    </row>
    <row r="106" ht="14.25" customHeight="1">
      <c r="A106" s="96" t="s">
        <v>423</v>
      </c>
      <c r="B106" s="92" t="s">
        <v>737</v>
      </c>
      <c r="C106" s="93">
        <v>43556.0</v>
      </c>
      <c r="D106" s="93">
        <v>43556.0</v>
      </c>
      <c r="E106" s="118">
        <v>2.0</v>
      </c>
      <c r="F106" s="118">
        <f t="shared" si="2"/>
        <v>2019</v>
      </c>
      <c r="G106" s="118">
        <f t="shared" si="3"/>
        <v>2020</v>
      </c>
      <c r="H106" s="118" t="str">
        <f t="shared" si="4"/>
        <v>Total budget: Technical Assistance Facility Programme (2019-2020)</v>
      </c>
      <c r="I106" s="118" t="s">
        <v>5</v>
      </c>
      <c r="J106" s="118" t="s">
        <v>8</v>
      </c>
      <c r="K106" s="118">
        <v>10.0</v>
      </c>
      <c r="L106" s="118" t="str">
        <f t="shared" ref="L106:N106" si="107">I106</f>
        <v>UK - Foreign, Commonwealth and Development Office</v>
      </c>
      <c r="M106" s="118" t="str">
        <f t="shared" si="107"/>
        <v>GB-GOV-1</v>
      </c>
      <c r="N106" s="118">
        <f t="shared" si="107"/>
        <v>10</v>
      </c>
      <c r="O106" s="118" t="str">
        <f t="array" ref="O106">INDEX(Activities!I:I, MATCH(A106, Activities!A:A, 0))</f>
        <v>Technical Assistance Facility Programme</v>
      </c>
    </row>
    <row r="107" ht="14.25" customHeight="1">
      <c r="A107" s="96" t="s">
        <v>423</v>
      </c>
      <c r="B107" s="92">
        <v>5000000.0</v>
      </c>
      <c r="C107" s="93">
        <v>43191.0</v>
      </c>
      <c r="D107" s="93">
        <v>43191.0</v>
      </c>
      <c r="E107" s="118">
        <v>2.0</v>
      </c>
      <c r="F107" s="118">
        <f t="shared" si="2"/>
        <v>2018</v>
      </c>
      <c r="G107" s="118">
        <f t="shared" si="3"/>
        <v>2019</v>
      </c>
      <c r="H107" s="118" t="str">
        <f t="shared" si="4"/>
        <v>Total budget: Technical Assistance Facility Programme (2018-2019)</v>
      </c>
      <c r="I107" s="118" t="s">
        <v>5</v>
      </c>
      <c r="J107" s="118" t="s">
        <v>8</v>
      </c>
      <c r="K107" s="118">
        <v>10.0</v>
      </c>
      <c r="L107" s="118" t="str">
        <f t="shared" ref="L107:N107" si="108">I107</f>
        <v>UK - Foreign, Commonwealth and Development Office</v>
      </c>
      <c r="M107" s="118" t="str">
        <f t="shared" si="108"/>
        <v>GB-GOV-1</v>
      </c>
      <c r="N107" s="118">
        <f t="shared" si="108"/>
        <v>10</v>
      </c>
      <c r="O107" s="118" t="str">
        <f t="array" ref="O107">INDEX(Activities!I:I, MATCH(A107, Activities!A:A, 0))</f>
        <v>Technical Assistance Facility Programme</v>
      </c>
    </row>
    <row r="108" ht="14.25" customHeight="1">
      <c r="A108" s="96" t="s">
        <v>427</v>
      </c>
      <c r="B108" s="92" t="s">
        <v>738</v>
      </c>
      <c r="C108" s="93">
        <v>43556.0</v>
      </c>
      <c r="D108" s="93">
        <v>43556.0</v>
      </c>
      <c r="E108" s="118">
        <v>2.0</v>
      </c>
      <c r="F108" s="118">
        <f t="shared" si="2"/>
        <v>2019</v>
      </c>
      <c r="G108" s="118">
        <f t="shared" si="3"/>
        <v>2020</v>
      </c>
      <c r="H108" s="118" t="str">
        <f t="shared" si="4"/>
        <v>Total budget: Middle East Peace Process (MEPP) CSSF Programme (2019-2020)</v>
      </c>
      <c r="I108" s="118" t="s">
        <v>5</v>
      </c>
      <c r="J108" s="118" t="s">
        <v>8</v>
      </c>
      <c r="K108" s="118">
        <v>10.0</v>
      </c>
      <c r="L108" s="118" t="str">
        <f t="shared" ref="L108:N108" si="109">I108</f>
        <v>UK - Foreign, Commonwealth and Development Office</v>
      </c>
      <c r="M108" s="118" t="str">
        <f t="shared" si="109"/>
        <v>GB-GOV-1</v>
      </c>
      <c r="N108" s="118">
        <f t="shared" si="109"/>
        <v>10</v>
      </c>
      <c r="O108" s="118" t="str">
        <f t="array" ref="O108">INDEX(Activities!I:I, MATCH(A108, Activities!A:A, 0))</f>
        <v>Middle East Peace Process (MEPP) CSSF Programme</v>
      </c>
    </row>
    <row r="109" ht="14.25" customHeight="1">
      <c r="A109" s="96" t="s">
        <v>427</v>
      </c>
      <c r="B109" s="92">
        <v>4310000.0</v>
      </c>
      <c r="C109" s="93">
        <v>43191.0</v>
      </c>
      <c r="D109" s="93">
        <v>43191.0</v>
      </c>
      <c r="E109" s="118">
        <v>2.0</v>
      </c>
      <c r="F109" s="118">
        <f t="shared" si="2"/>
        <v>2018</v>
      </c>
      <c r="G109" s="118">
        <f t="shared" si="3"/>
        <v>2019</v>
      </c>
      <c r="H109" s="118" t="str">
        <f t="shared" si="4"/>
        <v>Total budget: Middle East Peace Process (MEPP) CSSF Programme (2018-2019)</v>
      </c>
      <c r="I109" s="118" t="s">
        <v>5</v>
      </c>
      <c r="J109" s="118" t="s">
        <v>8</v>
      </c>
      <c r="K109" s="118">
        <v>10.0</v>
      </c>
      <c r="L109" s="118" t="str">
        <f t="shared" ref="L109:N109" si="110">I109</f>
        <v>UK - Foreign, Commonwealth and Development Office</v>
      </c>
      <c r="M109" s="118" t="str">
        <f t="shared" si="110"/>
        <v>GB-GOV-1</v>
      </c>
      <c r="N109" s="118">
        <f t="shared" si="110"/>
        <v>10</v>
      </c>
      <c r="O109" s="118" t="str">
        <f t="array" ref="O109">INDEX(Activities!I:I, MATCH(A109, Activities!A:A, 0))</f>
        <v>Middle East Peace Process (MEPP) CSSF Programme</v>
      </c>
    </row>
    <row r="110" ht="14.25" customHeight="1">
      <c r="A110" s="96" t="s">
        <v>432</v>
      </c>
      <c r="B110" s="92">
        <v>8760000.0</v>
      </c>
      <c r="C110" s="93">
        <v>43191.0</v>
      </c>
      <c r="D110" s="93">
        <v>43191.0</v>
      </c>
      <c r="E110" s="118">
        <v>2.0</v>
      </c>
      <c r="F110" s="118">
        <f t="shared" si="2"/>
        <v>2018</v>
      </c>
      <c r="G110" s="118">
        <f t="shared" si="3"/>
        <v>2019</v>
      </c>
      <c r="H110" s="118" t="str">
        <f t="shared" si="4"/>
        <v>Total budget: Syria: Community Support in North-Western Syria (2018-2019)</v>
      </c>
      <c r="I110" s="118" t="s">
        <v>5</v>
      </c>
      <c r="J110" s="118" t="s">
        <v>8</v>
      </c>
      <c r="K110" s="118">
        <v>10.0</v>
      </c>
      <c r="L110" s="118" t="str">
        <f t="shared" ref="L110:N110" si="111">I110</f>
        <v>UK - Foreign, Commonwealth and Development Office</v>
      </c>
      <c r="M110" s="118" t="str">
        <f t="shared" si="111"/>
        <v>GB-GOV-1</v>
      </c>
      <c r="N110" s="118">
        <f t="shared" si="111"/>
        <v>10</v>
      </c>
      <c r="O110" s="118" t="str">
        <f t="array" ref="O110">INDEX(Activities!I:I, MATCH(A110, Activities!A:A, 0))</f>
        <v>Syria: Community Support in North-Western Syria</v>
      </c>
    </row>
    <row r="111" ht="14.25" customHeight="1">
      <c r="A111" s="96" t="s">
        <v>438</v>
      </c>
      <c r="B111" s="92">
        <v>6110000.0</v>
      </c>
      <c r="C111" s="93">
        <v>43191.0</v>
      </c>
      <c r="D111" s="93">
        <v>43191.0</v>
      </c>
      <c r="E111" s="118">
        <v>2.0</v>
      </c>
      <c r="F111" s="118">
        <f t="shared" si="2"/>
        <v>2018</v>
      </c>
      <c r="G111" s="118">
        <f t="shared" si="3"/>
        <v>2019</v>
      </c>
      <c r="H111" s="118" t="str">
        <f t="shared" si="4"/>
        <v>Total budget: Syria: Support for the Southern De-escalation Area (2018-2019)</v>
      </c>
      <c r="I111" s="118" t="s">
        <v>5</v>
      </c>
      <c r="J111" s="118" t="s">
        <v>8</v>
      </c>
      <c r="K111" s="118">
        <v>10.0</v>
      </c>
      <c r="L111" s="118" t="str">
        <f t="shared" ref="L111:N111" si="112">I111</f>
        <v>UK - Foreign, Commonwealth and Development Office</v>
      </c>
      <c r="M111" s="118" t="str">
        <f t="shared" si="112"/>
        <v>GB-GOV-1</v>
      </c>
      <c r="N111" s="118">
        <f t="shared" si="112"/>
        <v>10</v>
      </c>
      <c r="O111" s="118" t="str">
        <f t="array" ref="O111">INDEX(Activities!I:I, MATCH(A111, Activities!A:A, 0))</f>
        <v>Syria: Support for the Southern De-escalation Area</v>
      </c>
    </row>
    <row r="112" ht="14.25" customHeight="1">
      <c r="A112" s="96" t="s">
        <v>442</v>
      </c>
      <c r="B112" s="92">
        <v>9140000.0</v>
      </c>
      <c r="C112" s="93">
        <v>43191.0</v>
      </c>
      <c r="D112" s="93">
        <v>43191.0</v>
      </c>
      <c r="E112" s="118">
        <v>2.0</v>
      </c>
      <c r="F112" s="118">
        <f t="shared" si="2"/>
        <v>2018</v>
      </c>
      <c r="G112" s="118">
        <f t="shared" si="3"/>
        <v>2019</v>
      </c>
      <c r="H112" s="118" t="str">
        <f t="shared" si="4"/>
        <v>Total budget: Whole of Syria Support to a Political Process (2018-2019)</v>
      </c>
      <c r="I112" s="118" t="s">
        <v>5</v>
      </c>
      <c r="J112" s="118" t="s">
        <v>8</v>
      </c>
      <c r="K112" s="118">
        <v>10.0</v>
      </c>
      <c r="L112" s="118" t="str">
        <f t="shared" ref="L112:N112" si="113">I112</f>
        <v>UK - Foreign, Commonwealth and Development Office</v>
      </c>
      <c r="M112" s="118" t="str">
        <f t="shared" si="113"/>
        <v>GB-GOV-1</v>
      </c>
      <c r="N112" s="118">
        <f t="shared" si="113"/>
        <v>10</v>
      </c>
      <c r="O112" s="118" t="str">
        <f t="array" ref="O112">INDEX(Activities!I:I, MATCH(A112, Activities!A:A, 0))</f>
        <v>Whole of Syria Support to a Political Process</v>
      </c>
    </row>
    <row r="113" ht="14.25" customHeight="1">
      <c r="A113" s="96" t="s">
        <v>446</v>
      </c>
      <c r="B113" s="92">
        <v>1.3983511E7</v>
      </c>
      <c r="C113" s="93">
        <v>43556.0</v>
      </c>
      <c r="D113" s="93">
        <v>43556.0</v>
      </c>
      <c r="E113" s="118">
        <v>2.0</v>
      </c>
      <c r="F113" s="118">
        <f t="shared" si="2"/>
        <v>2019</v>
      </c>
      <c r="G113" s="118">
        <f t="shared" si="3"/>
        <v>2020</v>
      </c>
      <c r="H113" s="118" t="str">
        <f t="shared" si="4"/>
        <v>Total budget: Tunisia CSSF Programme (2019-2020)</v>
      </c>
      <c r="I113" s="118" t="s">
        <v>5</v>
      </c>
      <c r="J113" s="118" t="s">
        <v>8</v>
      </c>
      <c r="K113" s="118">
        <v>10.0</v>
      </c>
      <c r="L113" s="118" t="str">
        <f t="shared" ref="L113:N113" si="114">I113</f>
        <v>UK - Foreign, Commonwealth and Development Office</v>
      </c>
      <c r="M113" s="118" t="str">
        <f t="shared" si="114"/>
        <v>GB-GOV-1</v>
      </c>
      <c r="N113" s="118">
        <f t="shared" si="114"/>
        <v>10</v>
      </c>
      <c r="O113" s="118" t="str">
        <f t="array" ref="O113">INDEX(Activities!I:I, MATCH(A113, Activities!A:A, 0))</f>
        <v>Tunisia CSSF Programme</v>
      </c>
    </row>
    <row r="114" ht="14.25" customHeight="1">
      <c r="A114" s="96" t="s">
        <v>446</v>
      </c>
      <c r="B114" s="92">
        <v>9700000.0</v>
      </c>
      <c r="C114" s="93">
        <v>43191.0</v>
      </c>
      <c r="D114" s="93">
        <v>43191.0</v>
      </c>
      <c r="E114" s="118">
        <v>2.0</v>
      </c>
      <c r="F114" s="118">
        <f t="shared" si="2"/>
        <v>2018</v>
      </c>
      <c r="G114" s="118">
        <f t="shared" si="3"/>
        <v>2019</v>
      </c>
      <c r="H114" s="118" t="str">
        <f t="shared" si="4"/>
        <v>Total budget: Tunisia CSSF Programme (2018-2019)</v>
      </c>
      <c r="I114" s="118" t="s">
        <v>5</v>
      </c>
      <c r="J114" s="118" t="s">
        <v>8</v>
      </c>
      <c r="K114" s="118">
        <v>10.0</v>
      </c>
      <c r="L114" s="118" t="str">
        <f t="shared" ref="L114:N114" si="115">I114</f>
        <v>UK - Foreign, Commonwealth and Development Office</v>
      </c>
      <c r="M114" s="118" t="str">
        <f t="shared" si="115"/>
        <v>GB-GOV-1</v>
      </c>
      <c r="N114" s="118">
        <f t="shared" si="115"/>
        <v>10</v>
      </c>
      <c r="O114" s="118" t="str">
        <f t="array" ref="O114">INDEX(Activities!I:I, MATCH(A114, Activities!A:A, 0))</f>
        <v>Tunisia CSSF Programme</v>
      </c>
    </row>
    <row r="115" ht="14.25" customHeight="1">
      <c r="A115" s="96" t="s">
        <v>452</v>
      </c>
      <c r="B115" s="92">
        <v>1.8284E7</v>
      </c>
      <c r="C115" s="93">
        <v>43556.0</v>
      </c>
      <c r="D115" s="93">
        <v>43556.0</v>
      </c>
      <c r="E115" s="118">
        <v>2.0</v>
      </c>
      <c r="F115" s="118">
        <f t="shared" si="2"/>
        <v>2019</v>
      </c>
      <c r="G115" s="118">
        <f t="shared" si="3"/>
        <v>2020</v>
      </c>
      <c r="H115" s="118" t="str">
        <f t="shared" si="4"/>
        <v>Total budget: Iraq CSSF Programme (2019-2020)</v>
      </c>
      <c r="I115" s="118" t="s">
        <v>5</v>
      </c>
      <c r="J115" s="118" t="s">
        <v>8</v>
      </c>
      <c r="K115" s="118">
        <v>10.0</v>
      </c>
      <c r="L115" s="118" t="str">
        <f t="shared" ref="L115:N115" si="116">I115</f>
        <v>UK - Foreign, Commonwealth and Development Office</v>
      </c>
      <c r="M115" s="118" t="str">
        <f t="shared" si="116"/>
        <v>GB-GOV-1</v>
      </c>
      <c r="N115" s="118">
        <f t="shared" si="116"/>
        <v>10</v>
      </c>
      <c r="O115" s="118" t="str">
        <f t="array" ref="O115">INDEX(Activities!I:I, MATCH(A115, Activities!A:A, 0))</f>
        <v>Iraq CSSF Programme</v>
      </c>
    </row>
    <row r="116" ht="14.25" customHeight="1">
      <c r="A116" s="96" t="s">
        <v>456</v>
      </c>
      <c r="B116" s="92" t="s">
        <v>739</v>
      </c>
      <c r="C116" s="93">
        <v>43556.0</v>
      </c>
      <c r="D116" s="93">
        <v>43556.0</v>
      </c>
      <c r="E116" s="118">
        <v>2.0</v>
      </c>
      <c r="F116" s="118">
        <f t="shared" si="2"/>
        <v>2019</v>
      </c>
      <c r="G116" s="118">
        <f t="shared" si="3"/>
        <v>2020</v>
      </c>
      <c r="H116" s="118" t="str">
        <f t="shared" si="4"/>
        <v>Total budget: Syria CSSF: Future Syria Programme (2019-2020)</v>
      </c>
      <c r="I116" s="118" t="s">
        <v>5</v>
      </c>
      <c r="J116" s="118" t="s">
        <v>8</v>
      </c>
      <c r="K116" s="118">
        <v>10.0</v>
      </c>
      <c r="L116" s="118" t="str">
        <f t="shared" ref="L116:N116" si="117">I116</f>
        <v>UK - Foreign, Commonwealth and Development Office</v>
      </c>
      <c r="M116" s="118" t="str">
        <f t="shared" si="117"/>
        <v>GB-GOV-1</v>
      </c>
      <c r="N116" s="118">
        <f t="shared" si="117"/>
        <v>10</v>
      </c>
      <c r="O116" s="118" t="str">
        <f t="array" ref="O116">INDEX(Activities!I:I, MATCH(A116, Activities!A:A, 0))</f>
        <v>Syria CSSF: Future Syria Programme</v>
      </c>
    </row>
    <row r="117" ht="14.25" customHeight="1">
      <c r="A117" s="96" t="s">
        <v>460</v>
      </c>
      <c r="B117" s="92" t="s">
        <v>740</v>
      </c>
      <c r="C117" s="93">
        <v>43556.0</v>
      </c>
      <c r="D117" s="93">
        <v>43556.0</v>
      </c>
      <c r="E117" s="118">
        <v>2.0</v>
      </c>
      <c r="F117" s="118">
        <f t="shared" si="2"/>
        <v>2019</v>
      </c>
      <c r="G117" s="118">
        <f t="shared" si="3"/>
        <v>2020</v>
      </c>
      <c r="H117" s="118" t="str">
        <f t="shared" si="4"/>
        <v>Total budget: UK-Jordan Partnership Facility Programme (2019-2020)</v>
      </c>
      <c r="I117" s="118" t="s">
        <v>5</v>
      </c>
      <c r="J117" s="118" t="s">
        <v>8</v>
      </c>
      <c r="K117" s="118">
        <v>10.0</v>
      </c>
      <c r="L117" s="118" t="str">
        <f t="shared" ref="L117:N117" si="118">I117</f>
        <v>UK - Foreign, Commonwealth and Development Office</v>
      </c>
      <c r="M117" s="118" t="str">
        <f t="shared" si="118"/>
        <v>GB-GOV-1</v>
      </c>
      <c r="N117" s="118">
        <f t="shared" si="118"/>
        <v>10</v>
      </c>
      <c r="O117" s="118" t="str">
        <f t="array" ref="O117">INDEX(Activities!I:I, MATCH(A117, Activities!A:A, 0))</f>
        <v>UK-Jordan Partnership Facility Programme</v>
      </c>
    </row>
    <row r="118" ht="14.25" customHeight="1">
      <c r="A118" s="96" t="s">
        <v>465</v>
      </c>
      <c r="B118" s="92" t="s">
        <v>741</v>
      </c>
      <c r="C118" s="93">
        <v>43556.0</v>
      </c>
      <c r="D118" s="93">
        <v>43556.0</v>
      </c>
      <c r="E118" s="118">
        <v>2.0</v>
      </c>
      <c r="F118" s="118">
        <f t="shared" si="2"/>
        <v>2019</v>
      </c>
      <c r="G118" s="118">
        <f t="shared" si="3"/>
        <v>2020</v>
      </c>
      <c r="H118" s="118" t="str">
        <f t="shared" si="4"/>
        <v>Total budget: Lebanon CSSF: Political Reform Programme (2019-2020)</v>
      </c>
      <c r="I118" s="118" t="s">
        <v>5</v>
      </c>
      <c r="J118" s="118" t="s">
        <v>8</v>
      </c>
      <c r="K118" s="118">
        <v>10.0</v>
      </c>
      <c r="L118" s="118" t="str">
        <f t="shared" ref="L118:N118" si="119">I118</f>
        <v>UK - Foreign, Commonwealth and Development Office</v>
      </c>
      <c r="M118" s="118" t="str">
        <f t="shared" si="119"/>
        <v>GB-GOV-1</v>
      </c>
      <c r="N118" s="118">
        <f t="shared" si="119"/>
        <v>10</v>
      </c>
      <c r="O118" s="118" t="str">
        <f t="array" ref="O118">INDEX(Activities!I:I, MATCH(A118, Activities!A:A, 0))</f>
        <v>Lebanon CSSF: Political Reform Programme</v>
      </c>
    </row>
    <row r="119" ht="14.25" customHeight="1">
      <c r="A119" s="96" t="s">
        <v>481</v>
      </c>
      <c r="B119" s="92" t="s">
        <v>742</v>
      </c>
      <c r="C119" s="93">
        <v>43556.0</v>
      </c>
      <c r="D119" s="93">
        <v>43556.0</v>
      </c>
      <c r="E119" s="118">
        <v>2.0</v>
      </c>
      <c r="F119" s="118">
        <f t="shared" si="2"/>
        <v>2019</v>
      </c>
      <c r="G119" s="118">
        <f t="shared" si="3"/>
        <v>2020</v>
      </c>
      <c r="H119" s="118" t="str">
        <f t="shared" si="4"/>
        <v>Total budget: Overseas Territories Justice, Security &amp; Governance (2019-2020)</v>
      </c>
      <c r="I119" s="118" t="s">
        <v>5</v>
      </c>
      <c r="J119" s="118" t="s">
        <v>8</v>
      </c>
      <c r="K119" s="118">
        <v>10.0</v>
      </c>
      <c r="L119" s="118" t="str">
        <f t="shared" ref="L119:N119" si="120">I119</f>
        <v>UK - Foreign, Commonwealth and Development Office</v>
      </c>
      <c r="M119" s="118" t="str">
        <f t="shared" si="120"/>
        <v>GB-GOV-1</v>
      </c>
      <c r="N119" s="118">
        <f t="shared" si="120"/>
        <v>10</v>
      </c>
      <c r="O119" s="118" t="str">
        <f t="array" ref="O119">INDEX(Activities!I:I, MATCH(A119, Activities!A:A, 0))</f>
        <v>Overseas Territories Justice, Security &amp; Governance</v>
      </c>
    </row>
    <row r="120" ht="14.25" customHeight="1">
      <c r="A120" s="96" t="s">
        <v>481</v>
      </c>
      <c r="B120" s="92">
        <v>1320000.0</v>
      </c>
      <c r="C120" s="93">
        <v>43191.0</v>
      </c>
      <c r="D120" s="93">
        <v>43191.0</v>
      </c>
      <c r="E120" s="118">
        <v>2.0</v>
      </c>
      <c r="F120" s="118">
        <f t="shared" si="2"/>
        <v>2018</v>
      </c>
      <c r="G120" s="118">
        <f t="shared" si="3"/>
        <v>2019</v>
      </c>
      <c r="H120" s="118" t="str">
        <f t="shared" si="4"/>
        <v>Total budget: Overseas Territories Justice, Security &amp; Governance (2018-2019)</v>
      </c>
      <c r="I120" s="118" t="s">
        <v>5</v>
      </c>
      <c r="J120" s="118" t="s">
        <v>8</v>
      </c>
      <c r="K120" s="118">
        <v>10.0</v>
      </c>
      <c r="L120" s="118" t="str">
        <f t="shared" ref="L120:N120" si="121">I120</f>
        <v>UK - Foreign, Commonwealth and Development Office</v>
      </c>
      <c r="M120" s="118" t="str">
        <f t="shared" si="121"/>
        <v>GB-GOV-1</v>
      </c>
      <c r="N120" s="118">
        <f t="shared" si="121"/>
        <v>10</v>
      </c>
      <c r="O120" s="118" t="str">
        <f t="array" ref="O120">INDEX(Activities!I:I, MATCH(A120, Activities!A:A, 0))</f>
        <v>Overseas Territories Justice, Security &amp; Governance</v>
      </c>
    </row>
    <row r="121" ht="14.25" customHeight="1">
      <c r="A121" s="96" t="s">
        <v>485</v>
      </c>
      <c r="B121" s="92" t="s">
        <v>743</v>
      </c>
      <c r="C121" s="93">
        <v>43556.0</v>
      </c>
      <c r="D121" s="93">
        <v>43556.0</v>
      </c>
      <c r="E121" s="118">
        <v>2.0</v>
      </c>
      <c r="F121" s="118">
        <f t="shared" si="2"/>
        <v>2019</v>
      </c>
      <c r="G121" s="118">
        <f t="shared" si="3"/>
        <v>2020</v>
      </c>
      <c r="H121" s="118" t="str">
        <f t="shared" si="4"/>
        <v>Total budget: Maritime Governance and Environment Programme (2019-2020)</v>
      </c>
      <c r="I121" s="118" t="s">
        <v>5</v>
      </c>
      <c r="J121" s="118" t="s">
        <v>8</v>
      </c>
      <c r="K121" s="118">
        <v>10.0</v>
      </c>
      <c r="L121" s="118" t="str">
        <f t="shared" ref="L121:N121" si="122">I121</f>
        <v>UK - Foreign, Commonwealth and Development Office</v>
      </c>
      <c r="M121" s="118" t="str">
        <f t="shared" si="122"/>
        <v>GB-GOV-1</v>
      </c>
      <c r="N121" s="118">
        <f t="shared" si="122"/>
        <v>10</v>
      </c>
      <c r="O121" s="118" t="str">
        <f t="array" ref="O121">INDEX(Activities!I:I, MATCH(A121, Activities!A:A, 0))</f>
        <v>Maritime Governance and Environment Programme</v>
      </c>
    </row>
    <row r="122" ht="14.25" customHeight="1">
      <c r="A122" s="96" t="s">
        <v>485</v>
      </c>
      <c r="B122" s="92">
        <v>1520000.0</v>
      </c>
      <c r="C122" s="93">
        <v>43191.0</v>
      </c>
      <c r="D122" s="93">
        <v>43191.0</v>
      </c>
      <c r="E122" s="118">
        <v>2.0</v>
      </c>
      <c r="F122" s="118">
        <f t="shared" si="2"/>
        <v>2018</v>
      </c>
      <c r="G122" s="118">
        <f t="shared" si="3"/>
        <v>2019</v>
      </c>
      <c r="H122" s="118" t="str">
        <f t="shared" si="4"/>
        <v>Total budget: Maritime Governance and Environment Programme (2018-2019)</v>
      </c>
      <c r="I122" s="118" t="s">
        <v>5</v>
      </c>
      <c r="J122" s="118" t="s">
        <v>8</v>
      </c>
      <c r="K122" s="118">
        <v>10.0</v>
      </c>
      <c r="L122" s="118" t="str">
        <f t="shared" ref="L122:N122" si="123">I122</f>
        <v>UK - Foreign, Commonwealth and Development Office</v>
      </c>
      <c r="M122" s="118" t="str">
        <f t="shared" si="123"/>
        <v>GB-GOV-1</v>
      </c>
      <c r="N122" s="118">
        <f t="shared" si="123"/>
        <v>10</v>
      </c>
      <c r="O122" s="118" t="str">
        <f t="array" ref="O122">INDEX(Activities!I:I, MATCH(A122, Activities!A:A, 0))</f>
        <v>Maritime Governance and Environment Programme</v>
      </c>
    </row>
    <row r="123" ht="14.25" customHeight="1">
      <c r="A123" s="96" t="s">
        <v>516</v>
      </c>
      <c r="B123" s="92" t="s">
        <v>744</v>
      </c>
      <c r="C123" s="93">
        <v>43556.0</v>
      </c>
      <c r="D123" s="93">
        <v>43556.0</v>
      </c>
      <c r="E123" s="118">
        <v>2.0</v>
      </c>
      <c r="F123" s="118">
        <f t="shared" si="2"/>
        <v>2019</v>
      </c>
      <c r="G123" s="118">
        <f t="shared" si="3"/>
        <v>2020</v>
      </c>
      <c r="H123" s="118" t="str">
        <f t="shared" si="4"/>
        <v>Total budget: Consolidating Democracy in Pakistan (2019-2020)</v>
      </c>
      <c r="I123" s="118" t="s">
        <v>5</v>
      </c>
      <c r="J123" s="118" t="s">
        <v>8</v>
      </c>
      <c r="K123" s="118">
        <v>10.0</v>
      </c>
      <c r="L123" s="118" t="str">
        <f t="shared" ref="L123:N123" si="124">I123</f>
        <v>UK - Foreign, Commonwealth and Development Office</v>
      </c>
      <c r="M123" s="118" t="str">
        <f t="shared" si="124"/>
        <v>GB-GOV-1</v>
      </c>
      <c r="N123" s="118">
        <f t="shared" si="124"/>
        <v>10</v>
      </c>
      <c r="O123" s="118" t="str">
        <f t="array" ref="O123">INDEX(Activities!I:I, MATCH(A123, Activities!A:A, 0))</f>
        <v>Consolidating Democracy in Pakistan</v>
      </c>
    </row>
    <row r="124" ht="14.25" customHeight="1">
      <c r="A124" s="96" t="s">
        <v>516</v>
      </c>
      <c r="B124" s="92">
        <v>1256241.0</v>
      </c>
      <c r="C124" s="93">
        <v>43191.0</v>
      </c>
      <c r="D124" s="93">
        <v>43191.0</v>
      </c>
      <c r="E124" s="118">
        <v>2.0</v>
      </c>
      <c r="F124" s="118">
        <f t="shared" si="2"/>
        <v>2018</v>
      </c>
      <c r="G124" s="118">
        <f t="shared" si="3"/>
        <v>2019</v>
      </c>
      <c r="H124" s="118" t="str">
        <f t="shared" si="4"/>
        <v>Total budget: Consolidating Democracy in Pakistan (2018-2019)</v>
      </c>
      <c r="I124" s="118" t="s">
        <v>5</v>
      </c>
      <c r="J124" s="118" t="s">
        <v>8</v>
      </c>
      <c r="K124" s="118">
        <v>10.0</v>
      </c>
      <c r="L124" s="118" t="str">
        <f t="shared" ref="L124:N124" si="125">I124</f>
        <v>UK - Foreign, Commonwealth and Development Office</v>
      </c>
      <c r="M124" s="118" t="str">
        <f t="shared" si="125"/>
        <v>GB-GOV-1</v>
      </c>
      <c r="N124" s="118">
        <f t="shared" si="125"/>
        <v>10</v>
      </c>
      <c r="O124" s="118" t="str">
        <f t="array" ref="O124">INDEX(Activities!I:I, MATCH(A124, Activities!A:A, 0))</f>
        <v>Consolidating Democracy in Pakistan</v>
      </c>
    </row>
    <row r="125" ht="14.25" customHeight="1">
      <c r="A125" s="96" t="s">
        <v>522</v>
      </c>
      <c r="B125" s="92">
        <v>2450000.0</v>
      </c>
      <c r="C125" s="93">
        <v>43556.0</v>
      </c>
      <c r="D125" s="93">
        <v>43556.0</v>
      </c>
      <c r="E125" s="118">
        <v>2.0</v>
      </c>
      <c r="F125" s="118">
        <f t="shared" si="2"/>
        <v>2019</v>
      </c>
      <c r="G125" s="118">
        <f t="shared" si="3"/>
        <v>2020</v>
      </c>
      <c r="H125" s="118" t="str">
        <f t="shared" si="4"/>
        <v>Total budget: Rule of Law in Pakistan Programme (2019-2020)</v>
      </c>
      <c r="I125" s="118" t="s">
        <v>5</v>
      </c>
      <c r="J125" s="118" t="s">
        <v>8</v>
      </c>
      <c r="K125" s="118">
        <v>10.0</v>
      </c>
      <c r="L125" s="118" t="str">
        <f t="shared" ref="L125:N125" si="126">I125</f>
        <v>UK - Foreign, Commonwealth and Development Office</v>
      </c>
      <c r="M125" s="118" t="str">
        <f t="shared" si="126"/>
        <v>GB-GOV-1</v>
      </c>
      <c r="N125" s="118">
        <f t="shared" si="126"/>
        <v>10</v>
      </c>
      <c r="O125" s="118" t="str">
        <f t="array" ref="O125">INDEX(Activities!I:I, MATCH(A125, Activities!A:A, 0))</f>
        <v>Rule of Law in Pakistan Programme</v>
      </c>
    </row>
    <row r="126" ht="14.25" customHeight="1">
      <c r="A126" s="96" t="s">
        <v>522</v>
      </c>
      <c r="B126" s="92">
        <v>721475.0</v>
      </c>
      <c r="C126" s="93">
        <v>43191.0</v>
      </c>
      <c r="D126" s="93">
        <v>43191.0</v>
      </c>
      <c r="E126" s="118">
        <v>2.0</v>
      </c>
      <c r="F126" s="118">
        <f t="shared" si="2"/>
        <v>2018</v>
      </c>
      <c r="G126" s="118">
        <f t="shared" si="3"/>
        <v>2019</v>
      </c>
      <c r="H126" s="118" t="str">
        <f t="shared" si="4"/>
        <v>Total budget: Rule of Law in Pakistan Programme (2018-2019)</v>
      </c>
      <c r="I126" s="118" t="s">
        <v>5</v>
      </c>
      <c r="J126" s="118" t="s">
        <v>8</v>
      </c>
      <c r="K126" s="118">
        <v>10.0</v>
      </c>
      <c r="L126" s="118" t="str">
        <f t="shared" ref="L126:N126" si="127">I126</f>
        <v>UK - Foreign, Commonwealth and Development Office</v>
      </c>
      <c r="M126" s="118" t="str">
        <f t="shared" si="127"/>
        <v>GB-GOV-1</v>
      </c>
      <c r="N126" s="118">
        <f t="shared" si="127"/>
        <v>10</v>
      </c>
      <c r="O126" s="118" t="str">
        <f t="array" ref="O126">INDEX(Activities!I:I, MATCH(A126, Activities!A:A, 0))</f>
        <v>Rule of Law in Pakistan Programme</v>
      </c>
    </row>
    <row r="127" ht="14.25" customHeight="1">
      <c r="A127" s="96" t="s">
        <v>526</v>
      </c>
      <c r="B127" s="92">
        <v>5150000.0</v>
      </c>
      <c r="C127" s="93">
        <v>43556.0</v>
      </c>
      <c r="D127" s="93">
        <v>43556.0</v>
      </c>
      <c r="E127" s="118">
        <v>2.0</v>
      </c>
      <c r="F127" s="118">
        <f t="shared" si="2"/>
        <v>2019</v>
      </c>
      <c r="G127" s="118">
        <f t="shared" si="3"/>
        <v>2020</v>
      </c>
      <c r="H127" s="118" t="str">
        <f t="shared" si="4"/>
        <v>Total budget: Myanmar Country Programme (2019-2020)</v>
      </c>
      <c r="I127" s="118" t="s">
        <v>5</v>
      </c>
      <c r="J127" s="118" t="s">
        <v>8</v>
      </c>
      <c r="K127" s="118">
        <v>10.0</v>
      </c>
      <c r="L127" s="118" t="str">
        <f t="shared" ref="L127:N127" si="128">I127</f>
        <v>UK - Foreign, Commonwealth and Development Office</v>
      </c>
      <c r="M127" s="118" t="str">
        <f t="shared" si="128"/>
        <v>GB-GOV-1</v>
      </c>
      <c r="N127" s="118">
        <f t="shared" si="128"/>
        <v>10</v>
      </c>
      <c r="O127" s="118" t="str">
        <f t="array" ref="O127">INDEX(Activities!I:I, MATCH(A127, Activities!A:A, 0))</f>
        <v>Myanmar Country Programme</v>
      </c>
    </row>
    <row r="128" ht="14.25" customHeight="1">
      <c r="A128" s="96" t="s">
        <v>526</v>
      </c>
      <c r="B128" s="92">
        <v>2370000.0</v>
      </c>
      <c r="C128" s="93">
        <v>43191.0</v>
      </c>
      <c r="D128" s="93">
        <v>43191.0</v>
      </c>
      <c r="E128" s="118">
        <v>2.0</v>
      </c>
      <c r="F128" s="118">
        <f t="shared" si="2"/>
        <v>2018</v>
      </c>
      <c r="G128" s="118">
        <f t="shared" si="3"/>
        <v>2019</v>
      </c>
      <c r="H128" s="118" t="str">
        <f t="shared" si="4"/>
        <v>Total budget: Myanmar Country Programme (2018-2019)</v>
      </c>
      <c r="I128" s="118" t="s">
        <v>5</v>
      </c>
      <c r="J128" s="118" t="s">
        <v>8</v>
      </c>
      <c r="K128" s="118">
        <v>10.0</v>
      </c>
      <c r="L128" s="118" t="str">
        <f t="shared" ref="L128:N128" si="129">I128</f>
        <v>UK - Foreign, Commonwealth and Development Office</v>
      </c>
      <c r="M128" s="118" t="str">
        <f t="shared" si="129"/>
        <v>GB-GOV-1</v>
      </c>
      <c r="N128" s="118">
        <f t="shared" si="129"/>
        <v>10</v>
      </c>
      <c r="O128" s="118" t="str">
        <f t="array" ref="O128">INDEX(Activities!I:I, MATCH(A128, Activities!A:A, 0))</f>
        <v>Myanmar Country Programme</v>
      </c>
    </row>
    <row r="129" ht="14.25" customHeight="1">
      <c r="A129" s="96" t="s">
        <v>532</v>
      </c>
      <c r="B129" s="92">
        <v>1350000.0</v>
      </c>
      <c r="C129" s="93">
        <v>43556.0</v>
      </c>
      <c r="D129" s="93">
        <v>43556.0</v>
      </c>
      <c r="E129" s="118">
        <v>2.0</v>
      </c>
      <c r="F129" s="118">
        <f t="shared" si="2"/>
        <v>2019</v>
      </c>
      <c r="G129" s="118">
        <f t="shared" si="3"/>
        <v>2020</v>
      </c>
      <c r="H129" s="118" t="str">
        <f t="shared" si="4"/>
        <v>Total budget: Nepal Peacebuilding Programme (2019-2020)</v>
      </c>
      <c r="I129" s="118" t="s">
        <v>5</v>
      </c>
      <c r="J129" s="118" t="s">
        <v>8</v>
      </c>
      <c r="K129" s="118">
        <v>10.0</v>
      </c>
      <c r="L129" s="118" t="str">
        <f t="shared" ref="L129:N129" si="130">I129</f>
        <v>UK - Foreign, Commonwealth and Development Office</v>
      </c>
      <c r="M129" s="118" t="str">
        <f t="shared" si="130"/>
        <v>GB-GOV-1</v>
      </c>
      <c r="N129" s="118">
        <f t="shared" si="130"/>
        <v>10</v>
      </c>
      <c r="O129" s="118" t="str">
        <f t="array" ref="O129">INDEX(Activities!I:I, MATCH(A129, Activities!A:A, 0))</f>
        <v>Nepal Peacebuilding Programme</v>
      </c>
    </row>
    <row r="130" ht="14.25" customHeight="1">
      <c r="A130" s="96" t="s">
        <v>532</v>
      </c>
      <c r="B130" s="92">
        <v>700000.0</v>
      </c>
      <c r="C130" s="93">
        <v>43191.0</v>
      </c>
      <c r="D130" s="93">
        <v>43191.0</v>
      </c>
      <c r="E130" s="118">
        <v>2.0</v>
      </c>
      <c r="F130" s="118">
        <f t="shared" si="2"/>
        <v>2018</v>
      </c>
      <c r="G130" s="118">
        <f t="shared" si="3"/>
        <v>2019</v>
      </c>
      <c r="H130" s="118" t="str">
        <f t="shared" si="4"/>
        <v>Total budget: Nepal Peacebuilding Programme (2018-2019)</v>
      </c>
      <c r="I130" s="118" t="s">
        <v>5</v>
      </c>
      <c r="J130" s="118" t="s">
        <v>8</v>
      </c>
      <c r="K130" s="118">
        <v>10.0</v>
      </c>
      <c r="L130" s="118" t="str">
        <f t="shared" ref="L130:N130" si="131">I130</f>
        <v>UK - Foreign, Commonwealth and Development Office</v>
      </c>
      <c r="M130" s="118" t="str">
        <f t="shared" si="131"/>
        <v>GB-GOV-1</v>
      </c>
      <c r="N130" s="118">
        <f t="shared" si="131"/>
        <v>10</v>
      </c>
      <c r="O130" s="118" t="str">
        <f t="array" ref="O130">INDEX(Activities!I:I, MATCH(A130, Activities!A:A, 0))</f>
        <v>Nepal Peacebuilding Programme</v>
      </c>
    </row>
    <row r="131" ht="14.25" customHeight="1">
      <c r="A131" s="96" t="s">
        <v>538</v>
      </c>
      <c r="B131" s="92">
        <v>2800000.0</v>
      </c>
      <c r="C131" s="93">
        <v>43556.0</v>
      </c>
      <c r="D131" s="93">
        <v>43556.0</v>
      </c>
      <c r="E131" s="118">
        <v>2.0</v>
      </c>
      <c r="F131" s="118">
        <f t="shared" si="2"/>
        <v>2019</v>
      </c>
      <c r="G131" s="118">
        <f t="shared" si="3"/>
        <v>2020</v>
      </c>
      <c r="H131" s="118" t="str">
        <f t="shared" si="4"/>
        <v>Total budget: Sri Lanka - Delivering increased stability and reducing the risk of a return to conflict (2019-2020)</v>
      </c>
      <c r="I131" s="118" t="s">
        <v>5</v>
      </c>
      <c r="J131" s="118" t="s">
        <v>8</v>
      </c>
      <c r="K131" s="118">
        <v>10.0</v>
      </c>
      <c r="L131" s="118" t="str">
        <f t="shared" ref="L131:N131" si="132">I131</f>
        <v>UK - Foreign, Commonwealth and Development Office</v>
      </c>
      <c r="M131" s="118" t="str">
        <f t="shared" si="132"/>
        <v>GB-GOV-1</v>
      </c>
      <c r="N131" s="118">
        <f t="shared" si="132"/>
        <v>10</v>
      </c>
      <c r="O131" s="118" t="str">
        <f t="array" ref="O131">INDEX(Activities!I:I, MATCH(A131, Activities!A:A, 0))</f>
        <v>Sri Lanka - Delivering increased stability and reducing the risk of a return to conflict</v>
      </c>
    </row>
    <row r="132" ht="14.25" customHeight="1">
      <c r="A132" s="96" t="s">
        <v>538</v>
      </c>
      <c r="B132" s="98">
        <v>3500000.0</v>
      </c>
      <c r="C132" s="93">
        <v>43191.0</v>
      </c>
      <c r="D132" s="93">
        <v>43191.0</v>
      </c>
      <c r="E132" s="118">
        <v>2.0</v>
      </c>
      <c r="F132" s="118">
        <f t="shared" si="2"/>
        <v>2018</v>
      </c>
      <c r="G132" s="118">
        <f t="shared" si="3"/>
        <v>2019</v>
      </c>
      <c r="H132" s="118" t="str">
        <f t="shared" si="4"/>
        <v>Total budget: Sri Lanka - Delivering increased stability and reducing the risk of a return to conflict (2018-2019)</v>
      </c>
      <c r="I132" s="118" t="s">
        <v>5</v>
      </c>
      <c r="J132" s="118" t="s">
        <v>8</v>
      </c>
      <c r="K132" s="118">
        <v>10.0</v>
      </c>
      <c r="L132" s="118" t="str">
        <f t="shared" ref="L132:N132" si="133">I132</f>
        <v>UK - Foreign, Commonwealth and Development Office</v>
      </c>
      <c r="M132" s="118" t="str">
        <f t="shared" si="133"/>
        <v>GB-GOV-1</v>
      </c>
      <c r="N132" s="118">
        <f t="shared" si="133"/>
        <v>10</v>
      </c>
      <c r="O132" s="118" t="str">
        <f t="array" ref="O132">INDEX(Activities!I:I, MATCH(A132, Activities!A:A, 0))</f>
        <v>Sri Lanka - Delivering increased stability and reducing the risk of a return to conflict</v>
      </c>
    </row>
    <row r="133" ht="14.25" customHeight="1">
      <c r="A133" s="96" t="s">
        <v>560</v>
      </c>
      <c r="B133" s="98">
        <v>1.833E7</v>
      </c>
      <c r="C133" s="93">
        <v>43191.0</v>
      </c>
      <c r="D133" s="93">
        <v>43191.0</v>
      </c>
      <c r="E133" s="118">
        <v>2.0</v>
      </c>
      <c r="F133" s="118">
        <f t="shared" si="2"/>
        <v>2018</v>
      </c>
      <c r="G133" s="118">
        <f t="shared" si="3"/>
        <v>2019</v>
      </c>
      <c r="H133" s="118" t="str">
        <f t="shared" si="4"/>
        <v>Total budget: Western Balkans Programme (2018-2019)</v>
      </c>
      <c r="I133" s="118" t="s">
        <v>5</v>
      </c>
      <c r="J133" s="118" t="s">
        <v>8</v>
      </c>
      <c r="K133" s="118">
        <v>10.0</v>
      </c>
      <c r="L133" s="118" t="str">
        <f t="shared" ref="L133:N133" si="134">I133</f>
        <v>UK - Foreign, Commonwealth and Development Office</v>
      </c>
      <c r="M133" s="118" t="str">
        <f t="shared" si="134"/>
        <v>GB-GOV-1</v>
      </c>
      <c r="N133" s="118">
        <f t="shared" si="134"/>
        <v>10</v>
      </c>
      <c r="O133" s="118" t="str">
        <f t="array" ref="O133">INDEX(Activities!I:I, MATCH(A133, Activities!A:A, 0))</f>
        <v>Western Balkans Programme</v>
      </c>
    </row>
    <row r="134" ht="14.25" customHeight="1">
      <c r="A134" s="99" t="s">
        <v>565</v>
      </c>
      <c r="B134" s="100" t="s">
        <v>745</v>
      </c>
      <c r="C134" s="93">
        <v>43556.0</v>
      </c>
      <c r="D134" s="93">
        <v>43556.0</v>
      </c>
      <c r="E134" s="118">
        <v>2.0</v>
      </c>
      <c r="F134" s="118">
        <f t="shared" si="2"/>
        <v>2019</v>
      </c>
      <c r="G134" s="118">
        <f t="shared" si="3"/>
        <v>2020</v>
      </c>
      <c r="H134" s="118" t="str">
        <f t="shared" si="4"/>
        <v>Total budget: Western Balkans Stability CSSF Programme (2019-2020)</v>
      </c>
      <c r="I134" s="118" t="s">
        <v>5</v>
      </c>
      <c r="J134" s="118" t="s">
        <v>8</v>
      </c>
      <c r="K134" s="118">
        <v>10.0</v>
      </c>
      <c r="L134" s="118" t="str">
        <f t="shared" ref="L134:N134" si="135">I134</f>
        <v>UK - Foreign, Commonwealth and Development Office</v>
      </c>
      <c r="M134" s="118" t="str">
        <f t="shared" si="135"/>
        <v>GB-GOV-1</v>
      </c>
      <c r="N134" s="118">
        <f t="shared" si="135"/>
        <v>10</v>
      </c>
      <c r="O134" s="118" t="str">
        <f t="array" ref="O134">INDEX(Activities!I:I, MATCH(A134, Activities!A:A, 0))</f>
        <v>Western Balkans Stability CSSF Programme</v>
      </c>
    </row>
    <row r="135" ht="14.25" customHeight="1">
      <c r="A135" s="101" t="s">
        <v>569</v>
      </c>
      <c r="B135" s="102" t="s">
        <v>746</v>
      </c>
      <c r="C135" s="103">
        <v>43556.0</v>
      </c>
      <c r="D135" s="93">
        <v>43556.0</v>
      </c>
      <c r="E135" s="118">
        <v>2.0</v>
      </c>
      <c r="F135" s="118">
        <f t="shared" si="2"/>
        <v>2019</v>
      </c>
      <c r="G135" s="118">
        <f t="shared" si="3"/>
        <v>2020</v>
      </c>
      <c r="H135" s="118" t="str">
        <f t="shared" si="4"/>
        <v>Total budget: Western Balkans: Media Cyber and Defence (MCD) CSSF Programme (2019-2020)</v>
      </c>
      <c r="I135" s="118" t="s">
        <v>5</v>
      </c>
      <c r="J135" s="118" t="s">
        <v>8</v>
      </c>
      <c r="K135" s="118">
        <v>10.0</v>
      </c>
      <c r="L135" s="118" t="str">
        <f t="shared" ref="L135:N135" si="136">I135</f>
        <v>UK - Foreign, Commonwealth and Development Office</v>
      </c>
      <c r="M135" s="118" t="str">
        <f t="shared" si="136"/>
        <v>GB-GOV-1</v>
      </c>
      <c r="N135" s="118">
        <f t="shared" si="136"/>
        <v>10</v>
      </c>
      <c r="O135" s="118" t="str">
        <f t="array" ref="O135">INDEX(Activities!I:I, MATCH(A135, Activities!A:A, 0))</f>
        <v>Western Balkans: Media Cyber and Defence (MCD) CSSF Programme</v>
      </c>
    </row>
    <row r="136" ht="14.25" customHeight="1">
      <c r="A136" s="91" t="s">
        <v>109</v>
      </c>
      <c r="B136" s="104">
        <v>9666376.0</v>
      </c>
      <c r="C136" s="103">
        <v>43922.0</v>
      </c>
      <c r="D136" s="93">
        <v>43922.0</v>
      </c>
      <c r="E136" s="118">
        <v>2.0</v>
      </c>
      <c r="F136" s="118">
        <f t="shared" si="2"/>
        <v>2020</v>
      </c>
      <c r="G136" s="118">
        <f t="shared" si="3"/>
        <v>2021</v>
      </c>
      <c r="H136" s="118" t="str">
        <f t="shared" si="4"/>
        <v>Total budget: Multilateral Championing Our Values (2020-2021)</v>
      </c>
      <c r="I136" s="118" t="s">
        <v>5</v>
      </c>
      <c r="J136" s="118" t="s">
        <v>8</v>
      </c>
      <c r="K136" s="118">
        <v>10.0</v>
      </c>
      <c r="L136" s="118" t="str">
        <f t="shared" ref="L136:N136" si="137">I136</f>
        <v>UK - Foreign, Commonwealth and Development Office</v>
      </c>
      <c r="M136" s="118" t="str">
        <f t="shared" si="137"/>
        <v>GB-GOV-1</v>
      </c>
      <c r="N136" s="118">
        <f t="shared" si="137"/>
        <v>10</v>
      </c>
      <c r="O136" s="118" t="str">
        <f t="array" ref="O136">INDEX(Activities!I:I, MATCH(A136, Activities!A:A, 0))</f>
        <v>Multilateral Championing Our Values</v>
      </c>
    </row>
    <row r="137" ht="14.25" customHeight="1">
      <c r="A137" s="91" t="s">
        <v>117</v>
      </c>
      <c r="B137" s="104">
        <v>1.0926135E7</v>
      </c>
      <c r="C137" s="103">
        <v>43922.0</v>
      </c>
      <c r="D137" s="93">
        <v>43922.0</v>
      </c>
      <c r="E137" s="118">
        <v>2.0</v>
      </c>
      <c r="F137" s="118">
        <f t="shared" si="2"/>
        <v>2020</v>
      </c>
      <c r="G137" s="118">
        <f t="shared" si="3"/>
        <v>2021</v>
      </c>
      <c r="H137" s="118" t="str">
        <f t="shared" si="4"/>
        <v>Total budget: Multilateral Strategy Peacebuilding Programme (2020-2021)</v>
      </c>
      <c r="I137" s="118" t="s">
        <v>5</v>
      </c>
      <c r="J137" s="118" t="s">
        <v>8</v>
      </c>
      <c r="K137" s="118">
        <v>10.0</v>
      </c>
      <c r="L137" s="118" t="str">
        <f t="shared" ref="L137:N137" si="138">I137</f>
        <v>UK - Foreign, Commonwealth and Development Office</v>
      </c>
      <c r="M137" s="118" t="str">
        <f t="shared" si="138"/>
        <v>GB-GOV-1</v>
      </c>
      <c r="N137" s="118">
        <f t="shared" si="138"/>
        <v>10</v>
      </c>
      <c r="O137" s="118" t="str">
        <f t="array" ref="O137">INDEX(Activities!I:I, MATCH(A137, Activities!A:A, 0))</f>
        <v>Multilateral Strategy Peacebuilding Programme</v>
      </c>
    </row>
    <row r="138" ht="14.25" customHeight="1">
      <c r="A138" s="91" t="s">
        <v>122</v>
      </c>
      <c r="B138" s="104">
        <v>2720000.0</v>
      </c>
      <c r="C138" s="103">
        <v>43922.0</v>
      </c>
      <c r="D138" s="93">
        <v>43922.0</v>
      </c>
      <c r="E138" s="118">
        <v>2.0</v>
      </c>
      <c r="F138" s="118">
        <f t="shared" si="2"/>
        <v>2020</v>
      </c>
      <c r="G138" s="118">
        <f t="shared" si="3"/>
        <v>2021</v>
      </c>
      <c r="H138" s="118" t="str">
        <f t="shared" si="4"/>
        <v>Total budget: Multilateral Strategy Peacekeeping Programme (2020-2021)</v>
      </c>
      <c r="I138" s="118" t="s">
        <v>5</v>
      </c>
      <c r="J138" s="118" t="s">
        <v>8</v>
      </c>
      <c r="K138" s="118">
        <v>10.0</v>
      </c>
      <c r="L138" s="118" t="str">
        <f t="shared" ref="L138:N138" si="139">I138</f>
        <v>UK - Foreign, Commonwealth and Development Office</v>
      </c>
      <c r="M138" s="118" t="str">
        <f t="shared" si="139"/>
        <v>GB-GOV-1</v>
      </c>
      <c r="N138" s="118">
        <f t="shared" si="139"/>
        <v>10</v>
      </c>
      <c r="O138" s="118" t="str">
        <f t="array" ref="O138">INDEX(Activities!I:I, MATCH(A138, Activities!A:A, 0))</f>
        <v>Multilateral Strategy Peacekeeping Programme</v>
      </c>
    </row>
    <row r="139" ht="14.25" customHeight="1">
      <c r="A139" s="91" t="s">
        <v>127</v>
      </c>
      <c r="B139" s="104">
        <v>1273456.0</v>
      </c>
      <c r="C139" s="103">
        <v>43922.0</v>
      </c>
      <c r="D139" s="93">
        <v>43922.0</v>
      </c>
      <c r="E139" s="118">
        <v>2.0</v>
      </c>
      <c r="F139" s="118">
        <f t="shared" si="2"/>
        <v>2020</v>
      </c>
      <c r="G139" s="118">
        <f t="shared" si="3"/>
        <v>2021</v>
      </c>
      <c r="H139" s="118" t="str">
        <f t="shared" si="4"/>
        <v>Total budget: Multilateral Security Capacity Building (2020-2021)</v>
      </c>
      <c r="I139" s="118" t="s">
        <v>5</v>
      </c>
      <c r="J139" s="118" t="s">
        <v>8</v>
      </c>
      <c r="K139" s="118">
        <v>10.0</v>
      </c>
      <c r="L139" s="118" t="str">
        <f t="shared" ref="L139:N139" si="140">I139</f>
        <v>UK - Foreign, Commonwealth and Development Office</v>
      </c>
      <c r="M139" s="118" t="str">
        <f t="shared" si="140"/>
        <v>GB-GOV-1</v>
      </c>
      <c r="N139" s="118">
        <f t="shared" si="140"/>
        <v>10</v>
      </c>
      <c r="O139" s="118" t="str">
        <f t="array" ref="O139">INDEX(Activities!I:I, MATCH(A139, Activities!A:A, 0))</f>
        <v>Multilateral Security Capacity Building</v>
      </c>
    </row>
    <row r="140" ht="14.25" customHeight="1">
      <c r="A140" s="91" t="s">
        <v>131</v>
      </c>
      <c r="B140" s="104">
        <v>887731.0</v>
      </c>
      <c r="C140" s="103">
        <v>43922.0</v>
      </c>
      <c r="D140" s="93">
        <v>43922.0</v>
      </c>
      <c r="E140" s="118">
        <v>2.0</v>
      </c>
      <c r="F140" s="118">
        <f t="shared" si="2"/>
        <v>2020</v>
      </c>
      <c r="G140" s="118">
        <f t="shared" si="3"/>
        <v>2021</v>
      </c>
      <c r="H140" s="118" t="str">
        <f t="shared" si="4"/>
        <v>Total budget: Migration Reintegration and Support for Returnees Programme (2020-2021)</v>
      </c>
      <c r="I140" s="118" t="s">
        <v>5</v>
      </c>
      <c r="J140" s="118" t="s">
        <v>8</v>
      </c>
      <c r="K140" s="118">
        <v>10.0</v>
      </c>
      <c r="L140" s="118" t="str">
        <f t="shared" ref="L140:N140" si="141">I140</f>
        <v>UK - Foreign, Commonwealth and Development Office</v>
      </c>
      <c r="M140" s="118" t="str">
        <f t="shared" si="141"/>
        <v>GB-GOV-1</v>
      </c>
      <c r="N140" s="118">
        <f t="shared" si="141"/>
        <v>10</v>
      </c>
      <c r="O140" s="118" t="str">
        <f t="array" ref="O140">INDEX(Activities!I:I, MATCH(A140, Activities!A:A, 0))</f>
        <v>Migration Reintegration and Support for Returnees Programme</v>
      </c>
    </row>
    <row r="141" ht="14.25" customHeight="1">
      <c r="A141" s="91" t="s">
        <v>136</v>
      </c>
      <c r="B141" s="104">
        <v>4118043.0</v>
      </c>
      <c r="C141" s="103">
        <v>43922.0</v>
      </c>
      <c r="D141" s="93">
        <v>43922.0</v>
      </c>
      <c r="E141" s="118">
        <v>2.0</v>
      </c>
      <c r="F141" s="118">
        <f t="shared" si="2"/>
        <v>2020</v>
      </c>
      <c r="G141" s="118">
        <f t="shared" si="3"/>
        <v>2021</v>
      </c>
      <c r="H141" s="118" t="str">
        <f t="shared" si="4"/>
        <v>Total budget: Supporting Turkey to manage illegal migration from the East (2020-2021)</v>
      </c>
      <c r="I141" s="118" t="s">
        <v>5</v>
      </c>
      <c r="J141" s="118" t="s">
        <v>8</v>
      </c>
      <c r="K141" s="118">
        <v>10.0</v>
      </c>
      <c r="L141" s="118" t="str">
        <f t="shared" ref="L141:N141" si="142">I141</f>
        <v>UK - Foreign, Commonwealth and Development Office</v>
      </c>
      <c r="M141" s="118" t="str">
        <f t="shared" si="142"/>
        <v>GB-GOV-1</v>
      </c>
      <c r="N141" s="118">
        <f t="shared" si="142"/>
        <v>10</v>
      </c>
      <c r="O141" s="118" t="str">
        <f t="array" ref="O141">INDEX(Activities!I:I, MATCH(A141, Activities!A:A, 0))</f>
        <v>Supporting Turkey to manage illegal migration from the East</v>
      </c>
    </row>
    <row r="142" ht="14.25" customHeight="1">
      <c r="A142" s="91" t="s">
        <v>161</v>
      </c>
      <c r="B142" s="104">
        <v>2.61E7</v>
      </c>
      <c r="C142" s="103">
        <v>43922.0</v>
      </c>
      <c r="D142" s="93">
        <v>43922.0</v>
      </c>
      <c r="E142" s="118">
        <v>2.0</v>
      </c>
      <c r="F142" s="118">
        <f t="shared" si="2"/>
        <v>2020</v>
      </c>
      <c r="G142" s="118">
        <f t="shared" si="3"/>
        <v>2021</v>
      </c>
      <c r="H142" s="118" t="str">
        <f t="shared" si="4"/>
        <v>Total budget: Counter Terrorism Programmes Fund (2020-2021)</v>
      </c>
      <c r="I142" s="118" t="s">
        <v>5</v>
      </c>
      <c r="J142" s="118" t="s">
        <v>8</v>
      </c>
      <c r="K142" s="118">
        <v>10.0</v>
      </c>
      <c r="L142" s="118" t="str">
        <f t="shared" ref="L142:N142" si="143">I142</f>
        <v>UK - Foreign, Commonwealth and Development Office</v>
      </c>
      <c r="M142" s="118" t="str">
        <f t="shared" si="143"/>
        <v>GB-GOV-1</v>
      </c>
      <c r="N142" s="118">
        <f t="shared" si="143"/>
        <v>10</v>
      </c>
      <c r="O142" s="118" t="str">
        <f t="array" ref="O142">INDEX(Activities!I:I, MATCH(A142, Activities!A:A, 0))</f>
        <v>Counter Terrorism Programmes Fund</v>
      </c>
    </row>
    <row r="143" ht="14.25" customHeight="1">
      <c r="A143" s="105" t="s">
        <v>165</v>
      </c>
      <c r="B143" s="104">
        <v>3417047.0</v>
      </c>
      <c r="C143" s="103">
        <v>43922.0</v>
      </c>
      <c r="D143" s="93">
        <v>43922.0</v>
      </c>
      <c r="E143" s="118">
        <v>2.0</v>
      </c>
      <c r="F143" s="118">
        <f t="shared" si="2"/>
        <v>2020</v>
      </c>
      <c r="G143" s="118">
        <f t="shared" si="3"/>
        <v>2021</v>
      </c>
      <c r="H143" s="118" t="str">
        <f t="shared" si="4"/>
        <v>Total budget: Collaboration against trafficking and smuggling in Nigeria &amp; Niger (CATS NN)(Formerly Upstream Programme) (2020-2021)</v>
      </c>
      <c r="I143" s="118" t="s">
        <v>5</v>
      </c>
      <c r="J143" s="118" t="s">
        <v>8</v>
      </c>
      <c r="K143" s="118">
        <v>10.0</v>
      </c>
      <c r="L143" s="118" t="str">
        <f t="shared" ref="L143:N143" si="144">I143</f>
        <v>UK - Foreign, Commonwealth and Development Office</v>
      </c>
      <c r="M143" s="118" t="str">
        <f t="shared" si="144"/>
        <v>GB-GOV-1</v>
      </c>
      <c r="N143" s="118">
        <f t="shared" si="144"/>
        <v>10</v>
      </c>
      <c r="O143" s="118" t="str">
        <f t="array" ref="O143">INDEX(Activities!I:I, MATCH(A143, Activities!A:A, 0))</f>
        <v>Collaboration against trafficking and smuggling in Nigeria &amp; Niger (CATS NN)(Formerly Upstream Programme)</v>
      </c>
    </row>
    <row r="144" ht="14.25" customHeight="1">
      <c r="A144" s="106" t="s">
        <v>170</v>
      </c>
      <c r="B144" s="104">
        <v>1952561.0</v>
      </c>
      <c r="C144" s="103">
        <v>43922.0</v>
      </c>
      <c r="D144" s="93">
        <v>43922.0</v>
      </c>
      <c r="E144" s="118">
        <v>2.0</v>
      </c>
      <c r="F144" s="118">
        <f t="shared" si="2"/>
        <v>2020</v>
      </c>
      <c r="G144" s="118">
        <f t="shared" si="3"/>
        <v>2021</v>
      </c>
      <c r="H144" s="118" t="str">
        <f t="shared" si="4"/>
        <v>Total budget: Multilateral UN Reform (2020-2021)</v>
      </c>
      <c r="I144" s="118" t="s">
        <v>5</v>
      </c>
      <c r="J144" s="118" t="s">
        <v>8</v>
      </c>
      <c r="K144" s="118">
        <v>10.0</v>
      </c>
      <c r="L144" s="118" t="str">
        <f t="shared" ref="L144:N144" si="145">I144</f>
        <v>UK - Foreign, Commonwealth and Development Office</v>
      </c>
      <c r="M144" s="118" t="str">
        <f t="shared" si="145"/>
        <v>GB-GOV-1</v>
      </c>
      <c r="N144" s="118">
        <f t="shared" si="145"/>
        <v>10</v>
      </c>
      <c r="O144" s="118" t="str">
        <f t="array" ref="O144">INDEX(Activities!I:I, MATCH(A144, Activities!A:A, 0))</f>
        <v>Multilateral UN Reform</v>
      </c>
    </row>
    <row r="145" ht="14.25" customHeight="1">
      <c r="A145" s="91" t="s">
        <v>207</v>
      </c>
      <c r="B145" s="104">
        <v>1000000.0</v>
      </c>
      <c r="C145" s="103">
        <v>43922.0</v>
      </c>
      <c r="D145" s="93">
        <v>43922.0</v>
      </c>
      <c r="E145" s="118">
        <v>2.0</v>
      </c>
      <c r="F145" s="118">
        <f t="shared" si="2"/>
        <v>2020</v>
      </c>
      <c r="G145" s="118">
        <f t="shared" si="3"/>
        <v>2021</v>
      </c>
      <c r="H145" s="118" t="str">
        <f t="shared" si="4"/>
        <v>Total budget: Nigeria Security &amp; Justice Reform Programme (2020-2021)</v>
      </c>
      <c r="I145" s="118" t="s">
        <v>5</v>
      </c>
      <c r="J145" s="118" t="s">
        <v>8</v>
      </c>
      <c r="K145" s="118">
        <v>10.0</v>
      </c>
      <c r="L145" s="118" t="str">
        <f t="shared" ref="L145:N145" si="146">I145</f>
        <v>UK - Foreign, Commonwealth and Development Office</v>
      </c>
      <c r="M145" s="118" t="str">
        <f t="shared" si="146"/>
        <v>GB-GOV-1</v>
      </c>
      <c r="N145" s="118">
        <f t="shared" si="146"/>
        <v>10</v>
      </c>
      <c r="O145" s="118" t="str">
        <f t="array" ref="O145">INDEX(Activities!I:I, MATCH(A145, Activities!A:A, 0))</f>
        <v>Nigeria Security &amp; Justice Reform Programme</v>
      </c>
    </row>
    <row r="146" ht="14.25" customHeight="1">
      <c r="A146" s="91" t="s">
        <v>213</v>
      </c>
      <c r="B146" s="104">
        <v>7900000.0</v>
      </c>
      <c r="C146" s="103">
        <v>43922.0</v>
      </c>
      <c r="D146" s="93">
        <v>43922.0</v>
      </c>
      <c r="E146" s="118">
        <v>2.0</v>
      </c>
      <c r="F146" s="118">
        <f t="shared" si="2"/>
        <v>2020</v>
      </c>
      <c r="G146" s="118">
        <f t="shared" si="3"/>
        <v>2021</v>
      </c>
      <c r="H146" s="118" t="str">
        <f t="shared" si="4"/>
        <v>Total budget: North East Nigeria Security and Conflict and Stabilisation Programme (2020-2021)</v>
      </c>
      <c r="I146" s="118" t="s">
        <v>5</v>
      </c>
      <c r="J146" s="118" t="s">
        <v>8</v>
      </c>
      <c r="K146" s="118">
        <v>10.0</v>
      </c>
      <c r="L146" s="118" t="str">
        <f t="shared" ref="L146:N146" si="147">I146</f>
        <v>UK - Foreign, Commonwealth and Development Office</v>
      </c>
      <c r="M146" s="118" t="str">
        <f t="shared" si="147"/>
        <v>GB-GOV-1</v>
      </c>
      <c r="N146" s="118">
        <f t="shared" si="147"/>
        <v>10</v>
      </c>
      <c r="O146" s="118" t="str">
        <f t="array" ref="O146">INDEX(Activities!I:I, MATCH(A146, Activities!A:A, 0))</f>
        <v>North East Nigeria Security and Conflict and Stabilisation Programme</v>
      </c>
    </row>
    <row r="147" ht="14.25" customHeight="1">
      <c r="A147" s="91" t="s">
        <v>221</v>
      </c>
      <c r="B147" s="104">
        <v>800000.0</v>
      </c>
      <c r="C147" s="103">
        <v>43922.0</v>
      </c>
      <c r="D147" s="93">
        <v>43922.0</v>
      </c>
      <c r="E147" s="118">
        <v>2.0</v>
      </c>
      <c r="F147" s="118">
        <f t="shared" si="2"/>
        <v>2020</v>
      </c>
      <c r="G147" s="118">
        <f t="shared" si="3"/>
        <v>2021</v>
      </c>
      <c r="H147" s="118" t="str">
        <f t="shared" si="4"/>
        <v>Total budget: Somaliland (Somalia) Programme (2020-2021)</v>
      </c>
      <c r="I147" s="118" t="s">
        <v>5</v>
      </c>
      <c r="J147" s="118" t="s">
        <v>8</v>
      </c>
      <c r="K147" s="118">
        <v>10.0</v>
      </c>
      <c r="L147" s="118" t="str">
        <f t="shared" ref="L147:N147" si="148">I147</f>
        <v>UK - Foreign, Commonwealth and Development Office</v>
      </c>
      <c r="M147" s="118" t="str">
        <f t="shared" si="148"/>
        <v>GB-GOV-1</v>
      </c>
      <c r="N147" s="118">
        <f t="shared" si="148"/>
        <v>10</v>
      </c>
      <c r="O147" s="118" t="str">
        <f t="array" ref="O147">INDEX(Activities!I:I, MATCH(A147, Activities!A:A, 0))</f>
        <v>Somaliland (Somalia) Programme</v>
      </c>
    </row>
    <row r="148" ht="14.25" customHeight="1">
      <c r="A148" s="91" t="s">
        <v>227</v>
      </c>
      <c r="B148" s="104">
        <v>5426450.0</v>
      </c>
      <c r="C148" s="103">
        <v>43922.0</v>
      </c>
      <c r="D148" s="93">
        <v>43922.0</v>
      </c>
      <c r="E148" s="118">
        <v>2.0</v>
      </c>
      <c r="F148" s="118">
        <f t="shared" si="2"/>
        <v>2020</v>
      </c>
      <c r="G148" s="118">
        <f t="shared" si="3"/>
        <v>2021</v>
      </c>
      <c r="H148" s="118" t="str">
        <f t="shared" si="4"/>
        <v>Total budget: Africa Peace and Security (2020-2021)</v>
      </c>
      <c r="I148" s="118" t="s">
        <v>5</v>
      </c>
      <c r="J148" s="118" t="s">
        <v>8</v>
      </c>
      <c r="K148" s="118">
        <v>10.0</v>
      </c>
      <c r="L148" s="118" t="str">
        <f t="shared" ref="L148:N148" si="149">I148</f>
        <v>UK - Foreign, Commonwealth and Development Office</v>
      </c>
      <c r="M148" s="118" t="str">
        <f t="shared" si="149"/>
        <v>GB-GOV-1</v>
      </c>
      <c r="N148" s="118">
        <f t="shared" si="149"/>
        <v>10</v>
      </c>
      <c r="O148" s="118" t="str">
        <f t="array" ref="O148">INDEX(Activities!I:I, MATCH(A148, Activities!A:A, 0))</f>
        <v>Africa Peace and Security</v>
      </c>
    </row>
    <row r="149" ht="14.25" customHeight="1">
      <c r="A149" s="91" t="s">
        <v>231</v>
      </c>
      <c r="B149" s="104">
        <v>4000000.0</v>
      </c>
      <c r="C149" s="103">
        <v>43922.0</v>
      </c>
      <c r="D149" s="93">
        <v>43922.0</v>
      </c>
      <c r="E149" s="118">
        <v>2.0</v>
      </c>
      <c r="F149" s="118">
        <f t="shared" si="2"/>
        <v>2020</v>
      </c>
      <c r="G149" s="118">
        <f t="shared" si="3"/>
        <v>2021</v>
      </c>
      <c r="H149" s="118" t="str">
        <f t="shared" si="4"/>
        <v>Total budget: East Africa Preventing Violent Extremism (2020-2021)</v>
      </c>
      <c r="I149" s="118" t="s">
        <v>5</v>
      </c>
      <c r="J149" s="118" t="s">
        <v>8</v>
      </c>
      <c r="K149" s="118">
        <v>10.0</v>
      </c>
      <c r="L149" s="118" t="str">
        <f t="shared" ref="L149:N149" si="150">I149</f>
        <v>UK - Foreign, Commonwealth and Development Office</v>
      </c>
      <c r="M149" s="118" t="str">
        <f t="shared" si="150"/>
        <v>GB-GOV-1</v>
      </c>
      <c r="N149" s="118">
        <f t="shared" si="150"/>
        <v>10</v>
      </c>
      <c r="O149" s="118" t="str">
        <f t="array" ref="O149">INDEX(Activities!I:I, MATCH(A149, Activities!A:A, 0))</f>
        <v>East Africa Preventing Violent Extremism</v>
      </c>
    </row>
    <row r="150" ht="14.25" customHeight="1">
      <c r="A150" s="91" t="s">
        <v>235</v>
      </c>
      <c r="B150" s="104">
        <v>850000.0</v>
      </c>
      <c r="C150" s="103">
        <v>43922.0</v>
      </c>
      <c r="D150" s="93">
        <v>43922.0</v>
      </c>
      <c r="E150" s="118">
        <v>2.0</v>
      </c>
      <c r="F150" s="118">
        <f t="shared" si="2"/>
        <v>2020</v>
      </c>
      <c r="G150" s="118">
        <f t="shared" si="3"/>
        <v>2021</v>
      </c>
      <c r="H150" s="118" t="str">
        <f t="shared" si="4"/>
        <v>Total budget: East Africa Crime and Justice Programme (2020-2021)</v>
      </c>
      <c r="I150" s="118" t="s">
        <v>5</v>
      </c>
      <c r="J150" s="118" t="s">
        <v>8</v>
      </c>
      <c r="K150" s="118">
        <v>10.0</v>
      </c>
      <c r="L150" s="118" t="str">
        <f t="shared" ref="L150:N150" si="151">I150</f>
        <v>UK - Foreign, Commonwealth and Development Office</v>
      </c>
      <c r="M150" s="118" t="str">
        <f t="shared" si="151"/>
        <v>GB-GOV-1</v>
      </c>
      <c r="N150" s="118">
        <f t="shared" si="151"/>
        <v>10</v>
      </c>
      <c r="O150" s="118" t="str">
        <f t="array" ref="O150">INDEX(Activities!I:I, MATCH(A150, Activities!A:A, 0))</f>
        <v>East Africa Crime and Justice Programme</v>
      </c>
    </row>
    <row r="151" ht="14.25" customHeight="1">
      <c r="A151" s="91" t="s">
        <v>244</v>
      </c>
      <c r="B151" s="104">
        <v>200000.0</v>
      </c>
      <c r="C151" s="103">
        <v>43922.0</v>
      </c>
      <c r="D151" s="93">
        <v>43922.0</v>
      </c>
      <c r="E151" s="118">
        <v>2.0</v>
      </c>
      <c r="F151" s="118">
        <f t="shared" si="2"/>
        <v>2020</v>
      </c>
      <c r="G151" s="118">
        <f t="shared" si="3"/>
        <v>2021</v>
      </c>
      <c r="H151" s="118" t="str">
        <f t="shared" si="4"/>
        <v>Total budget: Nigeria Delta &amp; Maritime Security and Stability Programme (2020-2021)</v>
      </c>
      <c r="I151" s="118" t="s">
        <v>5</v>
      </c>
      <c r="J151" s="118" t="s">
        <v>8</v>
      </c>
      <c r="K151" s="118">
        <v>10.0</v>
      </c>
      <c r="L151" s="118" t="str">
        <f t="shared" ref="L151:N151" si="152">I151</f>
        <v>UK - Foreign, Commonwealth and Development Office</v>
      </c>
      <c r="M151" s="118" t="str">
        <f t="shared" si="152"/>
        <v>GB-GOV-1</v>
      </c>
      <c r="N151" s="118">
        <f t="shared" si="152"/>
        <v>10</v>
      </c>
      <c r="O151" s="118" t="str">
        <f t="array" ref="O151">INDEX(Activities!I:I, MATCH(A151, Activities!A:A, 0))</f>
        <v>Nigeria Delta &amp; Maritime Security and Stability Programme</v>
      </c>
    </row>
    <row r="152" ht="14.25" customHeight="1">
      <c r="A152" s="91" t="s">
        <v>248</v>
      </c>
      <c r="B152" s="104">
        <v>1855653.0</v>
      </c>
      <c r="C152" s="103">
        <v>43922.0</v>
      </c>
      <c r="D152" s="93">
        <v>43922.0</v>
      </c>
      <c r="E152" s="118">
        <v>2.0</v>
      </c>
      <c r="F152" s="118">
        <f t="shared" si="2"/>
        <v>2020</v>
      </c>
      <c r="G152" s="118">
        <f t="shared" si="3"/>
        <v>2021</v>
      </c>
      <c r="H152" s="118" t="str">
        <f t="shared" si="4"/>
        <v>Total budget: Sahel Defence and Security (2020-2021)</v>
      </c>
      <c r="I152" s="118" t="s">
        <v>5</v>
      </c>
      <c r="J152" s="118" t="s">
        <v>8</v>
      </c>
      <c r="K152" s="118">
        <v>10.0</v>
      </c>
      <c r="L152" s="118" t="str">
        <f t="shared" ref="L152:N152" si="153">I152</f>
        <v>UK - Foreign, Commonwealth and Development Office</v>
      </c>
      <c r="M152" s="118" t="str">
        <f t="shared" si="153"/>
        <v>GB-GOV-1</v>
      </c>
      <c r="N152" s="118">
        <f t="shared" si="153"/>
        <v>10</v>
      </c>
      <c r="O152" s="118" t="str">
        <f t="array" ref="O152">INDEX(Activities!I:I, MATCH(A152, Activities!A:A, 0))</f>
        <v>Sahel Defence and Security</v>
      </c>
    </row>
    <row r="153" ht="14.25" customHeight="1">
      <c r="A153" s="91" t="s">
        <v>252</v>
      </c>
      <c r="B153" s="104">
        <v>5529348.0</v>
      </c>
      <c r="C153" s="103">
        <v>43922.0</v>
      </c>
      <c r="D153" s="93">
        <v>43922.0</v>
      </c>
      <c r="E153" s="118">
        <v>2.0</v>
      </c>
      <c r="F153" s="118">
        <f t="shared" si="2"/>
        <v>2020</v>
      </c>
      <c r="G153" s="118">
        <f t="shared" si="3"/>
        <v>2021</v>
      </c>
      <c r="H153" s="118" t="str">
        <f t="shared" si="4"/>
        <v>Total budget: Sahel Stabilisation Programme (2020-2021)</v>
      </c>
      <c r="I153" s="118" t="s">
        <v>5</v>
      </c>
      <c r="J153" s="118" t="s">
        <v>8</v>
      </c>
      <c r="K153" s="118">
        <v>10.0</v>
      </c>
      <c r="L153" s="118" t="str">
        <f t="shared" ref="L153:N153" si="154">I153</f>
        <v>UK - Foreign, Commonwealth and Development Office</v>
      </c>
      <c r="M153" s="118" t="str">
        <f t="shared" si="154"/>
        <v>GB-GOV-1</v>
      </c>
      <c r="N153" s="118">
        <f t="shared" si="154"/>
        <v>10</v>
      </c>
      <c r="O153" s="118" t="str">
        <f t="array" ref="O153">INDEX(Activities!I:I, MATCH(A153, Activities!A:A, 0))</f>
        <v>Sahel Stabilisation Programme</v>
      </c>
    </row>
    <row r="154" ht="14.25" customHeight="1">
      <c r="A154" s="91" t="s">
        <v>260</v>
      </c>
      <c r="B154" s="104">
        <v>5331000.0</v>
      </c>
      <c r="C154" s="103">
        <v>43922.0</v>
      </c>
      <c r="D154" s="93">
        <v>43922.0</v>
      </c>
      <c r="E154" s="118">
        <v>2.0</v>
      </c>
      <c r="F154" s="118">
        <f t="shared" si="2"/>
        <v>2020</v>
      </c>
      <c r="G154" s="118">
        <f t="shared" si="3"/>
        <v>2021</v>
      </c>
      <c r="H154" s="118" t="str">
        <f t="shared" si="4"/>
        <v>Total budget: Somalia Counter Extremism Programme (2020-2021)</v>
      </c>
      <c r="I154" s="118" t="s">
        <v>5</v>
      </c>
      <c r="J154" s="118" t="s">
        <v>8</v>
      </c>
      <c r="K154" s="118">
        <v>10.0</v>
      </c>
      <c r="L154" s="118" t="str">
        <f t="shared" ref="L154:N154" si="155">I154</f>
        <v>UK - Foreign, Commonwealth and Development Office</v>
      </c>
      <c r="M154" s="118" t="str">
        <f t="shared" si="155"/>
        <v>GB-GOV-1</v>
      </c>
      <c r="N154" s="118">
        <f t="shared" si="155"/>
        <v>10</v>
      </c>
      <c r="O154" s="118" t="str">
        <f t="array" ref="O154">INDEX(Activities!I:I, MATCH(A154, Activities!A:A, 0))</f>
        <v>Somalia Counter Extremism Programme</v>
      </c>
    </row>
    <row r="155" ht="14.25" customHeight="1">
      <c r="A155" s="91" t="s">
        <v>265</v>
      </c>
      <c r="B155" s="104">
        <v>1900000.0</v>
      </c>
      <c r="C155" s="103">
        <v>43922.0</v>
      </c>
      <c r="D155" s="93">
        <v>43922.0</v>
      </c>
      <c r="E155" s="118">
        <v>2.0</v>
      </c>
      <c r="F155" s="118">
        <f t="shared" si="2"/>
        <v>2020</v>
      </c>
      <c r="G155" s="118">
        <f t="shared" si="3"/>
        <v>2021</v>
      </c>
      <c r="H155" s="118" t="str">
        <f t="shared" si="4"/>
        <v>Total budget: Somalia Security Sector Reform Programme (2020-2021)</v>
      </c>
      <c r="I155" s="118" t="s">
        <v>5</v>
      </c>
      <c r="J155" s="118" t="s">
        <v>8</v>
      </c>
      <c r="K155" s="118">
        <v>10.0</v>
      </c>
      <c r="L155" s="118" t="str">
        <f t="shared" ref="L155:N155" si="156">I155</f>
        <v>UK - Foreign, Commonwealth and Development Office</v>
      </c>
      <c r="M155" s="118" t="str">
        <f t="shared" si="156"/>
        <v>GB-GOV-1</v>
      </c>
      <c r="N155" s="118">
        <f t="shared" si="156"/>
        <v>10</v>
      </c>
      <c r="O155" s="118" t="str">
        <f t="array" ref="O155">INDEX(Activities!I:I, MATCH(A155, Activities!A:A, 0))</f>
        <v>Somalia Security Sector Reform Programme</v>
      </c>
    </row>
    <row r="156" ht="14.25" customHeight="1">
      <c r="A156" s="91" t="s">
        <v>269</v>
      </c>
      <c r="B156" s="104">
        <v>2600000.0</v>
      </c>
      <c r="C156" s="103">
        <v>43922.0</v>
      </c>
      <c r="D156" s="93">
        <v>43922.0</v>
      </c>
      <c r="E156" s="118">
        <v>2.0</v>
      </c>
      <c r="F156" s="118">
        <f t="shared" si="2"/>
        <v>2020</v>
      </c>
      <c r="G156" s="118">
        <f t="shared" si="3"/>
        <v>2021</v>
      </c>
      <c r="H156" s="118" t="str">
        <f t="shared" si="4"/>
        <v>Total budget: Somalia Stabilisation Programme (2020-2021)</v>
      </c>
      <c r="I156" s="118" t="s">
        <v>5</v>
      </c>
      <c r="J156" s="118" t="s">
        <v>8</v>
      </c>
      <c r="K156" s="118">
        <v>10.0</v>
      </c>
      <c r="L156" s="118" t="str">
        <f t="shared" ref="L156:N156" si="157">I156</f>
        <v>UK - Foreign, Commonwealth and Development Office</v>
      </c>
      <c r="M156" s="118" t="str">
        <f t="shared" si="157"/>
        <v>GB-GOV-1</v>
      </c>
      <c r="N156" s="118">
        <f t="shared" si="157"/>
        <v>10</v>
      </c>
      <c r="O156" s="118" t="str">
        <f t="array" ref="O156">INDEX(Activities!I:I, MATCH(A156, Activities!A:A, 0))</f>
        <v>Somalia Stabilisation Programme</v>
      </c>
    </row>
    <row r="157" ht="14.25" customHeight="1">
      <c r="A157" s="91" t="s">
        <v>273</v>
      </c>
      <c r="B157" s="104">
        <v>5220000.0</v>
      </c>
      <c r="C157" s="103">
        <v>43922.0</v>
      </c>
      <c r="D157" s="93">
        <v>43922.0</v>
      </c>
      <c r="E157" s="118">
        <v>2.0</v>
      </c>
      <c r="F157" s="118">
        <f t="shared" si="2"/>
        <v>2020</v>
      </c>
      <c r="G157" s="118">
        <f t="shared" si="3"/>
        <v>2021</v>
      </c>
      <c r="H157" s="118" t="str">
        <f t="shared" si="4"/>
        <v>Total budget: South Sudan Conflict Reduction (2020-2021)</v>
      </c>
      <c r="I157" s="118" t="s">
        <v>5</v>
      </c>
      <c r="J157" s="118" t="s">
        <v>8</v>
      </c>
      <c r="K157" s="118">
        <v>10.0</v>
      </c>
      <c r="L157" s="118" t="str">
        <f t="shared" ref="L157:N157" si="158">I157</f>
        <v>UK - Foreign, Commonwealth and Development Office</v>
      </c>
      <c r="M157" s="118" t="str">
        <f t="shared" si="158"/>
        <v>GB-GOV-1</v>
      </c>
      <c r="N157" s="118">
        <f t="shared" si="158"/>
        <v>10</v>
      </c>
      <c r="O157" s="118" t="str">
        <f t="array" ref="O157">INDEX(Activities!I:I, MATCH(A157, Activities!A:A, 0))</f>
        <v>South Sudan Conflict Reduction</v>
      </c>
    </row>
    <row r="158" ht="14.25" customHeight="1">
      <c r="A158" s="91" t="s">
        <v>279</v>
      </c>
      <c r="B158" s="104">
        <v>3425000.0</v>
      </c>
      <c r="C158" s="103">
        <v>43922.0</v>
      </c>
      <c r="D158" s="93">
        <v>43922.0</v>
      </c>
      <c r="E158" s="118">
        <v>2.0</v>
      </c>
      <c r="F158" s="118">
        <f t="shared" si="2"/>
        <v>2020</v>
      </c>
      <c r="G158" s="118">
        <f t="shared" si="3"/>
        <v>2021</v>
      </c>
      <c r="H158" s="118" t="str">
        <f t="shared" si="4"/>
        <v>Total budget: Sudan Conflict Reduction and Stabilisation Programme (2020-2021)</v>
      </c>
      <c r="I158" s="118" t="s">
        <v>5</v>
      </c>
      <c r="J158" s="118" t="s">
        <v>8</v>
      </c>
      <c r="K158" s="118">
        <v>10.0</v>
      </c>
      <c r="L158" s="118" t="str">
        <f t="shared" ref="L158:N158" si="159">I158</f>
        <v>UK - Foreign, Commonwealth and Development Office</v>
      </c>
      <c r="M158" s="118" t="str">
        <f t="shared" si="159"/>
        <v>GB-GOV-1</v>
      </c>
      <c r="N158" s="118">
        <f t="shared" si="159"/>
        <v>10</v>
      </c>
      <c r="O158" s="118" t="str">
        <f t="array" ref="O158">INDEX(Activities!I:I, MATCH(A158, Activities!A:A, 0))</f>
        <v>Sudan Conflict Reduction and Stabilisation Programme</v>
      </c>
    </row>
    <row r="159" ht="14.25" customHeight="1">
      <c r="A159" s="91" t="s">
        <v>309</v>
      </c>
      <c r="B159" s="104">
        <v>3100000.0</v>
      </c>
      <c r="C159" s="103">
        <v>43922.0</v>
      </c>
      <c r="D159" s="93">
        <v>43922.0</v>
      </c>
      <c r="E159" s="118">
        <v>2.0</v>
      </c>
      <c r="F159" s="118">
        <f t="shared" si="2"/>
        <v>2020</v>
      </c>
      <c r="G159" s="118">
        <f t="shared" si="3"/>
        <v>2021</v>
      </c>
      <c r="H159" s="118" t="str">
        <f t="shared" si="4"/>
        <v>Total budget: Caribbean – Serious and Organised Crime (2020-2021)</v>
      </c>
      <c r="I159" s="118" t="s">
        <v>5</v>
      </c>
      <c r="J159" s="118" t="s">
        <v>8</v>
      </c>
      <c r="K159" s="118">
        <v>10.0</v>
      </c>
      <c r="L159" s="118" t="str">
        <f t="shared" ref="L159:N159" si="160">I159</f>
        <v>UK - Foreign, Commonwealth and Development Office</v>
      </c>
      <c r="M159" s="118" t="str">
        <f t="shared" si="160"/>
        <v>GB-GOV-1</v>
      </c>
      <c r="N159" s="118">
        <f t="shared" si="160"/>
        <v>10</v>
      </c>
      <c r="O159" s="118" t="str">
        <f t="array" ref="O159">INDEX(Activities!I:I, MATCH(A159, Activities!A:A, 0))</f>
        <v>Caribbean – Serious and Organised Crime</v>
      </c>
    </row>
    <row r="160" ht="14.25" customHeight="1">
      <c r="A160" s="91" t="s">
        <v>314</v>
      </c>
      <c r="B160" s="104">
        <v>7600000.0</v>
      </c>
      <c r="C160" s="103">
        <v>43922.0</v>
      </c>
      <c r="D160" s="93">
        <v>43922.0</v>
      </c>
      <c r="E160" s="118">
        <v>2.0</v>
      </c>
      <c r="F160" s="118">
        <f t="shared" si="2"/>
        <v>2020</v>
      </c>
      <c r="G160" s="118">
        <f t="shared" si="3"/>
        <v>2021</v>
      </c>
      <c r="H160" s="118" t="str">
        <f t="shared" si="4"/>
        <v>Total budget: Colombia Peace and Stability (2020-2021)</v>
      </c>
      <c r="I160" s="118" t="s">
        <v>5</v>
      </c>
      <c r="J160" s="118" t="s">
        <v>8</v>
      </c>
      <c r="K160" s="118">
        <v>10.0</v>
      </c>
      <c r="L160" s="118" t="str">
        <f t="shared" ref="L160:N160" si="161">I160</f>
        <v>UK - Foreign, Commonwealth and Development Office</v>
      </c>
      <c r="M160" s="118" t="str">
        <f t="shared" si="161"/>
        <v>GB-GOV-1</v>
      </c>
      <c r="N160" s="118">
        <f t="shared" si="161"/>
        <v>10</v>
      </c>
      <c r="O160" s="118" t="str">
        <f t="array" ref="O160">INDEX(Activities!I:I, MATCH(A160, Activities!A:A, 0))</f>
        <v>Colombia Peace and Stability</v>
      </c>
    </row>
    <row r="161" ht="14.25" customHeight="1">
      <c r="A161" s="91" t="s">
        <v>320</v>
      </c>
      <c r="B161" s="104">
        <v>3200000.0</v>
      </c>
      <c r="C161" s="103">
        <v>43922.0</v>
      </c>
      <c r="D161" s="93">
        <v>43922.0</v>
      </c>
      <c r="E161" s="118">
        <v>2.0</v>
      </c>
      <c r="F161" s="118">
        <f t="shared" si="2"/>
        <v>2020</v>
      </c>
      <c r="G161" s="118">
        <f t="shared" si="3"/>
        <v>2021</v>
      </c>
      <c r="H161" s="118" t="str">
        <f t="shared" si="4"/>
        <v>Total budget: Peru/Colombia Serious Organised Crime (Formerly Combatting Illicit Economies - Colombia/Peru/Panama) (2020-2021)</v>
      </c>
      <c r="I161" s="118" t="s">
        <v>5</v>
      </c>
      <c r="J161" s="118" t="s">
        <v>8</v>
      </c>
      <c r="K161" s="118">
        <v>10.0</v>
      </c>
      <c r="L161" s="118" t="str">
        <f t="shared" ref="L161:N161" si="162">I161</f>
        <v>UK - Foreign, Commonwealth and Development Office</v>
      </c>
      <c r="M161" s="118" t="str">
        <f t="shared" si="162"/>
        <v>GB-GOV-1</v>
      </c>
      <c r="N161" s="118">
        <f t="shared" si="162"/>
        <v>10</v>
      </c>
      <c r="O161" s="118" t="str">
        <f t="array" ref="O161">INDEX(Activities!I:I, MATCH(A161, Activities!A:A, 0))</f>
        <v>Peru/Colombia Serious Organised Crime (Formerly Combatting Illicit Economies - Colombia/Peru/Panama)</v>
      </c>
    </row>
    <row r="162" ht="14.25" customHeight="1">
      <c r="A162" s="91" t="s">
        <v>325</v>
      </c>
      <c r="B162" s="104">
        <v>4550000.0</v>
      </c>
      <c r="C162" s="103">
        <v>43922.0</v>
      </c>
      <c r="D162" s="93">
        <v>43922.0</v>
      </c>
      <c r="E162" s="118">
        <v>2.0</v>
      </c>
      <c r="F162" s="118">
        <f t="shared" si="2"/>
        <v>2020</v>
      </c>
      <c r="G162" s="118">
        <f t="shared" si="3"/>
        <v>2021</v>
      </c>
      <c r="H162" s="118" t="str">
        <f t="shared" si="4"/>
        <v>Total budget: Central Asia Programme (2020-2021)</v>
      </c>
      <c r="I162" s="118" t="s">
        <v>5</v>
      </c>
      <c r="J162" s="118" t="s">
        <v>8</v>
      </c>
      <c r="K162" s="118">
        <v>10.0</v>
      </c>
      <c r="L162" s="118" t="str">
        <f t="shared" ref="L162:N162" si="163">I162</f>
        <v>UK - Foreign, Commonwealth and Development Office</v>
      </c>
      <c r="M162" s="118" t="str">
        <f t="shared" si="163"/>
        <v>GB-GOV-1</v>
      </c>
      <c r="N162" s="118">
        <f t="shared" si="163"/>
        <v>10</v>
      </c>
      <c r="O162" s="118" t="str">
        <f t="array" ref="O162">INDEX(Activities!I:I, MATCH(A162, Activities!A:A, 0))</f>
        <v>Central Asia Programme</v>
      </c>
    </row>
    <row r="163" ht="14.25" customHeight="1">
      <c r="A163" s="91" t="s">
        <v>330</v>
      </c>
      <c r="B163" s="104">
        <v>4930000.0</v>
      </c>
      <c r="C163" s="103">
        <v>43922.0</v>
      </c>
      <c r="D163" s="93">
        <v>43922.0</v>
      </c>
      <c r="E163" s="118">
        <v>2.0</v>
      </c>
      <c r="F163" s="118">
        <f t="shared" si="2"/>
        <v>2020</v>
      </c>
      <c r="G163" s="118">
        <f t="shared" si="3"/>
        <v>2021</v>
      </c>
      <c r="H163" s="118" t="str">
        <f t="shared" si="4"/>
        <v>Total budget: Eastern Partnership (2020-2021)</v>
      </c>
      <c r="I163" s="118" t="s">
        <v>5</v>
      </c>
      <c r="J163" s="118" t="s">
        <v>8</v>
      </c>
      <c r="K163" s="118">
        <v>10.0</v>
      </c>
      <c r="L163" s="118" t="str">
        <f t="shared" ref="L163:N163" si="164">I163</f>
        <v>UK - Foreign, Commonwealth and Development Office</v>
      </c>
      <c r="M163" s="118" t="str">
        <f t="shared" si="164"/>
        <v>GB-GOV-1</v>
      </c>
      <c r="N163" s="118">
        <f t="shared" si="164"/>
        <v>10</v>
      </c>
      <c r="O163" s="118" t="str">
        <f t="array" ref="O163">INDEX(Activities!I:I, MATCH(A163, Activities!A:A, 0))</f>
        <v>Eastern Partnership</v>
      </c>
    </row>
    <row r="164" ht="14.25" customHeight="1">
      <c r="A164" s="91" t="s">
        <v>334</v>
      </c>
      <c r="B164" s="104">
        <v>8070000.0</v>
      </c>
      <c r="C164" s="103">
        <v>43922.0</v>
      </c>
      <c r="D164" s="93">
        <v>43922.0</v>
      </c>
      <c r="E164" s="118">
        <v>2.0</v>
      </c>
      <c r="F164" s="118">
        <f t="shared" si="2"/>
        <v>2020</v>
      </c>
      <c r="G164" s="118">
        <f t="shared" si="3"/>
        <v>2021</v>
      </c>
      <c r="H164" s="118" t="str">
        <f t="shared" si="4"/>
        <v>Total budget: Good Governance Fund (2020-2021)</v>
      </c>
      <c r="I164" s="118" t="s">
        <v>5</v>
      </c>
      <c r="J164" s="118" t="s">
        <v>8</v>
      </c>
      <c r="K164" s="118">
        <v>10.0</v>
      </c>
      <c r="L164" s="118" t="str">
        <f t="shared" ref="L164:N164" si="165">I164</f>
        <v>UK - Foreign, Commonwealth and Development Office</v>
      </c>
      <c r="M164" s="118" t="str">
        <f t="shared" si="165"/>
        <v>GB-GOV-1</v>
      </c>
      <c r="N164" s="118">
        <f t="shared" si="165"/>
        <v>10</v>
      </c>
      <c r="O164" s="118" t="str">
        <f t="array" ref="O164">INDEX(Activities!I:I, MATCH(A164, Activities!A:A, 0))</f>
        <v>Good Governance Fund</v>
      </c>
    </row>
    <row r="165" ht="14.25" customHeight="1">
      <c r="A165" s="91" t="s">
        <v>349</v>
      </c>
      <c r="B165" s="104">
        <v>8500000.0</v>
      </c>
      <c r="C165" s="103">
        <v>43922.0</v>
      </c>
      <c r="D165" s="93">
        <v>43922.0</v>
      </c>
      <c r="E165" s="118">
        <v>2.0</v>
      </c>
      <c r="F165" s="118">
        <f t="shared" si="2"/>
        <v>2020</v>
      </c>
      <c r="G165" s="118">
        <f t="shared" si="3"/>
        <v>2021</v>
      </c>
      <c r="H165" s="118" t="str">
        <f t="shared" si="4"/>
        <v>Total budget: Algeria CSSF Programme (2020-2021)</v>
      </c>
      <c r="I165" s="118" t="s">
        <v>5</v>
      </c>
      <c r="J165" s="118" t="s">
        <v>8</v>
      </c>
      <c r="K165" s="118">
        <v>10.0</v>
      </c>
      <c r="L165" s="118" t="str">
        <f t="shared" ref="L165:N165" si="166">I165</f>
        <v>UK - Foreign, Commonwealth and Development Office</v>
      </c>
      <c r="M165" s="118" t="str">
        <f t="shared" si="166"/>
        <v>GB-GOV-1</v>
      </c>
      <c r="N165" s="118">
        <f t="shared" si="166"/>
        <v>10</v>
      </c>
      <c r="O165" s="118" t="str">
        <f t="array" ref="O165">INDEX(Activities!I:I, MATCH(A165, Activities!A:A, 0))</f>
        <v>Algeria CSSF Programme</v>
      </c>
    </row>
    <row r="166" ht="14.25" customHeight="1">
      <c r="A166" s="91" t="s">
        <v>356</v>
      </c>
      <c r="B166" s="104">
        <v>1.2E7</v>
      </c>
      <c r="C166" s="103">
        <v>43922.0</v>
      </c>
      <c r="D166" s="93">
        <v>43922.0</v>
      </c>
      <c r="E166" s="118">
        <v>2.0</v>
      </c>
      <c r="F166" s="118">
        <f t="shared" si="2"/>
        <v>2020</v>
      </c>
      <c r="G166" s="118">
        <f t="shared" si="3"/>
        <v>2021</v>
      </c>
      <c r="H166" s="118" t="str">
        <f t="shared" si="4"/>
        <v>Total budget: Egypt CSSF Programme (2020-2021)</v>
      </c>
      <c r="I166" s="118" t="s">
        <v>5</v>
      </c>
      <c r="J166" s="118" t="s">
        <v>8</v>
      </c>
      <c r="K166" s="118">
        <v>10.0</v>
      </c>
      <c r="L166" s="118" t="str">
        <f t="shared" ref="L166:N166" si="167">I166</f>
        <v>UK - Foreign, Commonwealth and Development Office</v>
      </c>
      <c r="M166" s="118" t="str">
        <f t="shared" si="167"/>
        <v>GB-GOV-1</v>
      </c>
      <c r="N166" s="118">
        <f t="shared" si="167"/>
        <v>10</v>
      </c>
      <c r="O166" s="118" t="str">
        <f t="array" ref="O166">INDEX(Activities!I:I, MATCH(A166, Activities!A:A, 0))</f>
        <v>Egypt CSSF Programme</v>
      </c>
    </row>
    <row r="167" ht="14.25" customHeight="1">
      <c r="A167" s="91" t="s">
        <v>363</v>
      </c>
      <c r="B167" s="104">
        <v>8284000.0</v>
      </c>
      <c r="C167" s="103">
        <v>43922.0</v>
      </c>
      <c r="D167" s="93">
        <v>43922.0</v>
      </c>
      <c r="E167" s="118">
        <v>2.0</v>
      </c>
      <c r="F167" s="118">
        <f t="shared" si="2"/>
        <v>2020</v>
      </c>
      <c r="G167" s="118">
        <f t="shared" si="3"/>
        <v>2021</v>
      </c>
      <c r="H167" s="118" t="str">
        <f t="shared" si="4"/>
        <v>Total budget: Lebanon CSSF: Security Programme (2020-2021)</v>
      </c>
      <c r="I167" s="118" t="s">
        <v>5</v>
      </c>
      <c r="J167" s="118" t="s">
        <v>8</v>
      </c>
      <c r="K167" s="118">
        <v>10.0</v>
      </c>
      <c r="L167" s="118" t="str">
        <f t="shared" ref="L167:N167" si="168">I167</f>
        <v>UK - Foreign, Commonwealth and Development Office</v>
      </c>
      <c r="M167" s="118" t="str">
        <f t="shared" si="168"/>
        <v>GB-GOV-1</v>
      </c>
      <c r="N167" s="118">
        <f t="shared" si="168"/>
        <v>10</v>
      </c>
      <c r="O167" s="118" t="str">
        <f t="array" ref="O167">INDEX(Activities!I:I, MATCH(A167, Activities!A:A, 0))</f>
        <v>Lebanon CSSF: Security Programme</v>
      </c>
    </row>
    <row r="168" ht="14.25" customHeight="1">
      <c r="A168" s="91" t="s">
        <v>370</v>
      </c>
      <c r="B168" s="104">
        <v>1.22E7</v>
      </c>
      <c r="C168" s="103">
        <v>43922.0</v>
      </c>
      <c r="D168" s="93">
        <v>43922.0</v>
      </c>
      <c r="E168" s="118">
        <v>2.0</v>
      </c>
      <c r="F168" s="118">
        <f t="shared" si="2"/>
        <v>2020</v>
      </c>
      <c r="G168" s="118">
        <f t="shared" si="3"/>
        <v>2021</v>
      </c>
      <c r="H168" s="118" t="str">
        <f t="shared" si="4"/>
        <v>Total budget: Libya CSSF Programme (2020-2021)</v>
      </c>
      <c r="I168" s="118" t="s">
        <v>5</v>
      </c>
      <c r="J168" s="118" t="s">
        <v>8</v>
      </c>
      <c r="K168" s="118">
        <v>10.0</v>
      </c>
      <c r="L168" s="118" t="str">
        <f t="shared" ref="L168:N168" si="169">I168</f>
        <v>UK - Foreign, Commonwealth and Development Office</v>
      </c>
      <c r="M168" s="118" t="str">
        <f t="shared" si="169"/>
        <v>GB-GOV-1</v>
      </c>
      <c r="N168" s="118">
        <f t="shared" si="169"/>
        <v>10</v>
      </c>
      <c r="O168" s="118" t="str">
        <f t="array" ref="O168">INDEX(Activities!I:I, MATCH(A168, Activities!A:A, 0))</f>
        <v>Libya CSSF Programme</v>
      </c>
    </row>
    <row r="169" ht="14.25" customHeight="1">
      <c r="A169" s="91" t="s">
        <v>376</v>
      </c>
      <c r="B169" s="104">
        <v>7965000.0</v>
      </c>
      <c r="C169" s="103">
        <v>43922.0</v>
      </c>
      <c r="D169" s="93">
        <v>43922.0</v>
      </c>
      <c r="E169" s="118">
        <v>2.0</v>
      </c>
      <c r="F169" s="118">
        <f t="shared" si="2"/>
        <v>2020</v>
      </c>
      <c r="G169" s="118">
        <f t="shared" si="3"/>
        <v>2021</v>
      </c>
      <c r="H169" s="118" t="str">
        <f t="shared" si="4"/>
        <v>Total budget: Morocco CSSF Programme (2020-2021)</v>
      </c>
      <c r="I169" s="118" t="s">
        <v>5</v>
      </c>
      <c r="J169" s="118" t="s">
        <v>8</v>
      </c>
      <c r="K169" s="118">
        <v>10.0</v>
      </c>
      <c r="L169" s="118" t="str">
        <f t="shared" ref="L169:N169" si="170">I169</f>
        <v>UK - Foreign, Commonwealth and Development Office</v>
      </c>
      <c r="M169" s="118" t="str">
        <f t="shared" si="170"/>
        <v>GB-GOV-1</v>
      </c>
      <c r="N169" s="118">
        <f t="shared" si="170"/>
        <v>10</v>
      </c>
      <c r="O169" s="118" t="str">
        <f t="array" ref="O169">INDEX(Activities!I:I, MATCH(A169, Activities!A:A, 0))</f>
        <v>Morocco CSSF Programme</v>
      </c>
    </row>
    <row r="170" ht="14.25" customHeight="1">
      <c r="A170" s="91" t="s">
        <v>383</v>
      </c>
      <c r="B170" s="104">
        <v>6580000.0</v>
      </c>
      <c r="C170" s="103">
        <v>43922.0</v>
      </c>
      <c r="D170" s="93">
        <v>43922.0</v>
      </c>
      <c r="E170" s="118">
        <v>2.0</v>
      </c>
      <c r="F170" s="118">
        <f t="shared" si="2"/>
        <v>2020</v>
      </c>
      <c r="G170" s="118">
        <f t="shared" si="3"/>
        <v>2021</v>
      </c>
      <c r="H170" s="118" t="str">
        <f t="shared" si="4"/>
        <v>Total budget: Yemen CSSF Programme (2020-2021)</v>
      </c>
      <c r="I170" s="118" t="s">
        <v>5</v>
      </c>
      <c r="J170" s="118" t="s">
        <v>8</v>
      </c>
      <c r="K170" s="118">
        <v>10.0</v>
      </c>
      <c r="L170" s="118" t="str">
        <f t="shared" ref="L170:N170" si="171">I170</f>
        <v>UK - Foreign, Commonwealth and Development Office</v>
      </c>
      <c r="M170" s="118" t="str">
        <f t="shared" si="171"/>
        <v>GB-GOV-1</v>
      </c>
      <c r="N170" s="118">
        <f t="shared" si="171"/>
        <v>10</v>
      </c>
      <c r="O170" s="118" t="str">
        <f t="array" ref="O170">INDEX(Activities!I:I, MATCH(A170, Activities!A:A, 0))</f>
        <v>Yemen CSSF Programme</v>
      </c>
    </row>
    <row r="171" ht="14.25" customHeight="1">
      <c r="A171" s="91" t="s">
        <v>414</v>
      </c>
      <c r="B171" s="104">
        <v>3776000.0</v>
      </c>
      <c r="C171" s="103">
        <v>43922.0</v>
      </c>
      <c r="D171" s="93">
        <v>43922.0</v>
      </c>
      <c r="E171" s="118">
        <v>2.0</v>
      </c>
      <c r="F171" s="118">
        <f t="shared" si="2"/>
        <v>2020</v>
      </c>
      <c r="G171" s="118">
        <f t="shared" si="3"/>
        <v>2021</v>
      </c>
      <c r="H171" s="118" t="str">
        <f t="shared" si="4"/>
        <v>Total budget: Lebanon CSSF: Community Stability Programme (2020-2021)</v>
      </c>
      <c r="I171" s="118" t="s">
        <v>5</v>
      </c>
      <c r="J171" s="118" t="s">
        <v>8</v>
      </c>
      <c r="K171" s="118">
        <v>10.0</v>
      </c>
      <c r="L171" s="118" t="str">
        <f t="shared" ref="L171:N171" si="172">I171</f>
        <v>UK - Foreign, Commonwealth and Development Office</v>
      </c>
      <c r="M171" s="118" t="str">
        <f t="shared" si="172"/>
        <v>GB-GOV-1</v>
      </c>
      <c r="N171" s="118">
        <f t="shared" si="172"/>
        <v>10</v>
      </c>
      <c r="O171" s="118" t="str">
        <f t="array" ref="O171">INDEX(Activities!I:I, MATCH(A171, Activities!A:A, 0))</f>
        <v>Lebanon CSSF: Community Stability Programme</v>
      </c>
    </row>
    <row r="172" ht="14.25" customHeight="1">
      <c r="A172" s="91" t="s">
        <v>418</v>
      </c>
      <c r="B172" s="104">
        <v>4000000.0</v>
      </c>
      <c r="C172" s="103">
        <v>43922.0</v>
      </c>
      <c r="D172" s="93">
        <v>43922.0</v>
      </c>
      <c r="E172" s="118">
        <v>2.0</v>
      </c>
      <c r="F172" s="118">
        <f t="shared" si="2"/>
        <v>2020</v>
      </c>
      <c r="G172" s="118">
        <f t="shared" si="3"/>
        <v>2021</v>
      </c>
      <c r="H172" s="118" t="str">
        <f t="shared" si="4"/>
        <v>Total budget: The North Africa Fund for Regional Cooperation (2020-2021)</v>
      </c>
      <c r="I172" s="118" t="s">
        <v>5</v>
      </c>
      <c r="J172" s="118" t="s">
        <v>8</v>
      </c>
      <c r="K172" s="118">
        <v>10.0</v>
      </c>
      <c r="L172" s="118" t="str">
        <f t="shared" ref="L172:N172" si="173">I172</f>
        <v>UK - Foreign, Commonwealth and Development Office</v>
      </c>
      <c r="M172" s="118" t="str">
        <f t="shared" si="173"/>
        <v>GB-GOV-1</v>
      </c>
      <c r="N172" s="118">
        <f t="shared" si="173"/>
        <v>10</v>
      </c>
      <c r="O172" s="118" t="str">
        <f t="array" ref="O172">INDEX(Activities!I:I, MATCH(A172, Activities!A:A, 0))</f>
        <v>The North Africa Fund for Regional Cooperation</v>
      </c>
    </row>
    <row r="173" ht="14.25" customHeight="1">
      <c r="A173" s="91" t="s">
        <v>423</v>
      </c>
      <c r="B173" s="104">
        <v>3100000.0</v>
      </c>
      <c r="C173" s="103">
        <v>43922.0</v>
      </c>
      <c r="D173" s="93">
        <v>43922.0</v>
      </c>
      <c r="E173" s="118">
        <v>2.0</v>
      </c>
      <c r="F173" s="118">
        <f t="shared" si="2"/>
        <v>2020</v>
      </c>
      <c r="G173" s="118">
        <f t="shared" si="3"/>
        <v>2021</v>
      </c>
      <c r="H173" s="118" t="str">
        <f t="shared" si="4"/>
        <v>Total budget: Technical Assistance Facility Programme (2020-2021)</v>
      </c>
      <c r="I173" s="118" t="s">
        <v>5</v>
      </c>
      <c r="J173" s="118" t="s">
        <v>8</v>
      </c>
      <c r="K173" s="118">
        <v>10.0</v>
      </c>
      <c r="L173" s="118" t="str">
        <f t="shared" ref="L173:N173" si="174">I173</f>
        <v>UK - Foreign, Commonwealth and Development Office</v>
      </c>
      <c r="M173" s="118" t="str">
        <f t="shared" si="174"/>
        <v>GB-GOV-1</v>
      </c>
      <c r="N173" s="118">
        <f t="shared" si="174"/>
        <v>10</v>
      </c>
      <c r="O173" s="118" t="str">
        <f t="array" ref="O173">INDEX(Activities!I:I, MATCH(A173, Activities!A:A, 0))</f>
        <v>Technical Assistance Facility Programme</v>
      </c>
    </row>
    <row r="174" ht="14.25" customHeight="1">
      <c r="A174" s="91" t="s">
        <v>427</v>
      </c>
      <c r="B174" s="104">
        <v>7600000.0</v>
      </c>
      <c r="C174" s="103">
        <v>43922.0</v>
      </c>
      <c r="D174" s="93">
        <v>43922.0</v>
      </c>
      <c r="E174" s="118">
        <v>2.0</v>
      </c>
      <c r="F174" s="118">
        <f t="shared" si="2"/>
        <v>2020</v>
      </c>
      <c r="G174" s="118">
        <f t="shared" si="3"/>
        <v>2021</v>
      </c>
      <c r="H174" s="118" t="str">
        <f t="shared" si="4"/>
        <v>Total budget: Middle East Peace Process (MEPP) CSSF Programme (2020-2021)</v>
      </c>
      <c r="I174" s="118" t="s">
        <v>5</v>
      </c>
      <c r="J174" s="118" t="s">
        <v>8</v>
      </c>
      <c r="K174" s="118">
        <v>10.0</v>
      </c>
      <c r="L174" s="118" t="str">
        <f t="shared" ref="L174:N174" si="175">I174</f>
        <v>UK - Foreign, Commonwealth and Development Office</v>
      </c>
      <c r="M174" s="118" t="str">
        <f t="shared" si="175"/>
        <v>GB-GOV-1</v>
      </c>
      <c r="N174" s="118">
        <f t="shared" si="175"/>
        <v>10</v>
      </c>
      <c r="O174" s="118" t="str">
        <f t="array" ref="O174">INDEX(Activities!I:I, MATCH(A174, Activities!A:A, 0))</f>
        <v>Middle East Peace Process (MEPP) CSSF Programme</v>
      </c>
    </row>
    <row r="175" ht="14.25" customHeight="1">
      <c r="A175" s="91" t="s">
        <v>446</v>
      </c>
      <c r="B175" s="104">
        <v>1.5E7</v>
      </c>
      <c r="C175" s="103">
        <v>43922.0</v>
      </c>
      <c r="D175" s="93">
        <v>43922.0</v>
      </c>
      <c r="E175" s="118">
        <v>2.0</v>
      </c>
      <c r="F175" s="118">
        <f t="shared" si="2"/>
        <v>2020</v>
      </c>
      <c r="G175" s="118">
        <f t="shared" si="3"/>
        <v>2021</v>
      </c>
      <c r="H175" s="118" t="str">
        <f t="shared" si="4"/>
        <v>Total budget: Tunisia CSSF Programme (2020-2021)</v>
      </c>
      <c r="I175" s="118" t="s">
        <v>5</v>
      </c>
      <c r="J175" s="118" t="s">
        <v>8</v>
      </c>
      <c r="K175" s="118">
        <v>10.0</v>
      </c>
      <c r="L175" s="118" t="str">
        <f t="shared" ref="L175:N175" si="176">I175</f>
        <v>UK - Foreign, Commonwealth and Development Office</v>
      </c>
      <c r="M175" s="118" t="str">
        <f t="shared" si="176"/>
        <v>GB-GOV-1</v>
      </c>
      <c r="N175" s="118">
        <f t="shared" si="176"/>
        <v>10</v>
      </c>
      <c r="O175" s="118" t="str">
        <f t="array" ref="O175">INDEX(Activities!I:I, MATCH(A175, Activities!A:A, 0))</f>
        <v>Tunisia CSSF Programme</v>
      </c>
    </row>
    <row r="176" ht="14.25" customHeight="1">
      <c r="A176" s="91" t="s">
        <v>452</v>
      </c>
      <c r="B176" s="104">
        <v>2.5285E7</v>
      </c>
      <c r="C176" s="103">
        <v>43922.0</v>
      </c>
      <c r="D176" s="93">
        <v>43922.0</v>
      </c>
      <c r="E176" s="118">
        <v>2.0</v>
      </c>
      <c r="F176" s="118">
        <f t="shared" si="2"/>
        <v>2020</v>
      </c>
      <c r="G176" s="118">
        <f t="shared" si="3"/>
        <v>2021</v>
      </c>
      <c r="H176" s="118" t="str">
        <f t="shared" si="4"/>
        <v>Total budget: Iraq CSSF Programme (2020-2021)</v>
      </c>
      <c r="I176" s="118" t="s">
        <v>5</v>
      </c>
      <c r="J176" s="118" t="s">
        <v>8</v>
      </c>
      <c r="K176" s="118">
        <v>10.0</v>
      </c>
      <c r="L176" s="118" t="str">
        <f t="shared" ref="L176:N176" si="177">I176</f>
        <v>UK - Foreign, Commonwealth and Development Office</v>
      </c>
      <c r="M176" s="118" t="str">
        <f t="shared" si="177"/>
        <v>GB-GOV-1</v>
      </c>
      <c r="N176" s="118">
        <f t="shared" si="177"/>
        <v>10</v>
      </c>
      <c r="O176" s="118" t="str">
        <f t="array" ref="O176">INDEX(Activities!I:I, MATCH(A176, Activities!A:A, 0))</f>
        <v>Iraq CSSF Programme</v>
      </c>
    </row>
    <row r="177" ht="14.25" customHeight="1">
      <c r="A177" s="91" t="s">
        <v>456</v>
      </c>
      <c r="B177" s="104">
        <v>4460000.0</v>
      </c>
      <c r="C177" s="103">
        <v>43922.0</v>
      </c>
      <c r="D177" s="93">
        <v>43922.0</v>
      </c>
      <c r="E177" s="118">
        <v>2.0</v>
      </c>
      <c r="F177" s="118">
        <f t="shared" si="2"/>
        <v>2020</v>
      </c>
      <c r="G177" s="118">
        <f t="shared" si="3"/>
        <v>2021</v>
      </c>
      <c r="H177" s="118" t="str">
        <f t="shared" si="4"/>
        <v>Total budget: Syria CSSF: Future Syria Programme (2020-2021)</v>
      </c>
      <c r="I177" s="118" t="s">
        <v>5</v>
      </c>
      <c r="J177" s="118" t="s">
        <v>8</v>
      </c>
      <c r="K177" s="118">
        <v>10.0</v>
      </c>
      <c r="L177" s="118" t="str">
        <f t="shared" ref="L177:N177" si="178">I177</f>
        <v>UK - Foreign, Commonwealth and Development Office</v>
      </c>
      <c r="M177" s="118" t="str">
        <f t="shared" si="178"/>
        <v>GB-GOV-1</v>
      </c>
      <c r="N177" s="118">
        <f t="shared" si="178"/>
        <v>10</v>
      </c>
      <c r="O177" s="118" t="str">
        <f t="array" ref="O177">INDEX(Activities!I:I, MATCH(A177, Activities!A:A, 0))</f>
        <v>Syria CSSF: Future Syria Programme</v>
      </c>
    </row>
    <row r="178" ht="14.25" customHeight="1">
      <c r="A178" s="91" t="s">
        <v>465</v>
      </c>
      <c r="B178" s="104">
        <v>3030000.0</v>
      </c>
      <c r="C178" s="103">
        <v>43922.0</v>
      </c>
      <c r="D178" s="93">
        <v>43922.0</v>
      </c>
      <c r="E178" s="118">
        <v>2.0</v>
      </c>
      <c r="F178" s="118">
        <f t="shared" si="2"/>
        <v>2020</v>
      </c>
      <c r="G178" s="118">
        <f t="shared" si="3"/>
        <v>2021</v>
      </c>
      <c r="H178" s="118" t="str">
        <f t="shared" si="4"/>
        <v>Total budget: Lebanon CSSF: Political Reform Programme (2020-2021)</v>
      </c>
      <c r="I178" s="118" t="s">
        <v>5</v>
      </c>
      <c r="J178" s="118" t="s">
        <v>8</v>
      </c>
      <c r="K178" s="118">
        <v>10.0</v>
      </c>
      <c r="L178" s="118" t="str">
        <f t="shared" ref="L178:N178" si="179">I178</f>
        <v>UK - Foreign, Commonwealth and Development Office</v>
      </c>
      <c r="M178" s="118" t="str">
        <f t="shared" si="179"/>
        <v>GB-GOV-1</v>
      </c>
      <c r="N178" s="118">
        <f t="shared" si="179"/>
        <v>10</v>
      </c>
      <c r="O178" s="118" t="str">
        <f t="array" ref="O178">INDEX(Activities!I:I, MATCH(A178, Activities!A:A, 0))</f>
        <v>Lebanon CSSF: Political Reform Programme</v>
      </c>
    </row>
    <row r="179" ht="14.25" customHeight="1">
      <c r="A179" s="107" t="s">
        <v>490</v>
      </c>
      <c r="B179" s="104">
        <v>564502.0</v>
      </c>
      <c r="C179" s="103">
        <v>43922.0</v>
      </c>
      <c r="D179" s="93">
        <v>43922.0</v>
      </c>
      <c r="E179" s="118">
        <v>2.0</v>
      </c>
      <c r="F179" s="118">
        <f t="shared" si="2"/>
        <v>2020</v>
      </c>
      <c r="G179" s="118">
        <f t="shared" si="3"/>
        <v>2021</v>
      </c>
      <c r="H179" s="118" t="str">
        <f t="shared" si="4"/>
        <v>Total budget: OTD Justice Programme (2020-2021)</v>
      </c>
      <c r="I179" s="118" t="s">
        <v>5</v>
      </c>
      <c r="J179" s="118" t="s">
        <v>8</v>
      </c>
      <c r="K179" s="118">
        <v>10.0</v>
      </c>
      <c r="L179" s="118" t="str">
        <f t="shared" ref="L179:N179" si="180">I179</f>
        <v>UK - Foreign, Commonwealth and Development Office</v>
      </c>
      <c r="M179" s="118" t="str">
        <f t="shared" si="180"/>
        <v>GB-GOV-1</v>
      </c>
      <c r="N179" s="118">
        <f t="shared" si="180"/>
        <v>10</v>
      </c>
      <c r="O179" s="118" t="str">
        <f t="array" ref="O179">INDEX(Activities!I:I, MATCH(A179, Activities!A:A, 0))</f>
        <v>OTD Justice Programme</v>
      </c>
    </row>
    <row r="180" ht="14.25" customHeight="1">
      <c r="A180" s="107" t="s">
        <v>495</v>
      </c>
      <c r="B180" s="104">
        <v>765178.0</v>
      </c>
      <c r="C180" s="103">
        <v>43922.0</v>
      </c>
      <c r="D180" s="93">
        <v>43922.0</v>
      </c>
      <c r="E180" s="118">
        <v>2.0</v>
      </c>
      <c r="F180" s="118">
        <f t="shared" si="2"/>
        <v>2020</v>
      </c>
      <c r="G180" s="118">
        <f t="shared" si="3"/>
        <v>2021</v>
      </c>
      <c r="H180" s="118" t="str">
        <f t="shared" si="4"/>
        <v>Total budget: OTD Governance Programme (2020-2021)</v>
      </c>
      <c r="I180" s="118" t="s">
        <v>5</v>
      </c>
      <c r="J180" s="118" t="s">
        <v>8</v>
      </c>
      <c r="K180" s="118">
        <v>10.0</v>
      </c>
      <c r="L180" s="118" t="str">
        <f t="shared" ref="L180:N180" si="181">I180</f>
        <v>UK - Foreign, Commonwealth and Development Office</v>
      </c>
      <c r="M180" s="118" t="str">
        <f t="shared" si="181"/>
        <v>GB-GOV-1</v>
      </c>
      <c r="N180" s="118">
        <f t="shared" si="181"/>
        <v>10</v>
      </c>
      <c r="O180" s="118" t="str">
        <f t="array" ref="O180">INDEX(Activities!I:I, MATCH(A180, Activities!A:A, 0))</f>
        <v>OTD Governance Programme</v>
      </c>
    </row>
    <row r="181" ht="14.25" customHeight="1">
      <c r="A181" s="107" t="s">
        <v>500</v>
      </c>
      <c r="B181" s="104">
        <v>1049815.0</v>
      </c>
      <c r="C181" s="103">
        <v>43922.0</v>
      </c>
      <c r="D181" s="93">
        <v>43922.0</v>
      </c>
      <c r="E181" s="118">
        <v>2.0</v>
      </c>
      <c r="F181" s="118">
        <f t="shared" si="2"/>
        <v>2020</v>
      </c>
      <c r="G181" s="118">
        <f t="shared" si="3"/>
        <v>2021</v>
      </c>
      <c r="H181" s="118" t="str">
        <f t="shared" si="4"/>
        <v>Total budget: OTD Environment, Sustainablity and Climate Change (ESCC) Programme (2020-2021)</v>
      </c>
      <c r="I181" s="118" t="s">
        <v>5</v>
      </c>
      <c r="J181" s="118" t="s">
        <v>8</v>
      </c>
      <c r="K181" s="118">
        <v>10.0</v>
      </c>
      <c r="L181" s="118" t="str">
        <f t="shared" ref="L181:N181" si="182">I181</f>
        <v>UK - Foreign, Commonwealth and Development Office</v>
      </c>
      <c r="M181" s="118" t="str">
        <f t="shared" si="182"/>
        <v>GB-GOV-1</v>
      </c>
      <c r="N181" s="118">
        <f t="shared" si="182"/>
        <v>10</v>
      </c>
      <c r="O181" s="118" t="str">
        <f t="array" ref="O181">INDEX(Activities!I:I, MATCH(A181, Activities!A:A, 0))</f>
        <v>OTD Environment, Sustainablity and Climate Change (ESCC) Programme</v>
      </c>
    </row>
    <row r="182" ht="14.25" customHeight="1">
      <c r="A182" s="107" t="s">
        <v>505</v>
      </c>
      <c r="B182" s="104">
        <v>2131000.0</v>
      </c>
      <c r="C182" s="103">
        <v>43922.0</v>
      </c>
      <c r="D182" s="93">
        <v>43922.0</v>
      </c>
      <c r="E182" s="118">
        <v>2.0</v>
      </c>
      <c r="F182" s="118">
        <f t="shared" si="2"/>
        <v>2020</v>
      </c>
      <c r="G182" s="118">
        <f t="shared" si="3"/>
        <v>2021</v>
      </c>
      <c r="H182" s="118" t="str">
        <f t="shared" si="4"/>
        <v>Total budget: OTD Covid-19 Response Programme (2020-2021)</v>
      </c>
      <c r="I182" s="118" t="s">
        <v>5</v>
      </c>
      <c r="J182" s="118" t="s">
        <v>8</v>
      </c>
      <c r="K182" s="118">
        <v>10.0</v>
      </c>
      <c r="L182" s="118" t="str">
        <f t="shared" ref="L182:N182" si="183">I182</f>
        <v>UK - Foreign, Commonwealth and Development Office</v>
      </c>
      <c r="M182" s="118" t="str">
        <f t="shared" si="183"/>
        <v>GB-GOV-1</v>
      </c>
      <c r="N182" s="118">
        <f t="shared" si="183"/>
        <v>10</v>
      </c>
      <c r="O182" s="118" t="str">
        <f t="array" ref="O182">INDEX(Activities!I:I, MATCH(A182, Activities!A:A, 0))</f>
        <v>OTD Covid-19 Response Programme</v>
      </c>
    </row>
    <row r="183" ht="14.25" customHeight="1">
      <c r="A183" s="107" t="s">
        <v>511</v>
      </c>
      <c r="B183" s="104">
        <v>381845.0</v>
      </c>
      <c r="C183" s="103">
        <v>43922.0</v>
      </c>
      <c r="D183" s="93">
        <v>43922.0</v>
      </c>
      <c r="E183" s="118">
        <v>2.0</v>
      </c>
      <c r="F183" s="118">
        <f t="shared" si="2"/>
        <v>2020</v>
      </c>
      <c r="G183" s="118">
        <f t="shared" si="3"/>
        <v>2021</v>
      </c>
      <c r="H183" s="118" t="str">
        <f t="shared" si="4"/>
        <v>Total budget: OTD Border Security Programme (2020-2021)</v>
      </c>
      <c r="I183" s="118" t="s">
        <v>5</v>
      </c>
      <c r="J183" s="118" t="s">
        <v>8</v>
      </c>
      <c r="K183" s="118">
        <v>10.0</v>
      </c>
      <c r="L183" s="118" t="str">
        <f t="shared" ref="L183:N183" si="184">I183</f>
        <v>UK - Foreign, Commonwealth and Development Office</v>
      </c>
      <c r="M183" s="118" t="str">
        <f t="shared" si="184"/>
        <v>GB-GOV-1</v>
      </c>
      <c r="N183" s="118">
        <f t="shared" si="184"/>
        <v>10</v>
      </c>
      <c r="O183" s="118" t="str">
        <f t="array" ref="O183">INDEX(Activities!I:I, MATCH(A183, Activities!A:A, 0))</f>
        <v>OTD Border Security Programme</v>
      </c>
    </row>
    <row r="184" ht="14.25" customHeight="1">
      <c r="A184" s="91" t="s">
        <v>516</v>
      </c>
      <c r="B184" s="104">
        <v>2850000.0</v>
      </c>
      <c r="C184" s="103">
        <v>43922.0</v>
      </c>
      <c r="D184" s="93">
        <v>43922.0</v>
      </c>
      <c r="E184" s="118">
        <v>2.0</v>
      </c>
      <c r="F184" s="118">
        <f t="shared" si="2"/>
        <v>2020</v>
      </c>
      <c r="G184" s="118">
        <f t="shared" si="3"/>
        <v>2021</v>
      </c>
      <c r="H184" s="118" t="str">
        <f t="shared" si="4"/>
        <v>Total budget: Consolidating Democracy in Pakistan (2020-2021)</v>
      </c>
      <c r="I184" s="118" t="s">
        <v>5</v>
      </c>
      <c r="J184" s="118" t="s">
        <v>8</v>
      </c>
      <c r="K184" s="118">
        <v>10.0</v>
      </c>
      <c r="L184" s="118" t="str">
        <f t="shared" ref="L184:N184" si="185">I184</f>
        <v>UK - Foreign, Commonwealth and Development Office</v>
      </c>
      <c r="M184" s="118" t="str">
        <f t="shared" si="185"/>
        <v>GB-GOV-1</v>
      </c>
      <c r="N184" s="118">
        <f t="shared" si="185"/>
        <v>10</v>
      </c>
      <c r="O184" s="118" t="str">
        <f t="array" ref="O184">INDEX(Activities!I:I, MATCH(A184, Activities!A:A, 0))</f>
        <v>Consolidating Democracy in Pakistan</v>
      </c>
    </row>
    <row r="185" ht="14.25" customHeight="1">
      <c r="A185" s="91" t="s">
        <v>522</v>
      </c>
      <c r="B185" s="104">
        <v>4683500.0</v>
      </c>
      <c r="C185" s="103">
        <v>43922.0</v>
      </c>
      <c r="D185" s="93">
        <v>43922.0</v>
      </c>
      <c r="E185" s="118">
        <v>2.0</v>
      </c>
      <c r="F185" s="118">
        <f t="shared" si="2"/>
        <v>2020</v>
      </c>
      <c r="G185" s="118">
        <f t="shared" si="3"/>
        <v>2021</v>
      </c>
      <c r="H185" s="118" t="str">
        <f t="shared" si="4"/>
        <v>Total budget: Rule of Law in Pakistan Programme (2020-2021)</v>
      </c>
      <c r="I185" s="118" t="s">
        <v>5</v>
      </c>
      <c r="J185" s="118" t="s">
        <v>8</v>
      </c>
      <c r="K185" s="118">
        <v>10.0</v>
      </c>
      <c r="L185" s="118" t="str">
        <f t="shared" ref="L185:N185" si="186">I185</f>
        <v>UK - Foreign, Commonwealth and Development Office</v>
      </c>
      <c r="M185" s="118" t="str">
        <f t="shared" si="186"/>
        <v>GB-GOV-1</v>
      </c>
      <c r="N185" s="118">
        <f t="shared" si="186"/>
        <v>10</v>
      </c>
      <c r="O185" s="118" t="str">
        <f t="array" ref="O185">INDEX(Activities!I:I, MATCH(A185, Activities!A:A, 0))</f>
        <v>Rule of Law in Pakistan Programme</v>
      </c>
    </row>
    <row r="186" ht="14.25" customHeight="1">
      <c r="A186" s="91" t="s">
        <v>526</v>
      </c>
      <c r="B186" s="104">
        <v>6000000.0</v>
      </c>
      <c r="C186" s="103">
        <v>43922.0</v>
      </c>
      <c r="D186" s="93">
        <v>43922.0</v>
      </c>
      <c r="E186" s="118">
        <v>2.0</v>
      </c>
      <c r="F186" s="118">
        <f t="shared" si="2"/>
        <v>2020</v>
      </c>
      <c r="G186" s="118">
        <f t="shared" si="3"/>
        <v>2021</v>
      </c>
      <c r="H186" s="118" t="str">
        <f t="shared" si="4"/>
        <v>Total budget: Myanmar Country Programme (2020-2021)</v>
      </c>
      <c r="I186" s="118" t="s">
        <v>5</v>
      </c>
      <c r="J186" s="118" t="s">
        <v>8</v>
      </c>
      <c r="K186" s="118">
        <v>10.0</v>
      </c>
      <c r="L186" s="118" t="str">
        <f t="shared" ref="L186:N186" si="187">I186</f>
        <v>UK - Foreign, Commonwealth and Development Office</v>
      </c>
      <c r="M186" s="118" t="str">
        <f t="shared" si="187"/>
        <v>GB-GOV-1</v>
      </c>
      <c r="N186" s="118">
        <f t="shared" si="187"/>
        <v>10</v>
      </c>
      <c r="O186" s="118" t="str">
        <f t="array" ref="O186">INDEX(Activities!I:I, MATCH(A186, Activities!A:A, 0))</f>
        <v>Myanmar Country Programme</v>
      </c>
    </row>
    <row r="187" ht="14.25" customHeight="1">
      <c r="A187" s="91" t="s">
        <v>538</v>
      </c>
      <c r="B187" s="104">
        <v>4050000.0</v>
      </c>
      <c r="C187" s="103">
        <v>43922.0</v>
      </c>
      <c r="D187" s="93">
        <v>43922.0</v>
      </c>
      <c r="E187" s="118">
        <v>2.0</v>
      </c>
      <c r="F187" s="118">
        <f t="shared" si="2"/>
        <v>2020</v>
      </c>
      <c r="G187" s="118">
        <f t="shared" si="3"/>
        <v>2021</v>
      </c>
      <c r="H187" s="118" t="str">
        <f t="shared" si="4"/>
        <v>Total budget: Sri Lanka - Delivering increased stability and reducing the risk of a return to conflict (2020-2021)</v>
      </c>
      <c r="I187" s="118" t="s">
        <v>5</v>
      </c>
      <c r="J187" s="118" t="s">
        <v>8</v>
      </c>
      <c r="K187" s="118">
        <v>10.0</v>
      </c>
      <c r="L187" s="118" t="str">
        <f t="shared" ref="L187:N187" si="188">I187</f>
        <v>UK - Foreign, Commonwealth and Development Office</v>
      </c>
      <c r="M187" s="118" t="str">
        <f t="shared" si="188"/>
        <v>GB-GOV-1</v>
      </c>
      <c r="N187" s="118">
        <f t="shared" si="188"/>
        <v>10</v>
      </c>
      <c r="O187" s="118" t="str">
        <f t="array" ref="O187">INDEX(Activities!I:I, MATCH(A187, Activities!A:A, 0))</f>
        <v>Sri Lanka - Delivering increased stability and reducing the risk of a return to conflict</v>
      </c>
    </row>
    <row r="188" ht="14.25" customHeight="1">
      <c r="A188" s="108" t="s">
        <v>565</v>
      </c>
      <c r="B188" s="104">
        <v>2.13E7</v>
      </c>
      <c r="C188" s="103">
        <v>43922.0</v>
      </c>
      <c r="D188" s="93">
        <v>43922.0</v>
      </c>
      <c r="E188" s="118">
        <v>2.0</v>
      </c>
      <c r="F188" s="118">
        <f t="shared" si="2"/>
        <v>2020</v>
      </c>
      <c r="G188" s="118">
        <f t="shared" si="3"/>
        <v>2021</v>
      </c>
      <c r="H188" s="118" t="str">
        <f t="shared" si="4"/>
        <v>Total budget: Western Balkans Stability CSSF Programme (2020-2021)</v>
      </c>
      <c r="I188" s="118" t="s">
        <v>5</v>
      </c>
      <c r="J188" s="118" t="s">
        <v>8</v>
      </c>
      <c r="K188" s="118">
        <v>10.0</v>
      </c>
      <c r="L188" s="118" t="str">
        <f t="shared" ref="L188:N188" si="189">I188</f>
        <v>UK - Foreign, Commonwealth and Development Office</v>
      </c>
      <c r="M188" s="118" t="str">
        <f t="shared" si="189"/>
        <v>GB-GOV-1</v>
      </c>
      <c r="N188" s="118">
        <f t="shared" si="189"/>
        <v>10</v>
      </c>
      <c r="O188" s="118" t="str">
        <f t="array" ref="O188">INDEX(Activities!I:I, MATCH(A188, Activities!A:A, 0))</f>
        <v>Western Balkans Stability CSSF Programme</v>
      </c>
    </row>
    <row r="189" ht="14.25" customHeight="1">
      <c r="A189" s="108" t="s">
        <v>569</v>
      </c>
      <c r="B189" s="104">
        <v>8100000.0</v>
      </c>
      <c r="C189" s="103">
        <v>43922.0</v>
      </c>
      <c r="D189" s="93">
        <v>43922.0</v>
      </c>
      <c r="E189" s="118">
        <v>2.0</v>
      </c>
      <c r="F189" s="118">
        <f t="shared" si="2"/>
        <v>2020</v>
      </c>
      <c r="G189" s="118">
        <f t="shared" si="3"/>
        <v>2021</v>
      </c>
      <c r="H189" s="118" t="str">
        <f t="shared" si="4"/>
        <v>Total budget: Western Balkans: Media Cyber and Defence (MCD) CSSF Programme (2020-2021)</v>
      </c>
      <c r="I189" s="118" t="s">
        <v>5</v>
      </c>
      <c r="J189" s="118" t="s">
        <v>8</v>
      </c>
      <c r="K189" s="118">
        <v>10.0</v>
      </c>
      <c r="L189" s="118" t="str">
        <f t="shared" ref="L189:N189" si="190">I189</f>
        <v>UK - Foreign, Commonwealth and Development Office</v>
      </c>
      <c r="M189" s="118" t="str">
        <f t="shared" si="190"/>
        <v>GB-GOV-1</v>
      </c>
      <c r="N189" s="118">
        <f t="shared" si="190"/>
        <v>10</v>
      </c>
      <c r="O189" s="118" t="str">
        <f t="array" ref="O189">INDEX(Activities!I:I, MATCH(A189, Activities!A:A, 0))</f>
        <v>Western Balkans: Media Cyber and Defence (MCD) CSSF Programme</v>
      </c>
    </row>
    <row r="190" ht="14.25" customHeight="1">
      <c r="A190" s="91" t="s">
        <v>122</v>
      </c>
      <c r="B190" s="104">
        <v>2493000.0</v>
      </c>
      <c r="C190" s="103">
        <v>44287.0</v>
      </c>
      <c r="D190" s="93">
        <v>44287.0</v>
      </c>
      <c r="E190" s="118">
        <v>2.0</v>
      </c>
      <c r="F190" s="118">
        <f t="shared" si="2"/>
        <v>2021</v>
      </c>
      <c r="G190" s="118">
        <f t="shared" si="3"/>
        <v>2022</v>
      </c>
      <c r="H190" s="118" t="str">
        <f t="shared" si="4"/>
        <v>Total budget: Multilateral Strategy Peacekeeping Programme (2021-2022)</v>
      </c>
      <c r="I190" s="118" t="s">
        <v>5</v>
      </c>
      <c r="J190" s="118" t="s">
        <v>8</v>
      </c>
      <c r="K190" s="118">
        <v>10.0</v>
      </c>
      <c r="L190" s="118" t="str">
        <f t="shared" ref="L190:N190" si="191">I190</f>
        <v>UK - Foreign, Commonwealth and Development Office</v>
      </c>
      <c r="M190" s="118" t="str">
        <f t="shared" si="191"/>
        <v>GB-GOV-1</v>
      </c>
      <c r="N190" s="118">
        <f t="shared" si="191"/>
        <v>10</v>
      </c>
      <c r="O190" s="118" t="str">
        <f t="array" ref="O190">INDEX(Activities!I:I, MATCH(A190, Activities!A:A, 0))</f>
        <v>Multilateral Strategy Peacekeeping Programme</v>
      </c>
    </row>
    <row r="191" ht="14.25" customHeight="1">
      <c r="A191" s="91" t="s">
        <v>127</v>
      </c>
      <c r="B191" s="104">
        <v>404000.0</v>
      </c>
      <c r="C191" s="103">
        <v>44287.0</v>
      </c>
      <c r="D191" s="93">
        <v>44287.0</v>
      </c>
      <c r="E191" s="118">
        <v>2.0</v>
      </c>
      <c r="F191" s="118">
        <f t="shared" si="2"/>
        <v>2021</v>
      </c>
      <c r="G191" s="118">
        <f t="shared" si="3"/>
        <v>2022</v>
      </c>
      <c r="H191" s="118" t="str">
        <f t="shared" si="4"/>
        <v>Total budget: Multilateral Security Capacity Building (2021-2022)</v>
      </c>
      <c r="I191" s="118" t="s">
        <v>5</v>
      </c>
      <c r="J191" s="118" t="s">
        <v>8</v>
      </c>
      <c r="K191" s="118">
        <v>10.0</v>
      </c>
      <c r="L191" s="118" t="str">
        <f t="shared" ref="L191:N191" si="192">I191</f>
        <v>UK - Foreign, Commonwealth and Development Office</v>
      </c>
      <c r="M191" s="118" t="str">
        <f t="shared" si="192"/>
        <v>GB-GOV-1</v>
      </c>
      <c r="N191" s="118">
        <f t="shared" si="192"/>
        <v>10</v>
      </c>
      <c r="O191" s="118" t="str">
        <f t="array" ref="O191">INDEX(Activities!I:I, MATCH(A191, Activities!A:A, 0))</f>
        <v>Multilateral Security Capacity Building</v>
      </c>
    </row>
    <row r="192" ht="14.25" customHeight="1">
      <c r="A192" s="91" t="s">
        <v>136</v>
      </c>
      <c r="B192" s="104">
        <v>2500000.0</v>
      </c>
      <c r="C192" s="103">
        <v>44287.0</v>
      </c>
      <c r="D192" s="93">
        <v>44287.0</v>
      </c>
      <c r="E192" s="118">
        <v>2.0</v>
      </c>
      <c r="F192" s="118">
        <f t="shared" si="2"/>
        <v>2021</v>
      </c>
      <c r="G192" s="118">
        <f t="shared" si="3"/>
        <v>2022</v>
      </c>
      <c r="H192" s="118" t="str">
        <f t="shared" si="4"/>
        <v>Total budget: Supporting Turkey to manage illegal migration from the East (2021-2022)</v>
      </c>
      <c r="I192" s="118" t="s">
        <v>5</v>
      </c>
      <c r="J192" s="118" t="s">
        <v>8</v>
      </c>
      <c r="K192" s="118">
        <v>10.0</v>
      </c>
      <c r="L192" s="118" t="str">
        <f t="shared" ref="L192:N192" si="193">I192</f>
        <v>UK - Foreign, Commonwealth and Development Office</v>
      </c>
      <c r="M192" s="118" t="str">
        <f t="shared" si="193"/>
        <v>GB-GOV-1</v>
      </c>
      <c r="N192" s="118">
        <f t="shared" si="193"/>
        <v>10</v>
      </c>
      <c r="O192" s="118" t="str">
        <f t="array" ref="O192">INDEX(Activities!I:I, MATCH(A192, Activities!A:A, 0))</f>
        <v>Supporting Turkey to manage illegal migration from the East</v>
      </c>
    </row>
    <row r="193" ht="14.25" customHeight="1">
      <c r="A193" s="91" t="s">
        <v>161</v>
      </c>
      <c r="B193" s="104">
        <v>2.05E7</v>
      </c>
      <c r="C193" s="103">
        <v>44287.0</v>
      </c>
      <c r="D193" s="93">
        <v>44287.0</v>
      </c>
      <c r="E193" s="118">
        <v>2.0</v>
      </c>
      <c r="F193" s="118">
        <f t="shared" si="2"/>
        <v>2021</v>
      </c>
      <c r="G193" s="118">
        <f t="shared" si="3"/>
        <v>2022</v>
      </c>
      <c r="H193" s="118" t="str">
        <f t="shared" si="4"/>
        <v>Total budget: Counter Terrorism Programmes Fund (2021-2022)</v>
      </c>
      <c r="I193" s="118" t="s">
        <v>5</v>
      </c>
      <c r="J193" s="118" t="s">
        <v>8</v>
      </c>
      <c r="K193" s="118">
        <v>10.0</v>
      </c>
      <c r="L193" s="118" t="str">
        <f t="shared" ref="L193:N193" si="194">I193</f>
        <v>UK - Foreign, Commonwealth and Development Office</v>
      </c>
      <c r="M193" s="118" t="str">
        <f t="shared" si="194"/>
        <v>GB-GOV-1</v>
      </c>
      <c r="N193" s="118">
        <f t="shared" si="194"/>
        <v>10</v>
      </c>
      <c r="O193" s="118" t="str">
        <f t="array" ref="O193">INDEX(Activities!I:I, MATCH(A193, Activities!A:A, 0))</f>
        <v>Counter Terrorism Programmes Fund</v>
      </c>
    </row>
    <row r="194" ht="14.25" customHeight="1">
      <c r="A194" s="105" t="s">
        <v>165</v>
      </c>
      <c r="B194" s="104">
        <v>2500000.0</v>
      </c>
      <c r="C194" s="103">
        <v>44287.0</v>
      </c>
      <c r="D194" s="93">
        <v>44287.0</v>
      </c>
      <c r="E194" s="118">
        <v>2.0</v>
      </c>
      <c r="F194" s="118">
        <f t="shared" si="2"/>
        <v>2021</v>
      </c>
      <c r="G194" s="118">
        <f t="shared" si="3"/>
        <v>2022</v>
      </c>
      <c r="H194" s="118" t="str">
        <f t="shared" si="4"/>
        <v>Total budget: Collaboration against trafficking and smuggling in Nigeria &amp; Niger (CATS NN)(Formerly Upstream Programme) (2021-2022)</v>
      </c>
      <c r="I194" s="118" t="s">
        <v>5</v>
      </c>
      <c r="J194" s="118" t="s">
        <v>8</v>
      </c>
      <c r="K194" s="118">
        <v>10.0</v>
      </c>
      <c r="L194" s="118" t="str">
        <f t="shared" ref="L194:N194" si="195">I194</f>
        <v>UK - Foreign, Commonwealth and Development Office</v>
      </c>
      <c r="M194" s="118" t="str">
        <f t="shared" si="195"/>
        <v>GB-GOV-1</v>
      </c>
      <c r="N194" s="118">
        <f t="shared" si="195"/>
        <v>10</v>
      </c>
      <c r="O194" s="118" t="str">
        <f t="array" ref="O194">INDEX(Activities!I:I, MATCH(A194, Activities!A:A, 0))</f>
        <v>Collaboration against trafficking and smuggling in Nigeria &amp; Niger (CATS NN)(Formerly Upstream Programme)</v>
      </c>
    </row>
    <row r="195" ht="14.25" customHeight="1">
      <c r="A195" s="106" t="s">
        <v>170</v>
      </c>
      <c r="B195" s="104">
        <v>2228250.0</v>
      </c>
      <c r="C195" s="103">
        <v>44287.0</v>
      </c>
      <c r="D195" s="93">
        <v>44287.0</v>
      </c>
      <c r="E195" s="118">
        <v>2.0</v>
      </c>
      <c r="F195" s="118">
        <f t="shared" si="2"/>
        <v>2021</v>
      </c>
      <c r="G195" s="118">
        <f t="shared" si="3"/>
        <v>2022</v>
      </c>
      <c r="H195" s="118" t="str">
        <f t="shared" si="4"/>
        <v>Total budget: Multilateral UN Reform (2021-2022)</v>
      </c>
      <c r="I195" s="118" t="s">
        <v>5</v>
      </c>
      <c r="J195" s="118" t="s">
        <v>8</v>
      </c>
      <c r="K195" s="118">
        <v>10.0</v>
      </c>
      <c r="L195" s="118" t="str">
        <f t="shared" ref="L195:N195" si="196">I195</f>
        <v>UK - Foreign, Commonwealth and Development Office</v>
      </c>
      <c r="M195" s="118" t="str">
        <f t="shared" si="196"/>
        <v>GB-GOV-1</v>
      </c>
      <c r="N195" s="118">
        <f t="shared" si="196"/>
        <v>10</v>
      </c>
      <c r="O195" s="118" t="str">
        <f t="array" ref="O195">INDEX(Activities!I:I, MATCH(A195, Activities!A:A, 0))</f>
        <v>Multilateral UN Reform</v>
      </c>
    </row>
    <row r="196" ht="14.25" customHeight="1">
      <c r="A196" s="91" t="s">
        <v>221</v>
      </c>
      <c r="B196" s="104">
        <v>1200000.0</v>
      </c>
      <c r="C196" s="103">
        <v>44287.0</v>
      </c>
      <c r="D196" s="93">
        <v>44287.0</v>
      </c>
      <c r="E196" s="118">
        <v>2.0</v>
      </c>
      <c r="F196" s="118">
        <f t="shared" si="2"/>
        <v>2021</v>
      </c>
      <c r="G196" s="118">
        <f t="shared" si="3"/>
        <v>2022</v>
      </c>
      <c r="H196" s="118" t="str">
        <f t="shared" si="4"/>
        <v>Total budget: Somaliland (Somalia) Programme (2021-2022)</v>
      </c>
      <c r="I196" s="118" t="s">
        <v>5</v>
      </c>
      <c r="J196" s="118" t="s">
        <v>8</v>
      </c>
      <c r="K196" s="118">
        <v>10.0</v>
      </c>
      <c r="L196" s="118" t="str">
        <f t="shared" ref="L196:N196" si="197">I196</f>
        <v>UK - Foreign, Commonwealth and Development Office</v>
      </c>
      <c r="M196" s="118" t="str">
        <f t="shared" si="197"/>
        <v>GB-GOV-1</v>
      </c>
      <c r="N196" s="118">
        <f t="shared" si="197"/>
        <v>10</v>
      </c>
      <c r="O196" s="118" t="str">
        <f t="array" ref="O196">INDEX(Activities!I:I, MATCH(A196, Activities!A:A, 0))</f>
        <v>Somaliland (Somalia) Programme</v>
      </c>
    </row>
    <row r="197" ht="14.25" customHeight="1">
      <c r="A197" s="91" t="s">
        <v>285</v>
      </c>
      <c r="B197" s="104">
        <v>4983000.0</v>
      </c>
      <c r="C197" s="103">
        <v>44287.0</v>
      </c>
      <c r="D197" s="93">
        <v>44287.0</v>
      </c>
      <c r="E197" s="118">
        <v>2.0</v>
      </c>
      <c r="F197" s="118">
        <f t="shared" si="2"/>
        <v>2021</v>
      </c>
      <c r="G197" s="118">
        <f t="shared" si="3"/>
        <v>2022</v>
      </c>
      <c r="H197" s="118" t="str">
        <f t="shared" si="4"/>
        <v>Total budget: East Africa Programme (2021-2022)</v>
      </c>
      <c r="I197" s="118" t="s">
        <v>5</v>
      </c>
      <c r="J197" s="118" t="s">
        <v>8</v>
      </c>
      <c r="K197" s="118">
        <v>10.0</v>
      </c>
      <c r="L197" s="118" t="str">
        <f t="shared" ref="L197:N197" si="198">I197</f>
        <v>UK - Foreign, Commonwealth and Development Office</v>
      </c>
      <c r="M197" s="118" t="str">
        <f t="shared" si="198"/>
        <v>GB-GOV-1</v>
      </c>
      <c r="N197" s="118">
        <f t="shared" si="198"/>
        <v>10</v>
      </c>
      <c r="O197" s="118" t="str">
        <f t="array" ref="O197">INDEX(Activities!I:I, MATCH(A197, Activities!A:A, 0))</f>
        <v>East Africa Programme</v>
      </c>
    </row>
    <row r="198" ht="14.25" customHeight="1">
      <c r="A198" s="91" t="s">
        <v>289</v>
      </c>
      <c r="B198" s="104">
        <v>9094000.0</v>
      </c>
      <c r="C198" s="103">
        <v>44287.0</v>
      </c>
      <c r="D198" s="93">
        <v>44287.0</v>
      </c>
      <c r="E198" s="118">
        <v>2.0</v>
      </c>
      <c r="F198" s="118">
        <f t="shared" si="2"/>
        <v>2021</v>
      </c>
      <c r="G198" s="118">
        <f t="shared" si="3"/>
        <v>2022</v>
      </c>
      <c r="H198" s="118" t="str">
        <f t="shared" si="4"/>
        <v>Total budget: Somalia Programme (2021-2022)</v>
      </c>
      <c r="I198" s="118" t="s">
        <v>5</v>
      </c>
      <c r="J198" s="118" t="s">
        <v>8</v>
      </c>
      <c r="K198" s="118">
        <v>10.0</v>
      </c>
      <c r="L198" s="118" t="str">
        <f t="shared" ref="L198:N198" si="199">I198</f>
        <v>UK - Foreign, Commonwealth and Development Office</v>
      </c>
      <c r="M198" s="118" t="str">
        <f t="shared" si="199"/>
        <v>GB-GOV-1</v>
      </c>
      <c r="N198" s="118">
        <f t="shared" si="199"/>
        <v>10</v>
      </c>
      <c r="O198" s="118" t="str">
        <f t="array" ref="O198">INDEX(Activities!I:I, MATCH(A198, Activities!A:A, 0))</f>
        <v>Somalia Programme</v>
      </c>
    </row>
    <row r="199" ht="14.25" customHeight="1">
      <c r="A199" s="91" t="s">
        <v>293</v>
      </c>
      <c r="B199" s="104">
        <v>8153000.0</v>
      </c>
      <c r="C199" s="103">
        <v>44287.0</v>
      </c>
      <c r="D199" s="93">
        <v>44287.0</v>
      </c>
      <c r="E199" s="118">
        <v>2.0</v>
      </c>
      <c r="F199" s="118">
        <f t="shared" si="2"/>
        <v>2021</v>
      </c>
      <c r="G199" s="118">
        <f t="shared" si="3"/>
        <v>2022</v>
      </c>
      <c r="H199" s="118" t="str">
        <f t="shared" si="4"/>
        <v>Total budget: Lake Chad Basin Programme (2021-2022)</v>
      </c>
      <c r="I199" s="118" t="s">
        <v>5</v>
      </c>
      <c r="J199" s="118" t="s">
        <v>8</v>
      </c>
      <c r="K199" s="118">
        <v>10.0</v>
      </c>
      <c r="L199" s="118" t="str">
        <f t="shared" ref="L199:N199" si="200">I199</f>
        <v>UK - Foreign, Commonwealth and Development Office</v>
      </c>
      <c r="M199" s="118" t="str">
        <f t="shared" si="200"/>
        <v>GB-GOV-1</v>
      </c>
      <c r="N199" s="118">
        <f t="shared" si="200"/>
        <v>10</v>
      </c>
      <c r="O199" s="118" t="str">
        <f t="array" ref="O199">INDEX(Activities!I:I, MATCH(A199, Activities!A:A, 0))</f>
        <v>Lake Chad Basin Programme</v>
      </c>
    </row>
    <row r="200" ht="14.25" customHeight="1">
      <c r="A200" s="91" t="s">
        <v>297</v>
      </c>
      <c r="B200" s="104">
        <v>6272000.0</v>
      </c>
      <c r="C200" s="103">
        <v>44287.0</v>
      </c>
      <c r="D200" s="93">
        <v>44287.0</v>
      </c>
      <c r="E200" s="118">
        <v>2.0</v>
      </c>
      <c r="F200" s="118">
        <f t="shared" si="2"/>
        <v>2021</v>
      </c>
      <c r="G200" s="118">
        <f t="shared" si="3"/>
        <v>2022</v>
      </c>
      <c r="H200" s="118" t="str">
        <f t="shared" si="4"/>
        <v>Total budget: Sahel Programme (2021-2022)</v>
      </c>
      <c r="I200" s="118" t="s">
        <v>5</v>
      </c>
      <c r="J200" s="118" t="s">
        <v>8</v>
      </c>
      <c r="K200" s="118">
        <v>10.0</v>
      </c>
      <c r="L200" s="118" t="str">
        <f t="shared" ref="L200:N200" si="201">I200</f>
        <v>UK - Foreign, Commonwealth and Development Office</v>
      </c>
      <c r="M200" s="118" t="str">
        <f t="shared" si="201"/>
        <v>GB-GOV-1</v>
      </c>
      <c r="N200" s="118">
        <f t="shared" si="201"/>
        <v>10</v>
      </c>
      <c r="O200" s="118" t="str">
        <f t="array" ref="O200">INDEX(Activities!I:I, MATCH(A200, Activities!A:A, 0))</f>
        <v>Sahel Programme</v>
      </c>
    </row>
    <row r="201" ht="14.25" customHeight="1">
      <c r="A201" s="91" t="s">
        <v>301</v>
      </c>
      <c r="B201" s="104">
        <v>142000.0</v>
      </c>
      <c r="C201" s="103">
        <v>44287.0</v>
      </c>
      <c r="D201" s="93">
        <v>44287.0</v>
      </c>
      <c r="E201" s="118">
        <v>2.0</v>
      </c>
      <c r="F201" s="118">
        <f t="shared" si="2"/>
        <v>2021</v>
      </c>
      <c r="G201" s="118">
        <f t="shared" si="3"/>
        <v>2022</v>
      </c>
      <c r="H201" s="118" t="str">
        <f t="shared" si="4"/>
        <v>Total budget: Africa Peace Support Operations Programme (2021-2022)</v>
      </c>
      <c r="I201" s="118" t="s">
        <v>5</v>
      </c>
      <c r="J201" s="118" t="s">
        <v>8</v>
      </c>
      <c r="K201" s="118">
        <v>10.0</v>
      </c>
      <c r="L201" s="118" t="str">
        <f t="shared" ref="L201:N201" si="202">I201</f>
        <v>UK - Foreign, Commonwealth and Development Office</v>
      </c>
      <c r="M201" s="118" t="str">
        <f t="shared" si="202"/>
        <v>GB-GOV-1</v>
      </c>
      <c r="N201" s="118">
        <f t="shared" si="202"/>
        <v>10</v>
      </c>
      <c r="O201" s="118" t="str">
        <f t="array" ref="O201">INDEX(Activities!I:I, MATCH(A201, Activities!A:A, 0))</f>
        <v>Africa Peace Support Operations Programme</v>
      </c>
    </row>
    <row r="202" ht="14.25" customHeight="1">
      <c r="A202" s="91" t="s">
        <v>305</v>
      </c>
      <c r="B202" s="104">
        <v>906000.0</v>
      </c>
      <c r="C202" s="103">
        <v>44287.0</v>
      </c>
      <c r="D202" s="93">
        <v>44287.0</v>
      </c>
      <c r="E202" s="118">
        <v>2.0</v>
      </c>
      <c r="F202" s="118">
        <f t="shared" si="2"/>
        <v>2021</v>
      </c>
      <c r="G202" s="118">
        <f t="shared" si="3"/>
        <v>2022</v>
      </c>
      <c r="H202" s="118" t="str">
        <f t="shared" si="4"/>
        <v>Total budget: West Africa Programme (2021-2022)</v>
      </c>
      <c r="I202" s="118" t="s">
        <v>5</v>
      </c>
      <c r="J202" s="118" t="s">
        <v>8</v>
      </c>
      <c r="K202" s="118">
        <v>10.0</v>
      </c>
      <c r="L202" s="118" t="str">
        <f t="shared" ref="L202:N202" si="203">I202</f>
        <v>UK - Foreign, Commonwealth and Development Office</v>
      </c>
      <c r="M202" s="118" t="str">
        <f t="shared" si="203"/>
        <v>GB-GOV-1</v>
      </c>
      <c r="N202" s="118">
        <f t="shared" si="203"/>
        <v>10</v>
      </c>
      <c r="O202" s="118" t="str">
        <f t="array" ref="O202">INDEX(Activities!I:I, MATCH(A202, Activities!A:A, 0))</f>
        <v>West Africa Programme</v>
      </c>
    </row>
    <row r="203" ht="14.25" customHeight="1">
      <c r="A203" s="91" t="s">
        <v>314</v>
      </c>
      <c r="B203" s="104">
        <v>5500000.0</v>
      </c>
      <c r="C203" s="103">
        <v>44287.0</v>
      </c>
      <c r="D203" s="93">
        <v>44287.0</v>
      </c>
      <c r="E203" s="118">
        <v>2.0</v>
      </c>
      <c r="F203" s="118">
        <f t="shared" si="2"/>
        <v>2021</v>
      </c>
      <c r="G203" s="118">
        <f t="shared" si="3"/>
        <v>2022</v>
      </c>
      <c r="H203" s="118" t="str">
        <f t="shared" si="4"/>
        <v>Total budget: Colombia Peace and Stability (2021-2022)</v>
      </c>
      <c r="I203" s="118" t="s">
        <v>5</v>
      </c>
      <c r="J203" s="118" t="s">
        <v>8</v>
      </c>
      <c r="K203" s="118">
        <v>10.0</v>
      </c>
      <c r="L203" s="118" t="str">
        <f t="shared" ref="L203:N203" si="204">I203</f>
        <v>UK - Foreign, Commonwealth and Development Office</v>
      </c>
      <c r="M203" s="118" t="str">
        <f t="shared" si="204"/>
        <v>GB-GOV-1</v>
      </c>
      <c r="N203" s="118">
        <f t="shared" si="204"/>
        <v>10</v>
      </c>
      <c r="O203" s="118" t="str">
        <f t="array" ref="O203">INDEX(Activities!I:I, MATCH(A203, Activities!A:A, 0))</f>
        <v>Colombia Peace and Stability</v>
      </c>
    </row>
    <row r="204" ht="14.25" customHeight="1">
      <c r="A204" s="91" t="s">
        <v>320</v>
      </c>
      <c r="B204" s="104">
        <v>3480000.0</v>
      </c>
      <c r="C204" s="103">
        <v>44287.0</v>
      </c>
      <c r="D204" s="93">
        <v>44287.0</v>
      </c>
      <c r="E204" s="118">
        <v>2.0</v>
      </c>
      <c r="F204" s="118">
        <f t="shared" si="2"/>
        <v>2021</v>
      </c>
      <c r="G204" s="118">
        <f t="shared" si="3"/>
        <v>2022</v>
      </c>
      <c r="H204" s="118" t="str">
        <f t="shared" si="4"/>
        <v>Total budget: Peru/Colombia Serious Organised Crime (Formerly Combatting Illicit Economies - Colombia/Peru/Panama) (2021-2022)</v>
      </c>
      <c r="I204" s="118" t="s">
        <v>5</v>
      </c>
      <c r="J204" s="118" t="s">
        <v>8</v>
      </c>
      <c r="K204" s="118">
        <v>10.0</v>
      </c>
      <c r="L204" s="118" t="str">
        <f t="shared" ref="L204:N204" si="205">I204</f>
        <v>UK - Foreign, Commonwealth and Development Office</v>
      </c>
      <c r="M204" s="118" t="str">
        <f t="shared" si="205"/>
        <v>GB-GOV-1</v>
      </c>
      <c r="N204" s="118">
        <f t="shared" si="205"/>
        <v>10</v>
      </c>
      <c r="O204" s="118" t="str">
        <f t="array" ref="O204">INDEX(Activities!I:I, MATCH(A204, Activities!A:A, 0))</f>
        <v>Peru/Colombia Serious Organised Crime (Formerly Combatting Illicit Economies - Colombia/Peru/Panama)</v>
      </c>
    </row>
    <row r="205" ht="14.25" customHeight="1">
      <c r="A205" s="91" t="s">
        <v>325</v>
      </c>
      <c r="B205" s="104">
        <v>2000000.0</v>
      </c>
      <c r="C205" s="103">
        <v>44287.0</v>
      </c>
      <c r="D205" s="93">
        <v>44287.0</v>
      </c>
      <c r="E205" s="118">
        <v>2.0</v>
      </c>
      <c r="F205" s="118">
        <f t="shared" si="2"/>
        <v>2021</v>
      </c>
      <c r="G205" s="118">
        <f t="shared" si="3"/>
        <v>2022</v>
      </c>
      <c r="H205" s="118" t="str">
        <f t="shared" si="4"/>
        <v>Total budget: Central Asia Programme (2021-2022)</v>
      </c>
      <c r="I205" s="118" t="s">
        <v>5</v>
      </c>
      <c r="J205" s="118" t="s">
        <v>8</v>
      </c>
      <c r="K205" s="118">
        <v>10.0</v>
      </c>
      <c r="L205" s="118" t="str">
        <f t="shared" ref="L205:N205" si="206">I205</f>
        <v>UK - Foreign, Commonwealth and Development Office</v>
      </c>
      <c r="M205" s="118" t="str">
        <f t="shared" si="206"/>
        <v>GB-GOV-1</v>
      </c>
      <c r="N205" s="118">
        <f t="shared" si="206"/>
        <v>10</v>
      </c>
      <c r="O205" s="118" t="str">
        <f t="array" ref="O205">INDEX(Activities!I:I, MATCH(A205, Activities!A:A, 0))</f>
        <v>Central Asia Programme</v>
      </c>
    </row>
    <row r="206" ht="14.25" customHeight="1">
      <c r="A206" s="91" t="s">
        <v>330</v>
      </c>
      <c r="B206" s="104">
        <v>8000000.0</v>
      </c>
      <c r="C206" s="103">
        <v>44287.0</v>
      </c>
      <c r="D206" s="93">
        <v>44287.0</v>
      </c>
      <c r="E206" s="118">
        <v>2.0</v>
      </c>
      <c r="F206" s="118">
        <f t="shared" si="2"/>
        <v>2021</v>
      </c>
      <c r="G206" s="118">
        <f t="shared" si="3"/>
        <v>2022</v>
      </c>
      <c r="H206" s="118" t="str">
        <f t="shared" si="4"/>
        <v>Total budget: Eastern Partnership (2021-2022)</v>
      </c>
      <c r="I206" s="118" t="s">
        <v>5</v>
      </c>
      <c r="J206" s="118" t="s">
        <v>8</v>
      </c>
      <c r="K206" s="118">
        <v>10.0</v>
      </c>
      <c r="L206" s="118" t="str">
        <f t="shared" ref="L206:N206" si="207">I206</f>
        <v>UK - Foreign, Commonwealth and Development Office</v>
      </c>
      <c r="M206" s="118" t="str">
        <f t="shared" si="207"/>
        <v>GB-GOV-1</v>
      </c>
      <c r="N206" s="118">
        <f t="shared" si="207"/>
        <v>10</v>
      </c>
      <c r="O206" s="118" t="str">
        <f t="array" ref="O206">INDEX(Activities!I:I, MATCH(A206, Activities!A:A, 0))</f>
        <v>Eastern Partnership</v>
      </c>
    </row>
    <row r="207" ht="14.25" customHeight="1">
      <c r="A207" s="91" t="s">
        <v>334</v>
      </c>
      <c r="B207" s="104">
        <v>3732696.0</v>
      </c>
      <c r="C207" s="103">
        <v>44287.0</v>
      </c>
      <c r="D207" s="93">
        <v>44287.0</v>
      </c>
      <c r="E207" s="118">
        <v>2.0</v>
      </c>
      <c r="F207" s="118">
        <f t="shared" si="2"/>
        <v>2021</v>
      </c>
      <c r="G207" s="118">
        <f t="shared" si="3"/>
        <v>2022</v>
      </c>
      <c r="H207" s="118" t="str">
        <f t="shared" si="4"/>
        <v>Total budget: Good Governance Fund (2021-2022)</v>
      </c>
      <c r="I207" s="118" t="s">
        <v>5</v>
      </c>
      <c r="J207" s="118" t="s">
        <v>8</v>
      </c>
      <c r="K207" s="118">
        <v>10.0</v>
      </c>
      <c r="L207" s="118" t="str">
        <f t="shared" ref="L207:N207" si="208">I207</f>
        <v>UK - Foreign, Commonwealth and Development Office</v>
      </c>
      <c r="M207" s="118" t="str">
        <f t="shared" si="208"/>
        <v>GB-GOV-1</v>
      </c>
      <c r="N207" s="118">
        <f t="shared" si="208"/>
        <v>10</v>
      </c>
      <c r="O207" s="118" t="str">
        <f t="array" ref="O207">INDEX(Activities!I:I, MATCH(A207, Activities!A:A, 0))</f>
        <v>Good Governance Fund</v>
      </c>
    </row>
    <row r="208" ht="14.25" customHeight="1">
      <c r="A208" s="91" t="s">
        <v>349</v>
      </c>
      <c r="B208" s="104">
        <v>2000000.0</v>
      </c>
      <c r="C208" s="103">
        <v>44287.0</v>
      </c>
      <c r="D208" s="93">
        <v>44287.0</v>
      </c>
      <c r="E208" s="118">
        <v>2.0</v>
      </c>
      <c r="F208" s="118">
        <f t="shared" si="2"/>
        <v>2021</v>
      </c>
      <c r="G208" s="118">
        <f t="shared" si="3"/>
        <v>2022</v>
      </c>
      <c r="H208" s="118" t="str">
        <f t="shared" si="4"/>
        <v>Total budget: Algeria CSSF Programme (2021-2022)</v>
      </c>
      <c r="I208" s="118" t="s">
        <v>5</v>
      </c>
      <c r="J208" s="118" t="s">
        <v>8</v>
      </c>
      <c r="K208" s="118">
        <v>10.0</v>
      </c>
      <c r="L208" s="118" t="str">
        <f t="shared" ref="L208:N208" si="209">I208</f>
        <v>UK - Foreign, Commonwealth and Development Office</v>
      </c>
      <c r="M208" s="118" t="str">
        <f t="shared" si="209"/>
        <v>GB-GOV-1</v>
      </c>
      <c r="N208" s="118">
        <f t="shared" si="209"/>
        <v>10</v>
      </c>
      <c r="O208" s="118" t="str">
        <f t="array" ref="O208">INDEX(Activities!I:I, MATCH(A208, Activities!A:A, 0))</f>
        <v>Algeria CSSF Programme</v>
      </c>
    </row>
    <row r="209" ht="14.25" customHeight="1">
      <c r="A209" s="91" t="s">
        <v>356</v>
      </c>
      <c r="B209" s="104">
        <v>4000000.0</v>
      </c>
      <c r="C209" s="103">
        <v>44287.0</v>
      </c>
      <c r="D209" s="93">
        <v>44287.0</v>
      </c>
      <c r="E209" s="118">
        <v>2.0</v>
      </c>
      <c r="F209" s="118">
        <f t="shared" si="2"/>
        <v>2021</v>
      </c>
      <c r="G209" s="118">
        <f t="shared" si="3"/>
        <v>2022</v>
      </c>
      <c r="H209" s="118" t="str">
        <f t="shared" si="4"/>
        <v>Total budget: Egypt CSSF Programme (2021-2022)</v>
      </c>
      <c r="I209" s="118" t="s">
        <v>5</v>
      </c>
      <c r="J209" s="118" t="s">
        <v>8</v>
      </c>
      <c r="K209" s="118">
        <v>10.0</v>
      </c>
      <c r="L209" s="118" t="str">
        <f t="shared" ref="L209:N209" si="210">I209</f>
        <v>UK - Foreign, Commonwealth and Development Office</v>
      </c>
      <c r="M209" s="118" t="str">
        <f t="shared" si="210"/>
        <v>GB-GOV-1</v>
      </c>
      <c r="N209" s="118">
        <f t="shared" si="210"/>
        <v>10</v>
      </c>
      <c r="O209" s="118" t="str">
        <f t="array" ref="O209">INDEX(Activities!I:I, MATCH(A209, Activities!A:A, 0))</f>
        <v>Egypt CSSF Programme</v>
      </c>
    </row>
    <row r="210" ht="14.25" customHeight="1">
      <c r="A210" s="91" t="s">
        <v>363</v>
      </c>
      <c r="B210" s="104">
        <v>9335000.0</v>
      </c>
      <c r="C210" s="103">
        <v>44287.0</v>
      </c>
      <c r="D210" s="93">
        <v>44287.0</v>
      </c>
      <c r="E210" s="118">
        <v>2.0</v>
      </c>
      <c r="F210" s="118">
        <f t="shared" si="2"/>
        <v>2021</v>
      </c>
      <c r="G210" s="118">
        <f t="shared" si="3"/>
        <v>2022</v>
      </c>
      <c r="H210" s="118" t="str">
        <f t="shared" si="4"/>
        <v>Total budget: Lebanon CSSF: Security Programme (2021-2022)</v>
      </c>
      <c r="I210" s="118" t="s">
        <v>5</v>
      </c>
      <c r="J210" s="118" t="s">
        <v>8</v>
      </c>
      <c r="K210" s="118">
        <v>10.0</v>
      </c>
      <c r="L210" s="118" t="str">
        <f t="shared" ref="L210:N210" si="211">I210</f>
        <v>UK - Foreign, Commonwealth and Development Office</v>
      </c>
      <c r="M210" s="118" t="str">
        <f t="shared" si="211"/>
        <v>GB-GOV-1</v>
      </c>
      <c r="N210" s="118">
        <f t="shared" si="211"/>
        <v>10</v>
      </c>
      <c r="O210" s="118" t="str">
        <f t="array" ref="O210">INDEX(Activities!I:I, MATCH(A210, Activities!A:A, 0))</f>
        <v>Lebanon CSSF: Security Programme</v>
      </c>
    </row>
    <row r="211" ht="14.25" customHeight="1">
      <c r="A211" s="91" t="s">
        <v>370</v>
      </c>
      <c r="B211" s="104">
        <v>6000000.0</v>
      </c>
      <c r="C211" s="103">
        <v>44287.0</v>
      </c>
      <c r="D211" s="93">
        <v>44287.0</v>
      </c>
      <c r="E211" s="118">
        <v>2.0</v>
      </c>
      <c r="F211" s="118">
        <f t="shared" si="2"/>
        <v>2021</v>
      </c>
      <c r="G211" s="118">
        <f t="shared" si="3"/>
        <v>2022</v>
      </c>
      <c r="H211" s="118" t="str">
        <f t="shared" si="4"/>
        <v>Total budget: Libya CSSF Programme (2021-2022)</v>
      </c>
      <c r="I211" s="118" t="s">
        <v>5</v>
      </c>
      <c r="J211" s="118" t="s">
        <v>8</v>
      </c>
      <c r="K211" s="118">
        <v>10.0</v>
      </c>
      <c r="L211" s="118" t="str">
        <f t="shared" ref="L211:N211" si="212">I211</f>
        <v>UK - Foreign, Commonwealth and Development Office</v>
      </c>
      <c r="M211" s="118" t="str">
        <f t="shared" si="212"/>
        <v>GB-GOV-1</v>
      </c>
      <c r="N211" s="118">
        <f t="shared" si="212"/>
        <v>10</v>
      </c>
      <c r="O211" s="118" t="str">
        <f t="array" ref="O211">INDEX(Activities!I:I, MATCH(A211, Activities!A:A, 0))</f>
        <v>Libya CSSF Programme</v>
      </c>
    </row>
    <row r="212" ht="14.25" customHeight="1">
      <c r="A212" s="91" t="s">
        <v>376</v>
      </c>
      <c r="B212" s="104">
        <v>2500000.0</v>
      </c>
      <c r="C212" s="103">
        <v>44287.0</v>
      </c>
      <c r="D212" s="93">
        <v>44287.0</v>
      </c>
      <c r="E212" s="118">
        <v>2.0</v>
      </c>
      <c r="F212" s="118">
        <f t="shared" si="2"/>
        <v>2021</v>
      </c>
      <c r="G212" s="118">
        <f t="shared" si="3"/>
        <v>2022</v>
      </c>
      <c r="H212" s="118" t="str">
        <f t="shared" si="4"/>
        <v>Total budget: Morocco CSSF Programme (2021-2022)</v>
      </c>
      <c r="I212" s="118" t="s">
        <v>5</v>
      </c>
      <c r="J212" s="118" t="s">
        <v>8</v>
      </c>
      <c r="K212" s="118">
        <v>10.0</v>
      </c>
      <c r="L212" s="118" t="str">
        <f t="shared" ref="L212:N212" si="213">I212</f>
        <v>UK - Foreign, Commonwealth and Development Office</v>
      </c>
      <c r="M212" s="118" t="str">
        <f t="shared" si="213"/>
        <v>GB-GOV-1</v>
      </c>
      <c r="N212" s="118">
        <f t="shared" si="213"/>
        <v>10</v>
      </c>
      <c r="O212" s="118" t="str">
        <f t="array" ref="O212">INDEX(Activities!I:I, MATCH(A212, Activities!A:A, 0))</f>
        <v>Morocco CSSF Programme</v>
      </c>
    </row>
    <row r="213" ht="14.25" customHeight="1">
      <c r="A213" s="91" t="s">
        <v>383</v>
      </c>
      <c r="B213" s="104">
        <v>5000000.0</v>
      </c>
      <c r="C213" s="103">
        <v>44287.0</v>
      </c>
      <c r="D213" s="93">
        <v>44287.0</v>
      </c>
      <c r="E213" s="118">
        <v>2.0</v>
      </c>
      <c r="F213" s="118">
        <f t="shared" si="2"/>
        <v>2021</v>
      </c>
      <c r="G213" s="118">
        <f t="shared" si="3"/>
        <v>2022</v>
      </c>
      <c r="H213" s="118" t="str">
        <f t="shared" si="4"/>
        <v>Total budget: Yemen CSSF Programme (2021-2022)</v>
      </c>
      <c r="I213" s="118" t="s">
        <v>5</v>
      </c>
      <c r="J213" s="118" t="s">
        <v>8</v>
      </c>
      <c r="K213" s="118">
        <v>10.0</v>
      </c>
      <c r="L213" s="118" t="str">
        <f t="shared" ref="L213:N213" si="214">I213</f>
        <v>UK - Foreign, Commonwealth and Development Office</v>
      </c>
      <c r="M213" s="118" t="str">
        <f t="shared" si="214"/>
        <v>GB-GOV-1</v>
      </c>
      <c r="N213" s="118">
        <f t="shared" si="214"/>
        <v>10</v>
      </c>
      <c r="O213" s="118" t="str">
        <f t="array" ref="O213">INDEX(Activities!I:I, MATCH(A213, Activities!A:A, 0))</f>
        <v>Yemen CSSF Programme</v>
      </c>
    </row>
    <row r="214" ht="14.25" customHeight="1">
      <c r="A214" s="91" t="s">
        <v>414</v>
      </c>
      <c r="B214" s="104">
        <v>300000.0</v>
      </c>
      <c r="C214" s="103">
        <v>44287.0</v>
      </c>
      <c r="D214" s="93">
        <v>44287.0</v>
      </c>
      <c r="E214" s="118">
        <v>2.0</v>
      </c>
      <c r="F214" s="118">
        <f t="shared" si="2"/>
        <v>2021</v>
      </c>
      <c r="G214" s="118">
        <f t="shared" si="3"/>
        <v>2022</v>
      </c>
      <c r="H214" s="118" t="str">
        <f t="shared" si="4"/>
        <v>Total budget: Lebanon CSSF: Community Stability Programme (2021-2022)</v>
      </c>
      <c r="I214" s="118" t="s">
        <v>5</v>
      </c>
      <c r="J214" s="118" t="s">
        <v>8</v>
      </c>
      <c r="K214" s="118">
        <v>10.0</v>
      </c>
      <c r="L214" s="118" t="str">
        <f t="shared" ref="L214:N214" si="215">I214</f>
        <v>UK - Foreign, Commonwealth and Development Office</v>
      </c>
      <c r="M214" s="118" t="str">
        <f t="shared" si="215"/>
        <v>GB-GOV-1</v>
      </c>
      <c r="N214" s="118">
        <f t="shared" si="215"/>
        <v>10</v>
      </c>
      <c r="O214" s="118" t="str">
        <f t="array" ref="O214">INDEX(Activities!I:I, MATCH(A214, Activities!A:A, 0))</f>
        <v>Lebanon CSSF: Community Stability Programme</v>
      </c>
    </row>
    <row r="215" ht="14.25" customHeight="1">
      <c r="A215" s="91" t="s">
        <v>423</v>
      </c>
      <c r="B215" s="104">
        <v>3876000.0</v>
      </c>
      <c r="C215" s="103">
        <v>44287.0</v>
      </c>
      <c r="D215" s="93">
        <v>44287.0</v>
      </c>
      <c r="E215" s="118">
        <v>2.0</v>
      </c>
      <c r="F215" s="118">
        <f t="shared" si="2"/>
        <v>2021</v>
      </c>
      <c r="G215" s="118">
        <f t="shared" si="3"/>
        <v>2022</v>
      </c>
      <c r="H215" s="118" t="str">
        <f t="shared" si="4"/>
        <v>Total budget: Technical Assistance Facility Programme (2021-2022)</v>
      </c>
      <c r="I215" s="118" t="s">
        <v>5</v>
      </c>
      <c r="J215" s="118" t="s">
        <v>8</v>
      </c>
      <c r="K215" s="118">
        <v>10.0</v>
      </c>
      <c r="L215" s="118" t="str">
        <f t="shared" ref="L215:N215" si="216">I215</f>
        <v>UK - Foreign, Commonwealth and Development Office</v>
      </c>
      <c r="M215" s="118" t="str">
        <f t="shared" si="216"/>
        <v>GB-GOV-1</v>
      </c>
      <c r="N215" s="118">
        <f t="shared" si="216"/>
        <v>10</v>
      </c>
      <c r="O215" s="118" t="str">
        <f t="array" ref="O215">INDEX(Activities!I:I, MATCH(A215, Activities!A:A, 0))</f>
        <v>Technical Assistance Facility Programme</v>
      </c>
    </row>
    <row r="216" ht="14.25" customHeight="1">
      <c r="A216" s="91" t="s">
        <v>427</v>
      </c>
      <c r="B216" s="104">
        <v>6000000.0</v>
      </c>
      <c r="C216" s="103">
        <v>44287.0</v>
      </c>
      <c r="D216" s="93">
        <v>44287.0</v>
      </c>
      <c r="E216" s="118">
        <v>2.0</v>
      </c>
      <c r="F216" s="118">
        <f t="shared" si="2"/>
        <v>2021</v>
      </c>
      <c r="G216" s="118">
        <f t="shared" si="3"/>
        <v>2022</v>
      </c>
      <c r="H216" s="118" t="str">
        <f t="shared" si="4"/>
        <v>Total budget: Middle East Peace Process (MEPP) CSSF Programme (2021-2022)</v>
      </c>
      <c r="I216" s="118" t="s">
        <v>5</v>
      </c>
      <c r="J216" s="118" t="s">
        <v>8</v>
      </c>
      <c r="K216" s="118">
        <v>10.0</v>
      </c>
      <c r="L216" s="118" t="str">
        <f t="shared" ref="L216:N216" si="217">I216</f>
        <v>UK - Foreign, Commonwealth and Development Office</v>
      </c>
      <c r="M216" s="118" t="str">
        <f t="shared" si="217"/>
        <v>GB-GOV-1</v>
      </c>
      <c r="N216" s="118">
        <f t="shared" si="217"/>
        <v>10</v>
      </c>
      <c r="O216" s="118" t="str">
        <f t="array" ref="O216">INDEX(Activities!I:I, MATCH(A216, Activities!A:A, 0))</f>
        <v>Middle East Peace Process (MEPP) CSSF Programme</v>
      </c>
    </row>
    <row r="217" ht="14.25" customHeight="1">
      <c r="A217" s="91" t="s">
        <v>446</v>
      </c>
      <c r="B217" s="104">
        <v>4000000.0</v>
      </c>
      <c r="C217" s="103">
        <v>44287.0</v>
      </c>
      <c r="D217" s="93">
        <v>44287.0</v>
      </c>
      <c r="E217" s="118">
        <v>2.0</v>
      </c>
      <c r="F217" s="118">
        <f t="shared" si="2"/>
        <v>2021</v>
      </c>
      <c r="G217" s="118">
        <f t="shared" si="3"/>
        <v>2022</v>
      </c>
      <c r="H217" s="118" t="str">
        <f t="shared" si="4"/>
        <v>Total budget: Tunisia CSSF Programme (2021-2022)</v>
      </c>
      <c r="I217" s="118" t="s">
        <v>5</v>
      </c>
      <c r="J217" s="118" t="s">
        <v>8</v>
      </c>
      <c r="K217" s="118">
        <v>10.0</v>
      </c>
      <c r="L217" s="118" t="str">
        <f t="shared" ref="L217:N217" si="218">I217</f>
        <v>UK - Foreign, Commonwealth and Development Office</v>
      </c>
      <c r="M217" s="118" t="str">
        <f t="shared" si="218"/>
        <v>GB-GOV-1</v>
      </c>
      <c r="N217" s="118">
        <f t="shared" si="218"/>
        <v>10</v>
      </c>
      <c r="O217" s="118" t="str">
        <f t="array" ref="O217">INDEX(Activities!I:I, MATCH(A217, Activities!A:A, 0))</f>
        <v>Tunisia CSSF Programme</v>
      </c>
    </row>
    <row r="218" ht="14.25" customHeight="1">
      <c r="A218" s="91" t="s">
        <v>452</v>
      </c>
      <c r="B218" s="104">
        <v>7845000.0</v>
      </c>
      <c r="C218" s="103">
        <v>44287.0</v>
      </c>
      <c r="D218" s="93">
        <v>44287.0</v>
      </c>
      <c r="E218" s="118">
        <v>2.0</v>
      </c>
      <c r="F218" s="118">
        <f t="shared" si="2"/>
        <v>2021</v>
      </c>
      <c r="G218" s="118">
        <f t="shared" si="3"/>
        <v>2022</v>
      </c>
      <c r="H218" s="118" t="str">
        <f t="shared" si="4"/>
        <v>Total budget: Iraq CSSF Programme (2021-2022)</v>
      </c>
      <c r="I218" s="118" t="s">
        <v>5</v>
      </c>
      <c r="J218" s="118" t="s">
        <v>8</v>
      </c>
      <c r="K218" s="118">
        <v>10.0</v>
      </c>
      <c r="L218" s="118" t="str">
        <f t="shared" ref="L218:N218" si="219">I218</f>
        <v>UK - Foreign, Commonwealth and Development Office</v>
      </c>
      <c r="M218" s="118" t="str">
        <f t="shared" si="219"/>
        <v>GB-GOV-1</v>
      </c>
      <c r="N218" s="118">
        <f t="shared" si="219"/>
        <v>10</v>
      </c>
      <c r="O218" s="118" t="str">
        <f t="array" ref="O218">INDEX(Activities!I:I, MATCH(A218, Activities!A:A, 0))</f>
        <v>Iraq CSSF Programme</v>
      </c>
    </row>
    <row r="219" ht="14.25" customHeight="1">
      <c r="A219" s="91" t="s">
        <v>456</v>
      </c>
      <c r="B219" s="104">
        <v>3325000.0</v>
      </c>
      <c r="C219" s="103">
        <v>44287.0</v>
      </c>
      <c r="D219" s="93">
        <v>44287.0</v>
      </c>
      <c r="E219" s="118">
        <v>2.0</v>
      </c>
      <c r="F219" s="118">
        <f t="shared" si="2"/>
        <v>2021</v>
      </c>
      <c r="G219" s="118">
        <f t="shared" si="3"/>
        <v>2022</v>
      </c>
      <c r="H219" s="118" t="str">
        <f t="shared" si="4"/>
        <v>Total budget: Syria CSSF: Future Syria Programme (2021-2022)</v>
      </c>
      <c r="I219" s="118" t="s">
        <v>5</v>
      </c>
      <c r="J219" s="118" t="s">
        <v>8</v>
      </c>
      <c r="K219" s="118">
        <v>10.0</v>
      </c>
      <c r="L219" s="118" t="str">
        <f t="shared" ref="L219:N219" si="220">I219</f>
        <v>UK - Foreign, Commonwealth and Development Office</v>
      </c>
      <c r="M219" s="118" t="str">
        <f t="shared" si="220"/>
        <v>GB-GOV-1</v>
      </c>
      <c r="N219" s="118">
        <f t="shared" si="220"/>
        <v>10</v>
      </c>
      <c r="O219" s="118" t="str">
        <f t="array" ref="O219">INDEX(Activities!I:I, MATCH(A219, Activities!A:A, 0))</f>
        <v>Syria CSSF: Future Syria Programme</v>
      </c>
    </row>
    <row r="220" ht="14.25" customHeight="1">
      <c r="A220" s="91" t="s">
        <v>465</v>
      </c>
      <c r="B220" s="104">
        <v>3000000.0</v>
      </c>
      <c r="C220" s="103">
        <v>44287.0</v>
      </c>
      <c r="D220" s="93">
        <v>44287.0</v>
      </c>
      <c r="E220" s="118">
        <v>2.0</v>
      </c>
      <c r="F220" s="118">
        <f t="shared" si="2"/>
        <v>2021</v>
      </c>
      <c r="G220" s="118">
        <f t="shared" si="3"/>
        <v>2022</v>
      </c>
      <c r="H220" s="118" t="str">
        <f t="shared" si="4"/>
        <v>Total budget: Lebanon CSSF: Political Reform Programme (2021-2022)</v>
      </c>
      <c r="I220" s="118" t="s">
        <v>5</v>
      </c>
      <c r="J220" s="118" t="s">
        <v>8</v>
      </c>
      <c r="K220" s="118">
        <v>10.0</v>
      </c>
      <c r="L220" s="118" t="str">
        <f t="shared" ref="L220:N220" si="221">I220</f>
        <v>UK - Foreign, Commonwealth and Development Office</v>
      </c>
      <c r="M220" s="118" t="str">
        <f t="shared" si="221"/>
        <v>GB-GOV-1</v>
      </c>
      <c r="N220" s="118">
        <f t="shared" si="221"/>
        <v>10</v>
      </c>
      <c r="O220" s="118" t="str">
        <f t="array" ref="O220">INDEX(Activities!I:I, MATCH(A220, Activities!A:A, 0))</f>
        <v>Lebanon CSSF: Political Reform Programme</v>
      </c>
    </row>
    <row r="221" ht="14.25" customHeight="1">
      <c r="A221" s="91" t="s">
        <v>469</v>
      </c>
      <c r="B221" s="104">
        <v>3620000.0</v>
      </c>
      <c r="C221" s="103">
        <v>44287.0</v>
      </c>
      <c r="D221" s="93">
        <v>44287.0</v>
      </c>
      <c r="E221" s="118">
        <v>2.0</v>
      </c>
      <c r="F221" s="118">
        <f t="shared" si="2"/>
        <v>2021</v>
      </c>
      <c r="G221" s="118">
        <f t="shared" si="3"/>
        <v>2022</v>
      </c>
      <c r="H221" s="118" t="str">
        <f t="shared" si="4"/>
        <v>Total budget: Syria CSSF: Civilian Protection and Community Resilience Programme (2021-2022)</v>
      </c>
      <c r="I221" s="118" t="s">
        <v>5</v>
      </c>
      <c r="J221" s="118" t="s">
        <v>8</v>
      </c>
      <c r="K221" s="118">
        <v>10.0</v>
      </c>
      <c r="L221" s="118" t="str">
        <f t="shared" ref="L221:N221" si="222">I221</f>
        <v>UK - Foreign, Commonwealth and Development Office</v>
      </c>
      <c r="M221" s="118" t="str">
        <f t="shared" si="222"/>
        <v>GB-GOV-1</v>
      </c>
      <c r="N221" s="118">
        <f t="shared" si="222"/>
        <v>10</v>
      </c>
      <c r="O221" s="118" t="str">
        <f t="array" ref="O221">INDEX(Activities!I:I, MATCH(A221, Activities!A:A, 0))</f>
        <v>Syria CSSF: Civilian Protection and Community Resilience Programme</v>
      </c>
    </row>
    <row r="222" ht="14.25" customHeight="1">
      <c r="A222" s="91" t="s">
        <v>473</v>
      </c>
      <c r="B222" s="104">
        <v>3935000.0</v>
      </c>
      <c r="C222" s="103">
        <v>44287.0</v>
      </c>
      <c r="D222" s="93">
        <v>44287.0</v>
      </c>
      <c r="E222" s="118">
        <v>2.0</v>
      </c>
      <c r="F222" s="118">
        <f t="shared" si="2"/>
        <v>2021</v>
      </c>
      <c r="G222" s="118">
        <f t="shared" si="3"/>
        <v>2022</v>
      </c>
      <c r="H222" s="118" t="str">
        <f t="shared" si="4"/>
        <v>Total budget: Jordan CSSF: Political and Economic Resilience Programme (2021-2022)</v>
      </c>
      <c r="I222" s="118" t="s">
        <v>5</v>
      </c>
      <c r="J222" s="118" t="s">
        <v>8</v>
      </c>
      <c r="K222" s="118">
        <v>10.0</v>
      </c>
      <c r="L222" s="118" t="str">
        <f t="shared" ref="L222:N222" si="223">I222</f>
        <v>UK - Foreign, Commonwealth and Development Office</v>
      </c>
      <c r="M222" s="118" t="str">
        <f t="shared" si="223"/>
        <v>GB-GOV-1</v>
      </c>
      <c r="N222" s="118">
        <f t="shared" si="223"/>
        <v>10</v>
      </c>
      <c r="O222" s="118" t="str">
        <f t="array" ref="O222">INDEX(Activities!I:I, MATCH(A222, Activities!A:A, 0))</f>
        <v>Jordan CSSF: Political and Economic Resilience Programme</v>
      </c>
    </row>
    <row r="223" ht="14.25" customHeight="1">
      <c r="A223" s="91" t="s">
        <v>477</v>
      </c>
      <c r="B223" s="104">
        <v>3520000.0</v>
      </c>
      <c r="C223" s="103">
        <v>44287.0</v>
      </c>
      <c r="D223" s="93">
        <v>44287.0</v>
      </c>
      <c r="E223" s="118">
        <v>2.0</v>
      </c>
      <c r="F223" s="118">
        <f t="shared" si="2"/>
        <v>2021</v>
      </c>
      <c r="G223" s="118">
        <f t="shared" si="3"/>
        <v>2022</v>
      </c>
      <c r="H223" s="118" t="str">
        <f t="shared" si="4"/>
        <v>Total budget: Jordan CSSF: Security and Stability Programme (2021-2022)</v>
      </c>
      <c r="I223" s="118" t="s">
        <v>5</v>
      </c>
      <c r="J223" s="118" t="s">
        <v>8</v>
      </c>
      <c r="K223" s="118">
        <v>10.0</v>
      </c>
      <c r="L223" s="118" t="str">
        <f t="shared" ref="L223:N223" si="224">I223</f>
        <v>UK - Foreign, Commonwealth and Development Office</v>
      </c>
      <c r="M223" s="118" t="str">
        <f t="shared" si="224"/>
        <v>GB-GOV-1</v>
      </c>
      <c r="N223" s="118">
        <f t="shared" si="224"/>
        <v>10</v>
      </c>
      <c r="O223" s="118" t="str">
        <f t="array" ref="O223">INDEX(Activities!I:I, MATCH(A223, Activities!A:A, 0))</f>
        <v>Jordan CSSF: Security and Stability Programme</v>
      </c>
    </row>
    <row r="224" ht="14.25" customHeight="1">
      <c r="A224" s="107" t="s">
        <v>490</v>
      </c>
      <c r="B224" s="104">
        <v>403200.0</v>
      </c>
      <c r="C224" s="103">
        <v>44287.0</v>
      </c>
      <c r="D224" s="93">
        <v>44287.0</v>
      </c>
      <c r="E224" s="118">
        <v>2.0</v>
      </c>
      <c r="F224" s="118">
        <f t="shared" si="2"/>
        <v>2021</v>
      </c>
      <c r="G224" s="118">
        <f t="shared" si="3"/>
        <v>2022</v>
      </c>
      <c r="H224" s="118" t="str">
        <f t="shared" si="4"/>
        <v>Total budget: OTD Justice Programme (2021-2022)</v>
      </c>
      <c r="I224" s="118" t="s">
        <v>5</v>
      </c>
      <c r="J224" s="118" t="s">
        <v>8</v>
      </c>
      <c r="K224" s="118">
        <v>10.0</v>
      </c>
      <c r="L224" s="118" t="str">
        <f t="shared" ref="L224:N224" si="225">I224</f>
        <v>UK - Foreign, Commonwealth and Development Office</v>
      </c>
      <c r="M224" s="118" t="str">
        <f t="shared" si="225"/>
        <v>GB-GOV-1</v>
      </c>
      <c r="N224" s="118">
        <f t="shared" si="225"/>
        <v>10</v>
      </c>
      <c r="O224" s="118" t="str">
        <f t="array" ref="O224">INDEX(Activities!I:I, MATCH(A224, Activities!A:A, 0))</f>
        <v>OTD Justice Programme</v>
      </c>
    </row>
    <row r="225" ht="14.25" customHeight="1">
      <c r="A225" s="107" t="s">
        <v>495</v>
      </c>
      <c r="B225" s="104">
        <v>364800.0</v>
      </c>
      <c r="C225" s="103">
        <v>44287.0</v>
      </c>
      <c r="D225" s="93">
        <v>44287.0</v>
      </c>
      <c r="E225" s="118">
        <v>2.0</v>
      </c>
      <c r="F225" s="118">
        <f t="shared" si="2"/>
        <v>2021</v>
      </c>
      <c r="G225" s="118">
        <f t="shared" si="3"/>
        <v>2022</v>
      </c>
      <c r="H225" s="118" t="str">
        <f t="shared" si="4"/>
        <v>Total budget: OTD Governance Programme (2021-2022)</v>
      </c>
      <c r="I225" s="118" t="s">
        <v>5</v>
      </c>
      <c r="J225" s="118" t="s">
        <v>8</v>
      </c>
      <c r="K225" s="118">
        <v>10.0</v>
      </c>
      <c r="L225" s="118" t="str">
        <f t="shared" ref="L225:N225" si="226">I225</f>
        <v>UK - Foreign, Commonwealth and Development Office</v>
      </c>
      <c r="M225" s="118" t="str">
        <f t="shared" si="226"/>
        <v>GB-GOV-1</v>
      </c>
      <c r="N225" s="118">
        <f t="shared" si="226"/>
        <v>10</v>
      </c>
      <c r="O225" s="118" t="str">
        <f t="array" ref="O225">INDEX(Activities!I:I, MATCH(A225, Activities!A:A, 0))</f>
        <v>OTD Governance Programme</v>
      </c>
    </row>
    <row r="226" ht="14.25" customHeight="1">
      <c r="A226" s="107" t="s">
        <v>500</v>
      </c>
      <c r="B226" s="104">
        <v>160000.0</v>
      </c>
      <c r="C226" s="103">
        <v>44287.0</v>
      </c>
      <c r="D226" s="93">
        <v>44287.0</v>
      </c>
      <c r="E226" s="118">
        <v>2.0</v>
      </c>
      <c r="F226" s="118">
        <f t="shared" si="2"/>
        <v>2021</v>
      </c>
      <c r="G226" s="118">
        <f t="shared" si="3"/>
        <v>2022</v>
      </c>
      <c r="H226" s="118" t="str">
        <f t="shared" si="4"/>
        <v>Total budget: OTD Environment, Sustainablity and Climate Change (ESCC) Programme (2021-2022)</v>
      </c>
      <c r="I226" s="118" t="s">
        <v>5</v>
      </c>
      <c r="J226" s="118" t="s">
        <v>8</v>
      </c>
      <c r="K226" s="118">
        <v>10.0</v>
      </c>
      <c r="L226" s="118" t="str">
        <f t="shared" ref="L226:N226" si="227">I226</f>
        <v>UK - Foreign, Commonwealth and Development Office</v>
      </c>
      <c r="M226" s="118" t="str">
        <f t="shared" si="227"/>
        <v>GB-GOV-1</v>
      </c>
      <c r="N226" s="118">
        <f t="shared" si="227"/>
        <v>10</v>
      </c>
      <c r="O226" s="118" t="str">
        <f t="array" ref="O226">INDEX(Activities!I:I, MATCH(A226, Activities!A:A, 0))</f>
        <v>OTD Environment, Sustainablity and Climate Change (ESCC) Programme</v>
      </c>
    </row>
    <row r="227" ht="14.25" customHeight="1">
      <c r="A227" s="107" t="s">
        <v>505</v>
      </c>
      <c r="B227" s="104">
        <v>120000.0</v>
      </c>
      <c r="C227" s="103">
        <v>44287.0</v>
      </c>
      <c r="D227" s="93">
        <v>44287.0</v>
      </c>
      <c r="E227" s="118">
        <v>2.0</v>
      </c>
      <c r="F227" s="118">
        <f t="shared" si="2"/>
        <v>2021</v>
      </c>
      <c r="G227" s="118">
        <f t="shared" si="3"/>
        <v>2022</v>
      </c>
      <c r="H227" s="118" t="str">
        <f t="shared" si="4"/>
        <v>Total budget: OTD Covid-19 Response Programme (2021-2022)</v>
      </c>
      <c r="I227" s="118" t="s">
        <v>5</v>
      </c>
      <c r="J227" s="118" t="s">
        <v>8</v>
      </c>
      <c r="K227" s="118">
        <v>10.0</v>
      </c>
      <c r="L227" s="118" t="str">
        <f t="shared" ref="L227:N227" si="228">I227</f>
        <v>UK - Foreign, Commonwealth and Development Office</v>
      </c>
      <c r="M227" s="118" t="str">
        <f t="shared" si="228"/>
        <v>GB-GOV-1</v>
      </c>
      <c r="N227" s="118">
        <f t="shared" si="228"/>
        <v>10</v>
      </c>
      <c r="O227" s="118" t="str">
        <f t="array" ref="O227">INDEX(Activities!I:I, MATCH(A227, Activities!A:A, 0))</f>
        <v>OTD Covid-19 Response Programme</v>
      </c>
    </row>
    <row r="228" ht="14.25" customHeight="1">
      <c r="A228" s="107" t="s">
        <v>511</v>
      </c>
      <c r="B228" s="104">
        <v>0.0</v>
      </c>
      <c r="C228" s="103">
        <v>44287.0</v>
      </c>
      <c r="D228" s="93">
        <v>44287.0</v>
      </c>
      <c r="E228" s="118">
        <v>2.0</v>
      </c>
      <c r="F228" s="118">
        <f t="shared" si="2"/>
        <v>2021</v>
      </c>
      <c r="G228" s="118">
        <f t="shared" si="3"/>
        <v>2022</v>
      </c>
      <c r="H228" s="118" t="str">
        <f t="shared" si="4"/>
        <v>Total budget: OTD Border Security Programme (2021-2022)</v>
      </c>
      <c r="I228" s="118" t="s">
        <v>5</v>
      </c>
      <c r="J228" s="118" t="s">
        <v>8</v>
      </c>
      <c r="K228" s="118">
        <v>10.0</v>
      </c>
      <c r="L228" s="118" t="str">
        <f t="shared" ref="L228:N228" si="229">I228</f>
        <v>UK - Foreign, Commonwealth and Development Office</v>
      </c>
      <c r="M228" s="118" t="str">
        <f t="shared" si="229"/>
        <v>GB-GOV-1</v>
      </c>
      <c r="N228" s="118">
        <f t="shared" si="229"/>
        <v>10</v>
      </c>
      <c r="O228" s="118" t="str">
        <f t="array" ref="O228">INDEX(Activities!I:I, MATCH(A228, Activities!A:A, 0))</f>
        <v>OTD Border Security Programme</v>
      </c>
    </row>
    <row r="229" ht="14.25" customHeight="1">
      <c r="A229" s="91" t="s">
        <v>526</v>
      </c>
      <c r="B229" s="104">
        <v>2700000.0</v>
      </c>
      <c r="C229" s="103">
        <v>44287.0</v>
      </c>
      <c r="D229" s="93">
        <v>44287.0</v>
      </c>
      <c r="E229" s="118">
        <v>2.0</v>
      </c>
      <c r="F229" s="118">
        <f t="shared" si="2"/>
        <v>2021</v>
      </c>
      <c r="G229" s="118">
        <f t="shared" si="3"/>
        <v>2022</v>
      </c>
      <c r="H229" s="118" t="str">
        <f t="shared" si="4"/>
        <v>Total budget: Myanmar Country Programme (2021-2022)</v>
      </c>
      <c r="I229" s="118" t="s">
        <v>5</v>
      </c>
      <c r="J229" s="118" t="s">
        <v>8</v>
      </c>
      <c r="K229" s="118">
        <v>10.0</v>
      </c>
      <c r="L229" s="118" t="str">
        <f t="shared" ref="L229:N229" si="230">I229</f>
        <v>UK - Foreign, Commonwealth and Development Office</v>
      </c>
      <c r="M229" s="118" t="str">
        <f t="shared" si="230"/>
        <v>GB-GOV-1</v>
      </c>
      <c r="N229" s="118">
        <f t="shared" si="230"/>
        <v>10</v>
      </c>
      <c r="O229" s="118" t="str">
        <f t="array" ref="O229">INDEX(Activities!I:I, MATCH(A229, Activities!A:A, 0))</f>
        <v>Myanmar Country Programme</v>
      </c>
    </row>
    <row r="230" ht="14.25" customHeight="1">
      <c r="A230" s="91" t="s">
        <v>538</v>
      </c>
      <c r="B230" s="104">
        <v>3060000.0</v>
      </c>
      <c r="C230" s="103">
        <v>44287.0</v>
      </c>
      <c r="D230" s="93">
        <v>44287.0</v>
      </c>
      <c r="E230" s="118">
        <v>2.0</v>
      </c>
      <c r="F230" s="118">
        <f t="shared" si="2"/>
        <v>2021</v>
      </c>
      <c r="G230" s="118">
        <f t="shared" si="3"/>
        <v>2022</v>
      </c>
      <c r="H230" s="118" t="str">
        <f t="shared" si="4"/>
        <v>Total budget: Sri Lanka - Delivering increased stability and reducing the risk of a return to conflict (2021-2022)</v>
      </c>
      <c r="I230" s="118" t="s">
        <v>5</v>
      </c>
      <c r="J230" s="118" t="s">
        <v>8</v>
      </c>
      <c r="K230" s="118">
        <v>10.0</v>
      </c>
      <c r="L230" s="118" t="str">
        <f t="shared" ref="L230:N230" si="231">I230</f>
        <v>UK - Foreign, Commonwealth and Development Office</v>
      </c>
      <c r="M230" s="118" t="str">
        <f t="shared" si="231"/>
        <v>GB-GOV-1</v>
      </c>
      <c r="N230" s="118">
        <f t="shared" si="231"/>
        <v>10</v>
      </c>
      <c r="O230" s="118" t="str">
        <f t="array" ref="O230">INDEX(Activities!I:I, MATCH(A230, Activities!A:A, 0))</f>
        <v>Sri Lanka - Delivering increased stability and reducing the risk of a return to conflict</v>
      </c>
    </row>
    <row r="231" ht="14.25" customHeight="1">
      <c r="A231" s="91" t="s">
        <v>550</v>
      </c>
      <c r="B231" s="104">
        <v>2500000.0</v>
      </c>
      <c r="C231" s="103">
        <v>44287.0</v>
      </c>
      <c r="D231" s="93">
        <v>44287.0</v>
      </c>
      <c r="E231" s="118">
        <v>2.0</v>
      </c>
      <c r="F231" s="118">
        <f t="shared" si="2"/>
        <v>2021</v>
      </c>
      <c r="G231" s="118">
        <f t="shared" si="3"/>
        <v>2022</v>
      </c>
      <c r="H231" s="118" t="str">
        <f t="shared" si="4"/>
        <v>Total budget: Philippines Programme (2021-2022)</v>
      </c>
      <c r="I231" s="118" t="s">
        <v>5</v>
      </c>
      <c r="J231" s="118" t="s">
        <v>8</v>
      </c>
      <c r="K231" s="118">
        <v>10.0</v>
      </c>
      <c r="L231" s="118" t="str">
        <f t="shared" ref="L231:N231" si="232">I231</f>
        <v>UK - Foreign, Commonwealth and Development Office</v>
      </c>
      <c r="M231" s="118" t="str">
        <f t="shared" si="232"/>
        <v>GB-GOV-1</v>
      </c>
      <c r="N231" s="118">
        <f t="shared" si="232"/>
        <v>10</v>
      </c>
      <c r="O231" s="118" t="str">
        <f t="array" ref="O231">INDEX(Activities!I:I, MATCH(A231, Activities!A:A, 0))</f>
        <v>Philippines Programme</v>
      </c>
    </row>
    <row r="232" ht="14.25" customHeight="1">
      <c r="A232" s="91" t="s">
        <v>556</v>
      </c>
      <c r="B232" s="104">
        <v>2000000.0</v>
      </c>
      <c r="C232" s="103">
        <v>44287.0</v>
      </c>
      <c r="D232" s="93">
        <v>44287.0</v>
      </c>
      <c r="E232" s="118">
        <v>2.0</v>
      </c>
      <c r="F232" s="118">
        <f t="shared" si="2"/>
        <v>2021</v>
      </c>
      <c r="G232" s="118">
        <f t="shared" si="3"/>
        <v>2022</v>
      </c>
      <c r="H232" s="118" t="str">
        <f t="shared" si="4"/>
        <v>Total budget: Pacific Programme (2021-2022)</v>
      </c>
      <c r="I232" s="118" t="s">
        <v>5</v>
      </c>
      <c r="J232" s="118" t="s">
        <v>8</v>
      </c>
      <c r="K232" s="118">
        <v>10.0</v>
      </c>
      <c r="L232" s="118" t="str">
        <f t="shared" ref="L232:N232" si="233">I232</f>
        <v>UK - Foreign, Commonwealth and Development Office</v>
      </c>
      <c r="M232" s="118" t="str">
        <f t="shared" si="233"/>
        <v>GB-GOV-1</v>
      </c>
      <c r="N232" s="118">
        <f t="shared" si="233"/>
        <v>10</v>
      </c>
      <c r="O232" s="118" t="str">
        <f t="array" ref="O232">INDEX(Activities!I:I, MATCH(A232, Activities!A:A, 0))</f>
        <v>Pacific Programme</v>
      </c>
    </row>
    <row r="233" ht="14.25" customHeight="1">
      <c r="A233" s="108" t="s">
        <v>565</v>
      </c>
      <c r="B233" s="104">
        <v>1.41E7</v>
      </c>
      <c r="C233" s="103">
        <v>44287.0</v>
      </c>
      <c r="D233" s="93">
        <v>44287.0</v>
      </c>
      <c r="E233" s="118">
        <v>2.0</v>
      </c>
      <c r="F233" s="118">
        <f t="shared" si="2"/>
        <v>2021</v>
      </c>
      <c r="G233" s="118">
        <f t="shared" si="3"/>
        <v>2022</v>
      </c>
      <c r="H233" s="118" t="str">
        <f t="shared" si="4"/>
        <v>Total budget: Western Balkans Stability CSSF Programme (2021-2022)</v>
      </c>
      <c r="I233" s="118" t="s">
        <v>5</v>
      </c>
      <c r="J233" s="118" t="s">
        <v>8</v>
      </c>
      <c r="K233" s="118">
        <v>10.0</v>
      </c>
      <c r="L233" s="118" t="str">
        <f t="shared" ref="L233:N233" si="234">I233</f>
        <v>UK - Foreign, Commonwealth and Development Office</v>
      </c>
      <c r="M233" s="118" t="str">
        <f t="shared" si="234"/>
        <v>GB-GOV-1</v>
      </c>
      <c r="N233" s="118">
        <f t="shared" si="234"/>
        <v>10</v>
      </c>
      <c r="O233" s="118" t="str">
        <f t="array" ref="O233">INDEX(Activities!I:I, MATCH(A233, Activities!A:A, 0))</f>
        <v>Western Balkans Stability CSSF Programme</v>
      </c>
    </row>
    <row r="234" ht="14.25" customHeight="1">
      <c r="A234" s="108" t="s">
        <v>569</v>
      </c>
      <c r="B234" s="104">
        <v>9100000.0</v>
      </c>
      <c r="C234" s="103">
        <v>44287.0</v>
      </c>
      <c r="D234" s="93">
        <v>44287.0</v>
      </c>
      <c r="E234" s="118">
        <v>2.0</v>
      </c>
      <c r="F234" s="118">
        <f t="shared" si="2"/>
        <v>2021</v>
      </c>
      <c r="G234" s="118">
        <f t="shared" si="3"/>
        <v>2022</v>
      </c>
      <c r="H234" s="118" t="str">
        <f t="shared" si="4"/>
        <v>Total budget: Western Balkans: Media Cyber and Defence (MCD) CSSF Programme (2021-2022)</v>
      </c>
      <c r="I234" s="118" t="s">
        <v>5</v>
      </c>
      <c r="J234" s="118" t="s">
        <v>8</v>
      </c>
      <c r="K234" s="118">
        <v>10.0</v>
      </c>
      <c r="L234" s="118" t="str">
        <f t="shared" ref="L234:N234" si="235">I234</f>
        <v>UK - Foreign, Commonwealth and Development Office</v>
      </c>
      <c r="M234" s="118" t="str">
        <f t="shared" si="235"/>
        <v>GB-GOV-1</v>
      </c>
      <c r="N234" s="118">
        <f t="shared" si="235"/>
        <v>10</v>
      </c>
      <c r="O234" s="118" t="str">
        <f t="array" ref="O234">INDEX(Activities!I:I, MATCH(A234, Activities!A:A, 0))</f>
        <v>Western Balkans: Media Cyber and Defence (MCD) CSSF Programme</v>
      </c>
    </row>
    <row r="235" ht="13.5" customHeight="1">
      <c r="B235" s="119"/>
      <c r="C235" s="120"/>
      <c r="D235" s="120"/>
    </row>
    <row r="236" ht="13.5" customHeight="1">
      <c r="B236" s="119"/>
      <c r="C236" s="120"/>
      <c r="D236" s="120"/>
    </row>
    <row r="237" ht="13.5" customHeight="1">
      <c r="B237" s="119"/>
      <c r="C237" s="120"/>
      <c r="D237" s="120"/>
    </row>
    <row r="238" ht="13.5" customHeight="1">
      <c r="B238" s="119"/>
      <c r="C238" s="120"/>
      <c r="D238" s="120"/>
    </row>
    <row r="239" ht="13.5" customHeight="1">
      <c r="B239" s="119"/>
      <c r="C239" s="120"/>
      <c r="D239" s="120"/>
    </row>
    <row r="240" ht="13.5" customHeight="1">
      <c r="B240" s="119"/>
      <c r="C240" s="120"/>
      <c r="D240" s="120"/>
    </row>
    <row r="241" ht="13.5" customHeight="1">
      <c r="B241" s="119"/>
      <c r="C241" s="120"/>
      <c r="D241" s="120"/>
    </row>
    <row r="242" ht="13.5" customHeight="1">
      <c r="B242" s="119"/>
      <c r="C242" s="120"/>
      <c r="D242" s="120"/>
    </row>
    <row r="243" ht="13.5" customHeight="1">
      <c r="B243" s="119"/>
      <c r="C243" s="120"/>
      <c r="D243" s="120"/>
    </row>
    <row r="244" ht="13.5" customHeight="1">
      <c r="B244" s="119"/>
      <c r="C244" s="120"/>
      <c r="D244" s="120"/>
    </row>
    <row r="245" ht="13.5" customHeight="1">
      <c r="B245" s="119"/>
      <c r="C245" s="120"/>
      <c r="D245" s="120"/>
    </row>
    <row r="246" ht="13.5" customHeight="1">
      <c r="B246" s="119"/>
      <c r="C246" s="120"/>
      <c r="D246" s="120"/>
    </row>
    <row r="247" ht="13.5" customHeight="1">
      <c r="B247" s="119"/>
      <c r="C247" s="120"/>
      <c r="D247" s="120"/>
    </row>
    <row r="248" ht="13.5" customHeight="1">
      <c r="B248" s="119"/>
      <c r="C248" s="120"/>
      <c r="D248" s="120"/>
    </row>
    <row r="249" ht="13.5" customHeight="1">
      <c r="B249" s="119"/>
      <c r="C249" s="120"/>
      <c r="D249" s="120"/>
    </row>
    <row r="250" ht="13.5" customHeight="1">
      <c r="B250" s="119"/>
      <c r="C250" s="120"/>
      <c r="D250" s="120"/>
    </row>
    <row r="251" ht="13.5" customHeight="1">
      <c r="B251" s="119"/>
      <c r="C251" s="120"/>
      <c r="D251" s="120"/>
    </row>
    <row r="252" ht="13.5" customHeight="1">
      <c r="B252" s="119"/>
      <c r="C252" s="120"/>
      <c r="D252" s="120"/>
    </row>
    <row r="253" ht="13.5" customHeight="1">
      <c r="B253" s="119"/>
      <c r="C253" s="120"/>
      <c r="D253" s="120"/>
    </row>
    <row r="254" ht="13.5" customHeight="1">
      <c r="B254" s="119"/>
      <c r="C254" s="120"/>
      <c r="D254" s="120"/>
    </row>
    <row r="255" ht="13.5" customHeight="1">
      <c r="B255" s="119"/>
      <c r="C255" s="120"/>
      <c r="D255" s="120"/>
    </row>
    <row r="256" ht="13.5" customHeight="1">
      <c r="B256" s="119"/>
      <c r="C256" s="120"/>
      <c r="D256" s="120"/>
    </row>
    <row r="257" ht="13.5" customHeight="1">
      <c r="B257" s="119"/>
      <c r="C257" s="120"/>
      <c r="D257" s="120"/>
    </row>
    <row r="258" ht="13.5" customHeight="1">
      <c r="B258" s="119"/>
      <c r="C258" s="120"/>
      <c r="D258" s="120"/>
    </row>
    <row r="259" ht="13.5" customHeight="1">
      <c r="B259" s="119"/>
      <c r="C259" s="120"/>
      <c r="D259" s="120"/>
    </row>
    <row r="260" ht="13.5" customHeight="1">
      <c r="B260" s="119"/>
      <c r="C260" s="120"/>
      <c r="D260" s="120"/>
    </row>
    <row r="261" ht="13.5" customHeight="1">
      <c r="B261" s="119"/>
      <c r="C261" s="120"/>
      <c r="D261" s="120"/>
    </row>
    <row r="262" ht="13.5" customHeight="1">
      <c r="B262" s="119"/>
      <c r="C262" s="120"/>
      <c r="D262" s="120"/>
    </row>
    <row r="263" ht="13.5" customHeight="1">
      <c r="B263" s="119"/>
      <c r="C263" s="120"/>
      <c r="D263" s="120"/>
    </row>
    <row r="264" ht="13.5" customHeight="1">
      <c r="B264" s="119"/>
      <c r="C264" s="120"/>
      <c r="D264" s="120"/>
    </row>
    <row r="265" ht="13.5" customHeight="1">
      <c r="B265" s="119"/>
      <c r="C265" s="120"/>
      <c r="D265" s="120"/>
    </row>
    <row r="266" ht="13.5" customHeight="1">
      <c r="B266" s="119"/>
      <c r="C266" s="120"/>
      <c r="D266" s="120"/>
    </row>
    <row r="267" ht="13.5" customHeight="1">
      <c r="B267" s="119"/>
      <c r="C267" s="120"/>
      <c r="D267" s="120"/>
    </row>
    <row r="268" ht="13.5" customHeight="1">
      <c r="B268" s="119"/>
      <c r="C268" s="120"/>
      <c r="D268" s="120"/>
    </row>
    <row r="269" ht="13.5" customHeight="1">
      <c r="B269" s="119"/>
      <c r="C269" s="120"/>
      <c r="D269" s="120"/>
    </row>
    <row r="270" ht="13.5" customHeight="1">
      <c r="B270" s="119"/>
      <c r="C270" s="120"/>
      <c r="D270" s="120"/>
    </row>
    <row r="271" ht="13.5" customHeight="1">
      <c r="B271" s="119"/>
      <c r="C271" s="120"/>
      <c r="D271" s="120"/>
    </row>
    <row r="272" ht="13.5" customHeight="1">
      <c r="B272" s="119"/>
      <c r="C272" s="120"/>
      <c r="D272" s="120"/>
    </row>
    <row r="273" ht="13.5" customHeight="1">
      <c r="B273" s="119"/>
      <c r="C273" s="120"/>
      <c r="D273" s="120"/>
    </row>
    <row r="274" ht="13.5" customHeight="1">
      <c r="B274" s="119"/>
      <c r="C274" s="120"/>
      <c r="D274" s="120"/>
    </row>
    <row r="275" ht="13.5" customHeight="1">
      <c r="B275" s="119"/>
      <c r="C275" s="120"/>
      <c r="D275" s="120"/>
    </row>
    <row r="276" ht="13.5" customHeight="1">
      <c r="B276" s="119"/>
      <c r="C276" s="120"/>
      <c r="D276" s="120"/>
    </row>
    <row r="277" ht="13.5" customHeight="1">
      <c r="B277" s="119"/>
      <c r="C277" s="120"/>
      <c r="D277" s="120"/>
    </row>
    <row r="278" ht="13.5" customHeight="1">
      <c r="B278" s="119"/>
      <c r="C278" s="120"/>
      <c r="D278" s="120"/>
    </row>
    <row r="279" ht="13.5" customHeight="1">
      <c r="B279" s="119"/>
      <c r="C279" s="120"/>
      <c r="D279" s="120"/>
    </row>
    <row r="280" ht="13.5" customHeight="1">
      <c r="B280" s="119"/>
      <c r="C280" s="120"/>
      <c r="D280" s="120"/>
    </row>
    <row r="281" ht="13.5" customHeight="1">
      <c r="B281" s="119"/>
      <c r="C281" s="120"/>
      <c r="D281" s="120"/>
    </row>
    <row r="282" ht="13.5" customHeight="1">
      <c r="B282" s="119"/>
      <c r="C282" s="120"/>
      <c r="D282" s="120"/>
    </row>
    <row r="283" ht="13.5" customHeight="1">
      <c r="B283" s="119"/>
      <c r="C283" s="120"/>
      <c r="D283" s="120"/>
    </row>
    <row r="284" ht="13.5" customHeight="1">
      <c r="B284" s="119"/>
      <c r="C284" s="120"/>
      <c r="D284" s="120"/>
    </row>
    <row r="285" ht="13.5" customHeight="1">
      <c r="B285" s="119"/>
      <c r="C285" s="120"/>
      <c r="D285" s="120"/>
    </row>
    <row r="286" ht="13.5" customHeight="1">
      <c r="B286" s="119"/>
      <c r="C286" s="120"/>
      <c r="D286" s="120"/>
    </row>
    <row r="287" ht="13.5" customHeight="1">
      <c r="B287" s="119"/>
      <c r="C287" s="120"/>
      <c r="D287" s="120"/>
    </row>
    <row r="288" ht="13.5" customHeight="1">
      <c r="B288" s="119"/>
      <c r="C288" s="120"/>
      <c r="D288" s="120"/>
    </row>
    <row r="289" ht="13.5" customHeight="1">
      <c r="B289" s="119"/>
      <c r="C289" s="120"/>
      <c r="D289" s="120"/>
    </row>
    <row r="290" ht="13.5" customHeight="1">
      <c r="B290" s="119"/>
      <c r="C290" s="120"/>
      <c r="D290" s="120"/>
    </row>
    <row r="291" ht="13.5" customHeight="1">
      <c r="B291" s="119"/>
      <c r="C291" s="120"/>
      <c r="D291" s="120"/>
    </row>
    <row r="292" ht="13.5" customHeight="1">
      <c r="B292" s="119"/>
      <c r="C292" s="120"/>
      <c r="D292" s="120"/>
    </row>
    <row r="293" ht="13.5" customHeight="1">
      <c r="B293" s="119"/>
      <c r="C293" s="120"/>
      <c r="D293" s="120"/>
    </row>
    <row r="294" ht="13.5" customHeight="1">
      <c r="B294" s="119"/>
      <c r="C294" s="120"/>
      <c r="D294" s="120"/>
    </row>
    <row r="295" ht="13.5" customHeight="1">
      <c r="B295" s="119"/>
      <c r="C295" s="120"/>
      <c r="D295" s="120"/>
    </row>
    <row r="296" ht="13.5" customHeight="1">
      <c r="B296" s="119"/>
      <c r="C296" s="120"/>
      <c r="D296" s="120"/>
    </row>
    <row r="297" ht="13.5" customHeight="1">
      <c r="B297" s="119"/>
      <c r="C297" s="120"/>
      <c r="D297" s="120"/>
    </row>
    <row r="298" ht="13.5" customHeight="1">
      <c r="B298" s="119"/>
      <c r="C298" s="120"/>
      <c r="D298" s="120"/>
    </row>
    <row r="299" ht="13.5" customHeight="1">
      <c r="B299" s="119"/>
      <c r="C299" s="120"/>
      <c r="D299" s="120"/>
    </row>
    <row r="300" ht="13.5" customHeight="1">
      <c r="B300" s="119"/>
      <c r="C300" s="120"/>
      <c r="D300" s="120"/>
    </row>
    <row r="301" ht="13.5" customHeight="1">
      <c r="B301" s="119"/>
      <c r="C301" s="120"/>
      <c r="D301" s="120"/>
    </row>
    <row r="302" ht="13.5" customHeight="1">
      <c r="B302" s="119"/>
      <c r="C302" s="120"/>
      <c r="D302" s="120"/>
    </row>
    <row r="303" ht="13.5" customHeight="1">
      <c r="B303" s="119"/>
      <c r="C303" s="120"/>
      <c r="D303" s="120"/>
    </row>
    <row r="304" ht="13.5" customHeight="1">
      <c r="B304" s="119"/>
      <c r="C304" s="120"/>
      <c r="D304" s="120"/>
    </row>
    <row r="305" ht="13.5" customHeight="1">
      <c r="B305" s="119"/>
      <c r="C305" s="120"/>
      <c r="D305" s="120"/>
    </row>
    <row r="306" ht="13.5" customHeight="1">
      <c r="B306" s="119"/>
      <c r="C306" s="120"/>
      <c r="D306" s="120"/>
    </row>
    <row r="307" ht="13.5" customHeight="1">
      <c r="B307" s="119"/>
      <c r="C307" s="120"/>
      <c r="D307" s="120"/>
    </row>
    <row r="308" ht="13.5" customHeight="1">
      <c r="B308" s="119"/>
      <c r="C308" s="120"/>
      <c r="D308" s="120"/>
    </row>
    <row r="309" ht="13.5" customHeight="1">
      <c r="B309" s="119"/>
      <c r="C309" s="120"/>
      <c r="D309" s="120"/>
    </row>
    <row r="310" ht="13.5" customHeight="1">
      <c r="B310" s="119"/>
      <c r="C310" s="120"/>
      <c r="D310" s="120"/>
    </row>
    <row r="311" ht="13.5" customHeight="1">
      <c r="B311" s="119"/>
      <c r="C311" s="120"/>
      <c r="D311" s="120"/>
    </row>
    <row r="312" ht="13.5" customHeight="1">
      <c r="B312" s="119"/>
      <c r="C312" s="120"/>
      <c r="D312" s="120"/>
    </row>
    <row r="313" ht="13.5" customHeight="1">
      <c r="B313" s="119"/>
      <c r="C313" s="120"/>
      <c r="D313" s="120"/>
    </row>
    <row r="314" ht="13.5" customHeight="1">
      <c r="B314" s="119"/>
      <c r="C314" s="120"/>
      <c r="D314" s="120"/>
    </row>
    <row r="315" ht="13.5" customHeight="1">
      <c r="B315" s="119"/>
      <c r="C315" s="120"/>
      <c r="D315" s="120"/>
    </row>
    <row r="316" ht="13.5" customHeight="1">
      <c r="B316" s="119"/>
      <c r="C316" s="120"/>
      <c r="D316" s="120"/>
    </row>
    <row r="317" ht="13.5" customHeight="1">
      <c r="B317" s="119"/>
      <c r="C317" s="120"/>
      <c r="D317" s="120"/>
    </row>
    <row r="318" ht="13.5" customHeight="1">
      <c r="B318" s="119"/>
      <c r="C318" s="120"/>
      <c r="D318" s="120"/>
    </row>
    <row r="319" ht="13.5" customHeight="1">
      <c r="B319" s="119"/>
      <c r="C319" s="120"/>
      <c r="D319" s="120"/>
    </row>
    <row r="320" ht="13.5" customHeight="1">
      <c r="B320" s="119"/>
      <c r="C320" s="120"/>
      <c r="D320" s="120"/>
    </row>
    <row r="321" ht="13.5" customHeight="1">
      <c r="B321" s="119"/>
      <c r="C321" s="120"/>
      <c r="D321" s="120"/>
    </row>
    <row r="322" ht="13.5" customHeight="1">
      <c r="B322" s="119"/>
      <c r="C322" s="120"/>
      <c r="D322" s="120"/>
    </row>
    <row r="323" ht="13.5" customHeight="1">
      <c r="B323" s="119"/>
      <c r="C323" s="120"/>
      <c r="D323" s="120"/>
    </row>
    <row r="324" ht="13.5" customHeight="1">
      <c r="B324" s="119"/>
      <c r="C324" s="120"/>
      <c r="D324" s="120"/>
    </row>
    <row r="325" ht="13.5" customHeight="1">
      <c r="B325" s="119"/>
      <c r="C325" s="120"/>
      <c r="D325" s="120"/>
    </row>
    <row r="326" ht="13.5" customHeight="1">
      <c r="B326" s="119"/>
      <c r="C326" s="120"/>
      <c r="D326" s="120"/>
    </row>
    <row r="327" ht="13.5" customHeight="1">
      <c r="B327" s="119"/>
      <c r="C327" s="120"/>
      <c r="D327" s="120"/>
    </row>
    <row r="328" ht="13.5" customHeight="1">
      <c r="B328" s="119"/>
      <c r="C328" s="120"/>
      <c r="D328" s="120"/>
    </row>
    <row r="329" ht="13.5" customHeight="1">
      <c r="B329" s="119"/>
      <c r="C329" s="120"/>
      <c r="D329" s="120"/>
    </row>
    <row r="330" ht="13.5" customHeight="1">
      <c r="B330" s="119"/>
      <c r="C330" s="120"/>
      <c r="D330" s="120"/>
    </row>
    <row r="331" ht="13.5" customHeight="1">
      <c r="B331" s="119"/>
      <c r="C331" s="120"/>
      <c r="D331" s="120"/>
    </row>
    <row r="332" ht="13.5" customHeight="1">
      <c r="B332" s="119"/>
      <c r="C332" s="120"/>
      <c r="D332" s="120"/>
    </row>
    <row r="333" ht="13.5" customHeight="1">
      <c r="B333" s="119"/>
      <c r="C333" s="120"/>
      <c r="D333" s="120"/>
    </row>
    <row r="334" ht="13.5" customHeight="1">
      <c r="B334" s="119"/>
      <c r="C334" s="120"/>
      <c r="D334" s="120"/>
    </row>
    <row r="335" ht="13.5" customHeight="1">
      <c r="B335" s="119"/>
      <c r="C335" s="120"/>
      <c r="D335" s="120"/>
    </row>
    <row r="336" ht="13.5" customHeight="1">
      <c r="B336" s="119"/>
      <c r="C336" s="120"/>
      <c r="D336" s="120"/>
    </row>
    <row r="337" ht="13.5" customHeight="1">
      <c r="B337" s="119"/>
      <c r="C337" s="120"/>
      <c r="D337" s="120"/>
    </row>
    <row r="338" ht="13.5" customHeight="1">
      <c r="B338" s="119"/>
      <c r="C338" s="120"/>
      <c r="D338" s="120"/>
    </row>
    <row r="339" ht="13.5" customHeight="1">
      <c r="B339" s="119"/>
      <c r="C339" s="120"/>
      <c r="D339" s="120"/>
    </row>
    <row r="340" ht="13.5" customHeight="1">
      <c r="B340" s="119"/>
      <c r="C340" s="120"/>
      <c r="D340" s="120"/>
    </row>
    <row r="341" ht="13.5" customHeight="1">
      <c r="B341" s="119"/>
      <c r="C341" s="120"/>
      <c r="D341" s="120"/>
    </row>
    <row r="342" ht="13.5" customHeight="1">
      <c r="B342" s="119"/>
      <c r="C342" s="120"/>
      <c r="D342" s="120"/>
    </row>
    <row r="343" ht="13.5" customHeight="1">
      <c r="B343" s="119"/>
      <c r="C343" s="120"/>
      <c r="D343" s="120"/>
    </row>
    <row r="344" ht="13.5" customHeight="1">
      <c r="B344" s="119"/>
      <c r="C344" s="120"/>
      <c r="D344" s="120"/>
    </row>
    <row r="345" ht="13.5" customHeight="1">
      <c r="B345" s="119"/>
      <c r="C345" s="120"/>
      <c r="D345" s="120"/>
    </row>
    <row r="346" ht="13.5" customHeight="1">
      <c r="B346" s="119"/>
      <c r="C346" s="120"/>
      <c r="D346" s="120"/>
    </row>
    <row r="347" ht="13.5" customHeight="1">
      <c r="B347" s="119"/>
      <c r="C347" s="120"/>
      <c r="D347" s="120"/>
    </row>
    <row r="348" ht="13.5" customHeight="1">
      <c r="B348" s="119"/>
      <c r="C348" s="120"/>
      <c r="D348" s="120"/>
    </row>
    <row r="349" ht="13.5" customHeight="1">
      <c r="B349" s="119"/>
      <c r="C349" s="120"/>
      <c r="D349" s="120"/>
    </row>
    <row r="350" ht="13.5" customHeight="1">
      <c r="B350" s="119"/>
      <c r="C350" s="120"/>
      <c r="D350" s="120"/>
    </row>
    <row r="351" ht="13.5" customHeight="1">
      <c r="B351" s="119"/>
      <c r="C351" s="120"/>
      <c r="D351" s="120"/>
    </row>
    <row r="352" ht="13.5" customHeight="1">
      <c r="B352" s="119"/>
      <c r="C352" s="120"/>
      <c r="D352" s="120"/>
    </row>
    <row r="353" ht="13.5" customHeight="1">
      <c r="B353" s="119"/>
      <c r="C353" s="120"/>
      <c r="D353" s="120"/>
    </row>
    <row r="354" ht="13.5" customHeight="1">
      <c r="B354" s="119"/>
      <c r="C354" s="120"/>
      <c r="D354" s="120"/>
    </row>
    <row r="355" ht="13.5" customHeight="1">
      <c r="B355" s="119"/>
      <c r="C355" s="120"/>
      <c r="D355" s="120"/>
    </row>
    <row r="356" ht="13.5" customHeight="1">
      <c r="B356" s="119"/>
      <c r="C356" s="120"/>
      <c r="D356" s="120"/>
    </row>
    <row r="357" ht="13.5" customHeight="1">
      <c r="B357" s="119"/>
      <c r="C357" s="120"/>
      <c r="D357" s="120"/>
    </row>
    <row r="358" ht="13.5" customHeight="1">
      <c r="B358" s="119"/>
      <c r="C358" s="120"/>
      <c r="D358" s="120"/>
    </row>
    <row r="359" ht="13.5" customHeight="1">
      <c r="B359" s="119"/>
      <c r="C359" s="120"/>
      <c r="D359" s="120"/>
    </row>
    <row r="360" ht="13.5" customHeight="1">
      <c r="B360" s="119"/>
      <c r="C360" s="120"/>
      <c r="D360" s="120"/>
    </row>
    <row r="361" ht="13.5" customHeight="1">
      <c r="B361" s="119"/>
      <c r="C361" s="120"/>
      <c r="D361" s="120"/>
    </row>
    <row r="362" ht="13.5" customHeight="1">
      <c r="B362" s="119"/>
      <c r="C362" s="120"/>
      <c r="D362" s="120"/>
    </row>
    <row r="363" ht="13.5" customHeight="1">
      <c r="B363" s="119"/>
      <c r="C363" s="120"/>
      <c r="D363" s="120"/>
    </row>
    <row r="364" ht="13.5" customHeight="1">
      <c r="B364" s="119"/>
      <c r="C364" s="120"/>
      <c r="D364" s="120"/>
    </row>
    <row r="365" ht="13.5" customHeight="1">
      <c r="B365" s="119"/>
      <c r="C365" s="120"/>
      <c r="D365" s="120"/>
    </row>
    <row r="366" ht="13.5" customHeight="1">
      <c r="B366" s="119"/>
      <c r="C366" s="120"/>
      <c r="D366" s="120"/>
    </row>
    <row r="367" ht="13.5" customHeight="1">
      <c r="B367" s="119"/>
      <c r="C367" s="120"/>
      <c r="D367" s="120"/>
    </row>
    <row r="368" ht="13.5" customHeight="1">
      <c r="B368" s="119"/>
      <c r="C368" s="120"/>
      <c r="D368" s="120"/>
    </row>
    <row r="369" ht="13.5" customHeight="1">
      <c r="B369" s="119"/>
      <c r="C369" s="120"/>
      <c r="D369" s="120"/>
    </row>
    <row r="370" ht="13.5" customHeight="1">
      <c r="B370" s="119"/>
      <c r="C370" s="120"/>
      <c r="D370" s="120"/>
    </row>
    <row r="371" ht="13.5" customHeight="1">
      <c r="B371" s="119"/>
      <c r="C371" s="120"/>
      <c r="D371" s="120"/>
    </row>
    <row r="372" ht="13.5" customHeight="1">
      <c r="B372" s="119"/>
      <c r="C372" s="120"/>
      <c r="D372" s="120"/>
    </row>
    <row r="373" ht="13.5" customHeight="1">
      <c r="B373" s="119"/>
      <c r="C373" s="120"/>
      <c r="D373" s="120"/>
    </row>
    <row r="374" ht="13.5" customHeight="1">
      <c r="B374" s="119"/>
      <c r="C374" s="120"/>
      <c r="D374" s="120"/>
    </row>
    <row r="375" ht="13.5" customHeight="1">
      <c r="B375" s="119"/>
      <c r="C375" s="120"/>
      <c r="D375" s="120"/>
    </row>
    <row r="376" ht="13.5" customHeight="1">
      <c r="B376" s="119"/>
      <c r="C376" s="120"/>
      <c r="D376" s="120"/>
    </row>
    <row r="377" ht="13.5" customHeight="1">
      <c r="B377" s="119"/>
      <c r="C377" s="120"/>
      <c r="D377" s="120"/>
    </row>
    <row r="378" ht="13.5" customHeight="1">
      <c r="B378" s="119"/>
      <c r="C378" s="120"/>
      <c r="D378" s="120"/>
    </row>
    <row r="379" ht="13.5" customHeight="1">
      <c r="B379" s="119"/>
      <c r="C379" s="120"/>
      <c r="D379" s="120"/>
    </row>
    <row r="380" ht="13.5" customHeight="1">
      <c r="B380" s="119"/>
      <c r="C380" s="120"/>
      <c r="D380" s="120"/>
    </row>
    <row r="381" ht="13.5" customHeight="1">
      <c r="B381" s="119"/>
      <c r="C381" s="120"/>
      <c r="D381" s="120"/>
    </row>
    <row r="382" ht="13.5" customHeight="1">
      <c r="B382" s="119"/>
      <c r="C382" s="120"/>
      <c r="D382" s="120"/>
    </row>
    <row r="383" ht="13.5" customHeight="1">
      <c r="B383" s="119"/>
      <c r="C383" s="120"/>
      <c r="D383" s="120"/>
    </row>
    <row r="384" ht="13.5" customHeight="1">
      <c r="B384" s="119"/>
      <c r="C384" s="120"/>
      <c r="D384" s="120"/>
    </row>
    <row r="385" ht="13.5" customHeight="1">
      <c r="B385" s="119"/>
      <c r="C385" s="120"/>
      <c r="D385" s="120"/>
    </row>
    <row r="386" ht="13.5" customHeight="1">
      <c r="B386" s="119"/>
      <c r="C386" s="120"/>
      <c r="D386" s="120"/>
    </row>
    <row r="387" ht="13.5" customHeight="1">
      <c r="B387" s="119"/>
      <c r="C387" s="120"/>
      <c r="D387" s="120"/>
    </row>
    <row r="388" ht="13.5" customHeight="1">
      <c r="B388" s="119"/>
      <c r="C388" s="120"/>
      <c r="D388" s="120"/>
    </row>
    <row r="389" ht="13.5" customHeight="1">
      <c r="B389" s="119"/>
      <c r="C389" s="120"/>
      <c r="D389" s="120"/>
    </row>
    <row r="390" ht="13.5" customHeight="1">
      <c r="B390" s="119"/>
      <c r="C390" s="120"/>
      <c r="D390" s="120"/>
    </row>
    <row r="391" ht="13.5" customHeight="1">
      <c r="B391" s="119"/>
      <c r="C391" s="120"/>
      <c r="D391" s="120"/>
    </row>
    <row r="392" ht="13.5" customHeight="1">
      <c r="B392" s="119"/>
      <c r="C392" s="120"/>
      <c r="D392" s="120"/>
    </row>
    <row r="393" ht="13.5" customHeight="1">
      <c r="B393" s="119"/>
      <c r="C393" s="120"/>
      <c r="D393" s="120"/>
    </row>
    <row r="394" ht="13.5" customHeight="1">
      <c r="B394" s="119"/>
      <c r="C394" s="120"/>
      <c r="D394" s="120"/>
    </row>
    <row r="395" ht="13.5" customHeight="1">
      <c r="B395" s="119"/>
      <c r="C395" s="120"/>
      <c r="D395" s="120"/>
    </row>
    <row r="396" ht="13.5" customHeight="1">
      <c r="B396" s="119"/>
      <c r="C396" s="120"/>
      <c r="D396" s="120"/>
    </row>
    <row r="397" ht="13.5" customHeight="1">
      <c r="B397" s="119"/>
      <c r="C397" s="120"/>
      <c r="D397" s="120"/>
    </row>
    <row r="398" ht="13.5" customHeight="1">
      <c r="B398" s="119"/>
      <c r="C398" s="120"/>
      <c r="D398" s="120"/>
    </row>
    <row r="399" ht="13.5" customHeight="1">
      <c r="B399" s="119"/>
      <c r="C399" s="120"/>
      <c r="D399" s="120"/>
    </row>
    <row r="400" ht="13.5" customHeight="1">
      <c r="B400" s="119"/>
      <c r="C400" s="120"/>
      <c r="D400" s="120"/>
    </row>
    <row r="401" ht="13.5" customHeight="1">
      <c r="B401" s="119"/>
      <c r="C401" s="120"/>
      <c r="D401" s="120"/>
    </row>
    <row r="402" ht="13.5" customHeight="1">
      <c r="B402" s="119"/>
      <c r="C402" s="120"/>
      <c r="D402" s="120"/>
    </row>
    <row r="403" ht="13.5" customHeight="1">
      <c r="B403" s="119"/>
      <c r="C403" s="120"/>
      <c r="D403" s="120"/>
    </row>
    <row r="404" ht="13.5" customHeight="1">
      <c r="B404" s="119"/>
      <c r="C404" s="120"/>
      <c r="D404" s="120"/>
    </row>
    <row r="405" ht="13.5" customHeight="1">
      <c r="B405" s="119"/>
      <c r="C405" s="120"/>
      <c r="D405" s="120"/>
    </row>
    <row r="406" ht="13.5" customHeight="1">
      <c r="B406" s="119"/>
      <c r="C406" s="120"/>
      <c r="D406" s="120"/>
    </row>
    <row r="407" ht="13.5" customHeight="1">
      <c r="B407" s="119"/>
      <c r="C407" s="120"/>
      <c r="D407" s="120"/>
    </row>
    <row r="408" ht="13.5" customHeight="1">
      <c r="B408" s="119"/>
      <c r="C408" s="120"/>
      <c r="D408" s="120"/>
    </row>
    <row r="409" ht="13.5" customHeight="1">
      <c r="B409" s="119"/>
      <c r="C409" s="120"/>
      <c r="D409" s="120"/>
    </row>
    <row r="410" ht="13.5" customHeight="1">
      <c r="B410" s="119"/>
      <c r="C410" s="120"/>
      <c r="D410" s="120"/>
    </row>
    <row r="411" ht="13.5" customHeight="1">
      <c r="B411" s="119"/>
      <c r="C411" s="120"/>
      <c r="D411" s="120"/>
    </row>
    <row r="412" ht="13.5" customHeight="1">
      <c r="B412" s="119"/>
      <c r="C412" s="120"/>
      <c r="D412" s="120"/>
    </row>
    <row r="413" ht="13.5" customHeight="1">
      <c r="B413" s="119"/>
      <c r="C413" s="120"/>
      <c r="D413" s="120"/>
    </row>
    <row r="414" ht="13.5" customHeight="1">
      <c r="B414" s="119"/>
      <c r="C414" s="120"/>
      <c r="D414" s="120"/>
    </row>
    <row r="415" ht="13.5" customHeight="1">
      <c r="B415" s="119"/>
      <c r="C415" s="120"/>
      <c r="D415" s="120"/>
    </row>
    <row r="416" ht="13.5" customHeight="1">
      <c r="B416" s="119"/>
      <c r="C416" s="120"/>
      <c r="D416" s="120"/>
    </row>
    <row r="417" ht="13.5" customHeight="1">
      <c r="B417" s="119"/>
      <c r="C417" s="120"/>
      <c r="D417" s="120"/>
    </row>
    <row r="418" ht="13.5" customHeight="1">
      <c r="B418" s="119"/>
      <c r="C418" s="120"/>
      <c r="D418" s="120"/>
    </row>
    <row r="419" ht="13.5" customHeight="1">
      <c r="B419" s="119"/>
      <c r="C419" s="120"/>
      <c r="D419" s="120"/>
    </row>
    <row r="420" ht="13.5" customHeight="1">
      <c r="B420" s="119"/>
      <c r="C420" s="120"/>
      <c r="D420" s="120"/>
    </row>
    <row r="421" ht="13.5" customHeight="1">
      <c r="B421" s="119"/>
      <c r="C421" s="120"/>
      <c r="D421" s="120"/>
    </row>
    <row r="422" ht="13.5" customHeight="1">
      <c r="B422" s="119"/>
      <c r="C422" s="120"/>
      <c r="D422" s="120"/>
    </row>
    <row r="423" ht="13.5" customHeight="1">
      <c r="B423" s="119"/>
      <c r="C423" s="120"/>
      <c r="D423" s="120"/>
    </row>
    <row r="424" ht="13.5" customHeight="1">
      <c r="B424" s="119"/>
      <c r="C424" s="120"/>
      <c r="D424" s="120"/>
    </row>
    <row r="425" ht="13.5" customHeight="1">
      <c r="B425" s="119"/>
      <c r="C425" s="120"/>
      <c r="D425" s="120"/>
    </row>
    <row r="426" ht="13.5" customHeight="1">
      <c r="B426" s="119"/>
      <c r="C426" s="120"/>
      <c r="D426" s="120"/>
    </row>
    <row r="427" ht="13.5" customHeight="1">
      <c r="B427" s="119"/>
      <c r="C427" s="120"/>
      <c r="D427" s="120"/>
    </row>
    <row r="428" ht="13.5" customHeight="1">
      <c r="B428" s="119"/>
      <c r="C428" s="120"/>
      <c r="D428" s="120"/>
    </row>
    <row r="429" ht="13.5" customHeight="1">
      <c r="B429" s="119"/>
      <c r="C429" s="120"/>
      <c r="D429" s="120"/>
    </row>
    <row r="430" ht="13.5" customHeight="1">
      <c r="B430" s="119"/>
      <c r="C430" s="120"/>
      <c r="D430" s="120"/>
    </row>
    <row r="431" ht="13.5" customHeight="1">
      <c r="B431" s="119"/>
      <c r="C431" s="120"/>
      <c r="D431" s="120"/>
    </row>
    <row r="432" ht="13.5" customHeight="1">
      <c r="B432" s="119"/>
      <c r="C432" s="120"/>
      <c r="D432" s="120"/>
    </row>
    <row r="433" ht="13.5" customHeight="1">
      <c r="B433" s="119"/>
      <c r="C433" s="120"/>
      <c r="D433" s="120"/>
    </row>
    <row r="434" ht="13.5" customHeight="1">
      <c r="B434" s="119"/>
      <c r="C434" s="120"/>
      <c r="D434" s="120"/>
    </row>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32.1086111111111" footer="0.0" header="0.0" left="0.787361111111111" right="0.787361111111111" top="32.1086111111111"/>
  <pageSetup orientation="portrait"/>
  <headerFooter>
    <oddHeader>&amp;C000000 OFFICIAL#_x000D_000000000000 OFFICIAL# 000000&amp;A</oddHeader>
    <oddFooter>&amp;CPage &amp;P #000000 OFFICIAL_x000D_#000000 OFFICIAL</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22.5"/>
    <col customWidth="1" min="3" max="3" width="27.5"/>
    <col customWidth="1" min="4" max="4" width="25.5"/>
    <col customWidth="1" min="5" max="6" width="12.88"/>
  </cols>
  <sheetData>
    <row r="1">
      <c r="A1" s="121" t="s">
        <v>747</v>
      </c>
      <c r="B1" s="81" t="s">
        <v>776</v>
      </c>
      <c r="C1" s="81" t="s">
        <v>777</v>
      </c>
      <c r="D1" s="81" t="s">
        <v>778</v>
      </c>
    </row>
    <row r="2">
      <c r="A2" s="122" t="s">
        <v>71</v>
      </c>
      <c r="B2" s="81" t="s">
        <v>779</v>
      </c>
      <c r="C2" s="81" t="s">
        <v>780</v>
      </c>
      <c r="D2" s="81" t="s">
        <v>781</v>
      </c>
      <c r="E2" s="81" t="s">
        <v>782</v>
      </c>
      <c r="F2" s="81" t="s">
        <v>783</v>
      </c>
    </row>
    <row r="3">
      <c r="A3" s="37" t="s">
        <v>105</v>
      </c>
      <c r="B3" s="81">
        <v>88.0</v>
      </c>
      <c r="C3" s="81">
        <v>1.0</v>
      </c>
      <c r="D3" s="81">
        <v>6.82</v>
      </c>
    </row>
    <row r="4">
      <c r="A4" s="37" t="s">
        <v>105</v>
      </c>
      <c r="B4" s="81">
        <v>189.0</v>
      </c>
      <c r="C4" s="81">
        <v>1.0</v>
      </c>
      <c r="D4" s="81">
        <v>2.13</v>
      </c>
    </row>
    <row r="5">
      <c r="A5" s="37" t="s">
        <v>105</v>
      </c>
      <c r="B5" s="81">
        <v>298.0</v>
      </c>
      <c r="C5" s="81">
        <v>1.0</v>
      </c>
      <c r="D5" s="81">
        <v>6.82</v>
      </c>
    </row>
    <row r="6">
      <c r="A6" s="37" t="s">
        <v>105</v>
      </c>
      <c r="B6" s="81">
        <v>380.0</v>
      </c>
      <c r="C6" s="81">
        <v>1.0</v>
      </c>
      <c r="D6" s="81">
        <v>0.09</v>
      </c>
    </row>
    <row r="7">
      <c r="A7" s="37" t="s">
        <v>105</v>
      </c>
      <c r="B7" s="81">
        <v>489.0</v>
      </c>
      <c r="C7" s="81">
        <v>1.0</v>
      </c>
      <c r="D7" s="81">
        <v>0.75</v>
      </c>
    </row>
    <row r="8">
      <c r="A8" s="37" t="s">
        <v>105</v>
      </c>
      <c r="B8" s="81">
        <v>589.0</v>
      </c>
      <c r="C8" s="81">
        <v>1.0</v>
      </c>
      <c r="D8" s="81">
        <v>1.72</v>
      </c>
    </row>
    <row r="9">
      <c r="A9" s="37" t="s">
        <v>105</v>
      </c>
      <c r="B9" s="81">
        <v>619.0</v>
      </c>
      <c r="C9" s="81">
        <v>1.0</v>
      </c>
      <c r="D9" s="81">
        <v>1.3</v>
      </c>
    </row>
    <row r="10">
      <c r="A10" s="37" t="s">
        <v>105</v>
      </c>
      <c r="B10" s="81">
        <v>998.0</v>
      </c>
      <c r="C10" s="81">
        <v>1.0</v>
      </c>
      <c r="D10" s="81">
        <v>22.5</v>
      </c>
    </row>
    <row r="11">
      <c r="A11" s="37" t="s">
        <v>105</v>
      </c>
      <c r="E11" s="81" t="s">
        <v>183</v>
      </c>
      <c r="F11" s="81">
        <v>3.99</v>
      </c>
    </row>
    <row r="12">
      <c r="A12" s="37" t="s">
        <v>105</v>
      </c>
      <c r="E12" s="81" t="s">
        <v>318</v>
      </c>
      <c r="F12" s="81">
        <v>2.9</v>
      </c>
    </row>
    <row r="13">
      <c r="A13" s="37" t="s">
        <v>105</v>
      </c>
      <c r="E13" s="81" t="s">
        <v>353</v>
      </c>
      <c r="F13" s="81">
        <v>2.4</v>
      </c>
    </row>
    <row r="14">
      <c r="A14" s="37" t="s">
        <v>105</v>
      </c>
      <c r="E14" s="81" t="s">
        <v>360</v>
      </c>
      <c r="F14" s="81">
        <v>3.4</v>
      </c>
    </row>
    <row r="15">
      <c r="A15" s="37" t="s">
        <v>105</v>
      </c>
      <c r="E15" s="81" t="s">
        <v>393</v>
      </c>
      <c r="F15" s="81">
        <v>7.23</v>
      </c>
    </row>
    <row r="16">
      <c r="A16" s="37" t="s">
        <v>105</v>
      </c>
      <c r="E16" s="81" t="s">
        <v>403</v>
      </c>
      <c r="F16" s="81">
        <v>2.55</v>
      </c>
    </row>
    <row r="17">
      <c r="A17" s="37" t="s">
        <v>105</v>
      </c>
      <c r="E17" s="81" t="s">
        <v>367</v>
      </c>
      <c r="F17" s="81">
        <v>4.88</v>
      </c>
    </row>
    <row r="18">
      <c r="A18" s="37" t="s">
        <v>105</v>
      </c>
      <c r="E18" s="81" t="s">
        <v>542</v>
      </c>
      <c r="F18" s="81">
        <v>1.29</v>
      </c>
    </row>
    <row r="19">
      <c r="A19" s="37" t="s">
        <v>105</v>
      </c>
      <c r="E19" s="81" t="s">
        <v>374</v>
      </c>
      <c r="F19" s="81">
        <v>4.2</v>
      </c>
    </row>
    <row r="20">
      <c r="A20" s="37" t="s">
        <v>105</v>
      </c>
      <c r="E20" s="81" t="s">
        <v>380</v>
      </c>
      <c r="F20" s="81">
        <v>2.12</v>
      </c>
    </row>
    <row r="21" ht="15.75" customHeight="1">
      <c r="A21" s="37" t="s">
        <v>105</v>
      </c>
      <c r="E21" s="81" t="s">
        <v>530</v>
      </c>
      <c r="F21" s="81">
        <v>1.56</v>
      </c>
    </row>
    <row r="22" ht="15.75" customHeight="1">
      <c r="A22" s="37" t="s">
        <v>105</v>
      </c>
      <c r="E22" s="81" t="s">
        <v>211</v>
      </c>
      <c r="F22" s="81">
        <v>2.93</v>
      </c>
    </row>
    <row r="23" ht="15.75" customHeight="1">
      <c r="A23" s="37" t="s">
        <v>105</v>
      </c>
      <c r="E23" s="81" t="s">
        <v>536</v>
      </c>
      <c r="F23" s="81">
        <v>0.2</v>
      </c>
    </row>
    <row r="24" ht="15.75" customHeight="1">
      <c r="A24" s="37" t="s">
        <v>105</v>
      </c>
      <c r="E24" s="81" t="s">
        <v>554</v>
      </c>
      <c r="F24" s="81">
        <v>0.24</v>
      </c>
    </row>
    <row r="25" ht="15.75" customHeight="1">
      <c r="A25" s="37" t="s">
        <v>105</v>
      </c>
      <c r="E25" s="81" t="s">
        <v>520</v>
      </c>
      <c r="F25" s="81">
        <v>1.15</v>
      </c>
    </row>
    <row r="26" ht="15.75" customHeight="1">
      <c r="A26" s="37" t="s">
        <v>105</v>
      </c>
      <c r="E26" s="81" t="s">
        <v>283</v>
      </c>
      <c r="F26" s="81">
        <v>0.61</v>
      </c>
    </row>
    <row r="27" ht="15.75" customHeight="1">
      <c r="A27" s="37" t="s">
        <v>105</v>
      </c>
      <c r="E27" s="81" t="s">
        <v>225</v>
      </c>
      <c r="F27" s="81">
        <v>4.94</v>
      </c>
    </row>
    <row r="28" ht="15.75" customHeight="1">
      <c r="A28" s="37" t="s">
        <v>105</v>
      </c>
      <c r="E28" s="81" t="s">
        <v>277</v>
      </c>
      <c r="F28" s="81">
        <v>1.2</v>
      </c>
    </row>
    <row r="29" ht="15.75" customHeight="1">
      <c r="A29" s="37" t="s">
        <v>105</v>
      </c>
      <c r="E29" s="81" t="s">
        <v>436</v>
      </c>
      <c r="F29" s="81">
        <v>3.4</v>
      </c>
    </row>
    <row r="30" ht="15.75" customHeight="1">
      <c r="A30" s="37" t="s">
        <v>105</v>
      </c>
      <c r="E30" s="81" t="s">
        <v>450</v>
      </c>
      <c r="F30" s="81">
        <v>4.1</v>
      </c>
    </row>
    <row r="31" ht="15.75" customHeight="1">
      <c r="A31" s="37" t="s">
        <v>105</v>
      </c>
      <c r="E31" s="81" t="s">
        <v>140</v>
      </c>
      <c r="F31" s="81">
        <v>0.84</v>
      </c>
    </row>
    <row r="32" ht="15.75" customHeight="1">
      <c r="A32" s="37" t="s">
        <v>105</v>
      </c>
      <c r="E32" s="81" t="s">
        <v>387</v>
      </c>
      <c r="F32" s="81">
        <v>1.74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37763888888889" footer="0.0" header="0.0" left="0.7480555555555561" right="0.7480555555555561" top="1.37763888888889"/>
  <pageSetup orientation="portrait"/>
  <headerFooter>
    <oddHeader>&amp;C000000 OFFICIAL#_x000D_000000000000 OFFICIAL# </oddHeader>
    <oddFooter>&amp;C #000000 OFFICIAL_x000D_#000000 OFFICIAL</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22.5"/>
    <col customWidth="1" min="3" max="3" width="27.5"/>
    <col customWidth="1" min="4" max="4" width="25.5"/>
    <col customWidth="1" min="5" max="6" width="12.88"/>
  </cols>
  <sheetData>
    <row r="1">
      <c r="A1" s="121" t="s">
        <v>747</v>
      </c>
      <c r="B1" s="81" t="s">
        <v>703</v>
      </c>
      <c r="C1" s="81" t="s">
        <v>784</v>
      </c>
      <c r="D1" s="81" t="s">
        <v>785</v>
      </c>
    </row>
    <row r="2">
      <c r="A2" s="122" t="s">
        <v>71</v>
      </c>
      <c r="B2" s="32" t="s">
        <v>101</v>
      </c>
      <c r="C2" s="32" t="s">
        <v>103</v>
      </c>
      <c r="D2" s="32" t="s">
        <v>786</v>
      </c>
    </row>
    <row r="3">
      <c r="A3" s="37" t="s">
        <v>105</v>
      </c>
      <c r="B3" s="81">
        <v>12250.0</v>
      </c>
      <c r="C3" s="81">
        <v>1.0</v>
      </c>
      <c r="D3" s="123">
        <v>0.22</v>
      </c>
    </row>
    <row r="4">
      <c r="A4" s="37" t="s">
        <v>105</v>
      </c>
      <c r="B4" s="81">
        <v>14010.0</v>
      </c>
      <c r="C4" s="81">
        <v>1.0</v>
      </c>
      <c r="D4" s="123">
        <v>1.33</v>
      </c>
    </row>
    <row r="5">
      <c r="A5" s="37" t="s">
        <v>105</v>
      </c>
      <c r="B5" s="81">
        <v>15110.0</v>
      </c>
      <c r="C5" s="81">
        <v>1.0</v>
      </c>
      <c r="D5" s="123">
        <v>0.58</v>
      </c>
    </row>
    <row r="6">
      <c r="A6" s="37" t="s">
        <v>105</v>
      </c>
      <c r="B6" s="81">
        <v>15112.0</v>
      </c>
      <c r="C6" s="81">
        <v>1.0</v>
      </c>
      <c r="D6" s="123">
        <v>3.38</v>
      </c>
    </row>
    <row r="7">
      <c r="A7" s="37" t="s">
        <v>105</v>
      </c>
      <c r="B7" s="81">
        <v>15130.0</v>
      </c>
      <c r="C7" s="81">
        <v>1.0</v>
      </c>
      <c r="D7" s="123">
        <v>3.01</v>
      </c>
    </row>
    <row r="8">
      <c r="A8" s="37" t="s">
        <v>105</v>
      </c>
      <c r="B8" s="81">
        <v>15132.0</v>
      </c>
      <c r="C8" s="81">
        <v>1.0</v>
      </c>
      <c r="D8" s="123">
        <v>0.58</v>
      </c>
    </row>
    <row r="9">
      <c r="A9" s="37" t="s">
        <v>105</v>
      </c>
      <c r="B9" s="81">
        <v>15136.0</v>
      </c>
      <c r="C9" s="81">
        <v>1.0</v>
      </c>
      <c r="D9" s="123">
        <v>0.24</v>
      </c>
    </row>
    <row r="10">
      <c r="A10" s="37" t="s">
        <v>105</v>
      </c>
      <c r="B10" s="81">
        <v>15142.0</v>
      </c>
      <c r="C10" s="81">
        <v>1.0</v>
      </c>
      <c r="D10" s="123">
        <v>4.53</v>
      </c>
    </row>
    <row r="11">
      <c r="A11" s="37" t="s">
        <v>105</v>
      </c>
      <c r="B11" s="81">
        <v>15150.0</v>
      </c>
      <c r="C11" s="81">
        <v>1.0</v>
      </c>
      <c r="D11" s="123">
        <v>1.79</v>
      </c>
    </row>
    <row r="12">
      <c r="A12" s="37" t="s">
        <v>105</v>
      </c>
      <c r="B12" s="81">
        <v>15153.0</v>
      </c>
      <c r="C12" s="81">
        <v>1.0</v>
      </c>
      <c r="D12" s="123">
        <v>1.65</v>
      </c>
    </row>
    <row r="13">
      <c r="A13" s="37" t="s">
        <v>105</v>
      </c>
      <c r="B13" s="81">
        <v>15160.0</v>
      </c>
      <c r="C13" s="81">
        <v>1.0</v>
      </c>
      <c r="D13" s="123">
        <v>1.97</v>
      </c>
    </row>
    <row r="14">
      <c r="A14" s="37" t="s">
        <v>105</v>
      </c>
      <c r="B14" s="81">
        <v>15170.0</v>
      </c>
      <c r="C14" s="81">
        <v>1.0</v>
      </c>
      <c r="D14" s="123">
        <v>2.85</v>
      </c>
    </row>
    <row r="15">
      <c r="A15" s="37" t="s">
        <v>105</v>
      </c>
      <c r="B15" s="81">
        <v>15190.0</v>
      </c>
      <c r="C15" s="81">
        <v>1.0</v>
      </c>
      <c r="D15" s="123">
        <v>1.75</v>
      </c>
    </row>
    <row r="16">
      <c r="A16" s="37" t="s">
        <v>105</v>
      </c>
      <c r="B16" s="81">
        <v>15210.0</v>
      </c>
      <c r="C16" s="81">
        <v>1.0</v>
      </c>
      <c r="D16" s="123">
        <v>20.63</v>
      </c>
    </row>
    <row r="17">
      <c r="A17" s="37" t="s">
        <v>105</v>
      </c>
      <c r="B17" s="81">
        <v>15220.0</v>
      </c>
      <c r="C17" s="81">
        <v>1.0</v>
      </c>
      <c r="D17" s="123">
        <v>46.76</v>
      </c>
    </row>
    <row r="18">
      <c r="A18" s="37" t="s">
        <v>105</v>
      </c>
      <c r="B18" s="81">
        <v>15230.0</v>
      </c>
      <c r="C18" s="81">
        <v>1.0</v>
      </c>
      <c r="D18" s="123">
        <v>4.19</v>
      </c>
    </row>
    <row r="19">
      <c r="A19" s="37" t="s">
        <v>105</v>
      </c>
      <c r="B19" s="81">
        <v>15250.0</v>
      </c>
      <c r="C19" s="81">
        <v>1.0</v>
      </c>
      <c r="D19" s="123">
        <v>0.29</v>
      </c>
    </row>
    <row r="20">
      <c r="A20" s="37" t="s">
        <v>105</v>
      </c>
      <c r="B20" s="81">
        <v>16020.0</v>
      </c>
      <c r="C20" s="81">
        <v>1.0</v>
      </c>
      <c r="D20" s="123">
        <v>2.39</v>
      </c>
    </row>
    <row r="21" ht="15.75" customHeight="1">
      <c r="A21" s="37" t="s">
        <v>105</v>
      </c>
      <c r="B21" s="81">
        <v>41010.0</v>
      </c>
      <c r="C21" s="81">
        <v>1.0</v>
      </c>
      <c r="D21" s="123">
        <v>0.26</v>
      </c>
    </row>
    <row r="22" ht="15.75" customHeight="1">
      <c r="A22" s="37" t="s">
        <v>105</v>
      </c>
      <c r="B22" s="81">
        <v>72010.0</v>
      </c>
      <c r="C22" s="81">
        <v>1.0</v>
      </c>
      <c r="D22" s="123">
        <v>0.15</v>
      </c>
    </row>
    <row r="23" ht="15.75" customHeight="1">
      <c r="A23" s="37" t="s">
        <v>105</v>
      </c>
      <c r="B23" s="81">
        <v>73010.0</v>
      </c>
      <c r="C23" s="81">
        <v>1.0</v>
      </c>
      <c r="D23" s="123">
        <v>1.45</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37763888888889" footer="0.0" header="0.0" left="0.7480555555555561" right="0.7480555555555561" top="1.37763888888889"/>
  <pageSetup orientation="portrait"/>
  <headerFooter>
    <oddHeader>&amp;C000000 OFFICIAL#_x000D_000000000000 OFFICIAL# </oddHeader>
    <oddFooter>&amp;C #000000 OFFICIAL_x000D_#000000 OFFICIAL</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0" width="12.88"/>
  </cols>
  <sheetData>
    <row r="1">
      <c r="A1" s="81" t="s">
        <v>702</v>
      </c>
      <c r="B1" s="81" t="s">
        <v>787</v>
      </c>
      <c r="C1" s="81" t="s">
        <v>787</v>
      </c>
      <c r="E1" s="81" t="s">
        <v>787</v>
      </c>
      <c r="H1" s="81" t="s">
        <v>703</v>
      </c>
      <c r="I1" s="81" t="s">
        <v>787</v>
      </c>
      <c r="J1" s="81" t="s">
        <v>787</v>
      </c>
    </row>
    <row r="2">
      <c r="A2" s="81">
        <v>88.0</v>
      </c>
      <c r="B2" s="79">
        <v>7.093E7</v>
      </c>
      <c r="C2" s="124">
        <v>0.0681782808813506</v>
      </c>
      <c r="E2" s="81">
        <v>6.82</v>
      </c>
      <c r="H2" s="81">
        <v>12250.0</v>
      </c>
      <c r="I2" s="81">
        <v>2251000.0</v>
      </c>
      <c r="J2" s="124">
        <v>0.00215417863394162</v>
      </c>
    </row>
    <row r="3">
      <c r="A3" s="81">
        <v>189.0</v>
      </c>
      <c r="B3" s="79">
        <v>2.2148606E7</v>
      </c>
      <c r="C3" s="124">
        <v>0.0212893540250722</v>
      </c>
      <c r="E3" s="81">
        <v>2.13</v>
      </c>
      <c r="H3" s="81">
        <v>14010.0</v>
      </c>
      <c r="I3" s="79">
        <v>1.3938E7</v>
      </c>
      <c r="J3" s="124">
        <v>0.013338490359786</v>
      </c>
    </row>
    <row r="4">
      <c r="A4" s="81">
        <v>298.0</v>
      </c>
      <c r="B4" s="79">
        <v>7.0951885E7</v>
      </c>
      <c r="C4" s="124">
        <v>0.0681993168559325</v>
      </c>
      <c r="E4" s="81">
        <v>6.82</v>
      </c>
      <c r="H4" s="81">
        <v>15110.0</v>
      </c>
      <c r="I4" s="79">
        <v>6030000.0</v>
      </c>
      <c r="J4" s="124">
        <v>0.00577063401273566</v>
      </c>
    </row>
    <row r="5">
      <c r="A5" s="81">
        <v>380.0</v>
      </c>
      <c r="B5" s="81">
        <v>906000.0</v>
      </c>
      <c r="C5" s="124">
        <v>8.70851860686644E-4</v>
      </c>
      <c r="E5" s="81">
        <v>0.09</v>
      </c>
      <c r="H5" s="81">
        <v>15112.0</v>
      </c>
      <c r="I5" s="79">
        <v>3.5301712E7</v>
      </c>
      <c r="J5" s="124">
        <v>0.0337832935281921</v>
      </c>
    </row>
    <row r="6">
      <c r="A6" s="81">
        <v>489.0</v>
      </c>
      <c r="B6" s="79">
        <v>7850299.0</v>
      </c>
      <c r="C6" s="124">
        <v>0.00754574778266722</v>
      </c>
      <c r="E6" s="81">
        <v>0.75</v>
      </c>
      <c r="H6" s="81">
        <v>15130.0</v>
      </c>
      <c r="I6" s="79">
        <v>3.1467992E7</v>
      </c>
      <c r="J6" s="124">
        <v>0.0301144717989542</v>
      </c>
    </row>
    <row r="7">
      <c r="A7" s="81">
        <v>589.0</v>
      </c>
      <c r="B7" s="79">
        <v>1.791E7</v>
      </c>
      <c r="C7" s="124">
        <v>0.0172151841334413</v>
      </c>
      <c r="E7" s="81">
        <v>1.72</v>
      </c>
      <c r="H7" s="81">
        <v>15132.0</v>
      </c>
      <c r="I7" s="79">
        <v>6040000.0</v>
      </c>
      <c r="J7" s="124">
        <v>0.0057802038867203</v>
      </c>
    </row>
    <row r="8">
      <c r="A8" s="81">
        <v>619.0</v>
      </c>
      <c r="B8" s="79">
        <v>1.3537502E7</v>
      </c>
      <c r="C8" s="124">
        <v>0.0130123165626371</v>
      </c>
      <c r="E8" s="81">
        <v>1.3</v>
      </c>
      <c r="H8" s="81">
        <v>15136.0</v>
      </c>
      <c r="I8" s="79">
        <v>2500000.0</v>
      </c>
      <c r="J8" s="124">
        <v>0.00239246849615906</v>
      </c>
    </row>
    <row r="9">
      <c r="A9" s="81">
        <v>998.0</v>
      </c>
      <c r="B9" s="79">
        <v>2.34089793E8</v>
      </c>
      <c r="C9" s="124">
        <v>0.225008313247021</v>
      </c>
      <c r="E9" s="81">
        <v>22.5</v>
      </c>
      <c r="H9" s="81">
        <v>15142.0</v>
      </c>
      <c r="I9" s="79">
        <v>4.7316E7</v>
      </c>
      <c r="J9" s="124">
        <v>0.0452808157457049</v>
      </c>
    </row>
    <row r="10">
      <c r="A10" s="81" t="s">
        <v>183</v>
      </c>
      <c r="B10" s="79">
        <v>4.15E7</v>
      </c>
      <c r="C10" s="124">
        <v>0.0398900134861984</v>
      </c>
      <c r="E10" s="81">
        <v>3.99</v>
      </c>
      <c r="H10" s="81">
        <v>15150.0</v>
      </c>
      <c r="I10" s="79">
        <v>1.8702696E7</v>
      </c>
      <c r="J10" s="124">
        <v>0.0178982443892961</v>
      </c>
    </row>
    <row r="11">
      <c r="A11" s="81" t="s">
        <v>318</v>
      </c>
      <c r="B11" s="79">
        <v>3.0135E7</v>
      </c>
      <c r="C11" s="124">
        <v>0.0289659170218455</v>
      </c>
      <c r="E11" s="81">
        <v>2.9</v>
      </c>
      <c r="H11" s="81">
        <v>15153.0</v>
      </c>
      <c r="I11" s="79">
        <v>1.72E7</v>
      </c>
      <c r="J11" s="124">
        <v>0.0164601832535744</v>
      </c>
    </row>
    <row r="12">
      <c r="A12" s="81" t="s">
        <v>353</v>
      </c>
      <c r="B12" s="79">
        <v>2.498524E7</v>
      </c>
      <c r="C12" s="124">
        <v>0.0240159412182145</v>
      </c>
      <c r="E12" s="81">
        <v>2.4</v>
      </c>
      <c r="H12" s="81">
        <v>15160.0</v>
      </c>
      <c r="I12" s="79">
        <v>2.0556445E7</v>
      </c>
      <c r="J12" s="124">
        <v>0.0196722588222106</v>
      </c>
    </row>
    <row r="13">
      <c r="A13" s="81" t="s">
        <v>360</v>
      </c>
      <c r="B13" s="79">
        <v>3.534E7</v>
      </c>
      <c r="C13" s="124">
        <v>0.0339689897976446</v>
      </c>
      <c r="E13" s="81">
        <v>3.4</v>
      </c>
      <c r="H13" s="81">
        <v>15170.0</v>
      </c>
      <c r="I13" s="79">
        <v>2.9810376E7</v>
      </c>
      <c r="J13" s="124">
        <v>0.0285281541754625</v>
      </c>
    </row>
    <row r="14">
      <c r="A14" s="81" t="s">
        <v>393</v>
      </c>
      <c r="B14" s="79">
        <v>7.5214E7</v>
      </c>
      <c r="C14" s="124">
        <v>0.0722960837192994</v>
      </c>
      <c r="E14" s="81">
        <v>7.23</v>
      </c>
      <c r="H14" s="81">
        <v>15190.0</v>
      </c>
      <c r="I14" s="79">
        <v>1.8282101E7</v>
      </c>
      <c r="J14" s="124">
        <v>0.0174957402744392</v>
      </c>
    </row>
    <row r="15">
      <c r="A15" s="81" t="s">
        <v>403</v>
      </c>
      <c r="B15" s="79">
        <v>2.6578E7</v>
      </c>
      <c r="C15" s="124">
        <v>0.0255469103237634</v>
      </c>
      <c r="E15" s="81">
        <v>2.55</v>
      </c>
      <c r="H15" s="81">
        <v>15210.0</v>
      </c>
      <c r="I15" s="79">
        <v>2.15543661E8</v>
      </c>
      <c r="J15" s="124">
        <v>0.206272567395716</v>
      </c>
    </row>
    <row r="16">
      <c r="A16" s="81" t="s">
        <v>367</v>
      </c>
      <c r="B16" s="79">
        <v>5.0753052E7</v>
      </c>
      <c r="C16" s="124">
        <v>0.0487840946685718</v>
      </c>
      <c r="E16" s="81">
        <v>4.88</v>
      </c>
      <c r="H16" s="81">
        <v>15220.0</v>
      </c>
      <c r="I16" s="79">
        <v>4.88605453E8</v>
      </c>
      <c r="J16" s="124">
        <v>0.467589261341611</v>
      </c>
    </row>
    <row r="17">
      <c r="A17" s="81" t="s">
        <v>542</v>
      </c>
      <c r="B17" s="79">
        <v>1.341E7</v>
      </c>
      <c r="C17" s="124">
        <v>0.0128897609843354</v>
      </c>
      <c r="E17" s="81">
        <v>1.29</v>
      </c>
      <c r="H17" s="81">
        <v>15230.0</v>
      </c>
      <c r="I17" s="79">
        <v>4.3754348E7</v>
      </c>
      <c r="J17" s="124">
        <v>0.0418723596639921</v>
      </c>
    </row>
    <row r="18">
      <c r="A18" s="81" t="s">
        <v>374</v>
      </c>
      <c r="B18" s="79">
        <v>4.3695E7</v>
      </c>
      <c r="C18" s="124">
        <v>0.0419998587778178</v>
      </c>
      <c r="E18" s="81">
        <v>4.2</v>
      </c>
      <c r="H18" s="81">
        <v>15250.0</v>
      </c>
      <c r="I18" s="79">
        <v>3000000.0</v>
      </c>
      <c r="J18" s="124">
        <v>0.00287096219539088</v>
      </c>
    </row>
    <row r="19">
      <c r="A19" s="81" t="s">
        <v>380</v>
      </c>
      <c r="B19" s="79">
        <v>2.2046652E7</v>
      </c>
      <c r="C19" s="124">
        <v>0.0211913553157957</v>
      </c>
      <c r="E19" s="81">
        <v>2.12</v>
      </c>
      <c r="H19" s="81">
        <v>16020.0</v>
      </c>
      <c r="I19" s="79">
        <v>2.498524E7</v>
      </c>
      <c r="J19" s="124">
        <v>0.0239105598275893</v>
      </c>
    </row>
    <row r="20">
      <c r="A20" s="81" t="s">
        <v>530</v>
      </c>
      <c r="B20" s="79">
        <v>1.622E7</v>
      </c>
      <c r="C20" s="124">
        <v>0.015590747439666</v>
      </c>
      <c r="E20" s="81">
        <v>1.56</v>
      </c>
      <c r="H20" s="81">
        <v>41010.0</v>
      </c>
      <c r="I20" s="79">
        <v>2729815.0</v>
      </c>
      <c r="J20" s="124">
        <v>0.00261239855513698</v>
      </c>
    </row>
    <row r="21" ht="15.75" customHeight="1">
      <c r="A21" s="81" t="s">
        <v>211</v>
      </c>
      <c r="B21" s="79">
        <v>3.05E7</v>
      </c>
      <c r="C21" s="124">
        <v>0.0293167568994952</v>
      </c>
      <c r="E21" s="81">
        <v>2.93</v>
      </c>
      <c r="H21" s="81">
        <v>72010.0</v>
      </c>
      <c r="I21" s="79">
        <v>1800000.0</v>
      </c>
      <c r="J21" s="124">
        <v>0.00172257731723453</v>
      </c>
    </row>
    <row r="22" ht="15.75" customHeight="1">
      <c r="A22" s="81" t="s">
        <v>536</v>
      </c>
      <c r="B22" s="79">
        <v>2050000.0</v>
      </c>
      <c r="C22" s="124">
        <v>0.00197047054570378</v>
      </c>
      <c r="E22" s="81">
        <v>0.2</v>
      </c>
      <c r="H22" s="81">
        <v>73010.0</v>
      </c>
      <c r="I22" s="79">
        <v>1.5131E7</v>
      </c>
      <c r="J22" s="124">
        <v>0.0144801763261531</v>
      </c>
    </row>
    <row r="23" ht="15.75" customHeight="1">
      <c r="A23" s="81" t="s">
        <v>554</v>
      </c>
      <c r="B23" s="81">
        <v>2500000.0</v>
      </c>
      <c r="C23" s="124">
        <v>0.00240301286061436</v>
      </c>
      <c r="E23" s="81">
        <v>0.24</v>
      </c>
      <c r="H23" s="81" t="s">
        <v>701</v>
      </c>
      <c r="I23" s="79">
        <v>1.044945839E9</v>
      </c>
      <c r="J23" s="124">
        <v>1.0</v>
      </c>
    </row>
    <row r="24" ht="15.75" customHeight="1">
      <c r="A24" s="81" t="s">
        <v>520</v>
      </c>
      <c r="B24" s="79">
        <v>1.1961216E7</v>
      </c>
      <c r="C24" s="124">
        <v>0.0114971823506345</v>
      </c>
      <c r="E24" s="81">
        <v>1.15</v>
      </c>
    </row>
    <row r="25" ht="15.75" customHeight="1">
      <c r="A25" s="81" t="s">
        <v>283</v>
      </c>
      <c r="B25" s="79">
        <v>6315185.0</v>
      </c>
      <c r="C25" s="124">
        <v>0.00607018830886356</v>
      </c>
      <c r="E25" s="81">
        <v>0.61</v>
      </c>
    </row>
    <row r="26" ht="15.75" customHeight="1">
      <c r="A26" s="81" t="s">
        <v>225</v>
      </c>
      <c r="B26" s="79">
        <v>5.1445E7</v>
      </c>
      <c r="C26" s="124">
        <v>0.0494491986457223</v>
      </c>
      <c r="E26" s="81">
        <v>4.94</v>
      </c>
    </row>
    <row r="27" ht="15.75" customHeight="1">
      <c r="A27" s="81" t="s">
        <v>277</v>
      </c>
      <c r="B27" s="79">
        <v>1.2471657E7</v>
      </c>
      <c r="C27" s="124">
        <v>0.0119878208656684</v>
      </c>
      <c r="E27" s="81">
        <v>1.2</v>
      </c>
    </row>
    <row r="28" ht="15.75" customHeight="1">
      <c r="A28" s="81" t="s">
        <v>436</v>
      </c>
      <c r="B28" s="79">
        <v>3.5415E7</v>
      </c>
      <c r="C28" s="124">
        <v>0.034041080183463</v>
      </c>
      <c r="E28" s="81">
        <v>3.4</v>
      </c>
    </row>
    <row r="29" ht="15.75" customHeight="1">
      <c r="A29" s="81" t="s">
        <v>450</v>
      </c>
      <c r="B29" s="79">
        <v>4.2683511E7</v>
      </c>
      <c r="C29" s="124">
        <v>0.0410276103476698</v>
      </c>
      <c r="E29" s="81">
        <v>4.1</v>
      </c>
    </row>
    <row r="30" ht="15.75" customHeight="1">
      <c r="A30" s="81" t="s">
        <v>140</v>
      </c>
      <c r="B30" s="79">
        <v>8738043.0</v>
      </c>
      <c r="C30" s="124">
        <v>0.00839905188224052</v>
      </c>
      <c r="E30" s="81">
        <v>0.84</v>
      </c>
    </row>
    <row r="31" ht="15.75" customHeight="1">
      <c r="A31" s="81" t="s">
        <v>387</v>
      </c>
      <c r="B31" s="79">
        <v>1.808E7</v>
      </c>
      <c r="C31" s="124">
        <v>0.0173785890079631</v>
      </c>
      <c r="E31" s="81">
        <v>1.74</v>
      </c>
    </row>
    <row r="32" ht="15.75" customHeight="1">
      <c r="A32" s="81" t="s">
        <v>701</v>
      </c>
      <c r="B32" s="79">
        <v>1.040360641E9</v>
      </c>
      <c r="C32" s="124">
        <v>1.0</v>
      </c>
      <c r="E32" s="81">
        <v>100.0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37763888888889" footer="0.0" header="0.0" left="0.7480555555555561" right="0.7480555555555561" top="1.37763888888889"/>
  <pageSetup orientation="portrait"/>
  <headerFooter>
    <oddHeader>&amp;C000000 OFFICIAL#_x000D_000000000000 OFFICIAL# </oddHeader>
    <oddFooter>&amp;C #000000 OFFICIAL_x000D_#000000 OFFICIAL</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0"/>
    <col customWidth="1" min="2" max="2" width="23.75"/>
    <col customWidth="1" min="3" max="26" width="8.63"/>
  </cols>
  <sheetData>
    <row r="1" ht="13.5" customHeight="1">
      <c r="A1" s="125"/>
      <c r="B1" s="83"/>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c r="A97" s="83"/>
      <c r="B97" s="126"/>
    </row>
    <row r="98" ht="13.5" customHeight="1">
      <c r="A98" s="83"/>
      <c r="B98" s="126"/>
    </row>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0"/>
  <cols>
    <col customWidth="1" min="1" max="1" width="25.13"/>
    <col customWidth="1" min="2" max="2" width="9.88"/>
    <col customWidth="1" min="3" max="3" width="15.0"/>
    <col customWidth="1" min="4" max="4" width="11.25"/>
    <col customWidth="1" min="5" max="5" width="11.13"/>
    <col customWidth="1" min="6" max="6" width="9.38"/>
    <col customWidth="1" min="7" max="7" width="7.13"/>
    <col customWidth="1" min="8" max="8" width="9.0"/>
    <col customWidth="1" min="9" max="9" width="10.13"/>
    <col customWidth="1" min="10" max="10" width="11.75"/>
    <col customWidth="1" min="11" max="11" width="105.38"/>
    <col customWidth="1" min="12" max="12" width="43.38"/>
    <col customWidth="1" min="13" max="20" width="19.13"/>
    <col customWidth="1" min="21" max="26" width="13.25"/>
    <col customWidth="1" min="27" max="27" width="9.0"/>
  </cols>
  <sheetData>
    <row r="1" ht="28.5" customHeight="1">
      <c r="A1" s="127" t="str">
        <f t="array" ref="A1">INDEX('#_Column_IATI_Standard_Lookup'!$K:$K,MATCH(A2,'#_Column_IATI_Standard_Lookup'!$L:$L,0))</f>
        <v>IATI Identifier</v>
      </c>
      <c r="B1" s="128" t="s">
        <v>789</v>
      </c>
      <c r="C1" s="129" t="s">
        <v>790</v>
      </c>
      <c r="D1" s="130" t="s">
        <v>749</v>
      </c>
      <c r="E1" s="130" t="s">
        <v>750</v>
      </c>
      <c r="F1" s="131" t="s">
        <v>751</v>
      </c>
      <c r="G1" s="132" t="s">
        <v>791</v>
      </c>
      <c r="H1" s="132" t="s">
        <v>792</v>
      </c>
      <c r="I1" s="132" t="s">
        <v>793</v>
      </c>
      <c r="J1" s="132" t="s">
        <v>794</v>
      </c>
      <c r="K1" s="132" t="s">
        <v>795</v>
      </c>
      <c r="L1" s="133" t="s">
        <v>755</v>
      </c>
      <c r="M1" s="133" t="s">
        <v>756</v>
      </c>
      <c r="N1" s="133" t="s">
        <v>757</v>
      </c>
      <c r="O1" s="133" t="s">
        <v>758</v>
      </c>
      <c r="P1" s="133" t="s">
        <v>759</v>
      </c>
      <c r="Q1" s="133" t="s">
        <v>760</v>
      </c>
      <c r="R1" s="133" t="s">
        <v>796</v>
      </c>
      <c r="S1" s="133" t="s">
        <v>761</v>
      </c>
      <c r="T1" s="134"/>
      <c r="U1" s="135"/>
      <c r="V1" s="135"/>
      <c r="W1" s="135"/>
      <c r="X1" s="135"/>
      <c r="Y1" s="135"/>
      <c r="Z1" s="135"/>
      <c r="AA1" s="136"/>
    </row>
    <row r="2" ht="24.0" customHeight="1">
      <c r="A2" s="137" t="s">
        <v>71</v>
      </c>
      <c r="B2" s="138" t="s">
        <v>797</v>
      </c>
      <c r="C2" s="139" t="s">
        <v>798</v>
      </c>
      <c r="D2" s="140" t="s">
        <v>799</v>
      </c>
      <c r="E2" s="141" t="s">
        <v>800</v>
      </c>
      <c r="F2" s="142" t="s">
        <v>801</v>
      </c>
      <c r="G2" s="143" t="s">
        <v>802</v>
      </c>
      <c r="H2" s="143" t="s">
        <v>803</v>
      </c>
      <c r="I2" s="143" t="s">
        <v>804</v>
      </c>
      <c r="J2" s="143" t="s">
        <v>805</v>
      </c>
      <c r="K2" s="143" t="s">
        <v>806</v>
      </c>
      <c r="L2" s="144" t="s">
        <v>807</v>
      </c>
      <c r="M2" s="144" t="s">
        <v>808</v>
      </c>
      <c r="N2" s="144" t="s">
        <v>809</v>
      </c>
      <c r="O2" s="144" t="s">
        <v>810</v>
      </c>
      <c r="P2" s="144" t="s">
        <v>811</v>
      </c>
      <c r="Q2" s="144" t="s">
        <v>812</v>
      </c>
      <c r="R2" s="144" t="s">
        <v>813</v>
      </c>
      <c r="S2" s="144" t="s">
        <v>775</v>
      </c>
      <c r="T2" s="145" t="s">
        <v>720</v>
      </c>
      <c r="U2" s="135"/>
      <c r="V2" s="135"/>
      <c r="W2" s="135"/>
      <c r="X2" s="135"/>
      <c r="Y2" s="135"/>
      <c r="Z2" s="135"/>
      <c r="AA2" s="135"/>
    </row>
    <row r="3" ht="15.0" customHeight="1">
      <c r="A3" s="146" t="s">
        <v>109</v>
      </c>
      <c r="B3" s="147">
        <f>COUNTIF(Activities!A:A, A3)</f>
        <v>1</v>
      </c>
      <c r="C3" s="148">
        <v>1375000.0</v>
      </c>
      <c r="D3" s="149">
        <v>43281.0</v>
      </c>
      <c r="E3" s="150">
        <v>43281.0</v>
      </c>
      <c r="F3" s="151">
        <v>4.0</v>
      </c>
      <c r="G3" s="152">
        <f t="shared" ref="G3:G880" si="1">MONTH(E3)</f>
        <v>6</v>
      </c>
      <c r="H3" s="153" t="s">
        <v>814</v>
      </c>
      <c r="I3" s="152">
        <f t="shared" ref="I3:I881" si="2">YEAR(D3)</f>
        <v>2018</v>
      </c>
      <c r="J3" s="152">
        <f t="shared" ref="J3:J880" si="3">IF(G3="Q4", I3, I3+1)</f>
        <v>2019</v>
      </c>
      <c r="K3" s="153" t="str">
        <f t="shared" ref="K3:K1292" si="4">CONCATENATE("Expenditure on ",S3, " (", H3, " FY ", J3, ")")</f>
        <v>Expenditure on Multilateral Championing Our Values (Q1 FY 2019)</v>
      </c>
      <c r="L3" s="152" t="s">
        <v>5</v>
      </c>
      <c r="M3" s="152" t="s">
        <v>8</v>
      </c>
      <c r="N3" s="152">
        <v>10.0</v>
      </c>
      <c r="O3" s="152"/>
      <c r="P3" s="152"/>
      <c r="Q3" s="152"/>
      <c r="R3" s="153"/>
      <c r="S3" s="153" t="str">
        <f t="array" ref="S3">INDEX(Activities!I:I, MATCH(A3, Activities!A:A, 0))</f>
        <v>Multilateral Championing Our Values</v>
      </c>
      <c r="T3" s="154"/>
      <c r="U3" s="155"/>
      <c r="V3" s="155"/>
      <c r="W3" s="155"/>
      <c r="X3" s="155"/>
      <c r="Y3" s="155"/>
      <c r="Z3" s="155"/>
      <c r="AA3" s="155"/>
    </row>
    <row r="4" ht="15.0" customHeight="1">
      <c r="A4" s="146" t="s">
        <v>117</v>
      </c>
      <c r="B4" s="147">
        <f>COUNTIF(Activities!A:A, A4)</f>
        <v>1</v>
      </c>
      <c r="C4" s="148">
        <v>0.0</v>
      </c>
      <c r="D4" s="149">
        <v>43281.0</v>
      </c>
      <c r="E4" s="150">
        <v>43281.0</v>
      </c>
      <c r="F4" s="156">
        <v>4.0</v>
      </c>
      <c r="G4" s="152">
        <f t="shared" si="1"/>
        <v>6</v>
      </c>
      <c r="H4" s="153" t="s">
        <v>814</v>
      </c>
      <c r="I4" s="152">
        <f t="shared" si="2"/>
        <v>2018</v>
      </c>
      <c r="J4" s="152">
        <f t="shared" si="3"/>
        <v>2019</v>
      </c>
      <c r="K4" s="153" t="str">
        <f t="shared" si="4"/>
        <v>Expenditure on Multilateral Strategy Peacebuilding Programme (Q1 FY 2019)</v>
      </c>
      <c r="L4" s="152" t="s">
        <v>5</v>
      </c>
      <c r="M4" s="152" t="s">
        <v>8</v>
      </c>
      <c r="N4" s="152">
        <v>10.0</v>
      </c>
      <c r="O4" s="152"/>
      <c r="P4" s="152"/>
      <c r="Q4" s="152"/>
      <c r="R4" s="153"/>
      <c r="S4" s="153" t="str">
        <f t="array" ref="S4">INDEX(Activities!I:I, MATCH(A4, Activities!A:A, 0))</f>
        <v>Multilateral Strategy Peacebuilding Programme</v>
      </c>
      <c r="T4" s="157"/>
      <c r="U4" s="155"/>
      <c r="V4" s="155"/>
      <c r="W4" s="155"/>
      <c r="X4" s="155"/>
      <c r="Y4" s="155"/>
      <c r="Z4" s="155"/>
      <c r="AA4" s="155"/>
    </row>
    <row r="5" ht="15.0" customHeight="1">
      <c r="A5" s="146" t="s">
        <v>122</v>
      </c>
      <c r="B5" s="147">
        <f>COUNTIF(Activities!A:A, A5)</f>
        <v>1</v>
      </c>
      <c r="C5" s="148">
        <v>1518813.0</v>
      </c>
      <c r="D5" s="149">
        <v>43281.0</v>
      </c>
      <c r="E5" s="150">
        <v>43281.0</v>
      </c>
      <c r="F5" s="156">
        <v>4.0</v>
      </c>
      <c r="G5" s="152">
        <f t="shared" si="1"/>
        <v>6</v>
      </c>
      <c r="H5" s="153" t="s">
        <v>814</v>
      </c>
      <c r="I5" s="152">
        <f t="shared" si="2"/>
        <v>2018</v>
      </c>
      <c r="J5" s="152">
        <f t="shared" si="3"/>
        <v>2019</v>
      </c>
      <c r="K5" s="153" t="str">
        <f t="shared" si="4"/>
        <v>Expenditure on Multilateral Strategy Peacekeeping Programme (Q1 FY 2019)</v>
      </c>
      <c r="L5" s="152" t="s">
        <v>5</v>
      </c>
      <c r="M5" s="152" t="s">
        <v>8</v>
      </c>
      <c r="N5" s="152">
        <v>10.0</v>
      </c>
      <c r="O5" s="152"/>
      <c r="P5" s="152"/>
      <c r="Q5" s="152"/>
      <c r="R5" s="153"/>
      <c r="S5" s="153" t="str">
        <f t="array" ref="S5">INDEX(Activities!I:I, MATCH(A5, Activities!A:A, 0))</f>
        <v>Multilateral Strategy Peacekeeping Programme</v>
      </c>
      <c r="T5" s="157"/>
      <c r="U5" s="155"/>
      <c r="V5" s="155"/>
      <c r="W5" s="155"/>
      <c r="X5" s="155"/>
      <c r="Y5" s="155"/>
      <c r="Z5" s="155"/>
      <c r="AA5" s="155"/>
    </row>
    <row r="6" ht="15.0" customHeight="1">
      <c r="A6" s="146" t="s">
        <v>127</v>
      </c>
      <c r="B6" s="147">
        <f>COUNTIF(Activities!A:A, A6)</f>
        <v>1</v>
      </c>
      <c r="C6" s="148">
        <v>321510.0</v>
      </c>
      <c r="D6" s="149">
        <v>43281.0</v>
      </c>
      <c r="E6" s="150">
        <v>43281.0</v>
      </c>
      <c r="F6" s="156">
        <v>4.0</v>
      </c>
      <c r="G6" s="152">
        <f t="shared" si="1"/>
        <v>6</v>
      </c>
      <c r="H6" s="153" t="s">
        <v>814</v>
      </c>
      <c r="I6" s="152">
        <f t="shared" si="2"/>
        <v>2018</v>
      </c>
      <c r="J6" s="152">
        <f t="shared" si="3"/>
        <v>2019</v>
      </c>
      <c r="K6" s="153" t="str">
        <f t="shared" si="4"/>
        <v>Expenditure on Multilateral Security Capacity Building (Q1 FY 2019)</v>
      </c>
      <c r="L6" s="152" t="s">
        <v>5</v>
      </c>
      <c r="M6" s="152" t="s">
        <v>8</v>
      </c>
      <c r="N6" s="152">
        <v>10.0</v>
      </c>
      <c r="O6" s="152"/>
      <c r="P6" s="152"/>
      <c r="Q6" s="152"/>
      <c r="R6" s="153"/>
      <c r="S6" s="153" t="str">
        <f t="array" ref="S6">INDEX(Activities!I:I, MATCH(A6, Activities!A:A, 0))</f>
        <v>Multilateral Security Capacity Building</v>
      </c>
      <c r="T6" s="157"/>
      <c r="U6" s="155"/>
      <c r="V6" s="155"/>
      <c r="W6" s="155"/>
      <c r="X6" s="155"/>
      <c r="Y6" s="155"/>
      <c r="Z6" s="155"/>
      <c r="AA6" s="155"/>
    </row>
    <row r="7" ht="15.0" customHeight="1">
      <c r="A7" s="146" t="s">
        <v>131</v>
      </c>
      <c r="B7" s="147">
        <f>COUNTIF(Activities!A:A, A7)</f>
        <v>1</v>
      </c>
      <c r="C7" s="148">
        <v>37248.0</v>
      </c>
      <c r="D7" s="149">
        <v>43281.0</v>
      </c>
      <c r="E7" s="150">
        <v>43281.0</v>
      </c>
      <c r="F7" s="156">
        <v>4.0</v>
      </c>
      <c r="G7" s="152">
        <f t="shared" si="1"/>
        <v>6</v>
      </c>
      <c r="H7" s="153" t="s">
        <v>814</v>
      </c>
      <c r="I7" s="152">
        <f t="shared" si="2"/>
        <v>2018</v>
      </c>
      <c r="J7" s="152">
        <f t="shared" si="3"/>
        <v>2019</v>
      </c>
      <c r="K7" s="153" t="str">
        <f t="shared" si="4"/>
        <v>Expenditure on Migration Reintegration and Support for Returnees Programme (Q1 FY 2019)</v>
      </c>
      <c r="L7" s="152" t="s">
        <v>5</v>
      </c>
      <c r="M7" s="152" t="s">
        <v>8</v>
      </c>
      <c r="N7" s="152">
        <v>10.0</v>
      </c>
      <c r="O7" s="152"/>
      <c r="P7" s="152"/>
      <c r="Q7" s="152"/>
      <c r="R7" s="153"/>
      <c r="S7" s="153" t="str">
        <f t="array" ref="S7">INDEX(Activities!I:I, MATCH(A7, Activities!A:A, 0))</f>
        <v>Migration Reintegration and Support for Returnees Programme</v>
      </c>
      <c r="T7" s="157"/>
      <c r="U7" s="155"/>
      <c r="V7" s="155"/>
      <c r="W7" s="155"/>
      <c r="X7" s="155"/>
      <c r="Y7" s="155"/>
      <c r="Z7" s="155"/>
      <c r="AA7" s="155"/>
    </row>
    <row r="8" ht="15.0" customHeight="1">
      <c r="A8" s="146" t="s">
        <v>136</v>
      </c>
      <c r="B8" s="147">
        <f>COUNTIF(Activities!A:A, A8)</f>
        <v>1</v>
      </c>
      <c r="C8" s="148">
        <v>0.0</v>
      </c>
      <c r="D8" s="149">
        <v>43281.0</v>
      </c>
      <c r="E8" s="150">
        <v>43281.0</v>
      </c>
      <c r="F8" s="156">
        <v>4.0</v>
      </c>
      <c r="G8" s="152">
        <f t="shared" si="1"/>
        <v>6</v>
      </c>
      <c r="H8" s="153" t="s">
        <v>814</v>
      </c>
      <c r="I8" s="152">
        <f t="shared" si="2"/>
        <v>2018</v>
      </c>
      <c r="J8" s="152">
        <f t="shared" si="3"/>
        <v>2019</v>
      </c>
      <c r="K8" s="153" t="str">
        <f t="shared" si="4"/>
        <v>Expenditure on Supporting Turkey to manage illegal migration from the East (Q1 FY 2019)</v>
      </c>
      <c r="L8" s="152" t="s">
        <v>5</v>
      </c>
      <c r="M8" s="152" t="s">
        <v>8</v>
      </c>
      <c r="N8" s="152">
        <v>10.0</v>
      </c>
      <c r="O8" s="152"/>
      <c r="P8" s="152"/>
      <c r="Q8" s="152"/>
      <c r="R8" s="153"/>
      <c r="S8" s="153" t="str">
        <f t="array" ref="S8">INDEX(Activities!I:I, MATCH(A8, Activities!A:A, 0))</f>
        <v>Supporting Turkey to manage illegal migration from the East</v>
      </c>
      <c r="T8" s="157"/>
      <c r="U8" s="155"/>
      <c r="V8" s="155"/>
      <c r="W8" s="155"/>
      <c r="X8" s="155"/>
      <c r="Y8" s="155"/>
      <c r="Z8" s="155"/>
      <c r="AA8" s="155"/>
    </row>
    <row r="9" ht="15.0" customHeight="1">
      <c r="A9" s="146" t="s">
        <v>142</v>
      </c>
      <c r="B9" s="147">
        <f>COUNTIF(Activities!A:A, A9)</f>
        <v>1</v>
      </c>
      <c r="C9" s="148">
        <v>5647460.0</v>
      </c>
      <c r="D9" s="149">
        <v>43281.0</v>
      </c>
      <c r="E9" s="150">
        <v>43281.0</v>
      </c>
      <c r="F9" s="156">
        <v>4.0</v>
      </c>
      <c r="G9" s="152">
        <f t="shared" si="1"/>
        <v>6</v>
      </c>
      <c r="H9" s="153" t="s">
        <v>814</v>
      </c>
      <c r="I9" s="152">
        <f t="shared" si="2"/>
        <v>2018</v>
      </c>
      <c r="J9" s="152">
        <f t="shared" si="3"/>
        <v>2019</v>
      </c>
      <c r="K9" s="153" t="str">
        <f t="shared" si="4"/>
        <v>Expenditure on Commonwealth Prosperity (Q1 FY 2019)</v>
      </c>
      <c r="L9" s="152" t="s">
        <v>5</v>
      </c>
      <c r="M9" s="152" t="s">
        <v>8</v>
      </c>
      <c r="N9" s="152">
        <v>10.0</v>
      </c>
      <c r="O9" s="152"/>
      <c r="P9" s="152"/>
      <c r="Q9" s="152"/>
      <c r="R9" s="153"/>
      <c r="S9" s="153" t="str">
        <f t="array" ref="S9">INDEX(Activities!I:I, MATCH(A9, Activities!A:A, 0))</f>
        <v>Commonwealth Prosperity</v>
      </c>
      <c r="T9" s="157"/>
      <c r="U9" s="155"/>
      <c r="V9" s="155"/>
      <c r="W9" s="155"/>
      <c r="X9" s="155"/>
      <c r="Y9" s="155"/>
      <c r="Z9" s="155"/>
      <c r="AA9" s="155"/>
    </row>
    <row r="10" ht="15.0" customHeight="1">
      <c r="A10" s="146" t="s">
        <v>146</v>
      </c>
      <c r="B10" s="147">
        <f>COUNTIF(Activities!A:A, A10)</f>
        <v>1</v>
      </c>
      <c r="C10" s="148">
        <v>688113.0</v>
      </c>
      <c r="D10" s="149">
        <v>43281.0</v>
      </c>
      <c r="E10" s="150">
        <v>43281.0</v>
      </c>
      <c r="F10" s="156">
        <v>4.0</v>
      </c>
      <c r="G10" s="152">
        <f t="shared" si="1"/>
        <v>6</v>
      </c>
      <c r="H10" s="153" t="s">
        <v>814</v>
      </c>
      <c r="I10" s="152">
        <f t="shared" si="2"/>
        <v>2018</v>
      </c>
      <c r="J10" s="152">
        <f t="shared" si="3"/>
        <v>2019</v>
      </c>
      <c r="K10" s="153" t="str">
        <f t="shared" si="4"/>
        <v>Expenditure on Commonwealth Security (Q1 FY 2019)</v>
      </c>
      <c r="L10" s="152" t="s">
        <v>5</v>
      </c>
      <c r="M10" s="152" t="s">
        <v>8</v>
      </c>
      <c r="N10" s="152">
        <v>10.0</v>
      </c>
      <c r="O10" s="152"/>
      <c r="P10" s="152"/>
      <c r="Q10" s="152"/>
      <c r="R10" s="153"/>
      <c r="S10" s="153" t="str">
        <f t="array" ref="S10">INDEX(Activities!I:I, MATCH(A10, Activities!A:A, 0))</f>
        <v>Commonwealth Security</v>
      </c>
      <c r="T10" s="157"/>
      <c r="U10" s="155"/>
      <c r="V10" s="155"/>
      <c r="W10" s="155"/>
      <c r="X10" s="155"/>
      <c r="Y10" s="155"/>
      <c r="Z10" s="155"/>
      <c r="AA10" s="155"/>
    </row>
    <row r="11" ht="15.0" customHeight="1">
      <c r="A11" s="146" t="s">
        <v>151</v>
      </c>
      <c r="B11" s="147">
        <f>COUNTIF(Activities!A:A, A11)</f>
        <v>1</v>
      </c>
      <c r="C11" s="148">
        <v>903966.0</v>
      </c>
      <c r="D11" s="149">
        <v>43281.0</v>
      </c>
      <c r="E11" s="150">
        <v>43281.0</v>
      </c>
      <c r="F11" s="156">
        <v>4.0</v>
      </c>
      <c r="G11" s="152">
        <f t="shared" si="1"/>
        <v>6</v>
      </c>
      <c r="H11" s="153" t="s">
        <v>814</v>
      </c>
      <c r="I11" s="152">
        <f t="shared" si="2"/>
        <v>2018</v>
      </c>
      <c r="J11" s="152">
        <f t="shared" si="3"/>
        <v>2019</v>
      </c>
      <c r="K11" s="153" t="str">
        <f t="shared" si="4"/>
        <v>Expenditure on Commonwealth Fairness (Q1 FY 2019)</v>
      </c>
      <c r="L11" s="152" t="s">
        <v>5</v>
      </c>
      <c r="M11" s="152" t="s">
        <v>8</v>
      </c>
      <c r="N11" s="152">
        <v>10.0</v>
      </c>
      <c r="O11" s="152"/>
      <c r="P11" s="152"/>
      <c r="Q11" s="152"/>
      <c r="R11" s="153"/>
      <c r="S11" s="153" t="str">
        <f t="array" ref="S11">INDEX(Activities!I:I, MATCH(A11, Activities!A:A, 0))</f>
        <v>Commonwealth Fairness</v>
      </c>
      <c r="T11" s="157"/>
      <c r="U11" s="155"/>
      <c r="V11" s="155"/>
      <c r="W11" s="155"/>
      <c r="X11" s="155"/>
      <c r="Y11" s="155"/>
      <c r="Z11" s="155"/>
      <c r="AA11" s="155"/>
    </row>
    <row r="12" ht="15.0" customHeight="1">
      <c r="A12" s="146" t="s">
        <v>156</v>
      </c>
      <c r="B12" s="147">
        <f>COUNTIF(Activities!A:A, A12)</f>
        <v>1</v>
      </c>
      <c r="C12" s="148">
        <v>371622.0</v>
      </c>
      <c r="D12" s="149">
        <v>43281.0</v>
      </c>
      <c r="E12" s="150">
        <v>43281.0</v>
      </c>
      <c r="F12" s="156">
        <v>4.0</v>
      </c>
      <c r="G12" s="152">
        <f t="shared" si="1"/>
        <v>6</v>
      </c>
      <c r="H12" s="153" t="s">
        <v>814</v>
      </c>
      <c r="I12" s="152">
        <f t="shared" si="2"/>
        <v>2018</v>
      </c>
      <c r="J12" s="152">
        <f t="shared" si="3"/>
        <v>2019</v>
      </c>
      <c r="K12" s="153" t="str">
        <f t="shared" si="4"/>
        <v>Expenditure on Commonwealth Sustainability (Q1 FY 2019)</v>
      </c>
      <c r="L12" s="152" t="s">
        <v>5</v>
      </c>
      <c r="M12" s="152" t="s">
        <v>8</v>
      </c>
      <c r="N12" s="152">
        <v>10.0</v>
      </c>
      <c r="O12" s="152"/>
      <c r="P12" s="152"/>
      <c r="Q12" s="152"/>
      <c r="R12" s="153"/>
      <c r="S12" s="153" t="str">
        <f t="array" ref="S12">INDEX(Activities!I:I, MATCH(A12, Activities!A:A, 0))</f>
        <v>Commonwealth Sustainability</v>
      </c>
      <c r="T12" s="157"/>
      <c r="U12" s="155"/>
      <c r="V12" s="155"/>
      <c r="W12" s="155"/>
      <c r="X12" s="155"/>
      <c r="Y12" s="155"/>
      <c r="Z12" s="155"/>
      <c r="AA12" s="155"/>
    </row>
    <row r="13" ht="15.0" customHeight="1">
      <c r="A13" s="146" t="s">
        <v>161</v>
      </c>
      <c r="B13" s="147">
        <f>COUNTIF(Activities!A:A, A13)</f>
        <v>1</v>
      </c>
      <c r="C13" s="148">
        <v>1430000.0</v>
      </c>
      <c r="D13" s="149">
        <v>43281.0</v>
      </c>
      <c r="E13" s="150">
        <v>43281.0</v>
      </c>
      <c r="F13" s="156">
        <v>4.0</v>
      </c>
      <c r="G13" s="152">
        <f t="shared" si="1"/>
        <v>6</v>
      </c>
      <c r="H13" s="153" t="s">
        <v>814</v>
      </c>
      <c r="I13" s="152">
        <f t="shared" si="2"/>
        <v>2018</v>
      </c>
      <c r="J13" s="152">
        <f t="shared" si="3"/>
        <v>2019</v>
      </c>
      <c r="K13" s="153" t="str">
        <f t="shared" si="4"/>
        <v>Expenditure on Counter Terrorism Programmes Fund (Q1 FY 2019)</v>
      </c>
      <c r="L13" s="152" t="s">
        <v>5</v>
      </c>
      <c r="M13" s="152" t="s">
        <v>8</v>
      </c>
      <c r="N13" s="152">
        <v>10.0</v>
      </c>
      <c r="O13" s="152"/>
      <c r="P13" s="152"/>
      <c r="Q13" s="152"/>
      <c r="R13" s="153"/>
      <c r="S13" s="153" t="str">
        <f t="array" ref="S13">INDEX(Activities!I:I, MATCH(A13, Activities!A:A, 0))</f>
        <v>Counter Terrorism Programmes Fund</v>
      </c>
      <c r="T13" s="157"/>
      <c r="U13" s="155"/>
      <c r="V13" s="155"/>
      <c r="W13" s="155"/>
      <c r="X13" s="155"/>
      <c r="Y13" s="155"/>
      <c r="Z13" s="155"/>
      <c r="AA13" s="155"/>
    </row>
    <row r="14" ht="15.0" customHeight="1">
      <c r="A14" s="146" t="s">
        <v>179</v>
      </c>
      <c r="B14" s="147">
        <f>COUNTIF(Activities!A:A, A14)</f>
        <v>1</v>
      </c>
      <c r="C14" s="148">
        <v>7986.0</v>
      </c>
      <c r="D14" s="149">
        <v>43281.0</v>
      </c>
      <c r="E14" s="150">
        <v>43281.0</v>
      </c>
      <c r="F14" s="156">
        <v>4.0</v>
      </c>
      <c r="G14" s="152">
        <f t="shared" si="1"/>
        <v>6</v>
      </c>
      <c r="H14" s="153" t="s">
        <v>814</v>
      </c>
      <c r="I14" s="152">
        <f t="shared" si="2"/>
        <v>2018</v>
      </c>
      <c r="J14" s="152">
        <f t="shared" si="3"/>
        <v>2019</v>
      </c>
      <c r="K14" s="153" t="str">
        <f t="shared" si="4"/>
        <v>Expenditure on Afghanistan Demining programme (Q1 FY 2019)</v>
      </c>
      <c r="L14" s="152" t="s">
        <v>5</v>
      </c>
      <c r="M14" s="152" t="s">
        <v>8</v>
      </c>
      <c r="N14" s="152">
        <v>10.0</v>
      </c>
      <c r="O14" s="152"/>
      <c r="P14" s="152"/>
      <c r="Q14" s="152"/>
      <c r="R14" s="153"/>
      <c r="S14" s="153" t="str">
        <f t="array" ref="S14">INDEX(Activities!I:I, MATCH(A14, Activities!A:A, 0))</f>
        <v>Afghanistan Demining programme</v>
      </c>
      <c r="T14" s="157"/>
      <c r="U14" s="155"/>
      <c r="V14" s="155"/>
      <c r="W14" s="155"/>
      <c r="X14" s="155"/>
      <c r="Y14" s="155"/>
      <c r="Z14" s="155"/>
      <c r="AA14" s="155"/>
    </row>
    <row r="15" ht="15.0" customHeight="1">
      <c r="A15" s="146" t="s">
        <v>186</v>
      </c>
      <c r="B15" s="147">
        <f>COUNTIF(Activities!A:A, A15)</f>
        <v>1</v>
      </c>
      <c r="C15" s="148">
        <v>9285.0</v>
      </c>
      <c r="D15" s="149">
        <v>43281.0</v>
      </c>
      <c r="E15" s="150">
        <v>43281.0</v>
      </c>
      <c r="F15" s="156">
        <v>4.0</v>
      </c>
      <c r="G15" s="152">
        <f t="shared" si="1"/>
        <v>6</v>
      </c>
      <c r="H15" s="153" t="s">
        <v>814</v>
      </c>
      <c r="I15" s="152">
        <f t="shared" si="2"/>
        <v>2018</v>
      </c>
      <c r="J15" s="152">
        <f t="shared" si="3"/>
        <v>2019</v>
      </c>
      <c r="K15" s="153" t="str">
        <f t="shared" si="4"/>
        <v>Expenditure on Afghanistan Migration programme (Q1 FY 2019)</v>
      </c>
      <c r="L15" s="152" t="s">
        <v>5</v>
      </c>
      <c r="M15" s="152" t="s">
        <v>8</v>
      </c>
      <c r="N15" s="152">
        <v>10.0</v>
      </c>
      <c r="O15" s="152"/>
      <c r="P15" s="152"/>
      <c r="Q15" s="152"/>
      <c r="R15" s="153"/>
      <c r="S15" s="153" t="str">
        <f t="array" ref="S15">INDEX(Activities!I:I, MATCH(A15, Activities!A:A, 0))</f>
        <v>Afghanistan Migration programme</v>
      </c>
      <c r="T15" s="157"/>
      <c r="U15" s="155"/>
      <c r="V15" s="155"/>
      <c r="W15" s="155"/>
      <c r="X15" s="155"/>
      <c r="Y15" s="155"/>
      <c r="Z15" s="155"/>
      <c r="AA15" s="155"/>
    </row>
    <row r="16" ht="15.0" customHeight="1">
      <c r="A16" s="146" t="s">
        <v>191</v>
      </c>
      <c r="B16" s="147">
        <f>COUNTIF(Activities!A:A, A16)</f>
        <v>1</v>
      </c>
      <c r="C16" s="148">
        <v>28565.0</v>
      </c>
      <c r="D16" s="149">
        <v>43281.0</v>
      </c>
      <c r="E16" s="150">
        <v>43281.0</v>
      </c>
      <c r="F16" s="156">
        <v>4.0</v>
      </c>
      <c r="G16" s="152">
        <f t="shared" si="1"/>
        <v>6</v>
      </c>
      <c r="H16" s="153" t="s">
        <v>814</v>
      </c>
      <c r="I16" s="152">
        <f t="shared" si="2"/>
        <v>2018</v>
      </c>
      <c r="J16" s="152">
        <f t="shared" si="3"/>
        <v>2019</v>
      </c>
      <c r="K16" s="153" t="str">
        <f t="shared" si="4"/>
        <v>Expenditure on Afghanistan Security Sector and Peace-building Support (Q1 FY 2019)</v>
      </c>
      <c r="L16" s="152" t="s">
        <v>5</v>
      </c>
      <c r="M16" s="152" t="s">
        <v>8</v>
      </c>
      <c r="N16" s="152">
        <v>10.0</v>
      </c>
      <c r="O16" s="152"/>
      <c r="P16" s="152"/>
      <c r="Q16" s="152"/>
      <c r="R16" s="153"/>
      <c r="S16" s="153" t="str">
        <f t="array" ref="S16">INDEX(Activities!I:I, MATCH(A16, Activities!A:A, 0))</f>
        <v>Afghanistan Security Sector and Peace-building Support</v>
      </c>
      <c r="T16" s="157"/>
      <c r="U16" s="155"/>
      <c r="V16" s="155"/>
      <c r="W16" s="155"/>
      <c r="X16" s="155"/>
      <c r="Y16" s="155"/>
      <c r="Z16" s="155"/>
      <c r="AA16" s="155"/>
    </row>
    <row r="17" ht="15.0" customHeight="1">
      <c r="A17" s="146" t="s">
        <v>195</v>
      </c>
      <c r="B17" s="147">
        <f>COUNTIF(Activities!A:A, A17)</f>
        <v>1</v>
      </c>
      <c r="C17" s="148">
        <v>393.0</v>
      </c>
      <c r="D17" s="149">
        <v>43281.0</v>
      </c>
      <c r="E17" s="150">
        <v>43281.0</v>
      </c>
      <c r="F17" s="156">
        <v>4.0</v>
      </c>
      <c r="G17" s="152">
        <f t="shared" si="1"/>
        <v>6</v>
      </c>
      <c r="H17" s="153" t="s">
        <v>814</v>
      </c>
      <c r="I17" s="152">
        <f t="shared" si="2"/>
        <v>2018</v>
      </c>
      <c r="J17" s="152">
        <f t="shared" si="3"/>
        <v>2019</v>
      </c>
      <c r="K17" s="153" t="str">
        <f t="shared" si="4"/>
        <v>Expenditure on Afghan National Army Trust Fund (Q1 FY 2019)</v>
      </c>
      <c r="L17" s="152" t="s">
        <v>5</v>
      </c>
      <c r="M17" s="152" t="s">
        <v>8</v>
      </c>
      <c r="N17" s="152">
        <v>10.0</v>
      </c>
      <c r="O17" s="152"/>
      <c r="P17" s="152"/>
      <c r="Q17" s="152"/>
      <c r="R17" s="153"/>
      <c r="S17" s="153" t="str">
        <f t="array" ref="S17">INDEX(Activities!I:I, MATCH(A17, Activities!A:A, 0))</f>
        <v>Afghan National Army Trust Fund</v>
      </c>
      <c r="T17" s="157"/>
      <c r="U17" s="155"/>
      <c r="V17" s="155"/>
      <c r="W17" s="155"/>
      <c r="X17" s="155"/>
      <c r="Y17" s="155"/>
      <c r="Z17" s="155"/>
      <c r="AA17" s="155"/>
    </row>
    <row r="18" ht="15.0" customHeight="1">
      <c r="A18" s="146" t="s">
        <v>199</v>
      </c>
      <c r="B18" s="147">
        <f>COUNTIF(Activities!A:A, A18)</f>
        <v>1</v>
      </c>
      <c r="C18" s="148">
        <v>0.0</v>
      </c>
      <c r="D18" s="149">
        <v>43281.0</v>
      </c>
      <c r="E18" s="150">
        <v>43281.0</v>
      </c>
      <c r="F18" s="156">
        <v>4.0</v>
      </c>
      <c r="G18" s="152">
        <f t="shared" si="1"/>
        <v>6</v>
      </c>
      <c r="H18" s="153" t="s">
        <v>814</v>
      </c>
      <c r="I18" s="152">
        <f t="shared" si="2"/>
        <v>2018</v>
      </c>
      <c r="J18" s="152">
        <f t="shared" si="3"/>
        <v>2019</v>
      </c>
      <c r="K18" s="153" t="str">
        <f t="shared" si="4"/>
        <v>Expenditure on Afghanistan Support to the Peace Process (Q1 FY 2019)</v>
      </c>
      <c r="L18" s="152" t="s">
        <v>5</v>
      </c>
      <c r="M18" s="152" t="s">
        <v>8</v>
      </c>
      <c r="N18" s="152">
        <v>10.0</v>
      </c>
      <c r="O18" s="152"/>
      <c r="P18" s="152"/>
      <c r="Q18" s="152"/>
      <c r="R18" s="153"/>
      <c r="S18" s="153" t="str">
        <f t="array" ref="S18">INDEX(Activities!I:I, MATCH(A18, Activities!A:A, 0))</f>
        <v>Afghanistan Support to the Peace Process</v>
      </c>
      <c r="T18" s="157"/>
      <c r="U18" s="155"/>
      <c r="V18" s="155"/>
      <c r="W18" s="155"/>
      <c r="X18" s="155"/>
      <c r="Y18" s="155"/>
      <c r="Z18" s="155"/>
      <c r="AA18" s="155"/>
    </row>
    <row r="19" ht="15.0" customHeight="1">
      <c r="A19" s="146" t="s">
        <v>203</v>
      </c>
      <c r="B19" s="147">
        <f>COUNTIF(Activities!A:A, A19)</f>
        <v>1</v>
      </c>
      <c r="C19" s="148">
        <v>119454.0</v>
      </c>
      <c r="D19" s="149">
        <v>43281.0</v>
      </c>
      <c r="E19" s="150">
        <v>43281.0</v>
      </c>
      <c r="F19" s="156">
        <v>4.0</v>
      </c>
      <c r="G19" s="152">
        <f t="shared" si="1"/>
        <v>6</v>
      </c>
      <c r="H19" s="153" t="s">
        <v>814</v>
      </c>
      <c r="I19" s="152">
        <f t="shared" si="2"/>
        <v>2018</v>
      </c>
      <c r="J19" s="152">
        <f t="shared" si="3"/>
        <v>2019</v>
      </c>
      <c r="K19" s="153" t="str">
        <f t="shared" si="4"/>
        <v>Expenditure on Great Lakes Programme (Q1 FY 2019)</v>
      </c>
      <c r="L19" s="152" t="s">
        <v>5</v>
      </c>
      <c r="M19" s="152" t="s">
        <v>8</v>
      </c>
      <c r="N19" s="152">
        <v>10.0</v>
      </c>
      <c r="O19" s="152"/>
      <c r="P19" s="152"/>
      <c r="Q19" s="152"/>
      <c r="R19" s="153"/>
      <c r="S19" s="153" t="str">
        <f t="array" ref="S19">INDEX(Activities!I:I, MATCH(A19, Activities!A:A, 0))</f>
        <v>Great Lakes Programme</v>
      </c>
      <c r="T19" s="157"/>
      <c r="U19" s="155"/>
      <c r="V19" s="155"/>
      <c r="W19" s="155"/>
      <c r="X19" s="155"/>
      <c r="Y19" s="155"/>
      <c r="Z19" s="155"/>
      <c r="AA19" s="155"/>
    </row>
    <row r="20" ht="15.0" customHeight="1">
      <c r="A20" s="146" t="s">
        <v>207</v>
      </c>
      <c r="B20" s="147">
        <f>COUNTIF(Activities!A:A, A20)</f>
        <v>1</v>
      </c>
      <c r="C20" s="148">
        <v>1451205.0</v>
      </c>
      <c r="D20" s="149">
        <v>43281.0</v>
      </c>
      <c r="E20" s="150">
        <v>43281.0</v>
      </c>
      <c r="F20" s="156">
        <v>4.0</v>
      </c>
      <c r="G20" s="152">
        <f t="shared" si="1"/>
        <v>6</v>
      </c>
      <c r="H20" s="153" t="s">
        <v>814</v>
      </c>
      <c r="I20" s="152">
        <f t="shared" si="2"/>
        <v>2018</v>
      </c>
      <c r="J20" s="152">
        <f t="shared" si="3"/>
        <v>2019</v>
      </c>
      <c r="K20" s="153" t="str">
        <f t="shared" si="4"/>
        <v>Expenditure on Nigeria Security &amp; Justice Reform Programme (Q1 FY 2019)</v>
      </c>
      <c r="L20" s="152" t="s">
        <v>5</v>
      </c>
      <c r="M20" s="152" t="s">
        <v>8</v>
      </c>
      <c r="N20" s="152">
        <v>10.0</v>
      </c>
      <c r="O20" s="152"/>
      <c r="P20" s="152"/>
      <c r="Q20" s="152"/>
      <c r="R20" s="153"/>
      <c r="S20" s="153" t="str">
        <f t="array" ref="S20">INDEX(Activities!I:I, MATCH(A20, Activities!A:A, 0))</f>
        <v>Nigeria Security &amp; Justice Reform Programme</v>
      </c>
      <c r="T20" s="157"/>
      <c r="U20" s="155"/>
      <c r="V20" s="155"/>
      <c r="W20" s="155"/>
      <c r="X20" s="155"/>
      <c r="Y20" s="155"/>
      <c r="Z20" s="155"/>
      <c r="AA20" s="155"/>
    </row>
    <row r="21" ht="15.0" customHeight="1">
      <c r="A21" s="146" t="s">
        <v>213</v>
      </c>
      <c r="B21" s="147">
        <f>COUNTIF(Activities!A:A, A21)</f>
        <v>1</v>
      </c>
      <c r="C21" s="148">
        <v>789030.0</v>
      </c>
      <c r="D21" s="149">
        <v>43281.0</v>
      </c>
      <c r="E21" s="150">
        <v>43281.0</v>
      </c>
      <c r="F21" s="156">
        <v>4.0</v>
      </c>
      <c r="G21" s="152">
        <f t="shared" si="1"/>
        <v>6</v>
      </c>
      <c r="H21" s="153" t="s">
        <v>814</v>
      </c>
      <c r="I21" s="152">
        <f t="shared" si="2"/>
        <v>2018</v>
      </c>
      <c r="J21" s="152">
        <f t="shared" si="3"/>
        <v>2019</v>
      </c>
      <c r="K21" s="153" t="str">
        <f t="shared" si="4"/>
        <v>Expenditure on North East Nigeria Security and Conflict and Stabilisation Programme (Q1 FY 2019)</v>
      </c>
      <c r="L21" s="152" t="s">
        <v>5</v>
      </c>
      <c r="M21" s="152" t="s">
        <v>8</v>
      </c>
      <c r="N21" s="152">
        <v>10.0</v>
      </c>
      <c r="O21" s="152"/>
      <c r="P21" s="152"/>
      <c r="Q21" s="152"/>
      <c r="R21" s="153"/>
      <c r="S21" s="153" t="str">
        <f t="array" ref="S21">INDEX(Activities!I:I, MATCH(A21, Activities!A:A, 0))</f>
        <v>North East Nigeria Security and Conflict and Stabilisation Programme</v>
      </c>
      <c r="T21" s="157"/>
      <c r="U21" s="155"/>
      <c r="V21" s="155"/>
      <c r="W21" s="155"/>
      <c r="X21" s="155"/>
      <c r="Y21" s="155"/>
      <c r="Z21" s="155"/>
      <c r="AA21" s="155"/>
    </row>
    <row r="22" ht="15.0" customHeight="1">
      <c r="A22" s="146" t="s">
        <v>217</v>
      </c>
      <c r="B22" s="147">
        <f>COUNTIF(Activities!A:A, A22)</f>
        <v>1</v>
      </c>
      <c r="C22" s="148">
        <v>243774.0</v>
      </c>
      <c r="D22" s="149">
        <v>43281.0</v>
      </c>
      <c r="E22" s="150">
        <v>43281.0</v>
      </c>
      <c r="F22" s="156">
        <v>4.0</v>
      </c>
      <c r="G22" s="152">
        <f t="shared" si="1"/>
        <v>6</v>
      </c>
      <c r="H22" s="153" t="s">
        <v>814</v>
      </c>
      <c r="I22" s="152">
        <f t="shared" si="2"/>
        <v>2018</v>
      </c>
      <c r="J22" s="152">
        <f t="shared" si="3"/>
        <v>2019</v>
      </c>
      <c r="K22" s="153" t="str">
        <f t="shared" si="4"/>
        <v>Expenditure on Strengthening Security and Resilience in Sierra Leone and Neighbouring Countries (Q1 FY 2019)</v>
      </c>
      <c r="L22" s="152" t="s">
        <v>5</v>
      </c>
      <c r="M22" s="152" t="s">
        <v>8</v>
      </c>
      <c r="N22" s="152">
        <v>10.0</v>
      </c>
      <c r="O22" s="152"/>
      <c r="P22" s="152"/>
      <c r="Q22" s="152"/>
      <c r="R22" s="153"/>
      <c r="S22" s="153" t="str">
        <f t="array" ref="S22">INDEX(Activities!I:I, MATCH(A22, Activities!A:A, 0))</f>
        <v>Strengthening Security and Resilience in Sierra Leone and Neighbouring Countries</v>
      </c>
      <c r="T22" s="157"/>
      <c r="U22" s="155"/>
      <c r="V22" s="155"/>
      <c r="W22" s="155"/>
      <c r="X22" s="155"/>
      <c r="Y22" s="155"/>
      <c r="Z22" s="155"/>
      <c r="AA22" s="155"/>
    </row>
    <row r="23" ht="15.0" customHeight="1">
      <c r="A23" s="146" t="s">
        <v>221</v>
      </c>
      <c r="B23" s="147">
        <f>COUNTIF(Activities!A:A, A23)</f>
        <v>1</v>
      </c>
      <c r="C23" s="148">
        <v>290096.0</v>
      </c>
      <c r="D23" s="149">
        <v>43281.0</v>
      </c>
      <c r="E23" s="150">
        <v>43281.0</v>
      </c>
      <c r="F23" s="156">
        <v>4.0</v>
      </c>
      <c r="G23" s="152">
        <f t="shared" si="1"/>
        <v>6</v>
      </c>
      <c r="H23" s="153" t="s">
        <v>814</v>
      </c>
      <c r="I23" s="152">
        <f t="shared" si="2"/>
        <v>2018</v>
      </c>
      <c r="J23" s="152">
        <f t="shared" si="3"/>
        <v>2019</v>
      </c>
      <c r="K23" s="153" t="str">
        <f t="shared" si="4"/>
        <v>Expenditure on Somaliland (Somalia) Programme (Q1 FY 2019)</v>
      </c>
      <c r="L23" s="152" t="s">
        <v>5</v>
      </c>
      <c r="M23" s="152" t="s">
        <v>8</v>
      </c>
      <c r="N23" s="152">
        <v>10.0</v>
      </c>
      <c r="O23" s="152"/>
      <c r="P23" s="152"/>
      <c r="Q23" s="152"/>
      <c r="R23" s="153"/>
      <c r="S23" s="153" t="str">
        <f t="array" ref="S23">INDEX(Activities!I:I, MATCH(A23, Activities!A:A, 0))</f>
        <v>Somaliland (Somalia) Programme</v>
      </c>
      <c r="T23" s="157"/>
      <c r="U23" s="155"/>
      <c r="V23" s="155"/>
      <c r="W23" s="155"/>
      <c r="X23" s="155"/>
      <c r="Y23" s="155"/>
      <c r="Z23" s="155"/>
      <c r="AA23" s="155"/>
    </row>
    <row r="24" ht="15.0" customHeight="1">
      <c r="A24" s="146" t="s">
        <v>227</v>
      </c>
      <c r="B24" s="147">
        <f>COUNTIF(Activities!A:A, A24)</f>
        <v>1</v>
      </c>
      <c r="C24" s="148">
        <v>283796.0</v>
      </c>
      <c r="D24" s="149">
        <v>43281.0</v>
      </c>
      <c r="E24" s="150">
        <v>43281.0</v>
      </c>
      <c r="F24" s="156">
        <v>4.0</v>
      </c>
      <c r="G24" s="152">
        <f t="shared" si="1"/>
        <v>6</v>
      </c>
      <c r="H24" s="153" t="s">
        <v>814</v>
      </c>
      <c r="I24" s="152">
        <f t="shared" si="2"/>
        <v>2018</v>
      </c>
      <c r="J24" s="152">
        <f t="shared" si="3"/>
        <v>2019</v>
      </c>
      <c r="K24" s="153" t="str">
        <f t="shared" si="4"/>
        <v>Expenditure on Africa Peace and Security (Q1 FY 2019)</v>
      </c>
      <c r="L24" s="152" t="s">
        <v>5</v>
      </c>
      <c r="M24" s="152" t="s">
        <v>8</v>
      </c>
      <c r="N24" s="152">
        <v>10.0</v>
      </c>
      <c r="O24" s="152"/>
      <c r="P24" s="152"/>
      <c r="Q24" s="152"/>
      <c r="R24" s="153"/>
      <c r="S24" s="153" t="str">
        <f t="array" ref="S24">INDEX(Activities!I:I, MATCH(A24, Activities!A:A, 0))</f>
        <v>Africa Peace and Security</v>
      </c>
      <c r="T24" s="157"/>
      <c r="U24" s="155"/>
      <c r="V24" s="155"/>
      <c r="W24" s="155"/>
      <c r="X24" s="155"/>
      <c r="Y24" s="155"/>
      <c r="Z24" s="155"/>
      <c r="AA24" s="155"/>
    </row>
    <row r="25" ht="15.0" customHeight="1">
      <c r="A25" s="146" t="s">
        <v>231</v>
      </c>
      <c r="B25" s="147">
        <f>COUNTIF(Activities!A:A, A25)</f>
        <v>1</v>
      </c>
      <c r="C25" s="148">
        <v>801354.0</v>
      </c>
      <c r="D25" s="149">
        <v>43281.0</v>
      </c>
      <c r="E25" s="150">
        <v>43281.0</v>
      </c>
      <c r="F25" s="156">
        <v>4.0</v>
      </c>
      <c r="G25" s="152">
        <f t="shared" si="1"/>
        <v>6</v>
      </c>
      <c r="H25" s="153" t="s">
        <v>814</v>
      </c>
      <c r="I25" s="152">
        <f t="shared" si="2"/>
        <v>2018</v>
      </c>
      <c r="J25" s="152">
        <f t="shared" si="3"/>
        <v>2019</v>
      </c>
      <c r="K25" s="153" t="str">
        <f t="shared" si="4"/>
        <v>Expenditure on East Africa Preventing Violent Extremism (Q1 FY 2019)</v>
      </c>
      <c r="L25" s="152" t="s">
        <v>5</v>
      </c>
      <c r="M25" s="152" t="s">
        <v>8</v>
      </c>
      <c r="N25" s="152">
        <v>10.0</v>
      </c>
      <c r="O25" s="152"/>
      <c r="P25" s="152"/>
      <c r="Q25" s="152"/>
      <c r="R25" s="153"/>
      <c r="S25" s="153" t="str">
        <f t="array" ref="S25">INDEX(Activities!I:I, MATCH(A25, Activities!A:A, 0))</f>
        <v>East Africa Preventing Violent Extremism</v>
      </c>
      <c r="T25" s="157"/>
      <c r="U25" s="155"/>
      <c r="V25" s="155"/>
      <c r="W25" s="155"/>
      <c r="X25" s="155"/>
      <c r="Y25" s="155"/>
      <c r="Z25" s="155"/>
      <c r="AA25" s="155"/>
    </row>
    <row r="26" ht="15.0" customHeight="1">
      <c r="A26" s="146" t="s">
        <v>235</v>
      </c>
      <c r="B26" s="147">
        <f>COUNTIF(Activities!A:A, A26)</f>
        <v>1</v>
      </c>
      <c r="C26" s="148">
        <v>417483.0</v>
      </c>
      <c r="D26" s="149">
        <v>43281.0</v>
      </c>
      <c r="E26" s="150">
        <v>43281.0</v>
      </c>
      <c r="F26" s="156">
        <v>4.0</v>
      </c>
      <c r="G26" s="152">
        <f t="shared" si="1"/>
        <v>6</v>
      </c>
      <c r="H26" s="153" t="s">
        <v>814</v>
      </c>
      <c r="I26" s="152">
        <f t="shared" si="2"/>
        <v>2018</v>
      </c>
      <c r="J26" s="152">
        <f t="shared" si="3"/>
        <v>2019</v>
      </c>
      <c r="K26" s="153" t="str">
        <f t="shared" si="4"/>
        <v>Expenditure on East Africa Crime and Justice Programme (Q1 FY 2019)</v>
      </c>
      <c r="L26" s="152" t="s">
        <v>5</v>
      </c>
      <c r="M26" s="152" t="s">
        <v>8</v>
      </c>
      <c r="N26" s="152">
        <v>10.0</v>
      </c>
      <c r="O26" s="152"/>
      <c r="P26" s="152"/>
      <c r="Q26" s="152"/>
      <c r="R26" s="153"/>
      <c r="S26" s="153" t="str">
        <f t="array" ref="S26">INDEX(Activities!I:I, MATCH(A26, Activities!A:A, 0))</f>
        <v>East Africa Crime and Justice Programme</v>
      </c>
      <c r="T26" s="157"/>
      <c r="U26" s="155"/>
      <c r="V26" s="155"/>
      <c r="W26" s="155"/>
      <c r="X26" s="155"/>
      <c r="Y26" s="155"/>
      <c r="Z26" s="155"/>
      <c r="AA26" s="155"/>
    </row>
    <row r="27" ht="15.0" customHeight="1">
      <c r="A27" s="146" t="s">
        <v>239</v>
      </c>
      <c r="B27" s="147">
        <f>COUNTIF(Activities!A:A, A27)</f>
        <v>1</v>
      </c>
      <c r="C27" s="148">
        <v>254132.0</v>
      </c>
      <c r="D27" s="149">
        <v>43281.0</v>
      </c>
      <c r="E27" s="150">
        <v>43281.0</v>
      </c>
      <c r="F27" s="156">
        <v>4.0</v>
      </c>
      <c r="G27" s="152">
        <f t="shared" si="1"/>
        <v>6</v>
      </c>
      <c r="H27" s="153" t="s">
        <v>814</v>
      </c>
      <c r="I27" s="152">
        <f t="shared" si="2"/>
        <v>2018</v>
      </c>
      <c r="J27" s="152">
        <f t="shared" si="3"/>
        <v>2019</v>
      </c>
      <c r="K27" s="153" t="str">
        <f t="shared" si="4"/>
        <v>Expenditure on East Africa Migration Programme (Q1 FY 2019)</v>
      </c>
      <c r="L27" s="152" t="s">
        <v>5</v>
      </c>
      <c r="M27" s="152" t="s">
        <v>8</v>
      </c>
      <c r="N27" s="152">
        <v>10.0</v>
      </c>
      <c r="O27" s="152"/>
      <c r="P27" s="152"/>
      <c r="Q27" s="152"/>
      <c r="R27" s="153"/>
      <c r="S27" s="153" t="str">
        <f t="array" ref="S27">INDEX(Activities!I:I, MATCH(A27, Activities!A:A, 0))</f>
        <v>East Africa Migration Programme</v>
      </c>
      <c r="T27" s="157"/>
      <c r="U27" s="155"/>
      <c r="V27" s="155"/>
      <c r="W27" s="155"/>
      <c r="X27" s="155"/>
      <c r="Y27" s="155"/>
      <c r="Z27" s="155"/>
      <c r="AA27" s="155"/>
    </row>
    <row r="28" ht="15.0" customHeight="1">
      <c r="A28" s="146" t="s">
        <v>244</v>
      </c>
      <c r="B28" s="147">
        <f>COUNTIF(Activities!A:A, A28)</f>
        <v>1</v>
      </c>
      <c r="C28" s="148">
        <v>242269.0</v>
      </c>
      <c r="D28" s="149">
        <v>43281.0</v>
      </c>
      <c r="E28" s="150">
        <v>43281.0</v>
      </c>
      <c r="F28" s="156">
        <v>4.0</v>
      </c>
      <c r="G28" s="152">
        <f t="shared" si="1"/>
        <v>6</v>
      </c>
      <c r="H28" s="153" t="s">
        <v>814</v>
      </c>
      <c r="I28" s="152">
        <f t="shared" si="2"/>
        <v>2018</v>
      </c>
      <c r="J28" s="152">
        <f t="shared" si="3"/>
        <v>2019</v>
      </c>
      <c r="K28" s="153" t="str">
        <f t="shared" si="4"/>
        <v>Expenditure on Nigeria Delta &amp; Maritime Security and Stability Programme (Q1 FY 2019)</v>
      </c>
      <c r="L28" s="152" t="s">
        <v>5</v>
      </c>
      <c r="M28" s="152" t="s">
        <v>8</v>
      </c>
      <c r="N28" s="152">
        <v>10.0</v>
      </c>
      <c r="O28" s="152"/>
      <c r="P28" s="152"/>
      <c r="Q28" s="152"/>
      <c r="R28" s="153"/>
      <c r="S28" s="153" t="str">
        <f t="array" ref="S28">INDEX(Activities!I:I, MATCH(A28, Activities!A:A, 0))</f>
        <v>Nigeria Delta &amp; Maritime Security and Stability Programme</v>
      </c>
      <c r="T28" s="157"/>
      <c r="U28" s="155"/>
      <c r="V28" s="155"/>
      <c r="W28" s="155"/>
      <c r="X28" s="155"/>
      <c r="Y28" s="155"/>
      <c r="Z28" s="155"/>
      <c r="AA28" s="155"/>
    </row>
    <row r="29" ht="15.0" customHeight="1">
      <c r="A29" s="146" t="s">
        <v>248</v>
      </c>
      <c r="B29" s="147">
        <f>COUNTIF(Activities!A:A, A29)</f>
        <v>1</v>
      </c>
      <c r="C29" s="148">
        <v>0.0</v>
      </c>
      <c r="D29" s="149">
        <v>43281.0</v>
      </c>
      <c r="E29" s="150">
        <v>43281.0</v>
      </c>
      <c r="F29" s="156">
        <v>4.0</v>
      </c>
      <c r="G29" s="152">
        <f t="shared" si="1"/>
        <v>6</v>
      </c>
      <c r="H29" s="153" t="s">
        <v>814</v>
      </c>
      <c r="I29" s="152">
        <f t="shared" si="2"/>
        <v>2018</v>
      </c>
      <c r="J29" s="152">
        <f t="shared" si="3"/>
        <v>2019</v>
      </c>
      <c r="K29" s="153" t="str">
        <f t="shared" si="4"/>
        <v>Expenditure on Sahel Defence and Security (Q1 FY 2019)</v>
      </c>
      <c r="L29" s="152" t="s">
        <v>5</v>
      </c>
      <c r="M29" s="152" t="s">
        <v>8</v>
      </c>
      <c r="N29" s="152">
        <v>10.0</v>
      </c>
      <c r="O29" s="152"/>
      <c r="P29" s="152"/>
      <c r="Q29" s="152"/>
      <c r="R29" s="153"/>
      <c r="S29" s="153" t="str">
        <f t="array" ref="S29">INDEX(Activities!I:I, MATCH(A29, Activities!A:A, 0))</f>
        <v>Sahel Defence and Security</v>
      </c>
      <c r="T29" s="157"/>
      <c r="U29" s="155"/>
      <c r="V29" s="155"/>
      <c r="W29" s="155"/>
      <c r="X29" s="155"/>
      <c r="Y29" s="155"/>
      <c r="Z29" s="155"/>
      <c r="AA29" s="155"/>
    </row>
    <row r="30" ht="15.0" customHeight="1">
      <c r="A30" s="146" t="s">
        <v>252</v>
      </c>
      <c r="B30" s="147">
        <f>COUNTIF(Activities!A:A, A30)</f>
        <v>1</v>
      </c>
      <c r="C30" s="148">
        <v>225774.0</v>
      </c>
      <c r="D30" s="149">
        <v>43281.0</v>
      </c>
      <c r="E30" s="150">
        <v>43281.0</v>
      </c>
      <c r="F30" s="156">
        <v>4.0</v>
      </c>
      <c r="G30" s="152">
        <f t="shared" si="1"/>
        <v>6</v>
      </c>
      <c r="H30" s="153" t="s">
        <v>814</v>
      </c>
      <c r="I30" s="152">
        <f t="shared" si="2"/>
        <v>2018</v>
      </c>
      <c r="J30" s="152">
        <f t="shared" si="3"/>
        <v>2019</v>
      </c>
      <c r="K30" s="153" t="str">
        <f t="shared" si="4"/>
        <v>Expenditure on Sahel Stabilisation Programme (Q1 FY 2019)</v>
      </c>
      <c r="L30" s="152" t="s">
        <v>5</v>
      </c>
      <c r="M30" s="152" t="s">
        <v>8</v>
      </c>
      <c r="N30" s="152">
        <v>10.0</v>
      </c>
      <c r="O30" s="152"/>
      <c r="P30" s="152"/>
      <c r="Q30" s="152"/>
      <c r="R30" s="153"/>
      <c r="S30" s="153" t="str">
        <f t="array" ref="S30">INDEX(Activities!I:I, MATCH(A30, Activities!A:A, 0))</f>
        <v>Sahel Stabilisation Programme</v>
      </c>
      <c r="T30" s="157"/>
      <c r="U30" s="155"/>
      <c r="V30" s="155"/>
      <c r="W30" s="155"/>
      <c r="X30" s="155"/>
      <c r="Y30" s="155"/>
      <c r="Z30" s="155"/>
      <c r="AA30" s="155"/>
    </row>
    <row r="31" ht="15.0" customHeight="1">
      <c r="A31" s="146" t="s">
        <v>256</v>
      </c>
      <c r="B31" s="147">
        <f>COUNTIF(Activities!A:A, A31)</f>
        <v>1</v>
      </c>
      <c r="C31" s="148">
        <v>0.0</v>
      </c>
      <c r="D31" s="149">
        <v>43281.0</v>
      </c>
      <c r="E31" s="150">
        <v>43281.0</v>
      </c>
      <c r="F31" s="156">
        <v>4.0</v>
      </c>
      <c r="G31" s="152">
        <f t="shared" si="1"/>
        <v>6</v>
      </c>
      <c r="H31" s="153" t="s">
        <v>814</v>
      </c>
      <c r="I31" s="152">
        <f t="shared" si="2"/>
        <v>2018</v>
      </c>
      <c r="J31" s="152">
        <f t="shared" si="3"/>
        <v>2019</v>
      </c>
      <c r="K31" s="153" t="str">
        <f t="shared" si="4"/>
        <v>Expenditure on Somalia Human Rights and Vulnerable Persons’ Programme (Q1 FY 2019)</v>
      </c>
      <c r="L31" s="152" t="s">
        <v>5</v>
      </c>
      <c r="M31" s="152" t="s">
        <v>8</v>
      </c>
      <c r="N31" s="152">
        <v>10.0</v>
      </c>
      <c r="O31" s="152"/>
      <c r="P31" s="152"/>
      <c r="Q31" s="152"/>
      <c r="R31" s="153"/>
      <c r="S31" s="153" t="str">
        <f t="array" ref="S31">INDEX(Activities!I:I, MATCH(A31, Activities!A:A, 0))</f>
        <v>Somalia Human Rights and Vulnerable Persons’ Programme</v>
      </c>
      <c r="T31" s="157"/>
      <c r="U31" s="155"/>
      <c r="V31" s="155"/>
      <c r="W31" s="155"/>
      <c r="X31" s="155"/>
      <c r="Y31" s="155"/>
      <c r="Z31" s="155"/>
      <c r="AA31" s="155"/>
    </row>
    <row r="32" ht="15.0" customHeight="1">
      <c r="A32" s="146" t="s">
        <v>260</v>
      </c>
      <c r="B32" s="147">
        <f>COUNTIF(Activities!A:A, A32)</f>
        <v>1</v>
      </c>
      <c r="C32" s="148">
        <v>1511737.0</v>
      </c>
      <c r="D32" s="149">
        <v>43281.0</v>
      </c>
      <c r="E32" s="150">
        <v>43281.0</v>
      </c>
      <c r="F32" s="156">
        <v>4.0</v>
      </c>
      <c r="G32" s="152">
        <f t="shared" si="1"/>
        <v>6</v>
      </c>
      <c r="H32" s="153" t="s">
        <v>814</v>
      </c>
      <c r="I32" s="152">
        <f t="shared" si="2"/>
        <v>2018</v>
      </c>
      <c r="J32" s="152">
        <f t="shared" si="3"/>
        <v>2019</v>
      </c>
      <c r="K32" s="153" t="str">
        <f t="shared" si="4"/>
        <v>Expenditure on Somalia Counter Extremism Programme (Q1 FY 2019)</v>
      </c>
      <c r="L32" s="152" t="s">
        <v>5</v>
      </c>
      <c r="M32" s="152" t="s">
        <v>8</v>
      </c>
      <c r="N32" s="152">
        <v>10.0</v>
      </c>
      <c r="O32" s="152"/>
      <c r="P32" s="152"/>
      <c r="Q32" s="152"/>
      <c r="R32" s="153"/>
      <c r="S32" s="153" t="str">
        <f t="array" ref="S32">INDEX(Activities!I:I, MATCH(A32, Activities!A:A, 0))</f>
        <v>Somalia Counter Extremism Programme</v>
      </c>
      <c r="T32" s="157"/>
      <c r="U32" s="155"/>
      <c r="V32" s="155"/>
      <c r="W32" s="155"/>
      <c r="X32" s="155"/>
      <c r="Y32" s="155"/>
      <c r="Z32" s="155"/>
      <c r="AA32" s="155"/>
    </row>
    <row r="33" ht="15.0" customHeight="1">
      <c r="A33" s="146" t="s">
        <v>265</v>
      </c>
      <c r="B33" s="147">
        <f>COUNTIF(Activities!A:A, A33)</f>
        <v>1</v>
      </c>
      <c r="C33" s="148">
        <v>1.192422E7</v>
      </c>
      <c r="D33" s="149">
        <v>43281.0</v>
      </c>
      <c r="E33" s="150">
        <v>43281.0</v>
      </c>
      <c r="F33" s="156">
        <v>4.0</v>
      </c>
      <c r="G33" s="152">
        <f t="shared" si="1"/>
        <v>6</v>
      </c>
      <c r="H33" s="153" t="s">
        <v>814</v>
      </c>
      <c r="I33" s="152">
        <f t="shared" si="2"/>
        <v>2018</v>
      </c>
      <c r="J33" s="152">
        <f t="shared" si="3"/>
        <v>2019</v>
      </c>
      <c r="K33" s="153" t="str">
        <f t="shared" si="4"/>
        <v>Expenditure on Somalia Security Sector Reform Programme (Q1 FY 2019)</v>
      </c>
      <c r="L33" s="152" t="s">
        <v>5</v>
      </c>
      <c r="M33" s="152" t="s">
        <v>8</v>
      </c>
      <c r="N33" s="152">
        <v>10.0</v>
      </c>
      <c r="O33" s="152"/>
      <c r="P33" s="152"/>
      <c r="Q33" s="152"/>
      <c r="R33" s="153"/>
      <c r="S33" s="153" t="str">
        <f t="array" ref="S33">INDEX(Activities!I:I, MATCH(A33, Activities!A:A, 0))</f>
        <v>Somalia Security Sector Reform Programme</v>
      </c>
      <c r="T33" s="157"/>
      <c r="U33" s="155"/>
      <c r="V33" s="155"/>
      <c r="W33" s="155"/>
      <c r="X33" s="155"/>
      <c r="Y33" s="155"/>
      <c r="Z33" s="155"/>
      <c r="AA33" s="155"/>
    </row>
    <row r="34" ht="15.0" customHeight="1">
      <c r="A34" s="146" t="s">
        <v>269</v>
      </c>
      <c r="B34" s="147">
        <f>COUNTIF(Activities!A:A, A34)</f>
        <v>1</v>
      </c>
      <c r="C34" s="148">
        <v>406796.0</v>
      </c>
      <c r="D34" s="149">
        <v>43281.0</v>
      </c>
      <c r="E34" s="150">
        <v>43281.0</v>
      </c>
      <c r="F34" s="156">
        <v>4.0</v>
      </c>
      <c r="G34" s="152">
        <f t="shared" si="1"/>
        <v>6</v>
      </c>
      <c r="H34" s="153" t="s">
        <v>814</v>
      </c>
      <c r="I34" s="152">
        <f t="shared" si="2"/>
        <v>2018</v>
      </c>
      <c r="J34" s="152">
        <f t="shared" si="3"/>
        <v>2019</v>
      </c>
      <c r="K34" s="153" t="str">
        <f t="shared" si="4"/>
        <v>Expenditure on Somalia Stabilisation Programme (Q1 FY 2019)</v>
      </c>
      <c r="L34" s="152" t="s">
        <v>5</v>
      </c>
      <c r="M34" s="152" t="s">
        <v>8</v>
      </c>
      <c r="N34" s="152">
        <v>10.0</v>
      </c>
      <c r="O34" s="152"/>
      <c r="P34" s="152"/>
      <c r="Q34" s="152"/>
      <c r="R34" s="153"/>
      <c r="S34" s="153" t="str">
        <f t="array" ref="S34">INDEX(Activities!I:I, MATCH(A34, Activities!A:A, 0))</f>
        <v>Somalia Stabilisation Programme</v>
      </c>
      <c r="T34" s="157"/>
      <c r="U34" s="155"/>
      <c r="V34" s="155"/>
      <c r="W34" s="155"/>
      <c r="X34" s="155"/>
      <c r="Y34" s="155"/>
      <c r="Z34" s="155"/>
      <c r="AA34" s="155"/>
    </row>
    <row r="35" ht="15.0" customHeight="1">
      <c r="A35" s="146" t="s">
        <v>273</v>
      </c>
      <c r="B35" s="147">
        <f>COUNTIF(Activities!A:A, A35)</f>
        <v>1</v>
      </c>
      <c r="C35" s="148">
        <v>566735.0</v>
      </c>
      <c r="D35" s="149">
        <v>43281.0</v>
      </c>
      <c r="E35" s="150">
        <v>43281.0</v>
      </c>
      <c r="F35" s="156">
        <v>4.0</v>
      </c>
      <c r="G35" s="152">
        <f t="shared" si="1"/>
        <v>6</v>
      </c>
      <c r="H35" s="153" t="s">
        <v>814</v>
      </c>
      <c r="I35" s="152">
        <f t="shared" si="2"/>
        <v>2018</v>
      </c>
      <c r="J35" s="152">
        <f t="shared" si="3"/>
        <v>2019</v>
      </c>
      <c r="K35" s="153" t="str">
        <f t="shared" si="4"/>
        <v>Expenditure on South Sudan Conflict Reduction (Q1 FY 2019)</v>
      </c>
      <c r="L35" s="152" t="s">
        <v>5</v>
      </c>
      <c r="M35" s="152" t="s">
        <v>8</v>
      </c>
      <c r="N35" s="152">
        <v>10.0</v>
      </c>
      <c r="O35" s="152"/>
      <c r="P35" s="152"/>
      <c r="Q35" s="152"/>
      <c r="R35" s="153"/>
      <c r="S35" s="153" t="str">
        <f t="array" ref="S35">INDEX(Activities!I:I, MATCH(A35, Activities!A:A, 0))</f>
        <v>South Sudan Conflict Reduction</v>
      </c>
      <c r="T35" s="157"/>
      <c r="U35" s="155"/>
      <c r="V35" s="155"/>
      <c r="W35" s="155"/>
      <c r="X35" s="155"/>
      <c r="Y35" s="155"/>
      <c r="Z35" s="155"/>
      <c r="AA35" s="155"/>
    </row>
    <row r="36" ht="15.0" customHeight="1">
      <c r="A36" s="146" t="s">
        <v>279</v>
      </c>
      <c r="B36" s="147">
        <f>COUNTIF(Activities!A:A, A36)</f>
        <v>1</v>
      </c>
      <c r="C36" s="148">
        <v>16219.0</v>
      </c>
      <c r="D36" s="149">
        <v>43281.0</v>
      </c>
      <c r="E36" s="150">
        <v>43281.0</v>
      </c>
      <c r="F36" s="156">
        <v>4.0</v>
      </c>
      <c r="G36" s="152">
        <f t="shared" si="1"/>
        <v>6</v>
      </c>
      <c r="H36" s="153" t="s">
        <v>814</v>
      </c>
      <c r="I36" s="152">
        <f t="shared" si="2"/>
        <v>2018</v>
      </c>
      <c r="J36" s="152">
        <f t="shared" si="3"/>
        <v>2019</v>
      </c>
      <c r="K36" s="153" t="str">
        <f t="shared" si="4"/>
        <v>Expenditure on Sudan Conflict Reduction and Stabilisation Programme (Q1 FY 2019)</v>
      </c>
      <c r="L36" s="152" t="s">
        <v>5</v>
      </c>
      <c r="M36" s="152" t="s">
        <v>8</v>
      </c>
      <c r="N36" s="152">
        <v>10.0</v>
      </c>
      <c r="O36" s="152"/>
      <c r="P36" s="152"/>
      <c r="Q36" s="152"/>
      <c r="R36" s="153"/>
      <c r="S36" s="153" t="str">
        <f t="array" ref="S36">INDEX(Activities!I:I, MATCH(A36, Activities!A:A, 0))</f>
        <v>Sudan Conflict Reduction and Stabilisation Programme</v>
      </c>
      <c r="T36" s="157"/>
      <c r="U36" s="155"/>
      <c r="V36" s="155"/>
      <c r="W36" s="155"/>
      <c r="X36" s="155"/>
      <c r="Y36" s="155"/>
      <c r="Z36" s="155"/>
      <c r="AA36" s="155"/>
    </row>
    <row r="37" ht="15.0" customHeight="1">
      <c r="A37" s="146" t="s">
        <v>309</v>
      </c>
      <c r="B37" s="147">
        <f>COUNTIF(Activities!A:A, A37)</f>
        <v>1</v>
      </c>
      <c r="C37" s="148">
        <v>45899.0</v>
      </c>
      <c r="D37" s="149">
        <v>43281.0</v>
      </c>
      <c r="E37" s="150">
        <v>43281.0</v>
      </c>
      <c r="F37" s="156">
        <v>4.0</v>
      </c>
      <c r="G37" s="152">
        <f t="shared" si="1"/>
        <v>6</v>
      </c>
      <c r="H37" s="153" t="s">
        <v>814</v>
      </c>
      <c r="I37" s="152">
        <f t="shared" si="2"/>
        <v>2018</v>
      </c>
      <c r="J37" s="152">
        <f t="shared" si="3"/>
        <v>2019</v>
      </c>
      <c r="K37" s="153" t="str">
        <f t="shared" si="4"/>
        <v>Expenditure on Caribbean – Serious and Organised Crime (Q1 FY 2019)</v>
      </c>
      <c r="L37" s="152" t="s">
        <v>5</v>
      </c>
      <c r="M37" s="152" t="s">
        <v>8</v>
      </c>
      <c r="N37" s="152">
        <v>10.0</v>
      </c>
      <c r="O37" s="152"/>
      <c r="P37" s="152"/>
      <c r="Q37" s="152"/>
      <c r="R37" s="153"/>
      <c r="S37" s="153" t="str">
        <f t="array" ref="S37">INDEX(Activities!I:I, MATCH(A37, Activities!A:A, 0))</f>
        <v>Caribbean – Serious and Organised Crime</v>
      </c>
      <c r="T37" s="157"/>
      <c r="U37" s="155"/>
      <c r="V37" s="155"/>
      <c r="W37" s="155"/>
      <c r="X37" s="155"/>
      <c r="Y37" s="155"/>
      <c r="Z37" s="155"/>
      <c r="AA37" s="155"/>
    </row>
    <row r="38" ht="15.0" customHeight="1">
      <c r="A38" s="146" t="s">
        <v>314</v>
      </c>
      <c r="B38" s="147">
        <f>COUNTIF(Activities!A:A, A38)</f>
        <v>1</v>
      </c>
      <c r="C38" s="148">
        <v>636222.0</v>
      </c>
      <c r="D38" s="149">
        <v>43281.0</v>
      </c>
      <c r="E38" s="150">
        <v>43281.0</v>
      </c>
      <c r="F38" s="156">
        <v>4.0</v>
      </c>
      <c r="G38" s="152">
        <f t="shared" si="1"/>
        <v>6</v>
      </c>
      <c r="H38" s="153" t="s">
        <v>814</v>
      </c>
      <c r="I38" s="152">
        <f t="shared" si="2"/>
        <v>2018</v>
      </c>
      <c r="J38" s="152">
        <f t="shared" si="3"/>
        <v>2019</v>
      </c>
      <c r="K38" s="153" t="str">
        <f t="shared" si="4"/>
        <v>Expenditure on Colombia Peace and Stability (Q1 FY 2019)</v>
      </c>
      <c r="L38" s="152" t="s">
        <v>5</v>
      </c>
      <c r="M38" s="152" t="s">
        <v>8</v>
      </c>
      <c r="N38" s="152">
        <v>10.0</v>
      </c>
      <c r="O38" s="152"/>
      <c r="P38" s="152"/>
      <c r="Q38" s="152"/>
      <c r="R38" s="153"/>
      <c r="S38" s="153" t="str">
        <f t="array" ref="S38">INDEX(Activities!I:I, MATCH(A38, Activities!A:A, 0))</f>
        <v>Colombia Peace and Stability</v>
      </c>
      <c r="T38" s="157"/>
      <c r="U38" s="155"/>
      <c r="V38" s="155"/>
      <c r="W38" s="155"/>
      <c r="X38" s="155"/>
      <c r="Y38" s="155"/>
      <c r="Z38" s="155"/>
      <c r="AA38" s="155"/>
    </row>
    <row r="39" ht="15.0" customHeight="1">
      <c r="A39" s="146" t="s">
        <v>320</v>
      </c>
      <c r="B39" s="147">
        <f>COUNTIF(Activities!A:A, A39)</f>
        <v>1</v>
      </c>
      <c r="C39" s="148">
        <v>7359.0</v>
      </c>
      <c r="D39" s="149">
        <v>43281.0</v>
      </c>
      <c r="E39" s="150">
        <v>43281.0</v>
      </c>
      <c r="F39" s="156">
        <v>4.0</v>
      </c>
      <c r="G39" s="152">
        <f t="shared" si="1"/>
        <v>6</v>
      </c>
      <c r="H39" s="153" t="s">
        <v>814</v>
      </c>
      <c r="I39" s="152">
        <f t="shared" si="2"/>
        <v>2018</v>
      </c>
      <c r="J39" s="152">
        <f t="shared" si="3"/>
        <v>2019</v>
      </c>
      <c r="K39" s="153" t="str">
        <f t="shared" si="4"/>
        <v>Expenditure on Peru/Colombia Serious Organised Crime (Formerly Combatting Illicit Economies - Colombia/Peru/Panama) (Q1 FY 2019)</v>
      </c>
      <c r="L39" s="152" t="s">
        <v>5</v>
      </c>
      <c r="M39" s="152" t="s">
        <v>8</v>
      </c>
      <c r="N39" s="152">
        <v>10.0</v>
      </c>
      <c r="O39" s="152"/>
      <c r="P39" s="152"/>
      <c r="Q39" s="152"/>
      <c r="R39" s="153"/>
      <c r="S39" s="153" t="str">
        <f t="array" ref="S39">INDEX(Activities!I:I, MATCH(A39, Activities!A:A, 0))</f>
        <v>Peru/Colombia Serious Organised Crime (Formerly Combatting Illicit Economies - Colombia/Peru/Panama)</v>
      </c>
      <c r="T39" s="157"/>
      <c r="U39" s="155"/>
      <c r="V39" s="155"/>
      <c r="W39" s="155"/>
      <c r="X39" s="155"/>
      <c r="Y39" s="155"/>
      <c r="Z39" s="155"/>
      <c r="AA39" s="155"/>
    </row>
    <row r="40" ht="15.0" customHeight="1">
      <c r="A40" s="146" t="s">
        <v>325</v>
      </c>
      <c r="B40" s="147">
        <f>COUNTIF(Activities!A:A, A40)</f>
        <v>1</v>
      </c>
      <c r="C40" s="148">
        <v>568967.0</v>
      </c>
      <c r="D40" s="149">
        <v>43281.0</v>
      </c>
      <c r="E40" s="150">
        <v>43281.0</v>
      </c>
      <c r="F40" s="156">
        <v>4.0</v>
      </c>
      <c r="G40" s="152">
        <f t="shared" si="1"/>
        <v>6</v>
      </c>
      <c r="H40" s="153" t="s">
        <v>814</v>
      </c>
      <c r="I40" s="152">
        <f t="shared" si="2"/>
        <v>2018</v>
      </c>
      <c r="J40" s="152">
        <f t="shared" si="3"/>
        <v>2019</v>
      </c>
      <c r="K40" s="153" t="str">
        <f t="shared" si="4"/>
        <v>Expenditure on Central Asia Programme (Q1 FY 2019)</v>
      </c>
      <c r="L40" s="152" t="s">
        <v>5</v>
      </c>
      <c r="M40" s="152" t="s">
        <v>8</v>
      </c>
      <c r="N40" s="152">
        <v>10.0</v>
      </c>
      <c r="O40" s="152"/>
      <c r="P40" s="152"/>
      <c r="Q40" s="152"/>
      <c r="R40" s="153"/>
      <c r="S40" s="153" t="str">
        <f t="array" ref="S40">INDEX(Activities!I:I, MATCH(A40, Activities!A:A, 0))</f>
        <v>Central Asia Programme</v>
      </c>
      <c r="T40" s="157"/>
      <c r="U40" s="155"/>
      <c r="V40" s="155"/>
      <c r="W40" s="155"/>
      <c r="X40" s="155"/>
      <c r="Y40" s="155"/>
      <c r="Z40" s="155"/>
      <c r="AA40" s="155"/>
    </row>
    <row r="41" ht="15.0" customHeight="1">
      <c r="A41" s="146" t="s">
        <v>330</v>
      </c>
      <c r="B41" s="147">
        <f>COUNTIF(Activities!A:A, A41)</f>
        <v>1</v>
      </c>
      <c r="C41" s="148">
        <v>937279.0</v>
      </c>
      <c r="D41" s="149">
        <v>43281.0</v>
      </c>
      <c r="E41" s="150">
        <v>43281.0</v>
      </c>
      <c r="F41" s="156">
        <v>4.0</v>
      </c>
      <c r="G41" s="152">
        <f t="shared" si="1"/>
        <v>6</v>
      </c>
      <c r="H41" s="153" t="s">
        <v>814</v>
      </c>
      <c r="I41" s="152">
        <f t="shared" si="2"/>
        <v>2018</v>
      </c>
      <c r="J41" s="152">
        <f t="shared" si="3"/>
        <v>2019</v>
      </c>
      <c r="K41" s="153" t="str">
        <f t="shared" si="4"/>
        <v>Expenditure on Eastern Partnership (Q1 FY 2019)</v>
      </c>
      <c r="L41" s="152" t="s">
        <v>5</v>
      </c>
      <c r="M41" s="152" t="s">
        <v>8</v>
      </c>
      <c r="N41" s="152">
        <v>10.0</v>
      </c>
      <c r="O41" s="152"/>
      <c r="P41" s="152"/>
      <c r="Q41" s="152"/>
      <c r="R41" s="153"/>
      <c r="S41" s="153" t="str">
        <f t="array" ref="S41">INDEX(Activities!I:I, MATCH(A41, Activities!A:A, 0))</f>
        <v>Eastern Partnership</v>
      </c>
      <c r="T41" s="157"/>
      <c r="U41" s="155"/>
      <c r="V41" s="155"/>
      <c r="W41" s="155"/>
      <c r="X41" s="155"/>
      <c r="Y41" s="155"/>
      <c r="Z41" s="155"/>
      <c r="AA41" s="155"/>
    </row>
    <row r="42" ht="15.0" customHeight="1">
      <c r="A42" s="146" t="s">
        <v>334</v>
      </c>
      <c r="B42" s="147">
        <f>COUNTIF(Activities!A:A, A42)</f>
        <v>1</v>
      </c>
      <c r="C42" s="148">
        <v>655926.0</v>
      </c>
      <c r="D42" s="149">
        <v>43281.0</v>
      </c>
      <c r="E42" s="150">
        <v>43281.0</v>
      </c>
      <c r="F42" s="156">
        <v>4.0</v>
      </c>
      <c r="G42" s="152">
        <f t="shared" si="1"/>
        <v>6</v>
      </c>
      <c r="H42" s="153" t="s">
        <v>814</v>
      </c>
      <c r="I42" s="152">
        <f t="shared" si="2"/>
        <v>2018</v>
      </c>
      <c r="J42" s="152">
        <f t="shared" si="3"/>
        <v>2019</v>
      </c>
      <c r="K42" s="153" t="str">
        <f t="shared" si="4"/>
        <v>Expenditure on Good Governance Fund (Q1 FY 2019)</v>
      </c>
      <c r="L42" s="152" t="s">
        <v>5</v>
      </c>
      <c r="M42" s="152" t="s">
        <v>8</v>
      </c>
      <c r="N42" s="152">
        <v>10.0</v>
      </c>
      <c r="O42" s="152"/>
      <c r="P42" s="152"/>
      <c r="Q42" s="152"/>
      <c r="R42" s="153"/>
      <c r="S42" s="153" t="str">
        <f t="array" ref="S42">INDEX(Activities!I:I, MATCH(A42, Activities!A:A, 0))</f>
        <v>Good Governance Fund</v>
      </c>
      <c r="T42" s="157"/>
      <c r="U42" s="155"/>
      <c r="V42" s="155"/>
      <c r="W42" s="155"/>
      <c r="X42" s="155"/>
      <c r="Y42" s="155"/>
      <c r="Z42" s="155"/>
      <c r="AA42" s="155"/>
    </row>
    <row r="43" ht="15.0" customHeight="1">
      <c r="A43" s="146" t="s">
        <v>349</v>
      </c>
      <c r="B43" s="147">
        <f>COUNTIF(Activities!A:A, A43)</f>
        <v>1</v>
      </c>
      <c r="C43" s="148">
        <v>1650180.0</v>
      </c>
      <c r="D43" s="149">
        <v>43281.0</v>
      </c>
      <c r="E43" s="150">
        <v>43281.0</v>
      </c>
      <c r="F43" s="156">
        <v>4.0</v>
      </c>
      <c r="G43" s="152">
        <f t="shared" si="1"/>
        <v>6</v>
      </c>
      <c r="H43" s="153" t="s">
        <v>814</v>
      </c>
      <c r="I43" s="152">
        <f t="shared" si="2"/>
        <v>2018</v>
      </c>
      <c r="J43" s="152">
        <f t="shared" si="3"/>
        <v>2019</v>
      </c>
      <c r="K43" s="153" t="str">
        <f t="shared" si="4"/>
        <v>Expenditure on Algeria CSSF Programme (Q1 FY 2019)</v>
      </c>
      <c r="L43" s="152" t="s">
        <v>5</v>
      </c>
      <c r="M43" s="152" t="s">
        <v>8</v>
      </c>
      <c r="N43" s="152">
        <v>10.0</v>
      </c>
      <c r="O43" s="152"/>
      <c r="P43" s="152"/>
      <c r="Q43" s="152"/>
      <c r="R43" s="153"/>
      <c r="S43" s="153" t="str">
        <f t="array" ref="S43">INDEX(Activities!I:I, MATCH(A43, Activities!A:A, 0))</f>
        <v>Algeria CSSF Programme</v>
      </c>
      <c r="T43" s="157"/>
      <c r="U43" s="155"/>
      <c r="V43" s="155"/>
      <c r="W43" s="155"/>
      <c r="X43" s="155"/>
      <c r="Y43" s="155"/>
      <c r="Z43" s="155"/>
      <c r="AA43" s="155"/>
    </row>
    <row r="44" ht="15.0" customHeight="1">
      <c r="A44" s="146" t="s">
        <v>356</v>
      </c>
      <c r="B44" s="147">
        <f>COUNTIF(Activities!A:A, A44)</f>
        <v>1</v>
      </c>
      <c r="C44" s="148">
        <v>558057.0</v>
      </c>
      <c r="D44" s="149">
        <v>43281.0</v>
      </c>
      <c r="E44" s="150">
        <v>43281.0</v>
      </c>
      <c r="F44" s="156">
        <v>4.0</v>
      </c>
      <c r="G44" s="152">
        <f t="shared" si="1"/>
        <v>6</v>
      </c>
      <c r="H44" s="153" t="s">
        <v>814</v>
      </c>
      <c r="I44" s="152">
        <f t="shared" si="2"/>
        <v>2018</v>
      </c>
      <c r="J44" s="152">
        <f t="shared" si="3"/>
        <v>2019</v>
      </c>
      <c r="K44" s="153" t="str">
        <f t="shared" si="4"/>
        <v>Expenditure on Egypt CSSF Programme (Q1 FY 2019)</v>
      </c>
      <c r="L44" s="152" t="s">
        <v>5</v>
      </c>
      <c r="M44" s="152" t="s">
        <v>8</v>
      </c>
      <c r="N44" s="152">
        <v>10.0</v>
      </c>
      <c r="O44" s="152"/>
      <c r="P44" s="152"/>
      <c r="Q44" s="152"/>
      <c r="R44" s="153"/>
      <c r="S44" s="153" t="str">
        <f t="array" ref="S44">INDEX(Activities!I:I, MATCH(A44, Activities!A:A, 0))</f>
        <v>Egypt CSSF Programme</v>
      </c>
      <c r="T44" s="157"/>
      <c r="U44" s="155"/>
      <c r="V44" s="155"/>
      <c r="W44" s="155"/>
      <c r="X44" s="155"/>
      <c r="Y44" s="155"/>
      <c r="Z44" s="155"/>
      <c r="AA44" s="155"/>
    </row>
    <row r="45" ht="15.0" customHeight="1">
      <c r="A45" s="146" t="s">
        <v>363</v>
      </c>
      <c r="B45" s="147">
        <f>COUNTIF(Activities!A:A, A45)</f>
        <v>1</v>
      </c>
      <c r="C45" s="148">
        <v>1352422.0</v>
      </c>
      <c r="D45" s="149">
        <v>43281.0</v>
      </c>
      <c r="E45" s="150">
        <v>43281.0</v>
      </c>
      <c r="F45" s="156">
        <v>4.0</v>
      </c>
      <c r="G45" s="152">
        <f t="shared" si="1"/>
        <v>6</v>
      </c>
      <c r="H45" s="153" t="s">
        <v>814</v>
      </c>
      <c r="I45" s="152">
        <f t="shared" si="2"/>
        <v>2018</v>
      </c>
      <c r="J45" s="152">
        <f t="shared" si="3"/>
        <v>2019</v>
      </c>
      <c r="K45" s="153" t="str">
        <f t="shared" si="4"/>
        <v>Expenditure on Lebanon CSSF: Security Programme (Q1 FY 2019)</v>
      </c>
      <c r="L45" s="152" t="s">
        <v>5</v>
      </c>
      <c r="M45" s="152" t="s">
        <v>8</v>
      </c>
      <c r="N45" s="152">
        <v>10.0</v>
      </c>
      <c r="O45" s="152"/>
      <c r="P45" s="152"/>
      <c r="Q45" s="152"/>
      <c r="R45" s="153"/>
      <c r="S45" s="153" t="str">
        <f t="array" ref="S45">INDEX(Activities!I:I, MATCH(A45, Activities!A:A, 0))</f>
        <v>Lebanon CSSF: Security Programme</v>
      </c>
      <c r="T45" s="157"/>
      <c r="U45" s="155"/>
      <c r="V45" s="155"/>
      <c r="W45" s="155"/>
      <c r="X45" s="155"/>
      <c r="Y45" s="155"/>
      <c r="Z45" s="155"/>
      <c r="AA45" s="155"/>
    </row>
    <row r="46" ht="15.0" customHeight="1">
      <c r="A46" s="146" t="s">
        <v>370</v>
      </c>
      <c r="B46" s="147">
        <f>COUNTIF(Activities!A:A, A46)</f>
        <v>1</v>
      </c>
      <c r="C46" s="148">
        <v>1459091.0</v>
      </c>
      <c r="D46" s="149">
        <v>43281.0</v>
      </c>
      <c r="E46" s="150">
        <v>43281.0</v>
      </c>
      <c r="F46" s="156">
        <v>4.0</v>
      </c>
      <c r="G46" s="152">
        <f t="shared" si="1"/>
        <v>6</v>
      </c>
      <c r="H46" s="153" t="s">
        <v>814</v>
      </c>
      <c r="I46" s="152">
        <f t="shared" si="2"/>
        <v>2018</v>
      </c>
      <c r="J46" s="152">
        <f t="shared" si="3"/>
        <v>2019</v>
      </c>
      <c r="K46" s="153" t="str">
        <f t="shared" si="4"/>
        <v>Expenditure on Libya CSSF Programme (Q1 FY 2019)</v>
      </c>
      <c r="L46" s="152" t="s">
        <v>5</v>
      </c>
      <c r="M46" s="152" t="s">
        <v>8</v>
      </c>
      <c r="N46" s="152">
        <v>10.0</v>
      </c>
      <c r="O46" s="152"/>
      <c r="P46" s="152"/>
      <c r="Q46" s="152"/>
      <c r="R46" s="153"/>
      <c r="S46" s="153" t="str">
        <f t="array" ref="S46">INDEX(Activities!I:I, MATCH(A46, Activities!A:A, 0))</f>
        <v>Libya CSSF Programme</v>
      </c>
      <c r="T46" s="157"/>
      <c r="U46" s="155"/>
      <c r="V46" s="155"/>
      <c r="W46" s="155"/>
      <c r="X46" s="155"/>
      <c r="Y46" s="155"/>
      <c r="Z46" s="155"/>
      <c r="AA46" s="155"/>
    </row>
    <row r="47" ht="15.0" customHeight="1">
      <c r="A47" s="146" t="s">
        <v>376</v>
      </c>
      <c r="B47" s="147">
        <f>COUNTIF(Activities!A:A, A47)</f>
        <v>1</v>
      </c>
      <c r="C47" s="148">
        <v>656955.0</v>
      </c>
      <c r="D47" s="149">
        <v>43281.0</v>
      </c>
      <c r="E47" s="150">
        <v>43281.0</v>
      </c>
      <c r="F47" s="156">
        <v>4.0</v>
      </c>
      <c r="G47" s="152">
        <f t="shared" si="1"/>
        <v>6</v>
      </c>
      <c r="H47" s="153" t="s">
        <v>814</v>
      </c>
      <c r="I47" s="152">
        <f t="shared" si="2"/>
        <v>2018</v>
      </c>
      <c r="J47" s="152">
        <f t="shared" si="3"/>
        <v>2019</v>
      </c>
      <c r="K47" s="153" t="str">
        <f t="shared" si="4"/>
        <v>Expenditure on Morocco CSSF Programme (Q1 FY 2019)</v>
      </c>
      <c r="L47" s="152" t="s">
        <v>5</v>
      </c>
      <c r="M47" s="152" t="s">
        <v>8</v>
      </c>
      <c r="N47" s="152">
        <v>10.0</v>
      </c>
      <c r="O47" s="152"/>
      <c r="P47" s="152"/>
      <c r="Q47" s="152"/>
      <c r="R47" s="153"/>
      <c r="S47" s="153" t="str">
        <f t="array" ref="S47">INDEX(Activities!I:I, MATCH(A47, Activities!A:A, 0))</f>
        <v>Morocco CSSF Programme</v>
      </c>
      <c r="T47" s="157"/>
      <c r="U47" s="155"/>
      <c r="V47" s="155"/>
      <c r="W47" s="155"/>
      <c r="X47" s="155"/>
      <c r="Y47" s="155"/>
      <c r="Z47" s="155"/>
      <c r="AA47" s="155"/>
    </row>
    <row r="48" ht="15.0" customHeight="1">
      <c r="A48" s="146" t="s">
        <v>383</v>
      </c>
      <c r="B48" s="147">
        <f>COUNTIF(Activities!A:A, A48)</f>
        <v>1</v>
      </c>
      <c r="C48" s="148">
        <v>914231.0</v>
      </c>
      <c r="D48" s="149">
        <v>43281.0</v>
      </c>
      <c r="E48" s="150">
        <v>43281.0</v>
      </c>
      <c r="F48" s="156">
        <v>4.0</v>
      </c>
      <c r="G48" s="152">
        <f t="shared" si="1"/>
        <v>6</v>
      </c>
      <c r="H48" s="153" t="s">
        <v>814</v>
      </c>
      <c r="I48" s="152">
        <f t="shared" si="2"/>
        <v>2018</v>
      </c>
      <c r="J48" s="152">
        <f t="shared" si="3"/>
        <v>2019</v>
      </c>
      <c r="K48" s="153" t="str">
        <f t="shared" si="4"/>
        <v>Expenditure on Yemen CSSF Programme (Q1 FY 2019)</v>
      </c>
      <c r="L48" s="152" t="s">
        <v>5</v>
      </c>
      <c r="M48" s="152" t="s">
        <v>8</v>
      </c>
      <c r="N48" s="152">
        <v>10.0</v>
      </c>
      <c r="O48" s="152"/>
      <c r="P48" s="152"/>
      <c r="Q48" s="152"/>
      <c r="R48" s="153"/>
      <c r="S48" s="153" t="str">
        <f t="array" ref="S48">INDEX(Activities!I:I, MATCH(A48, Activities!A:A, 0))</f>
        <v>Yemen CSSF Programme</v>
      </c>
      <c r="T48" s="157"/>
      <c r="U48" s="155"/>
      <c r="V48" s="155"/>
      <c r="W48" s="155"/>
      <c r="X48" s="155"/>
      <c r="Y48" s="155"/>
      <c r="Z48" s="155"/>
      <c r="AA48" s="155"/>
    </row>
    <row r="49" ht="15.0" customHeight="1">
      <c r="A49" s="146" t="s">
        <v>389</v>
      </c>
      <c r="B49" s="147">
        <f>COUNTIF(Activities!A:A, A49)</f>
        <v>1</v>
      </c>
      <c r="C49" s="148">
        <v>2477154.0</v>
      </c>
      <c r="D49" s="149">
        <v>43281.0</v>
      </c>
      <c r="E49" s="150">
        <v>43281.0</v>
      </c>
      <c r="F49" s="156">
        <v>4.0</v>
      </c>
      <c r="G49" s="152">
        <f t="shared" si="1"/>
        <v>6</v>
      </c>
      <c r="H49" s="153" t="s">
        <v>814</v>
      </c>
      <c r="I49" s="152">
        <f t="shared" si="2"/>
        <v>2018</v>
      </c>
      <c r="J49" s="152">
        <f t="shared" si="3"/>
        <v>2019</v>
      </c>
      <c r="K49" s="153" t="str">
        <f t="shared" si="4"/>
        <v>Expenditure on Iraq Governance and Resilience (Q1 FY 2019)</v>
      </c>
      <c r="L49" s="152" t="s">
        <v>5</v>
      </c>
      <c r="M49" s="152" t="s">
        <v>8</v>
      </c>
      <c r="N49" s="152">
        <v>10.0</v>
      </c>
      <c r="O49" s="152"/>
      <c r="P49" s="152"/>
      <c r="Q49" s="152"/>
      <c r="R49" s="153"/>
      <c r="S49" s="153" t="str">
        <f t="array" ref="S49">INDEX(Activities!I:I, MATCH(A49, Activities!A:A, 0))</f>
        <v>Iraq Governance and Resilience</v>
      </c>
      <c r="T49" s="157"/>
      <c r="U49" s="155"/>
      <c r="V49" s="155"/>
      <c r="W49" s="155"/>
      <c r="X49" s="155"/>
      <c r="Y49" s="155"/>
      <c r="Z49" s="155"/>
      <c r="AA49" s="155"/>
    </row>
    <row r="50" ht="15.0" customHeight="1">
      <c r="A50" s="146" t="s">
        <v>395</v>
      </c>
      <c r="B50" s="147">
        <f>COUNTIF(Activities!A:A, A50)</f>
        <v>1</v>
      </c>
      <c r="C50" s="148">
        <v>2814634.0</v>
      </c>
      <c r="D50" s="149">
        <v>43281.0</v>
      </c>
      <c r="E50" s="150">
        <v>43281.0</v>
      </c>
      <c r="F50" s="156">
        <v>4.0</v>
      </c>
      <c r="G50" s="152">
        <f t="shared" si="1"/>
        <v>6</v>
      </c>
      <c r="H50" s="153" t="s">
        <v>814</v>
      </c>
      <c r="I50" s="152">
        <f t="shared" si="2"/>
        <v>2018</v>
      </c>
      <c r="J50" s="152">
        <f t="shared" si="3"/>
        <v>2019</v>
      </c>
      <c r="K50" s="153" t="str">
        <f t="shared" si="4"/>
        <v>Expenditure on Iraq Security, Justice and Reconciliation (Q1 FY 2019)</v>
      </c>
      <c r="L50" s="152" t="s">
        <v>5</v>
      </c>
      <c r="M50" s="152" t="s">
        <v>8</v>
      </c>
      <c r="N50" s="152">
        <v>10.0</v>
      </c>
      <c r="O50" s="152"/>
      <c r="P50" s="152"/>
      <c r="Q50" s="152"/>
      <c r="R50" s="153"/>
      <c r="S50" s="153" t="str">
        <f t="array" ref="S50">INDEX(Activities!I:I, MATCH(A50, Activities!A:A, 0))</f>
        <v>Iraq Security, Justice and Reconciliation</v>
      </c>
      <c r="T50" s="157"/>
      <c r="U50" s="155"/>
      <c r="V50" s="155"/>
      <c r="W50" s="155"/>
      <c r="X50" s="155"/>
      <c r="Y50" s="155"/>
      <c r="Z50" s="155"/>
      <c r="AA50" s="155"/>
    </row>
    <row r="51" ht="15.0" customHeight="1">
      <c r="A51" s="146" t="s">
        <v>399</v>
      </c>
      <c r="B51" s="147">
        <f>COUNTIF(Activities!A:A, A51)</f>
        <v>1</v>
      </c>
      <c r="C51" s="148">
        <v>514578.0</v>
      </c>
      <c r="D51" s="149">
        <v>43281.0</v>
      </c>
      <c r="E51" s="150">
        <v>43281.0</v>
      </c>
      <c r="F51" s="156">
        <v>4.0</v>
      </c>
      <c r="G51" s="152">
        <f t="shared" si="1"/>
        <v>6</v>
      </c>
      <c r="H51" s="153" t="s">
        <v>814</v>
      </c>
      <c r="I51" s="152">
        <f t="shared" si="2"/>
        <v>2018</v>
      </c>
      <c r="J51" s="152">
        <f t="shared" si="3"/>
        <v>2019</v>
      </c>
      <c r="K51" s="153" t="str">
        <f t="shared" si="4"/>
        <v>Expenditure on Jordan Political Stability (Q1 FY 2019)</v>
      </c>
      <c r="L51" s="152" t="s">
        <v>5</v>
      </c>
      <c r="M51" s="152" t="s">
        <v>8</v>
      </c>
      <c r="N51" s="152">
        <v>10.0</v>
      </c>
      <c r="O51" s="152"/>
      <c r="P51" s="152"/>
      <c r="Q51" s="152"/>
      <c r="R51" s="153"/>
      <c r="S51" s="153" t="str">
        <f t="array" ref="S51">INDEX(Activities!I:I, MATCH(A51, Activities!A:A, 0))</f>
        <v>Jordan Political Stability</v>
      </c>
      <c r="T51" s="157"/>
      <c r="U51" s="155"/>
      <c r="V51" s="155"/>
      <c r="W51" s="155"/>
      <c r="X51" s="155"/>
      <c r="Y51" s="155"/>
      <c r="Z51" s="155"/>
      <c r="AA51" s="155"/>
    </row>
    <row r="52" ht="15.0" customHeight="1">
      <c r="A52" s="146" t="s">
        <v>405</v>
      </c>
      <c r="B52" s="147">
        <f>COUNTIF(Activities!A:A, A52)</f>
        <v>1</v>
      </c>
      <c r="C52" s="148">
        <v>-12934.0</v>
      </c>
      <c r="D52" s="149">
        <v>43281.0</v>
      </c>
      <c r="E52" s="150">
        <v>43281.0</v>
      </c>
      <c r="F52" s="156">
        <v>4.0</v>
      </c>
      <c r="G52" s="152">
        <f t="shared" si="1"/>
        <v>6</v>
      </c>
      <c r="H52" s="153" t="s">
        <v>814</v>
      </c>
      <c r="I52" s="152">
        <f t="shared" si="2"/>
        <v>2018</v>
      </c>
      <c r="J52" s="152">
        <f t="shared" si="3"/>
        <v>2019</v>
      </c>
      <c r="K52" s="153" t="str">
        <f t="shared" si="4"/>
        <v>Expenditure on Jordan Economic Sustainability (Q1 FY 2019)</v>
      </c>
      <c r="L52" s="152" t="s">
        <v>5</v>
      </c>
      <c r="M52" s="152" t="s">
        <v>8</v>
      </c>
      <c r="N52" s="152">
        <v>10.0</v>
      </c>
      <c r="O52" s="152"/>
      <c r="P52" s="152"/>
      <c r="Q52" s="152"/>
      <c r="R52" s="153"/>
      <c r="S52" s="153" t="str">
        <f t="array" ref="S52">INDEX(Activities!I:I, MATCH(A52, Activities!A:A, 0))</f>
        <v>Jordan Economic Sustainability</v>
      </c>
      <c r="T52" s="157"/>
      <c r="U52" s="155"/>
      <c r="V52" s="155"/>
      <c r="W52" s="155"/>
      <c r="X52" s="155"/>
      <c r="Y52" s="155"/>
      <c r="Z52" s="155"/>
      <c r="AA52" s="155"/>
    </row>
    <row r="53" ht="15.0" customHeight="1">
      <c r="A53" s="146" t="s">
        <v>409</v>
      </c>
      <c r="B53" s="147">
        <f>COUNTIF(Activities!A:A, A53)</f>
        <v>1</v>
      </c>
      <c r="C53" s="148">
        <v>20149.0</v>
      </c>
      <c r="D53" s="149">
        <v>43281.0</v>
      </c>
      <c r="E53" s="150">
        <v>43281.0</v>
      </c>
      <c r="F53" s="156">
        <v>4.0</v>
      </c>
      <c r="G53" s="152">
        <f t="shared" si="1"/>
        <v>6</v>
      </c>
      <c r="H53" s="153" t="s">
        <v>814</v>
      </c>
      <c r="I53" s="152">
        <f t="shared" si="2"/>
        <v>2018</v>
      </c>
      <c r="J53" s="152">
        <f t="shared" si="3"/>
        <v>2019</v>
      </c>
      <c r="K53" s="153" t="str">
        <f t="shared" si="4"/>
        <v>Expenditure on Jordan Internal Security (Q1 FY 2019)</v>
      </c>
      <c r="L53" s="152" t="s">
        <v>5</v>
      </c>
      <c r="M53" s="152" t="s">
        <v>8</v>
      </c>
      <c r="N53" s="152">
        <v>10.0</v>
      </c>
      <c r="O53" s="152"/>
      <c r="P53" s="152"/>
      <c r="Q53" s="152"/>
      <c r="R53" s="153"/>
      <c r="S53" s="153" t="str">
        <f t="array" ref="S53">INDEX(Activities!I:I, MATCH(A53, Activities!A:A, 0))</f>
        <v>Jordan Internal Security</v>
      </c>
      <c r="T53" s="157"/>
      <c r="U53" s="155"/>
      <c r="V53" s="155"/>
      <c r="W53" s="155"/>
      <c r="X53" s="155"/>
      <c r="Y53" s="155"/>
      <c r="Z53" s="155"/>
      <c r="AA53" s="155"/>
    </row>
    <row r="54" ht="15.0" customHeight="1">
      <c r="A54" s="146" t="s">
        <v>414</v>
      </c>
      <c r="B54" s="147">
        <f>COUNTIF(Activities!A:A, A54)</f>
        <v>1</v>
      </c>
      <c r="C54" s="148">
        <v>161411.0</v>
      </c>
      <c r="D54" s="149">
        <v>43281.0</v>
      </c>
      <c r="E54" s="150">
        <v>43281.0</v>
      </c>
      <c r="F54" s="156">
        <v>4.0</v>
      </c>
      <c r="G54" s="152">
        <f t="shared" si="1"/>
        <v>6</v>
      </c>
      <c r="H54" s="153" t="s">
        <v>814</v>
      </c>
      <c r="I54" s="152">
        <f t="shared" si="2"/>
        <v>2018</v>
      </c>
      <c r="J54" s="152">
        <f t="shared" si="3"/>
        <v>2019</v>
      </c>
      <c r="K54" s="153" t="str">
        <f t="shared" si="4"/>
        <v>Expenditure on Lebanon CSSF: Community Stability Programme (Q1 FY 2019)</v>
      </c>
      <c r="L54" s="152" t="s">
        <v>5</v>
      </c>
      <c r="M54" s="152" t="s">
        <v>8</v>
      </c>
      <c r="N54" s="152">
        <v>10.0</v>
      </c>
      <c r="O54" s="152"/>
      <c r="P54" s="152"/>
      <c r="Q54" s="152"/>
      <c r="R54" s="153"/>
      <c r="S54" s="153" t="str">
        <f t="array" ref="S54">INDEX(Activities!I:I, MATCH(A54, Activities!A:A, 0))</f>
        <v>Lebanon CSSF: Community Stability Programme</v>
      </c>
      <c r="T54" s="157"/>
      <c r="U54" s="155"/>
      <c r="V54" s="155"/>
      <c r="W54" s="155"/>
      <c r="X54" s="155"/>
      <c r="Y54" s="155"/>
      <c r="Z54" s="155"/>
      <c r="AA54" s="155"/>
    </row>
    <row r="55" ht="15.0" customHeight="1">
      <c r="A55" s="146" t="s">
        <v>418</v>
      </c>
      <c r="B55" s="147">
        <f>COUNTIF(Activities!A:A, A55)</f>
        <v>1</v>
      </c>
      <c r="C55" s="148">
        <v>214772.0</v>
      </c>
      <c r="D55" s="149">
        <v>43281.0</v>
      </c>
      <c r="E55" s="150">
        <v>43281.0</v>
      </c>
      <c r="F55" s="156">
        <v>4.0</v>
      </c>
      <c r="G55" s="152">
        <f t="shared" si="1"/>
        <v>6</v>
      </c>
      <c r="H55" s="153" t="s">
        <v>814</v>
      </c>
      <c r="I55" s="152">
        <f t="shared" si="2"/>
        <v>2018</v>
      </c>
      <c r="J55" s="152">
        <f t="shared" si="3"/>
        <v>2019</v>
      </c>
      <c r="K55" s="153" t="str">
        <f t="shared" si="4"/>
        <v>Expenditure on The North Africa Fund for Regional Cooperation (Q1 FY 2019)</v>
      </c>
      <c r="L55" s="152" t="s">
        <v>5</v>
      </c>
      <c r="M55" s="152" t="s">
        <v>8</v>
      </c>
      <c r="N55" s="152">
        <v>10.0</v>
      </c>
      <c r="O55" s="152"/>
      <c r="P55" s="152"/>
      <c r="Q55" s="152"/>
      <c r="R55" s="153"/>
      <c r="S55" s="153" t="str">
        <f t="array" ref="S55">INDEX(Activities!I:I, MATCH(A55, Activities!A:A, 0))</f>
        <v>The North Africa Fund for Regional Cooperation</v>
      </c>
      <c r="T55" s="157"/>
      <c r="U55" s="155"/>
      <c r="V55" s="155"/>
      <c r="W55" s="155"/>
      <c r="X55" s="155"/>
      <c r="Y55" s="155"/>
      <c r="Z55" s="155"/>
      <c r="AA55" s="155"/>
    </row>
    <row r="56" ht="15.0" customHeight="1">
      <c r="A56" s="146" t="s">
        <v>423</v>
      </c>
      <c r="B56" s="147">
        <f>COUNTIF(Activities!A:A, A56)</f>
        <v>1</v>
      </c>
      <c r="C56" s="148">
        <v>479592.0</v>
      </c>
      <c r="D56" s="149">
        <v>43281.0</v>
      </c>
      <c r="E56" s="150">
        <v>43281.0</v>
      </c>
      <c r="F56" s="156">
        <v>4.0</v>
      </c>
      <c r="G56" s="152">
        <f t="shared" si="1"/>
        <v>6</v>
      </c>
      <c r="H56" s="153" t="s">
        <v>814</v>
      </c>
      <c r="I56" s="152">
        <f t="shared" si="2"/>
        <v>2018</v>
      </c>
      <c r="J56" s="152">
        <f t="shared" si="3"/>
        <v>2019</v>
      </c>
      <c r="K56" s="153" t="str">
        <f t="shared" si="4"/>
        <v>Expenditure on Technical Assistance Facility Programme (Q1 FY 2019)</v>
      </c>
      <c r="L56" s="152" t="s">
        <v>5</v>
      </c>
      <c r="M56" s="152" t="s">
        <v>8</v>
      </c>
      <c r="N56" s="152">
        <v>10.0</v>
      </c>
      <c r="O56" s="152"/>
      <c r="P56" s="152"/>
      <c r="Q56" s="152"/>
      <c r="R56" s="153"/>
      <c r="S56" s="153" t="str">
        <f t="array" ref="S56">INDEX(Activities!I:I, MATCH(A56, Activities!A:A, 0))</f>
        <v>Technical Assistance Facility Programme</v>
      </c>
      <c r="T56" s="157"/>
      <c r="U56" s="155"/>
      <c r="V56" s="155"/>
      <c r="W56" s="155"/>
      <c r="X56" s="155"/>
      <c r="Y56" s="155"/>
      <c r="Z56" s="155"/>
      <c r="AA56" s="155"/>
    </row>
    <row r="57" ht="15.0" customHeight="1">
      <c r="A57" s="146" t="s">
        <v>427</v>
      </c>
      <c r="B57" s="147">
        <f>COUNTIF(Activities!A:A, A57)</f>
        <v>1</v>
      </c>
      <c r="C57" s="148">
        <v>164093.0</v>
      </c>
      <c r="D57" s="149">
        <v>43281.0</v>
      </c>
      <c r="E57" s="150">
        <v>43281.0</v>
      </c>
      <c r="F57" s="156">
        <v>4.0</v>
      </c>
      <c r="G57" s="152">
        <f t="shared" si="1"/>
        <v>6</v>
      </c>
      <c r="H57" s="153" t="s">
        <v>814</v>
      </c>
      <c r="I57" s="152">
        <f t="shared" si="2"/>
        <v>2018</v>
      </c>
      <c r="J57" s="152">
        <f t="shared" si="3"/>
        <v>2019</v>
      </c>
      <c r="K57" s="153" t="str">
        <f t="shared" si="4"/>
        <v>Expenditure on Middle East Peace Process (MEPP) CSSF Programme (Q1 FY 2019)</v>
      </c>
      <c r="L57" s="152" t="s">
        <v>5</v>
      </c>
      <c r="M57" s="152" t="s">
        <v>8</v>
      </c>
      <c r="N57" s="152">
        <v>10.0</v>
      </c>
      <c r="O57" s="152"/>
      <c r="P57" s="152"/>
      <c r="Q57" s="152"/>
      <c r="R57" s="153"/>
      <c r="S57" s="153" t="str">
        <f t="array" ref="S57">INDEX(Activities!I:I, MATCH(A57, Activities!A:A, 0))</f>
        <v>Middle East Peace Process (MEPP) CSSF Programme</v>
      </c>
      <c r="T57" s="157"/>
      <c r="U57" s="155"/>
      <c r="V57" s="155"/>
      <c r="W57" s="155"/>
      <c r="X57" s="155"/>
      <c r="Y57" s="155"/>
      <c r="Z57" s="155"/>
      <c r="AA57" s="155"/>
    </row>
    <row r="58" ht="15.0" customHeight="1">
      <c r="A58" s="146" t="s">
        <v>432</v>
      </c>
      <c r="B58" s="147">
        <f>COUNTIF(Activities!A:A, A58)</f>
        <v>1</v>
      </c>
      <c r="C58" s="148">
        <v>-34635.0</v>
      </c>
      <c r="D58" s="149">
        <v>43281.0</v>
      </c>
      <c r="E58" s="150">
        <v>43281.0</v>
      </c>
      <c r="F58" s="156">
        <v>4.0</v>
      </c>
      <c r="G58" s="152">
        <f t="shared" si="1"/>
        <v>6</v>
      </c>
      <c r="H58" s="153" t="s">
        <v>814</v>
      </c>
      <c r="I58" s="152">
        <f t="shared" si="2"/>
        <v>2018</v>
      </c>
      <c r="J58" s="152">
        <f t="shared" si="3"/>
        <v>2019</v>
      </c>
      <c r="K58" s="153" t="str">
        <f t="shared" si="4"/>
        <v>Expenditure on Syria: Community Support in North-Western Syria (Q1 FY 2019)</v>
      </c>
      <c r="L58" s="152" t="s">
        <v>5</v>
      </c>
      <c r="M58" s="152" t="s">
        <v>8</v>
      </c>
      <c r="N58" s="152">
        <v>10.0</v>
      </c>
      <c r="O58" s="152"/>
      <c r="P58" s="152"/>
      <c r="Q58" s="152"/>
      <c r="R58" s="153"/>
      <c r="S58" s="153" t="str">
        <f t="array" ref="S58">INDEX(Activities!I:I, MATCH(A58, Activities!A:A, 0))</f>
        <v>Syria: Community Support in North-Western Syria</v>
      </c>
      <c r="T58" s="157"/>
      <c r="U58" s="155"/>
      <c r="V58" s="155"/>
      <c r="W58" s="155"/>
      <c r="X58" s="155"/>
      <c r="Y58" s="155"/>
      <c r="Z58" s="155"/>
      <c r="AA58" s="155"/>
    </row>
    <row r="59" ht="15.0" customHeight="1">
      <c r="A59" s="146" t="s">
        <v>438</v>
      </c>
      <c r="B59" s="147">
        <f>COUNTIF(Activities!A:A, A59)</f>
        <v>1</v>
      </c>
      <c r="C59" s="148">
        <v>-5177.0</v>
      </c>
      <c r="D59" s="149">
        <v>43281.0</v>
      </c>
      <c r="E59" s="150">
        <v>43281.0</v>
      </c>
      <c r="F59" s="156">
        <v>4.0</v>
      </c>
      <c r="G59" s="152">
        <f t="shared" si="1"/>
        <v>6</v>
      </c>
      <c r="H59" s="153" t="s">
        <v>814</v>
      </c>
      <c r="I59" s="152">
        <f t="shared" si="2"/>
        <v>2018</v>
      </c>
      <c r="J59" s="152">
        <f t="shared" si="3"/>
        <v>2019</v>
      </c>
      <c r="K59" s="153" t="str">
        <f t="shared" si="4"/>
        <v>Expenditure on Syria: Support for the Southern De-escalation Area (Q1 FY 2019)</v>
      </c>
      <c r="L59" s="152" t="s">
        <v>5</v>
      </c>
      <c r="M59" s="152" t="s">
        <v>8</v>
      </c>
      <c r="N59" s="152">
        <v>10.0</v>
      </c>
      <c r="O59" s="152"/>
      <c r="P59" s="152"/>
      <c r="Q59" s="152"/>
      <c r="R59" s="153"/>
      <c r="S59" s="153" t="str">
        <f t="array" ref="S59">INDEX(Activities!I:I, MATCH(A59, Activities!A:A, 0))</f>
        <v>Syria: Support for the Southern De-escalation Area</v>
      </c>
      <c r="T59" s="157"/>
      <c r="U59" s="155"/>
      <c r="V59" s="155"/>
      <c r="W59" s="155"/>
      <c r="X59" s="155"/>
      <c r="Y59" s="155"/>
      <c r="Z59" s="155"/>
      <c r="AA59" s="155"/>
    </row>
    <row r="60" ht="15.0" customHeight="1">
      <c r="A60" s="146" t="s">
        <v>442</v>
      </c>
      <c r="B60" s="147">
        <f>COUNTIF(Activities!A:A, A60)</f>
        <v>1</v>
      </c>
      <c r="C60" s="148">
        <v>828140.0</v>
      </c>
      <c r="D60" s="149">
        <v>43281.0</v>
      </c>
      <c r="E60" s="150">
        <v>43281.0</v>
      </c>
      <c r="F60" s="156">
        <v>4.0</v>
      </c>
      <c r="G60" s="152">
        <f t="shared" si="1"/>
        <v>6</v>
      </c>
      <c r="H60" s="153" t="s">
        <v>814</v>
      </c>
      <c r="I60" s="152">
        <f t="shared" si="2"/>
        <v>2018</v>
      </c>
      <c r="J60" s="152">
        <f t="shared" si="3"/>
        <v>2019</v>
      </c>
      <c r="K60" s="153" t="str">
        <f t="shared" si="4"/>
        <v>Expenditure on Whole of Syria Support to a Political Process (Q1 FY 2019)</v>
      </c>
      <c r="L60" s="152" t="s">
        <v>5</v>
      </c>
      <c r="M60" s="152" t="s">
        <v>8</v>
      </c>
      <c r="N60" s="152">
        <v>10.0</v>
      </c>
      <c r="O60" s="152"/>
      <c r="P60" s="152"/>
      <c r="Q60" s="152"/>
      <c r="R60" s="153"/>
      <c r="S60" s="153" t="str">
        <f t="array" ref="S60">INDEX(Activities!I:I, MATCH(A60, Activities!A:A, 0))</f>
        <v>Whole of Syria Support to a Political Process</v>
      </c>
      <c r="T60" s="157"/>
      <c r="U60" s="155"/>
      <c r="V60" s="155"/>
      <c r="W60" s="155"/>
      <c r="X60" s="155"/>
      <c r="Y60" s="155"/>
      <c r="Z60" s="155"/>
      <c r="AA60" s="155"/>
    </row>
    <row r="61" ht="15.0" customHeight="1">
      <c r="A61" s="146" t="s">
        <v>446</v>
      </c>
      <c r="B61" s="147">
        <f>COUNTIF(Activities!A:A, A61)</f>
        <v>1</v>
      </c>
      <c r="C61" s="148">
        <v>2656380.0</v>
      </c>
      <c r="D61" s="149">
        <v>43281.0</v>
      </c>
      <c r="E61" s="150">
        <v>43281.0</v>
      </c>
      <c r="F61" s="156">
        <v>4.0</v>
      </c>
      <c r="G61" s="152">
        <f t="shared" si="1"/>
        <v>6</v>
      </c>
      <c r="H61" s="153" t="s">
        <v>814</v>
      </c>
      <c r="I61" s="152">
        <f t="shared" si="2"/>
        <v>2018</v>
      </c>
      <c r="J61" s="152">
        <f t="shared" si="3"/>
        <v>2019</v>
      </c>
      <c r="K61" s="153" t="str">
        <f t="shared" si="4"/>
        <v>Expenditure on Tunisia CSSF Programme (Q1 FY 2019)</v>
      </c>
      <c r="L61" s="152" t="s">
        <v>5</v>
      </c>
      <c r="M61" s="152" t="s">
        <v>8</v>
      </c>
      <c r="N61" s="152">
        <v>10.0</v>
      </c>
      <c r="O61" s="152"/>
      <c r="P61" s="152"/>
      <c r="Q61" s="152"/>
      <c r="R61" s="153"/>
      <c r="S61" s="153" t="str">
        <f t="array" ref="S61">INDEX(Activities!I:I, MATCH(A61, Activities!A:A, 0))</f>
        <v>Tunisia CSSF Programme</v>
      </c>
      <c r="T61" s="157"/>
      <c r="U61" s="155"/>
      <c r="V61" s="155"/>
      <c r="W61" s="155"/>
      <c r="X61" s="155"/>
      <c r="Y61" s="155"/>
      <c r="Z61" s="155"/>
      <c r="AA61" s="155"/>
    </row>
    <row r="62" ht="15.0" customHeight="1">
      <c r="A62" s="146" t="s">
        <v>481</v>
      </c>
      <c r="B62" s="147">
        <f>COUNTIF(Activities!A:A, A62)</f>
        <v>1</v>
      </c>
      <c r="C62" s="148">
        <v>83072.0</v>
      </c>
      <c r="D62" s="149">
        <v>43281.0</v>
      </c>
      <c r="E62" s="150">
        <v>43281.0</v>
      </c>
      <c r="F62" s="156">
        <v>4.0</v>
      </c>
      <c r="G62" s="152">
        <f t="shared" si="1"/>
        <v>6</v>
      </c>
      <c r="H62" s="153" t="s">
        <v>814</v>
      </c>
      <c r="I62" s="152">
        <f t="shared" si="2"/>
        <v>2018</v>
      </c>
      <c r="J62" s="152">
        <f t="shared" si="3"/>
        <v>2019</v>
      </c>
      <c r="K62" s="153" t="str">
        <f t="shared" si="4"/>
        <v>Expenditure on Overseas Territories Justice, Security &amp; Governance (Q1 FY 2019)</v>
      </c>
      <c r="L62" s="152" t="s">
        <v>5</v>
      </c>
      <c r="M62" s="152" t="s">
        <v>8</v>
      </c>
      <c r="N62" s="152">
        <v>10.0</v>
      </c>
      <c r="O62" s="152"/>
      <c r="P62" s="152"/>
      <c r="Q62" s="152"/>
      <c r="R62" s="153"/>
      <c r="S62" s="153" t="str">
        <f t="array" ref="S62">INDEX(Activities!I:I, MATCH(A62, Activities!A:A, 0))</f>
        <v>Overseas Territories Justice, Security &amp; Governance</v>
      </c>
      <c r="T62" s="157"/>
      <c r="U62" s="155"/>
      <c r="V62" s="155"/>
      <c r="W62" s="155"/>
      <c r="X62" s="155"/>
      <c r="Y62" s="155"/>
      <c r="Z62" s="155"/>
      <c r="AA62" s="155"/>
    </row>
    <row r="63" ht="15.0" customHeight="1">
      <c r="A63" s="146" t="s">
        <v>485</v>
      </c>
      <c r="B63" s="147">
        <f>COUNTIF(Activities!A:A, A63)</f>
        <v>1</v>
      </c>
      <c r="C63" s="148">
        <v>0.0</v>
      </c>
      <c r="D63" s="149">
        <v>43281.0</v>
      </c>
      <c r="E63" s="150">
        <v>43281.0</v>
      </c>
      <c r="F63" s="156">
        <v>4.0</v>
      </c>
      <c r="G63" s="152">
        <f t="shared" si="1"/>
        <v>6</v>
      </c>
      <c r="H63" s="153" t="s">
        <v>814</v>
      </c>
      <c r="I63" s="152">
        <f t="shared" si="2"/>
        <v>2018</v>
      </c>
      <c r="J63" s="152">
        <f t="shared" si="3"/>
        <v>2019</v>
      </c>
      <c r="K63" s="153" t="str">
        <f t="shared" si="4"/>
        <v>Expenditure on Maritime Governance and Environment Programme (Q1 FY 2019)</v>
      </c>
      <c r="L63" s="152" t="s">
        <v>5</v>
      </c>
      <c r="M63" s="152" t="s">
        <v>8</v>
      </c>
      <c r="N63" s="152">
        <v>10.0</v>
      </c>
      <c r="O63" s="152"/>
      <c r="P63" s="152"/>
      <c r="Q63" s="152"/>
      <c r="R63" s="153"/>
      <c r="S63" s="153" t="str">
        <f t="array" ref="S63">INDEX(Activities!I:I, MATCH(A63, Activities!A:A, 0))</f>
        <v>Maritime Governance and Environment Programme</v>
      </c>
      <c r="T63" s="157"/>
      <c r="U63" s="155"/>
      <c r="V63" s="155"/>
      <c r="W63" s="155"/>
      <c r="X63" s="155"/>
      <c r="Y63" s="155"/>
      <c r="Z63" s="155"/>
      <c r="AA63" s="155"/>
    </row>
    <row r="64" ht="15.0" customHeight="1">
      <c r="A64" s="146" t="s">
        <v>516</v>
      </c>
      <c r="B64" s="147">
        <f>COUNTIF(Activities!A:A, A64)</f>
        <v>1</v>
      </c>
      <c r="C64" s="148">
        <v>504803.0</v>
      </c>
      <c r="D64" s="149">
        <v>43281.0</v>
      </c>
      <c r="E64" s="150">
        <v>43281.0</v>
      </c>
      <c r="F64" s="156">
        <v>4.0</v>
      </c>
      <c r="G64" s="152">
        <f t="shared" si="1"/>
        <v>6</v>
      </c>
      <c r="H64" s="153" t="s">
        <v>814</v>
      </c>
      <c r="I64" s="152">
        <f t="shared" si="2"/>
        <v>2018</v>
      </c>
      <c r="J64" s="152">
        <f t="shared" si="3"/>
        <v>2019</v>
      </c>
      <c r="K64" s="153" t="str">
        <f t="shared" si="4"/>
        <v>Expenditure on Consolidating Democracy in Pakistan (Q1 FY 2019)</v>
      </c>
      <c r="L64" s="152" t="s">
        <v>5</v>
      </c>
      <c r="M64" s="152" t="s">
        <v>8</v>
      </c>
      <c r="N64" s="152">
        <v>10.0</v>
      </c>
      <c r="O64" s="152"/>
      <c r="P64" s="152"/>
      <c r="Q64" s="152"/>
      <c r="R64" s="153"/>
      <c r="S64" s="153" t="str">
        <f t="array" ref="S64">INDEX(Activities!I:I, MATCH(A64, Activities!A:A, 0))</f>
        <v>Consolidating Democracy in Pakistan</v>
      </c>
      <c r="T64" s="157"/>
      <c r="U64" s="155"/>
      <c r="V64" s="155"/>
      <c r="W64" s="155"/>
      <c r="X64" s="155"/>
      <c r="Y64" s="155"/>
      <c r="Z64" s="155"/>
      <c r="AA64" s="155"/>
    </row>
    <row r="65" ht="15.0" customHeight="1">
      <c r="A65" s="146" t="s">
        <v>522</v>
      </c>
      <c r="B65" s="147">
        <f>COUNTIF(Activities!A:A, A65)</f>
        <v>1</v>
      </c>
      <c r="C65" s="148">
        <v>0.0</v>
      </c>
      <c r="D65" s="149">
        <v>43281.0</v>
      </c>
      <c r="E65" s="150">
        <v>43281.0</v>
      </c>
      <c r="F65" s="156">
        <v>4.0</v>
      </c>
      <c r="G65" s="152">
        <f t="shared" si="1"/>
        <v>6</v>
      </c>
      <c r="H65" s="153" t="s">
        <v>814</v>
      </c>
      <c r="I65" s="152">
        <f t="shared" si="2"/>
        <v>2018</v>
      </c>
      <c r="J65" s="152">
        <f t="shared" si="3"/>
        <v>2019</v>
      </c>
      <c r="K65" s="153" t="str">
        <f t="shared" si="4"/>
        <v>Expenditure on Rule of Law in Pakistan Programme (Q1 FY 2019)</v>
      </c>
      <c r="L65" s="152" t="s">
        <v>5</v>
      </c>
      <c r="M65" s="152" t="s">
        <v>8</v>
      </c>
      <c r="N65" s="152">
        <v>10.0</v>
      </c>
      <c r="O65" s="152"/>
      <c r="P65" s="152"/>
      <c r="Q65" s="152"/>
      <c r="R65" s="153"/>
      <c r="S65" s="153" t="str">
        <f t="array" ref="S65">INDEX(Activities!I:I, MATCH(A65, Activities!A:A, 0))</f>
        <v>Rule of Law in Pakistan Programme</v>
      </c>
      <c r="T65" s="157"/>
      <c r="U65" s="155"/>
      <c r="V65" s="155"/>
      <c r="W65" s="155"/>
      <c r="X65" s="155"/>
      <c r="Y65" s="155"/>
      <c r="Z65" s="155"/>
      <c r="AA65" s="155"/>
    </row>
    <row r="66" ht="15.0" customHeight="1">
      <c r="A66" s="146" t="s">
        <v>526</v>
      </c>
      <c r="B66" s="147">
        <f>COUNTIF(Activities!A:A, A66)</f>
        <v>1</v>
      </c>
      <c r="C66" s="148">
        <v>81276.0</v>
      </c>
      <c r="D66" s="149">
        <v>43281.0</v>
      </c>
      <c r="E66" s="150">
        <v>43281.0</v>
      </c>
      <c r="F66" s="156">
        <v>4.0</v>
      </c>
      <c r="G66" s="152">
        <f t="shared" si="1"/>
        <v>6</v>
      </c>
      <c r="H66" s="153" t="s">
        <v>814</v>
      </c>
      <c r="I66" s="152">
        <f t="shared" si="2"/>
        <v>2018</v>
      </c>
      <c r="J66" s="152">
        <f t="shared" si="3"/>
        <v>2019</v>
      </c>
      <c r="K66" s="153" t="str">
        <f t="shared" si="4"/>
        <v>Expenditure on Myanmar Country Programme (Q1 FY 2019)</v>
      </c>
      <c r="L66" s="152" t="s">
        <v>5</v>
      </c>
      <c r="M66" s="152" t="s">
        <v>8</v>
      </c>
      <c r="N66" s="152">
        <v>10.0</v>
      </c>
      <c r="O66" s="152"/>
      <c r="P66" s="152"/>
      <c r="Q66" s="152"/>
      <c r="R66" s="153"/>
      <c r="S66" s="153" t="str">
        <f t="array" ref="S66">INDEX(Activities!I:I, MATCH(A66, Activities!A:A, 0))</f>
        <v>Myanmar Country Programme</v>
      </c>
      <c r="T66" s="157"/>
      <c r="U66" s="155"/>
      <c r="V66" s="155"/>
      <c r="W66" s="155"/>
      <c r="X66" s="155"/>
      <c r="Y66" s="155"/>
      <c r="Z66" s="155"/>
      <c r="AA66" s="155"/>
    </row>
    <row r="67" ht="15.0" customHeight="1">
      <c r="A67" s="146" t="s">
        <v>532</v>
      </c>
      <c r="B67" s="147">
        <f>COUNTIF(Activities!A:A, A67)</f>
        <v>1</v>
      </c>
      <c r="C67" s="148">
        <v>13740.0</v>
      </c>
      <c r="D67" s="149">
        <v>43281.0</v>
      </c>
      <c r="E67" s="150">
        <v>43281.0</v>
      </c>
      <c r="F67" s="156">
        <v>4.0</v>
      </c>
      <c r="G67" s="152">
        <f t="shared" si="1"/>
        <v>6</v>
      </c>
      <c r="H67" s="153" t="s">
        <v>814</v>
      </c>
      <c r="I67" s="152">
        <f t="shared" si="2"/>
        <v>2018</v>
      </c>
      <c r="J67" s="152">
        <f t="shared" si="3"/>
        <v>2019</v>
      </c>
      <c r="K67" s="153" t="str">
        <f t="shared" si="4"/>
        <v>Expenditure on Nepal Peacebuilding Programme (Q1 FY 2019)</v>
      </c>
      <c r="L67" s="152" t="s">
        <v>5</v>
      </c>
      <c r="M67" s="152" t="s">
        <v>8</v>
      </c>
      <c r="N67" s="152">
        <v>10.0</v>
      </c>
      <c r="O67" s="152"/>
      <c r="P67" s="152"/>
      <c r="Q67" s="152"/>
      <c r="R67" s="153"/>
      <c r="S67" s="153" t="str">
        <f t="array" ref="S67">INDEX(Activities!I:I, MATCH(A67, Activities!A:A, 0))</f>
        <v>Nepal Peacebuilding Programme</v>
      </c>
      <c r="T67" s="157"/>
      <c r="U67" s="155"/>
      <c r="V67" s="155"/>
      <c r="W67" s="155"/>
      <c r="X67" s="155"/>
      <c r="Y67" s="155"/>
      <c r="Z67" s="155"/>
      <c r="AA67" s="155"/>
    </row>
    <row r="68" ht="15.0" customHeight="1">
      <c r="A68" s="146" t="s">
        <v>538</v>
      </c>
      <c r="B68" s="147">
        <f>COUNTIF(Activities!A:A, A68)</f>
        <v>1</v>
      </c>
      <c r="C68" s="148">
        <v>355000.0</v>
      </c>
      <c r="D68" s="149">
        <v>43281.0</v>
      </c>
      <c r="E68" s="150">
        <v>43281.0</v>
      </c>
      <c r="F68" s="156">
        <v>4.0</v>
      </c>
      <c r="G68" s="152">
        <f t="shared" si="1"/>
        <v>6</v>
      </c>
      <c r="H68" s="153" t="s">
        <v>814</v>
      </c>
      <c r="I68" s="152">
        <f t="shared" si="2"/>
        <v>2018</v>
      </c>
      <c r="J68" s="152">
        <f t="shared" si="3"/>
        <v>2019</v>
      </c>
      <c r="K68" s="153" t="str">
        <f t="shared" si="4"/>
        <v>Expenditure on Sri Lanka - Delivering increased stability and reducing the risk of a return to conflict (Q1 FY 2019)</v>
      </c>
      <c r="L68" s="152" t="s">
        <v>5</v>
      </c>
      <c r="M68" s="152" t="s">
        <v>8</v>
      </c>
      <c r="N68" s="152">
        <v>10.0</v>
      </c>
      <c r="O68" s="152"/>
      <c r="P68" s="152"/>
      <c r="Q68" s="152"/>
      <c r="R68" s="153"/>
      <c r="S68" s="153" t="str">
        <f t="array" ref="S68">INDEX(Activities!I:I, MATCH(A68, Activities!A:A, 0))</f>
        <v>Sri Lanka - Delivering increased stability and reducing the risk of a return to conflict</v>
      </c>
      <c r="T68" s="157"/>
      <c r="U68" s="155"/>
      <c r="V68" s="155"/>
      <c r="W68" s="155"/>
      <c r="X68" s="155"/>
      <c r="Y68" s="155"/>
      <c r="Z68" s="155"/>
      <c r="AA68" s="155"/>
    </row>
    <row r="69" ht="15.0" customHeight="1">
      <c r="A69" s="146" t="s">
        <v>560</v>
      </c>
      <c r="B69" s="147">
        <f>COUNTIF(Activities!A:A, A69)</f>
        <v>1</v>
      </c>
      <c r="C69" s="148">
        <v>1430378.0</v>
      </c>
      <c r="D69" s="149">
        <v>43281.0</v>
      </c>
      <c r="E69" s="150">
        <v>43281.0</v>
      </c>
      <c r="F69" s="156">
        <v>4.0</v>
      </c>
      <c r="G69" s="152">
        <f t="shared" si="1"/>
        <v>6</v>
      </c>
      <c r="H69" s="153" t="s">
        <v>814</v>
      </c>
      <c r="I69" s="152">
        <f t="shared" si="2"/>
        <v>2018</v>
      </c>
      <c r="J69" s="152">
        <f t="shared" si="3"/>
        <v>2019</v>
      </c>
      <c r="K69" s="153" t="str">
        <f t="shared" si="4"/>
        <v>Expenditure on Western Balkans Programme (Q1 FY 2019)</v>
      </c>
      <c r="L69" s="152" t="s">
        <v>5</v>
      </c>
      <c r="M69" s="152" t="s">
        <v>8</v>
      </c>
      <c r="N69" s="152">
        <v>10.0</v>
      </c>
      <c r="O69" s="152"/>
      <c r="P69" s="152"/>
      <c r="Q69" s="152"/>
      <c r="R69" s="153"/>
      <c r="S69" s="153" t="str">
        <f t="array" ref="S69">INDEX(Activities!I:I, MATCH(A69, Activities!A:A, 0))</f>
        <v>Western Balkans Programme</v>
      </c>
      <c r="T69" s="157"/>
      <c r="U69" s="155"/>
      <c r="V69" s="155"/>
      <c r="W69" s="155"/>
      <c r="X69" s="155"/>
      <c r="Y69" s="155"/>
      <c r="Z69" s="155"/>
      <c r="AA69" s="155"/>
    </row>
    <row r="70" ht="15.0" customHeight="1">
      <c r="A70" s="146" t="s">
        <v>109</v>
      </c>
      <c r="B70" s="147">
        <f>COUNTIF(Activities!A:A, A70)</f>
        <v>1</v>
      </c>
      <c r="C70" s="148">
        <v>313000.0</v>
      </c>
      <c r="D70" s="149">
        <v>43373.0</v>
      </c>
      <c r="E70" s="150">
        <v>43373.0</v>
      </c>
      <c r="F70" s="156">
        <v>4.0</v>
      </c>
      <c r="G70" s="152">
        <f t="shared" si="1"/>
        <v>9</v>
      </c>
      <c r="H70" s="153" t="s">
        <v>815</v>
      </c>
      <c r="I70" s="152">
        <f t="shared" si="2"/>
        <v>2018</v>
      </c>
      <c r="J70" s="152">
        <f t="shared" si="3"/>
        <v>2019</v>
      </c>
      <c r="K70" s="153" t="str">
        <f t="shared" si="4"/>
        <v>Expenditure on Multilateral Championing Our Values (Q2 FY 2019)</v>
      </c>
      <c r="L70" s="152" t="s">
        <v>5</v>
      </c>
      <c r="M70" s="152" t="s">
        <v>8</v>
      </c>
      <c r="N70" s="152">
        <v>10.0</v>
      </c>
      <c r="O70" s="152"/>
      <c r="P70" s="152"/>
      <c r="Q70" s="152"/>
      <c r="R70" s="153"/>
      <c r="S70" s="153" t="str">
        <f t="array" ref="S70">INDEX(Activities!I:I, MATCH(A70, Activities!A:A, 0))</f>
        <v>Multilateral Championing Our Values</v>
      </c>
      <c r="T70" s="157"/>
      <c r="U70" s="155"/>
      <c r="V70" s="155"/>
      <c r="W70" s="155"/>
      <c r="X70" s="155"/>
      <c r="Y70" s="155"/>
      <c r="Z70" s="155"/>
      <c r="AA70" s="155"/>
    </row>
    <row r="71" ht="15.0" customHeight="1">
      <c r="A71" s="146" t="s">
        <v>117</v>
      </c>
      <c r="B71" s="147">
        <f>COUNTIF(Activities!A:A, A71)</f>
        <v>1</v>
      </c>
      <c r="C71" s="148">
        <v>0.0</v>
      </c>
      <c r="D71" s="149">
        <v>43373.0</v>
      </c>
      <c r="E71" s="150">
        <v>43373.0</v>
      </c>
      <c r="F71" s="156">
        <v>4.0</v>
      </c>
      <c r="G71" s="152">
        <f t="shared" si="1"/>
        <v>9</v>
      </c>
      <c r="H71" s="153" t="s">
        <v>815</v>
      </c>
      <c r="I71" s="152">
        <f t="shared" si="2"/>
        <v>2018</v>
      </c>
      <c r="J71" s="152">
        <f t="shared" si="3"/>
        <v>2019</v>
      </c>
      <c r="K71" s="153" t="str">
        <f t="shared" si="4"/>
        <v>Expenditure on Multilateral Strategy Peacebuilding Programme (Q2 FY 2019)</v>
      </c>
      <c r="L71" s="152" t="s">
        <v>5</v>
      </c>
      <c r="M71" s="152" t="s">
        <v>8</v>
      </c>
      <c r="N71" s="152">
        <v>10.0</v>
      </c>
      <c r="O71" s="152"/>
      <c r="P71" s="152"/>
      <c r="Q71" s="152"/>
      <c r="R71" s="153"/>
      <c r="S71" s="153" t="str">
        <f t="array" ref="S71">INDEX(Activities!I:I, MATCH(A71, Activities!A:A, 0))</f>
        <v>Multilateral Strategy Peacebuilding Programme</v>
      </c>
      <c r="T71" s="157"/>
      <c r="U71" s="155"/>
      <c r="V71" s="155"/>
      <c r="W71" s="155"/>
      <c r="X71" s="155"/>
      <c r="Y71" s="155"/>
      <c r="Z71" s="155"/>
      <c r="AA71" s="155"/>
    </row>
    <row r="72" ht="15.0" customHeight="1">
      <c r="A72" s="146" t="s">
        <v>122</v>
      </c>
      <c r="B72" s="147">
        <f>COUNTIF(Activities!A:A, A72)</f>
        <v>1</v>
      </c>
      <c r="C72" s="148">
        <v>970872.0</v>
      </c>
      <c r="D72" s="149">
        <v>43373.0</v>
      </c>
      <c r="E72" s="150">
        <v>43373.0</v>
      </c>
      <c r="F72" s="156">
        <v>4.0</v>
      </c>
      <c r="G72" s="152">
        <f t="shared" si="1"/>
        <v>9</v>
      </c>
      <c r="H72" s="153" t="s">
        <v>815</v>
      </c>
      <c r="I72" s="152">
        <f t="shared" si="2"/>
        <v>2018</v>
      </c>
      <c r="J72" s="152">
        <f t="shared" si="3"/>
        <v>2019</v>
      </c>
      <c r="K72" s="153" t="str">
        <f t="shared" si="4"/>
        <v>Expenditure on Multilateral Strategy Peacekeeping Programme (Q2 FY 2019)</v>
      </c>
      <c r="L72" s="152" t="s">
        <v>5</v>
      </c>
      <c r="M72" s="152" t="s">
        <v>8</v>
      </c>
      <c r="N72" s="152">
        <v>10.0</v>
      </c>
      <c r="O72" s="152"/>
      <c r="P72" s="152"/>
      <c r="Q72" s="152"/>
      <c r="R72" s="153"/>
      <c r="S72" s="153" t="str">
        <f t="array" ref="S72">INDEX(Activities!I:I, MATCH(A72, Activities!A:A, 0))</f>
        <v>Multilateral Strategy Peacekeeping Programme</v>
      </c>
      <c r="T72" s="157"/>
      <c r="U72" s="155"/>
      <c r="V72" s="155"/>
      <c r="W72" s="155"/>
      <c r="X72" s="155"/>
      <c r="Y72" s="155"/>
      <c r="Z72" s="155"/>
      <c r="AA72" s="155"/>
    </row>
    <row r="73" ht="15.0" customHeight="1">
      <c r="A73" s="146" t="s">
        <v>127</v>
      </c>
      <c r="B73" s="147">
        <f>COUNTIF(Activities!A:A, A73)</f>
        <v>1</v>
      </c>
      <c r="C73" s="148">
        <v>676450.0</v>
      </c>
      <c r="D73" s="149">
        <v>43373.0</v>
      </c>
      <c r="E73" s="150">
        <v>43373.0</v>
      </c>
      <c r="F73" s="156">
        <v>4.0</v>
      </c>
      <c r="G73" s="152">
        <f t="shared" si="1"/>
        <v>9</v>
      </c>
      <c r="H73" s="153" t="s">
        <v>815</v>
      </c>
      <c r="I73" s="152">
        <f t="shared" si="2"/>
        <v>2018</v>
      </c>
      <c r="J73" s="152">
        <f t="shared" si="3"/>
        <v>2019</v>
      </c>
      <c r="K73" s="153" t="str">
        <f t="shared" si="4"/>
        <v>Expenditure on Multilateral Security Capacity Building (Q2 FY 2019)</v>
      </c>
      <c r="L73" s="152" t="s">
        <v>5</v>
      </c>
      <c r="M73" s="152" t="s">
        <v>8</v>
      </c>
      <c r="N73" s="152">
        <v>10.0</v>
      </c>
      <c r="O73" s="152"/>
      <c r="P73" s="152"/>
      <c r="Q73" s="152"/>
      <c r="R73" s="153"/>
      <c r="S73" s="153" t="str">
        <f t="array" ref="S73">INDEX(Activities!I:I, MATCH(A73, Activities!A:A, 0))</f>
        <v>Multilateral Security Capacity Building</v>
      </c>
      <c r="T73" s="157"/>
      <c r="U73" s="155"/>
      <c r="V73" s="155"/>
      <c r="W73" s="155"/>
      <c r="X73" s="155"/>
      <c r="Y73" s="155"/>
      <c r="Z73" s="155"/>
      <c r="AA73" s="155"/>
    </row>
    <row r="74" ht="15.0" customHeight="1">
      <c r="A74" s="146" t="s">
        <v>131</v>
      </c>
      <c r="B74" s="147">
        <f>COUNTIF(Activities!A:A, A74)</f>
        <v>1</v>
      </c>
      <c r="C74" s="148">
        <v>115765.0</v>
      </c>
      <c r="D74" s="149">
        <v>43373.0</v>
      </c>
      <c r="E74" s="150">
        <v>43373.0</v>
      </c>
      <c r="F74" s="156">
        <v>4.0</v>
      </c>
      <c r="G74" s="152">
        <f t="shared" si="1"/>
        <v>9</v>
      </c>
      <c r="H74" s="153" t="s">
        <v>815</v>
      </c>
      <c r="I74" s="152">
        <f t="shared" si="2"/>
        <v>2018</v>
      </c>
      <c r="J74" s="152">
        <f t="shared" si="3"/>
        <v>2019</v>
      </c>
      <c r="K74" s="153" t="str">
        <f t="shared" si="4"/>
        <v>Expenditure on Migration Reintegration and Support for Returnees Programme (Q2 FY 2019)</v>
      </c>
      <c r="L74" s="152" t="s">
        <v>5</v>
      </c>
      <c r="M74" s="152" t="s">
        <v>8</v>
      </c>
      <c r="N74" s="152">
        <v>10.0</v>
      </c>
      <c r="O74" s="152"/>
      <c r="P74" s="152"/>
      <c r="Q74" s="152"/>
      <c r="R74" s="153"/>
      <c r="S74" s="153" t="str">
        <f t="array" ref="S74">INDEX(Activities!I:I, MATCH(A74, Activities!A:A, 0))</f>
        <v>Migration Reintegration and Support for Returnees Programme</v>
      </c>
      <c r="T74" s="157"/>
      <c r="U74" s="155"/>
      <c r="V74" s="155"/>
      <c r="W74" s="155"/>
      <c r="X74" s="155"/>
      <c r="Y74" s="155"/>
      <c r="Z74" s="155"/>
      <c r="AA74" s="155"/>
    </row>
    <row r="75" ht="15.0" customHeight="1">
      <c r="A75" s="146" t="s">
        <v>136</v>
      </c>
      <c r="B75" s="147">
        <f>COUNTIF(Activities!A:A, A75)</f>
        <v>1</v>
      </c>
      <c r="C75" s="148">
        <v>886789.0</v>
      </c>
      <c r="D75" s="149">
        <v>43373.0</v>
      </c>
      <c r="E75" s="150">
        <v>43373.0</v>
      </c>
      <c r="F75" s="156">
        <v>4.0</v>
      </c>
      <c r="G75" s="152">
        <f t="shared" si="1"/>
        <v>9</v>
      </c>
      <c r="H75" s="153" t="s">
        <v>815</v>
      </c>
      <c r="I75" s="152">
        <f t="shared" si="2"/>
        <v>2018</v>
      </c>
      <c r="J75" s="152">
        <f t="shared" si="3"/>
        <v>2019</v>
      </c>
      <c r="K75" s="153" t="str">
        <f t="shared" si="4"/>
        <v>Expenditure on Supporting Turkey to manage illegal migration from the East (Q2 FY 2019)</v>
      </c>
      <c r="L75" s="152" t="s">
        <v>5</v>
      </c>
      <c r="M75" s="152" t="s">
        <v>8</v>
      </c>
      <c r="N75" s="152">
        <v>10.0</v>
      </c>
      <c r="O75" s="152"/>
      <c r="P75" s="152"/>
      <c r="Q75" s="152"/>
      <c r="R75" s="153"/>
      <c r="S75" s="153" t="str">
        <f t="array" ref="S75">INDEX(Activities!I:I, MATCH(A75, Activities!A:A, 0))</f>
        <v>Supporting Turkey to manage illegal migration from the East</v>
      </c>
      <c r="T75" s="157"/>
      <c r="U75" s="155"/>
      <c r="V75" s="155"/>
      <c r="W75" s="155"/>
      <c r="X75" s="155"/>
      <c r="Y75" s="155"/>
      <c r="Z75" s="155"/>
      <c r="AA75" s="155"/>
    </row>
    <row r="76" ht="15.0" customHeight="1">
      <c r="A76" s="146" t="s">
        <v>142</v>
      </c>
      <c r="B76" s="147">
        <f>COUNTIF(Activities!A:A, A76)</f>
        <v>1</v>
      </c>
      <c r="C76" s="148">
        <v>1797241.0</v>
      </c>
      <c r="D76" s="149">
        <v>43373.0</v>
      </c>
      <c r="E76" s="150">
        <v>43373.0</v>
      </c>
      <c r="F76" s="156">
        <v>4.0</v>
      </c>
      <c r="G76" s="152">
        <f t="shared" si="1"/>
        <v>9</v>
      </c>
      <c r="H76" s="153" t="s">
        <v>815</v>
      </c>
      <c r="I76" s="152">
        <f t="shared" si="2"/>
        <v>2018</v>
      </c>
      <c r="J76" s="152">
        <f t="shared" si="3"/>
        <v>2019</v>
      </c>
      <c r="K76" s="153" t="str">
        <f t="shared" si="4"/>
        <v>Expenditure on Commonwealth Prosperity (Q2 FY 2019)</v>
      </c>
      <c r="L76" s="152" t="s">
        <v>5</v>
      </c>
      <c r="M76" s="152" t="s">
        <v>8</v>
      </c>
      <c r="N76" s="152">
        <v>10.0</v>
      </c>
      <c r="O76" s="152"/>
      <c r="P76" s="152"/>
      <c r="Q76" s="152"/>
      <c r="R76" s="153"/>
      <c r="S76" s="153" t="str">
        <f t="array" ref="S76">INDEX(Activities!I:I, MATCH(A76, Activities!A:A, 0))</f>
        <v>Commonwealth Prosperity</v>
      </c>
      <c r="T76" s="157"/>
      <c r="U76" s="155"/>
      <c r="V76" s="155"/>
      <c r="W76" s="155"/>
      <c r="X76" s="155"/>
      <c r="Y76" s="155"/>
      <c r="Z76" s="155"/>
      <c r="AA76" s="155"/>
    </row>
    <row r="77" ht="15.0" customHeight="1">
      <c r="A77" s="146" t="s">
        <v>146</v>
      </c>
      <c r="B77" s="147">
        <f>COUNTIF(Activities!A:A, A77)</f>
        <v>1</v>
      </c>
      <c r="C77" s="148">
        <v>483191.0</v>
      </c>
      <c r="D77" s="149">
        <v>43373.0</v>
      </c>
      <c r="E77" s="150">
        <v>43373.0</v>
      </c>
      <c r="F77" s="156">
        <v>4.0</v>
      </c>
      <c r="G77" s="152">
        <f t="shared" si="1"/>
        <v>9</v>
      </c>
      <c r="H77" s="153" t="s">
        <v>815</v>
      </c>
      <c r="I77" s="152">
        <f t="shared" si="2"/>
        <v>2018</v>
      </c>
      <c r="J77" s="152">
        <f t="shared" si="3"/>
        <v>2019</v>
      </c>
      <c r="K77" s="153" t="str">
        <f t="shared" si="4"/>
        <v>Expenditure on Commonwealth Security (Q2 FY 2019)</v>
      </c>
      <c r="L77" s="152" t="s">
        <v>5</v>
      </c>
      <c r="M77" s="152" t="s">
        <v>8</v>
      </c>
      <c r="N77" s="152">
        <v>10.0</v>
      </c>
      <c r="O77" s="152"/>
      <c r="P77" s="152"/>
      <c r="Q77" s="152"/>
      <c r="R77" s="153"/>
      <c r="S77" s="153" t="str">
        <f t="array" ref="S77">INDEX(Activities!I:I, MATCH(A77, Activities!A:A, 0))</f>
        <v>Commonwealth Security</v>
      </c>
      <c r="T77" s="157"/>
      <c r="U77" s="155"/>
      <c r="V77" s="155"/>
      <c r="W77" s="155"/>
      <c r="X77" s="155"/>
      <c r="Y77" s="155"/>
      <c r="Z77" s="155"/>
      <c r="AA77" s="155"/>
    </row>
    <row r="78" ht="15.0" customHeight="1">
      <c r="A78" s="146" t="s">
        <v>151</v>
      </c>
      <c r="B78" s="147">
        <f>COUNTIF(Activities!A:A, A78)</f>
        <v>1</v>
      </c>
      <c r="C78" s="148">
        <v>919836.0</v>
      </c>
      <c r="D78" s="149">
        <v>43373.0</v>
      </c>
      <c r="E78" s="150">
        <v>43373.0</v>
      </c>
      <c r="F78" s="156">
        <v>4.0</v>
      </c>
      <c r="G78" s="152">
        <f t="shared" si="1"/>
        <v>9</v>
      </c>
      <c r="H78" s="153" t="s">
        <v>815</v>
      </c>
      <c r="I78" s="152">
        <f t="shared" si="2"/>
        <v>2018</v>
      </c>
      <c r="J78" s="152">
        <f t="shared" si="3"/>
        <v>2019</v>
      </c>
      <c r="K78" s="153" t="str">
        <f t="shared" si="4"/>
        <v>Expenditure on Commonwealth Fairness (Q2 FY 2019)</v>
      </c>
      <c r="L78" s="152" t="s">
        <v>5</v>
      </c>
      <c r="M78" s="152" t="s">
        <v>8</v>
      </c>
      <c r="N78" s="152">
        <v>10.0</v>
      </c>
      <c r="O78" s="152"/>
      <c r="P78" s="152"/>
      <c r="Q78" s="152"/>
      <c r="R78" s="153"/>
      <c r="S78" s="153" t="str">
        <f t="array" ref="S78">INDEX(Activities!I:I, MATCH(A78, Activities!A:A, 0))</f>
        <v>Commonwealth Fairness</v>
      </c>
      <c r="T78" s="157"/>
      <c r="U78" s="155"/>
      <c r="V78" s="155"/>
      <c r="W78" s="155"/>
      <c r="X78" s="155"/>
      <c r="Y78" s="155"/>
      <c r="Z78" s="155"/>
      <c r="AA78" s="155"/>
    </row>
    <row r="79" ht="15.0" customHeight="1">
      <c r="A79" s="146" t="s">
        <v>156</v>
      </c>
      <c r="B79" s="147">
        <f>COUNTIF(Activities!A:A, A79)</f>
        <v>1</v>
      </c>
      <c r="C79" s="148">
        <v>3253420.0</v>
      </c>
      <c r="D79" s="149">
        <v>43373.0</v>
      </c>
      <c r="E79" s="150">
        <v>43373.0</v>
      </c>
      <c r="F79" s="156">
        <v>4.0</v>
      </c>
      <c r="G79" s="152">
        <f t="shared" si="1"/>
        <v>9</v>
      </c>
      <c r="H79" s="153" t="s">
        <v>815</v>
      </c>
      <c r="I79" s="152">
        <f t="shared" si="2"/>
        <v>2018</v>
      </c>
      <c r="J79" s="152">
        <f t="shared" si="3"/>
        <v>2019</v>
      </c>
      <c r="K79" s="153" t="str">
        <f t="shared" si="4"/>
        <v>Expenditure on Commonwealth Sustainability (Q2 FY 2019)</v>
      </c>
      <c r="L79" s="152" t="s">
        <v>5</v>
      </c>
      <c r="M79" s="152" t="s">
        <v>8</v>
      </c>
      <c r="N79" s="152">
        <v>10.0</v>
      </c>
      <c r="O79" s="152"/>
      <c r="P79" s="152"/>
      <c r="Q79" s="152"/>
      <c r="R79" s="153"/>
      <c r="S79" s="153" t="str">
        <f t="array" ref="S79">INDEX(Activities!I:I, MATCH(A79, Activities!A:A, 0))</f>
        <v>Commonwealth Sustainability</v>
      </c>
      <c r="T79" s="157"/>
      <c r="U79" s="155"/>
      <c r="V79" s="155"/>
      <c r="W79" s="155"/>
      <c r="X79" s="155"/>
      <c r="Y79" s="155"/>
      <c r="Z79" s="155"/>
      <c r="AA79" s="155"/>
    </row>
    <row r="80" ht="15.0" customHeight="1">
      <c r="A80" s="146" t="s">
        <v>161</v>
      </c>
      <c r="B80" s="147">
        <f>COUNTIF(Activities!A:A, A80)</f>
        <v>1</v>
      </c>
      <c r="C80" s="148">
        <v>2740000.0</v>
      </c>
      <c r="D80" s="149">
        <v>43373.0</v>
      </c>
      <c r="E80" s="150">
        <v>43373.0</v>
      </c>
      <c r="F80" s="156">
        <v>4.0</v>
      </c>
      <c r="G80" s="152">
        <f t="shared" si="1"/>
        <v>9</v>
      </c>
      <c r="H80" s="153" t="s">
        <v>815</v>
      </c>
      <c r="I80" s="152">
        <f t="shared" si="2"/>
        <v>2018</v>
      </c>
      <c r="J80" s="152">
        <f t="shared" si="3"/>
        <v>2019</v>
      </c>
      <c r="K80" s="153" t="str">
        <f t="shared" si="4"/>
        <v>Expenditure on Counter Terrorism Programmes Fund (Q2 FY 2019)</v>
      </c>
      <c r="L80" s="152" t="s">
        <v>5</v>
      </c>
      <c r="M80" s="152" t="s">
        <v>8</v>
      </c>
      <c r="N80" s="152">
        <v>10.0</v>
      </c>
      <c r="O80" s="152"/>
      <c r="P80" s="152"/>
      <c r="Q80" s="152"/>
      <c r="R80" s="153"/>
      <c r="S80" s="153" t="str">
        <f t="array" ref="S80">INDEX(Activities!I:I, MATCH(A80, Activities!A:A, 0))</f>
        <v>Counter Terrorism Programmes Fund</v>
      </c>
      <c r="T80" s="157"/>
      <c r="U80" s="155"/>
      <c r="V80" s="155"/>
      <c r="W80" s="155"/>
      <c r="X80" s="155"/>
      <c r="Y80" s="155"/>
      <c r="Z80" s="155"/>
      <c r="AA80" s="155"/>
    </row>
    <row r="81" ht="15.0" customHeight="1">
      <c r="A81" s="146" t="s">
        <v>179</v>
      </c>
      <c r="B81" s="147">
        <f>COUNTIF(Activities!A:A, A81)</f>
        <v>1</v>
      </c>
      <c r="C81" s="148">
        <v>556434.0</v>
      </c>
      <c r="D81" s="149">
        <v>43373.0</v>
      </c>
      <c r="E81" s="150">
        <v>43373.0</v>
      </c>
      <c r="F81" s="156">
        <v>4.0</v>
      </c>
      <c r="G81" s="152">
        <f t="shared" si="1"/>
        <v>9</v>
      </c>
      <c r="H81" s="153" t="s">
        <v>815</v>
      </c>
      <c r="I81" s="152">
        <f t="shared" si="2"/>
        <v>2018</v>
      </c>
      <c r="J81" s="152">
        <f t="shared" si="3"/>
        <v>2019</v>
      </c>
      <c r="K81" s="153" t="str">
        <f t="shared" si="4"/>
        <v>Expenditure on Afghanistan Demining programme (Q2 FY 2019)</v>
      </c>
      <c r="L81" s="152" t="s">
        <v>5</v>
      </c>
      <c r="M81" s="152" t="s">
        <v>8</v>
      </c>
      <c r="N81" s="152">
        <v>10.0</v>
      </c>
      <c r="O81" s="152"/>
      <c r="P81" s="152"/>
      <c r="Q81" s="152"/>
      <c r="R81" s="153"/>
      <c r="S81" s="153" t="str">
        <f t="array" ref="S81">INDEX(Activities!I:I, MATCH(A81, Activities!A:A, 0))</f>
        <v>Afghanistan Demining programme</v>
      </c>
      <c r="T81" s="157"/>
      <c r="U81" s="155"/>
      <c r="V81" s="155"/>
      <c r="W81" s="155"/>
      <c r="X81" s="155"/>
      <c r="Y81" s="155"/>
      <c r="Z81" s="155"/>
      <c r="AA81" s="155"/>
    </row>
    <row r="82" ht="15.0" customHeight="1">
      <c r="A82" s="146" t="s">
        <v>186</v>
      </c>
      <c r="B82" s="147">
        <f>COUNTIF(Activities!A:A, A82)</f>
        <v>1</v>
      </c>
      <c r="C82" s="148">
        <v>599510.0</v>
      </c>
      <c r="D82" s="149">
        <v>43373.0</v>
      </c>
      <c r="E82" s="150">
        <v>43373.0</v>
      </c>
      <c r="F82" s="156">
        <v>4.0</v>
      </c>
      <c r="G82" s="152">
        <f t="shared" si="1"/>
        <v>9</v>
      </c>
      <c r="H82" s="153" t="s">
        <v>815</v>
      </c>
      <c r="I82" s="152">
        <f t="shared" si="2"/>
        <v>2018</v>
      </c>
      <c r="J82" s="152">
        <f t="shared" si="3"/>
        <v>2019</v>
      </c>
      <c r="K82" s="153" t="str">
        <f t="shared" si="4"/>
        <v>Expenditure on Afghanistan Migration programme (Q2 FY 2019)</v>
      </c>
      <c r="L82" s="152" t="s">
        <v>5</v>
      </c>
      <c r="M82" s="152" t="s">
        <v>8</v>
      </c>
      <c r="N82" s="152">
        <v>10.0</v>
      </c>
      <c r="O82" s="152"/>
      <c r="P82" s="152"/>
      <c r="Q82" s="152"/>
      <c r="R82" s="153"/>
      <c r="S82" s="153" t="str">
        <f t="array" ref="S82">INDEX(Activities!I:I, MATCH(A82, Activities!A:A, 0))</f>
        <v>Afghanistan Migration programme</v>
      </c>
      <c r="T82" s="157"/>
      <c r="U82" s="155"/>
      <c r="V82" s="155"/>
      <c r="W82" s="155"/>
      <c r="X82" s="155"/>
      <c r="Y82" s="155"/>
      <c r="Z82" s="155"/>
      <c r="AA82" s="155"/>
    </row>
    <row r="83" ht="15.0" customHeight="1">
      <c r="A83" s="146" t="s">
        <v>191</v>
      </c>
      <c r="B83" s="147">
        <f>COUNTIF(Activities!A:A, A83)</f>
        <v>1</v>
      </c>
      <c r="C83" s="148">
        <v>242966.0</v>
      </c>
      <c r="D83" s="149">
        <v>43373.0</v>
      </c>
      <c r="E83" s="150">
        <v>43373.0</v>
      </c>
      <c r="F83" s="156">
        <v>4.0</v>
      </c>
      <c r="G83" s="152">
        <f t="shared" si="1"/>
        <v>9</v>
      </c>
      <c r="H83" s="153" t="s">
        <v>815</v>
      </c>
      <c r="I83" s="152">
        <f t="shared" si="2"/>
        <v>2018</v>
      </c>
      <c r="J83" s="152">
        <f t="shared" si="3"/>
        <v>2019</v>
      </c>
      <c r="K83" s="153" t="str">
        <f t="shared" si="4"/>
        <v>Expenditure on Afghanistan Security Sector and Peace-building Support (Q2 FY 2019)</v>
      </c>
      <c r="L83" s="152" t="s">
        <v>5</v>
      </c>
      <c r="M83" s="152" t="s">
        <v>8</v>
      </c>
      <c r="N83" s="152">
        <v>10.0</v>
      </c>
      <c r="O83" s="152"/>
      <c r="P83" s="152"/>
      <c r="Q83" s="152"/>
      <c r="R83" s="153"/>
      <c r="S83" s="153" t="str">
        <f t="array" ref="S83">INDEX(Activities!I:I, MATCH(A83, Activities!A:A, 0))</f>
        <v>Afghanistan Security Sector and Peace-building Support</v>
      </c>
      <c r="T83" s="157"/>
      <c r="U83" s="155"/>
      <c r="V83" s="155"/>
      <c r="W83" s="155"/>
      <c r="X83" s="155"/>
      <c r="Y83" s="155"/>
      <c r="Z83" s="155"/>
      <c r="AA83" s="155"/>
    </row>
    <row r="84" ht="15.0" customHeight="1">
      <c r="A84" s="146" t="s">
        <v>195</v>
      </c>
      <c r="B84" s="147">
        <f>COUNTIF(Activities!A:A, A84)</f>
        <v>1</v>
      </c>
      <c r="C84" s="148">
        <v>23150.0</v>
      </c>
      <c r="D84" s="149">
        <v>43373.0</v>
      </c>
      <c r="E84" s="150">
        <v>43373.0</v>
      </c>
      <c r="F84" s="156">
        <v>4.0</v>
      </c>
      <c r="G84" s="152">
        <f t="shared" si="1"/>
        <v>9</v>
      </c>
      <c r="H84" s="153" t="s">
        <v>815</v>
      </c>
      <c r="I84" s="152">
        <f t="shared" si="2"/>
        <v>2018</v>
      </c>
      <c r="J84" s="152">
        <f t="shared" si="3"/>
        <v>2019</v>
      </c>
      <c r="K84" s="153" t="str">
        <f t="shared" si="4"/>
        <v>Expenditure on Afghan National Army Trust Fund (Q2 FY 2019)</v>
      </c>
      <c r="L84" s="152" t="s">
        <v>5</v>
      </c>
      <c r="M84" s="152" t="s">
        <v>8</v>
      </c>
      <c r="N84" s="152">
        <v>10.0</v>
      </c>
      <c r="O84" s="152"/>
      <c r="P84" s="152"/>
      <c r="Q84" s="152"/>
      <c r="R84" s="153"/>
      <c r="S84" s="153" t="str">
        <f t="array" ref="S84">INDEX(Activities!I:I, MATCH(A84, Activities!A:A, 0))</f>
        <v>Afghan National Army Trust Fund</v>
      </c>
      <c r="T84" s="157"/>
      <c r="U84" s="155"/>
      <c r="V84" s="155"/>
      <c r="W84" s="155"/>
      <c r="X84" s="155"/>
      <c r="Y84" s="155"/>
      <c r="Z84" s="155"/>
      <c r="AA84" s="155"/>
    </row>
    <row r="85" ht="15.0" customHeight="1">
      <c r="A85" s="146" t="s">
        <v>199</v>
      </c>
      <c r="B85" s="147">
        <f>COUNTIF(Activities!A:A, A85)</f>
        <v>1</v>
      </c>
      <c r="C85" s="148">
        <v>0.0</v>
      </c>
      <c r="D85" s="149">
        <v>43373.0</v>
      </c>
      <c r="E85" s="150">
        <v>43373.0</v>
      </c>
      <c r="F85" s="156">
        <v>4.0</v>
      </c>
      <c r="G85" s="152">
        <f t="shared" si="1"/>
        <v>9</v>
      </c>
      <c r="H85" s="153" t="s">
        <v>815</v>
      </c>
      <c r="I85" s="152">
        <f t="shared" si="2"/>
        <v>2018</v>
      </c>
      <c r="J85" s="152">
        <f t="shared" si="3"/>
        <v>2019</v>
      </c>
      <c r="K85" s="153" t="str">
        <f t="shared" si="4"/>
        <v>Expenditure on Afghanistan Support to the Peace Process (Q2 FY 2019)</v>
      </c>
      <c r="L85" s="152" t="s">
        <v>5</v>
      </c>
      <c r="M85" s="152" t="s">
        <v>8</v>
      </c>
      <c r="N85" s="152">
        <v>10.0</v>
      </c>
      <c r="O85" s="152"/>
      <c r="P85" s="152"/>
      <c r="Q85" s="152"/>
      <c r="R85" s="153"/>
      <c r="S85" s="153" t="str">
        <f t="array" ref="S85">INDEX(Activities!I:I, MATCH(A85, Activities!A:A, 0))</f>
        <v>Afghanistan Support to the Peace Process</v>
      </c>
      <c r="T85" s="157"/>
      <c r="U85" s="155"/>
      <c r="V85" s="155"/>
      <c r="W85" s="155"/>
      <c r="X85" s="155"/>
      <c r="Y85" s="155"/>
      <c r="Z85" s="155"/>
      <c r="AA85" s="155"/>
    </row>
    <row r="86" ht="15.0" customHeight="1">
      <c r="A86" s="146" t="s">
        <v>203</v>
      </c>
      <c r="B86" s="147">
        <f>COUNTIF(Activities!A:A, A86)</f>
        <v>1</v>
      </c>
      <c r="C86" s="148">
        <v>159155.0</v>
      </c>
      <c r="D86" s="149">
        <v>43373.0</v>
      </c>
      <c r="E86" s="150">
        <v>43373.0</v>
      </c>
      <c r="F86" s="156">
        <v>4.0</v>
      </c>
      <c r="G86" s="152">
        <f t="shared" si="1"/>
        <v>9</v>
      </c>
      <c r="H86" s="153" t="s">
        <v>815</v>
      </c>
      <c r="I86" s="152">
        <f t="shared" si="2"/>
        <v>2018</v>
      </c>
      <c r="J86" s="152">
        <f t="shared" si="3"/>
        <v>2019</v>
      </c>
      <c r="K86" s="153" t="str">
        <f t="shared" si="4"/>
        <v>Expenditure on Great Lakes Programme (Q2 FY 2019)</v>
      </c>
      <c r="L86" s="152" t="s">
        <v>5</v>
      </c>
      <c r="M86" s="152" t="s">
        <v>8</v>
      </c>
      <c r="N86" s="152">
        <v>10.0</v>
      </c>
      <c r="O86" s="152"/>
      <c r="P86" s="152"/>
      <c r="Q86" s="152"/>
      <c r="R86" s="153"/>
      <c r="S86" s="153" t="str">
        <f t="array" ref="S86">INDEX(Activities!I:I, MATCH(A86, Activities!A:A, 0))</f>
        <v>Great Lakes Programme</v>
      </c>
      <c r="T86" s="157"/>
      <c r="U86" s="155"/>
      <c r="V86" s="155"/>
      <c r="W86" s="155"/>
      <c r="X86" s="155"/>
      <c r="Y86" s="155"/>
      <c r="Z86" s="155"/>
      <c r="AA86" s="155"/>
    </row>
    <row r="87" ht="15.0" customHeight="1">
      <c r="A87" s="146" t="s">
        <v>207</v>
      </c>
      <c r="B87" s="147">
        <f>COUNTIF(Activities!A:A, A87)</f>
        <v>1</v>
      </c>
      <c r="C87" s="148">
        <v>1558806.0</v>
      </c>
      <c r="D87" s="149">
        <v>43373.0</v>
      </c>
      <c r="E87" s="150">
        <v>43373.0</v>
      </c>
      <c r="F87" s="156">
        <v>4.0</v>
      </c>
      <c r="G87" s="152">
        <f t="shared" si="1"/>
        <v>9</v>
      </c>
      <c r="H87" s="153" t="s">
        <v>815</v>
      </c>
      <c r="I87" s="152">
        <f t="shared" si="2"/>
        <v>2018</v>
      </c>
      <c r="J87" s="152">
        <f t="shared" si="3"/>
        <v>2019</v>
      </c>
      <c r="K87" s="153" t="str">
        <f t="shared" si="4"/>
        <v>Expenditure on Nigeria Security &amp; Justice Reform Programme (Q2 FY 2019)</v>
      </c>
      <c r="L87" s="152" t="s">
        <v>5</v>
      </c>
      <c r="M87" s="152" t="s">
        <v>8</v>
      </c>
      <c r="N87" s="152">
        <v>10.0</v>
      </c>
      <c r="O87" s="152"/>
      <c r="P87" s="152"/>
      <c r="Q87" s="152"/>
      <c r="R87" s="153"/>
      <c r="S87" s="153" t="str">
        <f t="array" ref="S87">INDEX(Activities!I:I, MATCH(A87, Activities!A:A, 0))</f>
        <v>Nigeria Security &amp; Justice Reform Programme</v>
      </c>
      <c r="T87" s="157"/>
      <c r="U87" s="155"/>
      <c r="V87" s="155"/>
      <c r="W87" s="155"/>
      <c r="X87" s="155"/>
      <c r="Y87" s="155"/>
      <c r="Z87" s="155"/>
      <c r="AA87" s="155"/>
    </row>
    <row r="88" ht="15.0" customHeight="1">
      <c r="A88" s="146" t="s">
        <v>213</v>
      </c>
      <c r="B88" s="147">
        <f>COUNTIF(Activities!A:A, A88)</f>
        <v>1</v>
      </c>
      <c r="C88" s="148">
        <v>174090.0</v>
      </c>
      <c r="D88" s="149">
        <v>43373.0</v>
      </c>
      <c r="E88" s="150">
        <v>43373.0</v>
      </c>
      <c r="F88" s="156">
        <v>4.0</v>
      </c>
      <c r="G88" s="152">
        <f t="shared" si="1"/>
        <v>9</v>
      </c>
      <c r="H88" s="153" t="s">
        <v>815</v>
      </c>
      <c r="I88" s="152">
        <f t="shared" si="2"/>
        <v>2018</v>
      </c>
      <c r="J88" s="152">
        <f t="shared" si="3"/>
        <v>2019</v>
      </c>
      <c r="K88" s="153" t="str">
        <f t="shared" si="4"/>
        <v>Expenditure on North East Nigeria Security and Conflict and Stabilisation Programme (Q2 FY 2019)</v>
      </c>
      <c r="L88" s="152" t="s">
        <v>5</v>
      </c>
      <c r="M88" s="152" t="s">
        <v>8</v>
      </c>
      <c r="N88" s="152">
        <v>10.0</v>
      </c>
      <c r="O88" s="152"/>
      <c r="P88" s="152"/>
      <c r="Q88" s="152"/>
      <c r="R88" s="153"/>
      <c r="S88" s="153" t="str">
        <f t="array" ref="S88">INDEX(Activities!I:I, MATCH(A88, Activities!A:A, 0))</f>
        <v>North East Nigeria Security and Conflict and Stabilisation Programme</v>
      </c>
      <c r="T88" s="157"/>
      <c r="U88" s="155"/>
      <c r="V88" s="155"/>
      <c r="W88" s="155"/>
      <c r="X88" s="155"/>
      <c r="Y88" s="155"/>
      <c r="Z88" s="155"/>
      <c r="AA88" s="155"/>
    </row>
    <row r="89" ht="15.0" customHeight="1">
      <c r="A89" s="146" t="s">
        <v>217</v>
      </c>
      <c r="B89" s="147">
        <f>COUNTIF(Activities!A:A, A89)</f>
        <v>1</v>
      </c>
      <c r="C89" s="148">
        <v>231894.0</v>
      </c>
      <c r="D89" s="149">
        <v>43373.0</v>
      </c>
      <c r="E89" s="150">
        <v>43373.0</v>
      </c>
      <c r="F89" s="156">
        <v>4.0</v>
      </c>
      <c r="G89" s="152">
        <f t="shared" si="1"/>
        <v>9</v>
      </c>
      <c r="H89" s="153" t="s">
        <v>815</v>
      </c>
      <c r="I89" s="152">
        <f t="shared" si="2"/>
        <v>2018</v>
      </c>
      <c r="J89" s="152">
        <f t="shared" si="3"/>
        <v>2019</v>
      </c>
      <c r="K89" s="153" t="str">
        <f t="shared" si="4"/>
        <v>Expenditure on Strengthening Security and Resilience in Sierra Leone and Neighbouring Countries (Q2 FY 2019)</v>
      </c>
      <c r="L89" s="152" t="s">
        <v>5</v>
      </c>
      <c r="M89" s="152" t="s">
        <v>8</v>
      </c>
      <c r="N89" s="152">
        <v>10.0</v>
      </c>
      <c r="O89" s="152"/>
      <c r="P89" s="152"/>
      <c r="Q89" s="152"/>
      <c r="R89" s="153"/>
      <c r="S89" s="153" t="str">
        <f t="array" ref="S89">INDEX(Activities!I:I, MATCH(A89, Activities!A:A, 0))</f>
        <v>Strengthening Security and Resilience in Sierra Leone and Neighbouring Countries</v>
      </c>
      <c r="T89" s="157"/>
      <c r="U89" s="155"/>
      <c r="V89" s="155"/>
      <c r="W89" s="155"/>
      <c r="X89" s="155"/>
      <c r="Y89" s="155"/>
      <c r="Z89" s="155"/>
      <c r="AA89" s="155"/>
    </row>
    <row r="90" ht="15.0" customHeight="1">
      <c r="A90" s="146" t="s">
        <v>221</v>
      </c>
      <c r="B90" s="147">
        <f>COUNTIF(Activities!A:A, A90)</f>
        <v>1</v>
      </c>
      <c r="C90" s="148">
        <v>643760.0</v>
      </c>
      <c r="D90" s="149">
        <v>43373.0</v>
      </c>
      <c r="E90" s="150">
        <v>43373.0</v>
      </c>
      <c r="F90" s="156">
        <v>4.0</v>
      </c>
      <c r="G90" s="152">
        <f t="shared" si="1"/>
        <v>9</v>
      </c>
      <c r="H90" s="153" t="s">
        <v>815</v>
      </c>
      <c r="I90" s="152">
        <f t="shared" si="2"/>
        <v>2018</v>
      </c>
      <c r="J90" s="152">
        <f t="shared" si="3"/>
        <v>2019</v>
      </c>
      <c r="K90" s="153" t="str">
        <f t="shared" si="4"/>
        <v>Expenditure on Somaliland (Somalia) Programme (Q2 FY 2019)</v>
      </c>
      <c r="L90" s="152" t="s">
        <v>5</v>
      </c>
      <c r="M90" s="152" t="s">
        <v>8</v>
      </c>
      <c r="N90" s="152">
        <v>10.0</v>
      </c>
      <c r="O90" s="152"/>
      <c r="P90" s="152"/>
      <c r="Q90" s="152"/>
      <c r="R90" s="153"/>
      <c r="S90" s="153" t="str">
        <f t="array" ref="S90">INDEX(Activities!I:I, MATCH(A90, Activities!A:A, 0))</f>
        <v>Somaliland (Somalia) Programme</v>
      </c>
      <c r="T90" s="157"/>
      <c r="U90" s="155"/>
      <c r="V90" s="155"/>
      <c r="W90" s="155"/>
      <c r="X90" s="155"/>
      <c r="Y90" s="155"/>
      <c r="Z90" s="155"/>
      <c r="AA90" s="155"/>
    </row>
    <row r="91" ht="15.0" customHeight="1">
      <c r="A91" s="146" t="s">
        <v>227</v>
      </c>
      <c r="B91" s="147">
        <f>COUNTIF(Activities!A:A, A91)</f>
        <v>1</v>
      </c>
      <c r="C91" s="148">
        <v>467153.0</v>
      </c>
      <c r="D91" s="149">
        <v>43373.0</v>
      </c>
      <c r="E91" s="150">
        <v>43373.0</v>
      </c>
      <c r="F91" s="156">
        <v>4.0</v>
      </c>
      <c r="G91" s="152">
        <f t="shared" si="1"/>
        <v>9</v>
      </c>
      <c r="H91" s="153" t="s">
        <v>815</v>
      </c>
      <c r="I91" s="152">
        <f t="shared" si="2"/>
        <v>2018</v>
      </c>
      <c r="J91" s="152">
        <f t="shared" si="3"/>
        <v>2019</v>
      </c>
      <c r="K91" s="153" t="str">
        <f t="shared" si="4"/>
        <v>Expenditure on Africa Peace and Security (Q2 FY 2019)</v>
      </c>
      <c r="L91" s="152" t="s">
        <v>5</v>
      </c>
      <c r="M91" s="152" t="s">
        <v>8</v>
      </c>
      <c r="N91" s="152">
        <v>10.0</v>
      </c>
      <c r="O91" s="152"/>
      <c r="P91" s="152"/>
      <c r="Q91" s="152"/>
      <c r="R91" s="153"/>
      <c r="S91" s="153" t="str">
        <f t="array" ref="S91">INDEX(Activities!I:I, MATCH(A91, Activities!A:A, 0))</f>
        <v>Africa Peace and Security</v>
      </c>
      <c r="T91" s="157"/>
      <c r="U91" s="155"/>
      <c r="V91" s="155"/>
      <c r="W91" s="155"/>
      <c r="X91" s="155"/>
      <c r="Y91" s="155"/>
      <c r="Z91" s="155"/>
      <c r="AA91" s="155"/>
    </row>
    <row r="92" ht="15.0" customHeight="1">
      <c r="A92" s="146" t="s">
        <v>231</v>
      </c>
      <c r="B92" s="147">
        <f>COUNTIF(Activities!A:A, A92)</f>
        <v>1</v>
      </c>
      <c r="C92" s="148">
        <v>581118.0</v>
      </c>
      <c r="D92" s="149">
        <v>43373.0</v>
      </c>
      <c r="E92" s="150">
        <v>43373.0</v>
      </c>
      <c r="F92" s="156">
        <v>4.0</v>
      </c>
      <c r="G92" s="152">
        <f t="shared" si="1"/>
        <v>9</v>
      </c>
      <c r="H92" s="153" t="s">
        <v>815</v>
      </c>
      <c r="I92" s="152">
        <f t="shared" si="2"/>
        <v>2018</v>
      </c>
      <c r="J92" s="152">
        <f t="shared" si="3"/>
        <v>2019</v>
      </c>
      <c r="K92" s="153" t="str">
        <f t="shared" si="4"/>
        <v>Expenditure on East Africa Preventing Violent Extremism (Q2 FY 2019)</v>
      </c>
      <c r="L92" s="152" t="s">
        <v>5</v>
      </c>
      <c r="M92" s="152" t="s">
        <v>8</v>
      </c>
      <c r="N92" s="152">
        <v>10.0</v>
      </c>
      <c r="O92" s="152"/>
      <c r="P92" s="152"/>
      <c r="Q92" s="152"/>
      <c r="R92" s="153"/>
      <c r="S92" s="153" t="str">
        <f t="array" ref="S92">INDEX(Activities!I:I, MATCH(A92, Activities!A:A, 0))</f>
        <v>East Africa Preventing Violent Extremism</v>
      </c>
      <c r="T92" s="157"/>
      <c r="U92" s="155"/>
      <c r="V92" s="155"/>
      <c r="W92" s="155"/>
      <c r="X92" s="155"/>
      <c r="Y92" s="155"/>
      <c r="Z92" s="155"/>
      <c r="AA92" s="155"/>
    </row>
    <row r="93" ht="15.0" customHeight="1">
      <c r="A93" s="146" t="s">
        <v>235</v>
      </c>
      <c r="B93" s="147">
        <f>COUNTIF(Activities!A:A, A93)</f>
        <v>1</v>
      </c>
      <c r="C93" s="148">
        <v>366700.0</v>
      </c>
      <c r="D93" s="149">
        <v>43373.0</v>
      </c>
      <c r="E93" s="150">
        <v>43373.0</v>
      </c>
      <c r="F93" s="156">
        <v>4.0</v>
      </c>
      <c r="G93" s="152">
        <f t="shared" si="1"/>
        <v>9</v>
      </c>
      <c r="H93" s="153" t="s">
        <v>815</v>
      </c>
      <c r="I93" s="152">
        <f t="shared" si="2"/>
        <v>2018</v>
      </c>
      <c r="J93" s="152">
        <f t="shared" si="3"/>
        <v>2019</v>
      </c>
      <c r="K93" s="153" t="str">
        <f t="shared" si="4"/>
        <v>Expenditure on East Africa Crime and Justice Programme (Q2 FY 2019)</v>
      </c>
      <c r="L93" s="152" t="s">
        <v>5</v>
      </c>
      <c r="M93" s="152" t="s">
        <v>8</v>
      </c>
      <c r="N93" s="152">
        <v>10.0</v>
      </c>
      <c r="O93" s="152"/>
      <c r="P93" s="152"/>
      <c r="Q93" s="152"/>
      <c r="R93" s="153"/>
      <c r="S93" s="153" t="str">
        <f t="array" ref="S93">INDEX(Activities!I:I, MATCH(A93, Activities!A:A, 0))</f>
        <v>East Africa Crime and Justice Programme</v>
      </c>
      <c r="T93" s="157"/>
      <c r="U93" s="155"/>
      <c r="V93" s="155"/>
      <c r="W93" s="155"/>
      <c r="X93" s="155"/>
      <c r="Y93" s="155"/>
      <c r="Z93" s="155"/>
      <c r="AA93" s="155"/>
    </row>
    <row r="94" ht="15.0" customHeight="1">
      <c r="A94" s="146" t="s">
        <v>239</v>
      </c>
      <c r="B94" s="147">
        <f>COUNTIF(Activities!A:A, A94)</f>
        <v>1</v>
      </c>
      <c r="C94" s="148">
        <v>132563.0</v>
      </c>
      <c r="D94" s="149">
        <v>43373.0</v>
      </c>
      <c r="E94" s="150">
        <v>43373.0</v>
      </c>
      <c r="F94" s="156">
        <v>4.0</v>
      </c>
      <c r="G94" s="152">
        <f t="shared" si="1"/>
        <v>9</v>
      </c>
      <c r="H94" s="153" t="s">
        <v>815</v>
      </c>
      <c r="I94" s="152">
        <f t="shared" si="2"/>
        <v>2018</v>
      </c>
      <c r="J94" s="152">
        <f t="shared" si="3"/>
        <v>2019</v>
      </c>
      <c r="K94" s="153" t="str">
        <f t="shared" si="4"/>
        <v>Expenditure on East Africa Migration Programme (Q2 FY 2019)</v>
      </c>
      <c r="L94" s="152" t="s">
        <v>5</v>
      </c>
      <c r="M94" s="152" t="s">
        <v>8</v>
      </c>
      <c r="N94" s="152">
        <v>10.0</v>
      </c>
      <c r="O94" s="152"/>
      <c r="P94" s="152"/>
      <c r="Q94" s="152"/>
      <c r="R94" s="153"/>
      <c r="S94" s="153" t="str">
        <f t="array" ref="S94">INDEX(Activities!I:I, MATCH(A94, Activities!A:A, 0))</f>
        <v>East Africa Migration Programme</v>
      </c>
      <c r="T94" s="157"/>
      <c r="U94" s="155"/>
      <c r="V94" s="155"/>
      <c r="W94" s="155"/>
      <c r="X94" s="155"/>
      <c r="Y94" s="155"/>
      <c r="Z94" s="155"/>
      <c r="AA94" s="155"/>
    </row>
    <row r="95" ht="15.0" customHeight="1">
      <c r="A95" s="146" t="s">
        <v>244</v>
      </c>
      <c r="B95" s="147">
        <f>COUNTIF(Activities!A:A, A95)</f>
        <v>1</v>
      </c>
      <c r="C95" s="148">
        <v>292681.0</v>
      </c>
      <c r="D95" s="149">
        <v>43373.0</v>
      </c>
      <c r="E95" s="150">
        <v>43373.0</v>
      </c>
      <c r="F95" s="156">
        <v>4.0</v>
      </c>
      <c r="G95" s="152">
        <f t="shared" si="1"/>
        <v>9</v>
      </c>
      <c r="H95" s="153" t="s">
        <v>815</v>
      </c>
      <c r="I95" s="152">
        <f t="shared" si="2"/>
        <v>2018</v>
      </c>
      <c r="J95" s="152">
        <f t="shared" si="3"/>
        <v>2019</v>
      </c>
      <c r="K95" s="153" t="str">
        <f t="shared" si="4"/>
        <v>Expenditure on Nigeria Delta &amp; Maritime Security and Stability Programme (Q2 FY 2019)</v>
      </c>
      <c r="L95" s="152" t="s">
        <v>5</v>
      </c>
      <c r="M95" s="152" t="s">
        <v>8</v>
      </c>
      <c r="N95" s="152">
        <v>10.0</v>
      </c>
      <c r="O95" s="152"/>
      <c r="P95" s="152"/>
      <c r="Q95" s="152"/>
      <c r="R95" s="153"/>
      <c r="S95" s="153" t="str">
        <f t="array" ref="S95">INDEX(Activities!I:I, MATCH(A95, Activities!A:A, 0))</f>
        <v>Nigeria Delta &amp; Maritime Security and Stability Programme</v>
      </c>
      <c r="T95" s="157"/>
      <c r="U95" s="155"/>
      <c r="V95" s="155"/>
      <c r="W95" s="155"/>
      <c r="X95" s="155"/>
      <c r="Y95" s="155"/>
      <c r="Z95" s="155"/>
      <c r="AA95" s="155"/>
    </row>
    <row r="96" ht="15.0" customHeight="1">
      <c r="A96" s="146" t="s">
        <v>248</v>
      </c>
      <c r="B96" s="147">
        <f>COUNTIF(Activities!A:A, A96)</f>
        <v>1</v>
      </c>
      <c r="C96" s="148">
        <v>0.0</v>
      </c>
      <c r="D96" s="149">
        <v>43373.0</v>
      </c>
      <c r="E96" s="150">
        <v>43373.0</v>
      </c>
      <c r="F96" s="156">
        <v>4.0</v>
      </c>
      <c r="G96" s="152">
        <f t="shared" si="1"/>
        <v>9</v>
      </c>
      <c r="H96" s="153" t="s">
        <v>815</v>
      </c>
      <c r="I96" s="152">
        <f t="shared" si="2"/>
        <v>2018</v>
      </c>
      <c r="J96" s="152">
        <f t="shared" si="3"/>
        <v>2019</v>
      </c>
      <c r="K96" s="153" t="str">
        <f t="shared" si="4"/>
        <v>Expenditure on Sahel Defence and Security (Q2 FY 2019)</v>
      </c>
      <c r="L96" s="152" t="s">
        <v>5</v>
      </c>
      <c r="M96" s="152" t="s">
        <v>8</v>
      </c>
      <c r="N96" s="152">
        <v>10.0</v>
      </c>
      <c r="O96" s="152"/>
      <c r="P96" s="152"/>
      <c r="Q96" s="152"/>
      <c r="R96" s="153"/>
      <c r="S96" s="153" t="str">
        <f t="array" ref="S96">INDEX(Activities!I:I, MATCH(A96, Activities!A:A, 0))</f>
        <v>Sahel Defence and Security</v>
      </c>
      <c r="T96" s="157"/>
      <c r="U96" s="155"/>
      <c r="V96" s="155"/>
      <c r="W96" s="155"/>
      <c r="X96" s="155"/>
      <c r="Y96" s="155"/>
      <c r="Z96" s="155"/>
      <c r="AA96" s="155"/>
    </row>
    <row r="97" ht="15.0" customHeight="1">
      <c r="A97" s="146" t="s">
        <v>252</v>
      </c>
      <c r="B97" s="147">
        <f>COUNTIF(Activities!A:A, A97)</f>
        <v>1</v>
      </c>
      <c r="C97" s="148">
        <v>1424405.0</v>
      </c>
      <c r="D97" s="149">
        <v>43373.0</v>
      </c>
      <c r="E97" s="150">
        <v>43373.0</v>
      </c>
      <c r="F97" s="156">
        <v>4.0</v>
      </c>
      <c r="G97" s="152">
        <f t="shared" si="1"/>
        <v>9</v>
      </c>
      <c r="H97" s="153" t="s">
        <v>815</v>
      </c>
      <c r="I97" s="152">
        <f t="shared" si="2"/>
        <v>2018</v>
      </c>
      <c r="J97" s="152">
        <f t="shared" si="3"/>
        <v>2019</v>
      </c>
      <c r="K97" s="153" t="str">
        <f t="shared" si="4"/>
        <v>Expenditure on Sahel Stabilisation Programme (Q2 FY 2019)</v>
      </c>
      <c r="L97" s="152" t="s">
        <v>5</v>
      </c>
      <c r="M97" s="152" t="s">
        <v>8</v>
      </c>
      <c r="N97" s="152">
        <v>10.0</v>
      </c>
      <c r="O97" s="152"/>
      <c r="P97" s="152"/>
      <c r="Q97" s="152"/>
      <c r="R97" s="153"/>
      <c r="S97" s="153" t="str">
        <f t="array" ref="S97">INDEX(Activities!I:I, MATCH(A97, Activities!A:A, 0))</f>
        <v>Sahel Stabilisation Programme</v>
      </c>
      <c r="T97" s="157"/>
      <c r="U97" s="155"/>
      <c r="V97" s="155"/>
      <c r="W97" s="155"/>
      <c r="X97" s="155"/>
      <c r="Y97" s="155"/>
      <c r="Z97" s="155"/>
      <c r="AA97" s="155"/>
    </row>
    <row r="98" ht="15.0" customHeight="1">
      <c r="A98" s="146" t="s">
        <v>256</v>
      </c>
      <c r="B98" s="147">
        <f>COUNTIF(Activities!A:A, A98)</f>
        <v>1</v>
      </c>
      <c r="C98" s="148">
        <v>156.0</v>
      </c>
      <c r="D98" s="149">
        <v>43373.0</v>
      </c>
      <c r="E98" s="150">
        <v>43373.0</v>
      </c>
      <c r="F98" s="156">
        <v>4.0</v>
      </c>
      <c r="G98" s="152">
        <f t="shared" si="1"/>
        <v>9</v>
      </c>
      <c r="H98" s="153" t="s">
        <v>815</v>
      </c>
      <c r="I98" s="152">
        <f t="shared" si="2"/>
        <v>2018</v>
      </c>
      <c r="J98" s="152">
        <f t="shared" si="3"/>
        <v>2019</v>
      </c>
      <c r="K98" s="153" t="str">
        <f t="shared" si="4"/>
        <v>Expenditure on Somalia Human Rights and Vulnerable Persons’ Programme (Q2 FY 2019)</v>
      </c>
      <c r="L98" s="152" t="s">
        <v>5</v>
      </c>
      <c r="M98" s="152" t="s">
        <v>8</v>
      </c>
      <c r="N98" s="152">
        <v>10.0</v>
      </c>
      <c r="O98" s="152"/>
      <c r="P98" s="152"/>
      <c r="Q98" s="152"/>
      <c r="R98" s="153"/>
      <c r="S98" s="153" t="str">
        <f t="array" ref="S98">INDEX(Activities!I:I, MATCH(A98, Activities!A:A, 0))</f>
        <v>Somalia Human Rights and Vulnerable Persons’ Programme</v>
      </c>
      <c r="T98" s="157"/>
      <c r="U98" s="155"/>
      <c r="V98" s="155"/>
      <c r="W98" s="155"/>
      <c r="X98" s="155"/>
      <c r="Y98" s="155"/>
      <c r="Z98" s="155"/>
      <c r="AA98" s="155"/>
    </row>
    <row r="99" ht="15.0" customHeight="1">
      <c r="A99" s="146" t="s">
        <v>260</v>
      </c>
      <c r="B99" s="147">
        <f>COUNTIF(Activities!A:A, A99)</f>
        <v>1</v>
      </c>
      <c r="C99" s="148">
        <v>1020169.0</v>
      </c>
      <c r="D99" s="149">
        <v>43373.0</v>
      </c>
      <c r="E99" s="150">
        <v>43373.0</v>
      </c>
      <c r="F99" s="156">
        <v>4.0</v>
      </c>
      <c r="G99" s="152">
        <f t="shared" si="1"/>
        <v>9</v>
      </c>
      <c r="H99" s="153" t="s">
        <v>815</v>
      </c>
      <c r="I99" s="152">
        <f t="shared" si="2"/>
        <v>2018</v>
      </c>
      <c r="J99" s="152">
        <f t="shared" si="3"/>
        <v>2019</v>
      </c>
      <c r="K99" s="153" t="str">
        <f t="shared" si="4"/>
        <v>Expenditure on Somalia Counter Extremism Programme (Q2 FY 2019)</v>
      </c>
      <c r="L99" s="152" t="s">
        <v>5</v>
      </c>
      <c r="M99" s="152" t="s">
        <v>8</v>
      </c>
      <c r="N99" s="152">
        <v>10.0</v>
      </c>
      <c r="O99" s="152"/>
      <c r="P99" s="152"/>
      <c r="Q99" s="152"/>
      <c r="R99" s="153"/>
      <c r="S99" s="153" t="str">
        <f t="array" ref="S99">INDEX(Activities!I:I, MATCH(A99, Activities!A:A, 0))</f>
        <v>Somalia Counter Extremism Programme</v>
      </c>
      <c r="T99" s="157"/>
      <c r="U99" s="155"/>
      <c r="V99" s="155"/>
      <c r="W99" s="155"/>
      <c r="X99" s="155"/>
      <c r="Y99" s="155"/>
      <c r="Z99" s="155"/>
      <c r="AA99" s="155"/>
    </row>
    <row r="100" ht="15.0" customHeight="1">
      <c r="A100" s="146" t="s">
        <v>265</v>
      </c>
      <c r="B100" s="147">
        <f>COUNTIF(Activities!A:A, A100)</f>
        <v>1</v>
      </c>
      <c r="C100" s="148">
        <v>2053167.0</v>
      </c>
      <c r="D100" s="149">
        <v>43373.0</v>
      </c>
      <c r="E100" s="150">
        <v>43373.0</v>
      </c>
      <c r="F100" s="156">
        <v>4.0</v>
      </c>
      <c r="G100" s="152">
        <f t="shared" si="1"/>
        <v>9</v>
      </c>
      <c r="H100" s="153" t="s">
        <v>815</v>
      </c>
      <c r="I100" s="152">
        <f t="shared" si="2"/>
        <v>2018</v>
      </c>
      <c r="J100" s="152">
        <f t="shared" si="3"/>
        <v>2019</v>
      </c>
      <c r="K100" s="153" t="str">
        <f t="shared" si="4"/>
        <v>Expenditure on Somalia Security Sector Reform Programme (Q2 FY 2019)</v>
      </c>
      <c r="L100" s="152" t="s">
        <v>5</v>
      </c>
      <c r="M100" s="152" t="s">
        <v>8</v>
      </c>
      <c r="N100" s="152">
        <v>10.0</v>
      </c>
      <c r="O100" s="152"/>
      <c r="P100" s="152"/>
      <c r="Q100" s="152"/>
      <c r="R100" s="153"/>
      <c r="S100" s="153" t="str">
        <f t="array" ref="S100">INDEX(Activities!I:I, MATCH(A100, Activities!A:A, 0))</f>
        <v>Somalia Security Sector Reform Programme</v>
      </c>
      <c r="T100" s="157"/>
      <c r="U100" s="155"/>
      <c r="V100" s="155"/>
      <c r="W100" s="155"/>
      <c r="X100" s="155"/>
      <c r="Y100" s="155"/>
      <c r="Z100" s="155"/>
      <c r="AA100" s="155"/>
    </row>
    <row r="101" ht="15.0" customHeight="1">
      <c r="A101" s="146" t="s">
        <v>269</v>
      </c>
      <c r="B101" s="147">
        <f>COUNTIF(Activities!A:A, A101)</f>
        <v>1</v>
      </c>
      <c r="C101" s="148">
        <v>272242.0</v>
      </c>
      <c r="D101" s="149">
        <v>43373.0</v>
      </c>
      <c r="E101" s="150">
        <v>43373.0</v>
      </c>
      <c r="F101" s="156">
        <v>4.0</v>
      </c>
      <c r="G101" s="152">
        <f t="shared" si="1"/>
        <v>9</v>
      </c>
      <c r="H101" s="153" t="s">
        <v>815</v>
      </c>
      <c r="I101" s="152">
        <f t="shared" si="2"/>
        <v>2018</v>
      </c>
      <c r="J101" s="152">
        <f t="shared" si="3"/>
        <v>2019</v>
      </c>
      <c r="K101" s="153" t="str">
        <f t="shared" si="4"/>
        <v>Expenditure on Somalia Stabilisation Programme (Q2 FY 2019)</v>
      </c>
      <c r="L101" s="152" t="s">
        <v>5</v>
      </c>
      <c r="M101" s="152" t="s">
        <v>8</v>
      </c>
      <c r="N101" s="152">
        <v>10.0</v>
      </c>
      <c r="O101" s="152"/>
      <c r="P101" s="152"/>
      <c r="Q101" s="152"/>
      <c r="R101" s="153"/>
      <c r="S101" s="153" t="str">
        <f t="array" ref="S101">INDEX(Activities!I:I, MATCH(A101, Activities!A:A, 0))</f>
        <v>Somalia Stabilisation Programme</v>
      </c>
      <c r="T101" s="157"/>
      <c r="U101" s="155"/>
      <c r="V101" s="155"/>
      <c r="W101" s="155"/>
      <c r="X101" s="155"/>
      <c r="Y101" s="155"/>
      <c r="Z101" s="155"/>
      <c r="AA101" s="155"/>
    </row>
    <row r="102" ht="15.0" customHeight="1">
      <c r="A102" s="146" t="s">
        <v>273</v>
      </c>
      <c r="B102" s="147">
        <f>COUNTIF(Activities!A:A, A102)</f>
        <v>1</v>
      </c>
      <c r="C102" s="148">
        <v>1120431.0</v>
      </c>
      <c r="D102" s="149">
        <v>43373.0</v>
      </c>
      <c r="E102" s="150">
        <v>43373.0</v>
      </c>
      <c r="F102" s="156">
        <v>4.0</v>
      </c>
      <c r="G102" s="152">
        <f t="shared" si="1"/>
        <v>9</v>
      </c>
      <c r="H102" s="153" t="s">
        <v>815</v>
      </c>
      <c r="I102" s="152">
        <f t="shared" si="2"/>
        <v>2018</v>
      </c>
      <c r="J102" s="152">
        <f t="shared" si="3"/>
        <v>2019</v>
      </c>
      <c r="K102" s="153" t="str">
        <f t="shared" si="4"/>
        <v>Expenditure on South Sudan Conflict Reduction (Q2 FY 2019)</v>
      </c>
      <c r="L102" s="152" t="s">
        <v>5</v>
      </c>
      <c r="M102" s="152" t="s">
        <v>8</v>
      </c>
      <c r="N102" s="152">
        <v>10.0</v>
      </c>
      <c r="O102" s="152"/>
      <c r="P102" s="152"/>
      <c r="Q102" s="152"/>
      <c r="R102" s="153"/>
      <c r="S102" s="153" t="str">
        <f t="array" ref="S102">INDEX(Activities!I:I, MATCH(A102, Activities!A:A, 0))</f>
        <v>South Sudan Conflict Reduction</v>
      </c>
      <c r="T102" s="157"/>
      <c r="U102" s="155"/>
      <c r="V102" s="155"/>
      <c r="W102" s="155"/>
      <c r="X102" s="155"/>
      <c r="Y102" s="155"/>
      <c r="Z102" s="155"/>
      <c r="AA102" s="155"/>
    </row>
    <row r="103" ht="15.0" customHeight="1">
      <c r="A103" s="146" t="s">
        <v>279</v>
      </c>
      <c r="B103" s="147">
        <f>COUNTIF(Activities!A:A, A103)</f>
        <v>1</v>
      </c>
      <c r="C103" s="148">
        <v>975689.0</v>
      </c>
      <c r="D103" s="149">
        <v>43373.0</v>
      </c>
      <c r="E103" s="150">
        <v>43373.0</v>
      </c>
      <c r="F103" s="156">
        <v>4.0</v>
      </c>
      <c r="G103" s="152">
        <f t="shared" si="1"/>
        <v>9</v>
      </c>
      <c r="H103" s="153" t="s">
        <v>815</v>
      </c>
      <c r="I103" s="152">
        <f t="shared" si="2"/>
        <v>2018</v>
      </c>
      <c r="J103" s="152">
        <f t="shared" si="3"/>
        <v>2019</v>
      </c>
      <c r="K103" s="153" t="str">
        <f t="shared" si="4"/>
        <v>Expenditure on Sudan Conflict Reduction and Stabilisation Programme (Q2 FY 2019)</v>
      </c>
      <c r="L103" s="152" t="s">
        <v>5</v>
      </c>
      <c r="M103" s="152" t="s">
        <v>8</v>
      </c>
      <c r="N103" s="152">
        <v>10.0</v>
      </c>
      <c r="O103" s="152"/>
      <c r="P103" s="152"/>
      <c r="Q103" s="152"/>
      <c r="R103" s="153"/>
      <c r="S103" s="153" t="str">
        <f t="array" ref="S103">INDEX(Activities!I:I, MATCH(A103, Activities!A:A, 0))</f>
        <v>Sudan Conflict Reduction and Stabilisation Programme</v>
      </c>
      <c r="T103" s="157"/>
      <c r="U103" s="155"/>
      <c r="V103" s="155"/>
      <c r="W103" s="155"/>
      <c r="X103" s="155"/>
      <c r="Y103" s="155"/>
      <c r="Z103" s="155"/>
      <c r="AA103" s="155"/>
    </row>
    <row r="104" ht="15.0" customHeight="1">
      <c r="A104" s="146" t="s">
        <v>309</v>
      </c>
      <c r="B104" s="147">
        <f>COUNTIF(Activities!A:A, A104)</f>
        <v>1</v>
      </c>
      <c r="C104" s="148">
        <v>90341.0</v>
      </c>
      <c r="D104" s="149">
        <v>43373.0</v>
      </c>
      <c r="E104" s="150">
        <v>43373.0</v>
      </c>
      <c r="F104" s="156">
        <v>4.0</v>
      </c>
      <c r="G104" s="152">
        <f t="shared" si="1"/>
        <v>9</v>
      </c>
      <c r="H104" s="153" t="s">
        <v>815</v>
      </c>
      <c r="I104" s="152">
        <f t="shared" si="2"/>
        <v>2018</v>
      </c>
      <c r="J104" s="152">
        <f t="shared" si="3"/>
        <v>2019</v>
      </c>
      <c r="K104" s="153" t="str">
        <f t="shared" si="4"/>
        <v>Expenditure on Caribbean – Serious and Organised Crime (Q2 FY 2019)</v>
      </c>
      <c r="L104" s="152" t="s">
        <v>5</v>
      </c>
      <c r="M104" s="152" t="s">
        <v>8</v>
      </c>
      <c r="N104" s="152">
        <v>10.0</v>
      </c>
      <c r="O104" s="152"/>
      <c r="P104" s="152"/>
      <c r="Q104" s="152"/>
      <c r="R104" s="153"/>
      <c r="S104" s="153" t="str">
        <f t="array" ref="S104">INDEX(Activities!I:I, MATCH(A104, Activities!A:A, 0))</f>
        <v>Caribbean – Serious and Organised Crime</v>
      </c>
      <c r="T104" s="157"/>
      <c r="U104" s="155"/>
      <c r="V104" s="155"/>
      <c r="W104" s="155"/>
      <c r="X104" s="155"/>
      <c r="Y104" s="155"/>
      <c r="Z104" s="155"/>
      <c r="AA104" s="155"/>
    </row>
    <row r="105" ht="15.0" customHeight="1">
      <c r="A105" s="146" t="s">
        <v>314</v>
      </c>
      <c r="B105" s="147">
        <f>COUNTIF(Activities!A:A, A105)</f>
        <v>1</v>
      </c>
      <c r="C105" s="148">
        <v>1423416.0</v>
      </c>
      <c r="D105" s="149">
        <v>43373.0</v>
      </c>
      <c r="E105" s="150">
        <v>43373.0</v>
      </c>
      <c r="F105" s="156">
        <v>4.0</v>
      </c>
      <c r="G105" s="152">
        <f t="shared" si="1"/>
        <v>9</v>
      </c>
      <c r="H105" s="153" t="s">
        <v>815</v>
      </c>
      <c r="I105" s="152">
        <f t="shared" si="2"/>
        <v>2018</v>
      </c>
      <c r="J105" s="152">
        <f t="shared" si="3"/>
        <v>2019</v>
      </c>
      <c r="K105" s="153" t="str">
        <f t="shared" si="4"/>
        <v>Expenditure on Colombia Peace and Stability (Q2 FY 2019)</v>
      </c>
      <c r="L105" s="152" t="s">
        <v>5</v>
      </c>
      <c r="M105" s="152" t="s">
        <v>8</v>
      </c>
      <c r="N105" s="152">
        <v>10.0</v>
      </c>
      <c r="O105" s="152"/>
      <c r="P105" s="152"/>
      <c r="Q105" s="152"/>
      <c r="R105" s="153"/>
      <c r="S105" s="153" t="str">
        <f t="array" ref="S105">INDEX(Activities!I:I, MATCH(A105, Activities!A:A, 0))</f>
        <v>Colombia Peace and Stability</v>
      </c>
      <c r="T105" s="157"/>
      <c r="U105" s="155"/>
      <c r="V105" s="155"/>
      <c r="W105" s="155"/>
      <c r="X105" s="155"/>
      <c r="Y105" s="155"/>
      <c r="Z105" s="155"/>
      <c r="AA105" s="155"/>
    </row>
    <row r="106" ht="15.0" customHeight="1">
      <c r="A106" s="146" t="s">
        <v>320</v>
      </c>
      <c r="B106" s="147">
        <f>COUNTIF(Activities!A:A, A106)</f>
        <v>1</v>
      </c>
      <c r="C106" s="148">
        <v>13874.0</v>
      </c>
      <c r="D106" s="149">
        <v>43373.0</v>
      </c>
      <c r="E106" s="150">
        <v>43373.0</v>
      </c>
      <c r="F106" s="156">
        <v>4.0</v>
      </c>
      <c r="G106" s="152">
        <f t="shared" si="1"/>
        <v>9</v>
      </c>
      <c r="H106" s="153" t="s">
        <v>815</v>
      </c>
      <c r="I106" s="152">
        <f t="shared" si="2"/>
        <v>2018</v>
      </c>
      <c r="J106" s="152">
        <f t="shared" si="3"/>
        <v>2019</v>
      </c>
      <c r="K106" s="153" t="str">
        <f t="shared" si="4"/>
        <v>Expenditure on Peru/Colombia Serious Organised Crime (Formerly Combatting Illicit Economies - Colombia/Peru/Panama) (Q2 FY 2019)</v>
      </c>
      <c r="L106" s="152" t="s">
        <v>5</v>
      </c>
      <c r="M106" s="152" t="s">
        <v>8</v>
      </c>
      <c r="N106" s="152">
        <v>10.0</v>
      </c>
      <c r="O106" s="152"/>
      <c r="P106" s="152"/>
      <c r="Q106" s="152"/>
      <c r="R106" s="153"/>
      <c r="S106" s="153" t="str">
        <f t="array" ref="S106">INDEX(Activities!I:I, MATCH(A106, Activities!A:A, 0))</f>
        <v>Peru/Colombia Serious Organised Crime (Formerly Combatting Illicit Economies - Colombia/Peru/Panama)</v>
      </c>
      <c r="T106" s="157"/>
      <c r="U106" s="155"/>
      <c r="V106" s="155"/>
      <c r="W106" s="155"/>
      <c r="X106" s="155"/>
      <c r="Y106" s="155"/>
      <c r="Z106" s="155"/>
      <c r="AA106" s="155"/>
    </row>
    <row r="107" ht="15.0" customHeight="1">
      <c r="A107" s="146" t="s">
        <v>325</v>
      </c>
      <c r="B107" s="147">
        <f>COUNTIF(Activities!A:A, A107)</f>
        <v>1</v>
      </c>
      <c r="C107" s="148">
        <v>853453.0</v>
      </c>
      <c r="D107" s="149">
        <v>43373.0</v>
      </c>
      <c r="E107" s="150">
        <v>43373.0</v>
      </c>
      <c r="F107" s="156">
        <v>4.0</v>
      </c>
      <c r="G107" s="152">
        <f t="shared" si="1"/>
        <v>9</v>
      </c>
      <c r="H107" s="153" t="s">
        <v>815</v>
      </c>
      <c r="I107" s="152">
        <f t="shared" si="2"/>
        <v>2018</v>
      </c>
      <c r="J107" s="152">
        <f t="shared" si="3"/>
        <v>2019</v>
      </c>
      <c r="K107" s="153" t="str">
        <f t="shared" si="4"/>
        <v>Expenditure on Central Asia Programme (Q2 FY 2019)</v>
      </c>
      <c r="L107" s="152" t="s">
        <v>5</v>
      </c>
      <c r="M107" s="152" t="s">
        <v>8</v>
      </c>
      <c r="N107" s="152">
        <v>10.0</v>
      </c>
      <c r="O107" s="152"/>
      <c r="P107" s="152"/>
      <c r="Q107" s="152"/>
      <c r="R107" s="153"/>
      <c r="S107" s="153" t="str">
        <f t="array" ref="S107">INDEX(Activities!I:I, MATCH(A107, Activities!A:A, 0))</f>
        <v>Central Asia Programme</v>
      </c>
      <c r="T107" s="157"/>
      <c r="U107" s="155"/>
      <c r="V107" s="155"/>
      <c r="W107" s="155"/>
      <c r="X107" s="155"/>
      <c r="Y107" s="155"/>
      <c r="Z107" s="155"/>
      <c r="AA107" s="155"/>
    </row>
    <row r="108" ht="15.0" customHeight="1">
      <c r="A108" s="146" t="s">
        <v>330</v>
      </c>
      <c r="B108" s="147">
        <f>COUNTIF(Activities!A:A, A108)</f>
        <v>1</v>
      </c>
      <c r="C108" s="148">
        <v>1206235.0</v>
      </c>
      <c r="D108" s="149">
        <v>43373.0</v>
      </c>
      <c r="E108" s="150">
        <v>43373.0</v>
      </c>
      <c r="F108" s="156">
        <v>4.0</v>
      </c>
      <c r="G108" s="152">
        <f t="shared" si="1"/>
        <v>9</v>
      </c>
      <c r="H108" s="153" t="s">
        <v>815</v>
      </c>
      <c r="I108" s="152">
        <f t="shared" si="2"/>
        <v>2018</v>
      </c>
      <c r="J108" s="152">
        <f t="shared" si="3"/>
        <v>2019</v>
      </c>
      <c r="K108" s="153" t="str">
        <f t="shared" si="4"/>
        <v>Expenditure on Eastern Partnership (Q2 FY 2019)</v>
      </c>
      <c r="L108" s="152" t="s">
        <v>5</v>
      </c>
      <c r="M108" s="152" t="s">
        <v>8</v>
      </c>
      <c r="N108" s="152">
        <v>10.0</v>
      </c>
      <c r="O108" s="152"/>
      <c r="P108" s="152"/>
      <c r="Q108" s="152"/>
      <c r="R108" s="153"/>
      <c r="S108" s="153" t="str">
        <f t="array" ref="S108">INDEX(Activities!I:I, MATCH(A108, Activities!A:A, 0))</f>
        <v>Eastern Partnership</v>
      </c>
      <c r="T108" s="157"/>
      <c r="U108" s="155"/>
      <c r="V108" s="155"/>
      <c r="W108" s="155"/>
      <c r="X108" s="155"/>
      <c r="Y108" s="155"/>
      <c r="Z108" s="155"/>
      <c r="AA108" s="155"/>
    </row>
    <row r="109" ht="15.0" customHeight="1">
      <c r="A109" s="146" t="s">
        <v>334</v>
      </c>
      <c r="B109" s="147">
        <f>COUNTIF(Activities!A:A, A109)</f>
        <v>1</v>
      </c>
      <c r="C109" s="148">
        <v>1128361.0</v>
      </c>
      <c r="D109" s="149">
        <v>43373.0</v>
      </c>
      <c r="E109" s="150">
        <v>43373.0</v>
      </c>
      <c r="F109" s="156">
        <v>4.0</v>
      </c>
      <c r="G109" s="152">
        <f t="shared" si="1"/>
        <v>9</v>
      </c>
      <c r="H109" s="153" t="s">
        <v>815</v>
      </c>
      <c r="I109" s="152">
        <f t="shared" si="2"/>
        <v>2018</v>
      </c>
      <c r="J109" s="152">
        <f t="shared" si="3"/>
        <v>2019</v>
      </c>
      <c r="K109" s="153" t="str">
        <f t="shared" si="4"/>
        <v>Expenditure on Good Governance Fund (Q2 FY 2019)</v>
      </c>
      <c r="L109" s="152" t="s">
        <v>5</v>
      </c>
      <c r="M109" s="152" t="s">
        <v>8</v>
      </c>
      <c r="N109" s="152">
        <v>10.0</v>
      </c>
      <c r="O109" s="152"/>
      <c r="P109" s="152"/>
      <c r="Q109" s="152"/>
      <c r="R109" s="153"/>
      <c r="S109" s="153" t="str">
        <f t="array" ref="S109">INDEX(Activities!I:I, MATCH(A109, Activities!A:A, 0))</f>
        <v>Good Governance Fund</v>
      </c>
      <c r="T109" s="157"/>
      <c r="U109" s="155"/>
      <c r="V109" s="155"/>
      <c r="W109" s="155"/>
      <c r="X109" s="155"/>
      <c r="Y109" s="155"/>
      <c r="Z109" s="155"/>
      <c r="AA109" s="155"/>
    </row>
    <row r="110" ht="15.0" customHeight="1">
      <c r="A110" s="146" t="s">
        <v>349</v>
      </c>
      <c r="B110" s="147">
        <f>COUNTIF(Activities!A:A, A110)</f>
        <v>1</v>
      </c>
      <c r="C110" s="148">
        <v>1088387.0</v>
      </c>
      <c r="D110" s="149">
        <v>43373.0</v>
      </c>
      <c r="E110" s="150">
        <v>43373.0</v>
      </c>
      <c r="F110" s="156">
        <v>4.0</v>
      </c>
      <c r="G110" s="152">
        <f t="shared" si="1"/>
        <v>9</v>
      </c>
      <c r="H110" s="153" t="s">
        <v>815</v>
      </c>
      <c r="I110" s="152">
        <f t="shared" si="2"/>
        <v>2018</v>
      </c>
      <c r="J110" s="152">
        <f t="shared" si="3"/>
        <v>2019</v>
      </c>
      <c r="K110" s="153" t="str">
        <f t="shared" si="4"/>
        <v>Expenditure on Algeria CSSF Programme (Q2 FY 2019)</v>
      </c>
      <c r="L110" s="152" t="s">
        <v>5</v>
      </c>
      <c r="M110" s="152" t="s">
        <v>8</v>
      </c>
      <c r="N110" s="152">
        <v>10.0</v>
      </c>
      <c r="O110" s="152"/>
      <c r="P110" s="152"/>
      <c r="Q110" s="152"/>
      <c r="R110" s="153"/>
      <c r="S110" s="153" t="str">
        <f t="array" ref="S110">INDEX(Activities!I:I, MATCH(A110, Activities!A:A, 0))</f>
        <v>Algeria CSSF Programme</v>
      </c>
      <c r="T110" s="157"/>
      <c r="U110" s="155"/>
      <c r="V110" s="155"/>
      <c r="W110" s="155"/>
      <c r="X110" s="155"/>
      <c r="Y110" s="155"/>
      <c r="Z110" s="155"/>
      <c r="AA110" s="155"/>
    </row>
    <row r="111" ht="15.0" customHeight="1">
      <c r="A111" s="146" t="s">
        <v>356</v>
      </c>
      <c r="B111" s="147">
        <f>COUNTIF(Activities!A:A, A111)</f>
        <v>1</v>
      </c>
      <c r="C111" s="148">
        <v>1286051.0</v>
      </c>
      <c r="D111" s="149">
        <v>43373.0</v>
      </c>
      <c r="E111" s="150">
        <v>43373.0</v>
      </c>
      <c r="F111" s="156">
        <v>4.0</v>
      </c>
      <c r="G111" s="152">
        <f t="shared" si="1"/>
        <v>9</v>
      </c>
      <c r="H111" s="153" t="s">
        <v>815</v>
      </c>
      <c r="I111" s="152">
        <f t="shared" si="2"/>
        <v>2018</v>
      </c>
      <c r="J111" s="152">
        <f t="shared" si="3"/>
        <v>2019</v>
      </c>
      <c r="K111" s="153" t="str">
        <f t="shared" si="4"/>
        <v>Expenditure on Egypt CSSF Programme (Q2 FY 2019)</v>
      </c>
      <c r="L111" s="152" t="s">
        <v>5</v>
      </c>
      <c r="M111" s="152" t="s">
        <v>8</v>
      </c>
      <c r="N111" s="152">
        <v>10.0</v>
      </c>
      <c r="O111" s="152"/>
      <c r="P111" s="152"/>
      <c r="Q111" s="152"/>
      <c r="R111" s="153"/>
      <c r="S111" s="153" t="str">
        <f t="array" ref="S111">INDEX(Activities!I:I, MATCH(A111, Activities!A:A, 0))</f>
        <v>Egypt CSSF Programme</v>
      </c>
      <c r="T111" s="157"/>
      <c r="U111" s="155"/>
      <c r="V111" s="155"/>
      <c r="W111" s="155"/>
      <c r="X111" s="155"/>
      <c r="Y111" s="155"/>
      <c r="Z111" s="155"/>
      <c r="AA111" s="155"/>
    </row>
    <row r="112" ht="15.0" customHeight="1">
      <c r="A112" s="146" t="s">
        <v>363</v>
      </c>
      <c r="B112" s="147">
        <f>COUNTIF(Activities!A:A, A112)</f>
        <v>1</v>
      </c>
      <c r="C112" s="148">
        <v>2155129.0</v>
      </c>
      <c r="D112" s="149">
        <v>43373.0</v>
      </c>
      <c r="E112" s="150">
        <v>43373.0</v>
      </c>
      <c r="F112" s="156">
        <v>4.0</v>
      </c>
      <c r="G112" s="152">
        <f t="shared" si="1"/>
        <v>9</v>
      </c>
      <c r="H112" s="153" t="s">
        <v>815</v>
      </c>
      <c r="I112" s="152">
        <f t="shared" si="2"/>
        <v>2018</v>
      </c>
      <c r="J112" s="152">
        <f t="shared" si="3"/>
        <v>2019</v>
      </c>
      <c r="K112" s="153" t="str">
        <f t="shared" si="4"/>
        <v>Expenditure on Lebanon CSSF: Security Programme (Q2 FY 2019)</v>
      </c>
      <c r="L112" s="152" t="s">
        <v>5</v>
      </c>
      <c r="M112" s="152" t="s">
        <v>8</v>
      </c>
      <c r="N112" s="152">
        <v>10.0</v>
      </c>
      <c r="O112" s="152"/>
      <c r="P112" s="152"/>
      <c r="Q112" s="152"/>
      <c r="R112" s="153"/>
      <c r="S112" s="153" t="str">
        <f t="array" ref="S112">INDEX(Activities!I:I, MATCH(A112, Activities!A:A, 0))</f>
        <v>Lebanon CSSF: Security Programme</v>
      </c>
      <c r="T112" s="157"/>
      <c r="U112" s="155"/>
      <c r="V112" s="155"/>
      <c r="W112" s="155"/>
      <c r="X112" s="155"/>
      <c r="Y112" s="155"/>
      <c r="Z112" s="155"/>
      <c r="AA112" s="155"/>
    </row>
    <row r="113" ht="15.0" customHeight="1">
      <c r="A113" s="146" t="s">
        <v>370</v>
      </c>
      <c r="B113" s="147">
        <f>COUNTIF(Activities!A:A, A113)</f>
        <v>1</v>
      </c>
      <c r="C113" s="148">
        <v>1156671.0</v>
      </c>
      <c r="D113" s="149">
        <v>43373.0</v>
      </c>
      <c r="E113" s="150">
        <v>43373.0</v>
      </c>
      <c r="F113" s="156">
        <v>4.0</v>
      </c>
      <c r="G113" s="152">
        <f t="shared" si="1"/>
        <v>9</v>
      </c>
      <c r="H113" s="153" t="s">
        <v>815</v>
      </c>
      <c r="I113" s="152">
        <f t="shared" si="2"/>
        <v>2018</v>
      </c>
      <c r="J113" s="152">
        <f t="shared" si="3"/>
        <v>2019</v>
      </c>
      <c r="K113" s="153" t="str">
        <f t="shared" si="4"/>
        <v>Expenditure on Libya CSSF Programme (Q2 FY 2019)</v>
      </c>
      <c r="L113" s="152" t="s">
        <v>5</v>
      </c>
      <c r="M113" s="152" t="s">
        <v>8</v>
      </c>
      <c r="N113" s="152">
        <v>10.0</v>
      </c>
      <c r="O113" s="152"/>
      <c r="P113" s="152"/>
      <c r="Q113" s="152"/>
      <c r="R113" s="153"/>
      <c r="S113" s="153" t="str">
        <f t="array" ref="S113">INDEX(Activities!I:I, MATCH(A113, Activities!A:A, 0))</f>
        <v>Libya CSSF Programme</v>
      </c>
      <c r="T113" s="157"/>
      <c r="U113" s="155"/>
      <c r="V113" s="155"/>
      <c r="W113" s="155"/>
      <c r="X113" s="155"/>
      <c r="Y113" s="155"/>
      <c r="Z113" s="155"/>
      <c r="AA113" s="155"/>
    </row>
    <row r="114" ht="15.0" customHeight="1">
      <c r="A114" s="146" t="s">
        <v>376</v>
      </c>
      <c r="B114" s="147">
        <f>COUNTIF(Activities!A:A, A114)</f>
        <v>1</v>
      </c>
      <c r="C114" s="148">
        <v>861585.0</v>
      </c>
      <c r="D114" s="149">
        <v>43373.0</v>
      </c>
      <c r="E114" s="150">
        <v>43373.0</v>
      </c>
      <c r="F114" s="156">
        <v>4.0</v>
      </c>
      <c r="G114" s="152">
        <f t="shared" si="1"/>
        <v>9</v>
      </c>
      <c r="H114" s="153" t="s">
        <v>815</v>
      </c>
      <c r="I114" s="152">
        <f t="shared" si="2"/>
        <v>2018</v>
      </c>
      <c r="J114" s="152">
        <f t="shared" si="3"/>
        <v>2019</v>
      </c>
      <c r="K114" s="153" t="str">
        <f t="shared" si="4"/>
        <v>Expenditure on Morocco CSSF Programme (Q2 FY 2019)</v>
      </c>
      <c r="L114" s="152" t="s">
        <v>5</v>
      </c>
      <c r="M114" s="152" t="s">
        <v>8</v>
      </c>
      <c r="N114" s="152">
        <v>10.0</v>
      </c>
      <c r="O114" s="152"/>
      <c r="P114" s="152"/>
      <c r="Q114" s="152"/>
      <c r="R114" s="153"/>
      <c r="S114" s="153" t="str">
        <f t="array" ref="S114">INDEX(Activities!I:I, MATCH(A114, Activities!A:A, 0))</f>
        <v>Morocco CSSF Programme</v>
      </c>
      <c r="T114" s="157"/>
      <c r="U114" s="155"/>
      <c r="V114" s="155"/>
      <c r="W114" s="155"/>
      <c r="X114" s="155"/>
      <c r="Y114" s="155"/>
      <c r="Z114" s="155"/>
      <c r="AA114" s="155"/>
    </row>
    <row r="115" ht="15.0" customHeight="1">
      <c r="A115" s="146" t="s">
        <v>383</v>
      </c>
      <c r="B115" s="147">
        <f>COUNTIF(Activities!A:A, A115)</f>
        <v>1</v>
      </c>
      <c r="C115" s="148">
        <v>811810.0</v>
      </c>
      <c r="D115" s="149">
        <v>43373.0</v>
      </c>
      <c r="E115" s="150">
        <v>43373.0</v>
      </c>
      <c r="F115" s="156">
        <v>4.0</v>
      </c>
      <c r="G115" s="152">
        <f t="shared" si="1"/>
        <v>9</v>
      </c>
      <c r="H115" s="153" t="s">
        <v>815</v>
      </c>
      <c r="I115" s="152">
        <f t="shared" si="2"/>
        <v>2018</v>
      </c>
      <c r="J115" s="152">
        <f t="shared" si="3"/>
        <v>2019</v>
      </c>
      <c r="K115" s="153" t="str">
        <f t="shared" si="4"/>
        <v>Expenditure on Yemen CSSF Programme (Q2 FY 2019)</v>
      </c>
      <c r="L115" s="152" t="s">
        <v>5</v>
      </c>
      <c r="M115" s="152" t="s">
        <v>8</v>
      </c>
      <c r="N115" s="152">
        <v>10.0</v>
      </c>
      <c r="O115" s="152"/>
      <c r="P115" s="152"/>
      <c r="Q115" s="152"/>
      <c r="R115" s="153"/>
      <c r="S115" s="153" t="str">
        <f t="array" ref="S115">INDEX(Activities!I:I, MATCH(A115, Activities!A:A, 0))</f>
        <v>Yemen CSSF Programme</v>
      </c>
      <c r="T115" s="157"/>
      <c r="U115" s="155"/>
      <c r="V115" s="155"/>
      <c r="W115" s="155"/>
      <c r="X115" s="155"/>
      <c r="Y115" s="155"/>
      <c r="Z115" s="155"/>
      <c r="AA115" s="155"/>
    </row>
    <row r="116" ht="15.0" customHeight="1">
      <c r="A116" s="146" t="s">
        <v>389</v>
      </c>
      <c r="B116" s="147">
        <f>COUNTIF(Activities!A:A, A116)</f>
        <v>1</v>
      </c>
      <c r="C116" s="148">
        <v>1257212.0</v>
      </c>
      <c r="D116" s="149">
        <v>43373.0</v>
      </c>
      <c r="E116" s="150">
        <v>43373.0</v>
      </c>
      <c r="F116" s="156">
        <v>4.0</v>
      </c>
      <c r="G116" s="152">
        <f t="shared" si="1"/>
        <v>9</v>
      </c>
      <c r="H116" s="153" t="s">
        <v>815</v>
      </c>
      <c r="I116" s="152">
        <f t="shared" si="2"/>
        <v>2018</v>
      </c>
      <c r="J116" s="152">
        <f t="shared" si="3"/>
        <v>2019</v>
      </c>
      <c r="K116" s="153" t="str">
        <f t="shared" si="4"/>
        <v>Expenditure on Iraq Governance and Resilience (Q2 FY 2019)</v>
      </c>
      <c r="L116" s="152" t="s">
        <v>5</v>
      </c>
      <c r="M116" s="152" t="s">
        <v>8</v>
      </c>
      <c r="N116" s="152">
        <v>10.0</v>
      </c>
      <c r="O116" s="152"/>
      <c r="P116" s="152"/>
      <c r="Q116" s="152"/>
      <c r="R116" s="153"/>
      <c r="S116" s="153" t="str">
        <f t="array" ref="S116">INDEX(Activities!I:I, MATCH(A116, Activities!A:A, 0))</f>
        <v>Iraq Governance and Resilience</v>
      </c>
      <c r="T116" s="157"/>
      <c r="U116" s="155"/>
      <c r="V116" s="155"/>
      <c r="W116" s="155"/>
      <c r="X116" s="155"/>
      <c r="Y116" s="155"/>
      <c r="Z116" s="155"/>
      <c r="AA116" s="155"/>
    </row>
    <row r="117" ht="15.0" customHeight="1">
      <c r="A117" s="146" t="s">
        <v>395</v>
      </c>
      <c r="B117" s="147">
        <f>COUNTIF(Activities!A:A, A117)</f>
        <v>1</v>
      </c>
      <c r="C117" s="148">
        <v>2760597.0</v>
      </c>
      <c r="D117" s="149">
        <v>43373.0</v>
      </c>
      <c r="E117" s="150">
        <v>43373.0</v>
      </c>
      <c r="F117" s="156">
        <v>4.0</v>
      </c>
      <c r="G117" s="152">
        <f t="shared" si="1"/>
        <v>9</v>
      </c>
      <c r="H117" s="153" t="s">
        <v>815</v>
      </c>
      <c r="I117" s="152">
        <f t="shared" si="2"/>
        <v>2018</v>
      </c>
      <c r="J117" s="152">
        <f t="shared" si="3"/>
        <v>2019</v>
      </c>
      <c r="K117" s="153" t="str">
        <f t="shared" si="4"/>
        <v>Expenditure on Iraq Security, Justice and Reconciliation (Q2 FY 2019)</v>
      </c>
      <c r="L117" s="152" t="s">
        <v>5</v>
      </c>
      <c r="M117" s="152" t="s">
        <v>8</v>
      </c>
      <c r="N117" s="152">
        <v>10.0</v>
      </c>
      <c r="O117" s="152"/>
      <c r="P117" s="152"/>
      <c r="Q117" s="152"/>
      <c r="R117" s="153"/>
      <c r="S117" s="153" t="str">
        <f t="array" ref="S117">INDEX(Activities!I:I, MATCH(A117, Activities!A:A, 0))</f>
        <v>Iraq Security, Justice and Reconciliation</v>
      </c>
      <c r="T117" s="157"/>
      <c r="U117" s="155"/>
      <c r="V117" s="155"/>
      <c r="W117" s="155"/>
      <c r="X117" s="155"/>
      <c r="Y117" s="155"/>
      <c r="Z117" s="155"/>
      <c r="AA117" s="155"/>
    </row>
    <row r="118" ht="15.0" customHeight="1">
      <c r="A118" s="146" t="s">
        <v>399</v>
      </c>
      <c r="B118" s="147">
        <f>COUNTIF(Activities!A:A, A118)</f>
        <v>1</v>
      </c>
      <c r="C118" s="148">
        <v>769435.0</v>
      </c>
      <c r="D118" s="149">
        <v>43373.0</v>
      </c>
      <c r="E118" s="150">
        <v>43373.0</v>
      </c>
      <c r="F118" s="156">
        <v>4.0</v>
      </c>
      <c r="G118" s="152">
        <f t="shared" si="1"/>
        <v>9</v>
      </c>
      <c r="H118" s="153" t="s">
        <v>815</v>
      </c>
      <c r="I118" s="152">
        <f t="shared" si="2"/>
        <v>2018</v>
      </c>
      <c r="J118" s="152">
        <f t="shared" si="3"/>
        <v>2019</v>
      </c>
      <c r="K118" s="153" t="str">
        <f t="shared" si="4"/>
        <v>Expenditure on Jordan Political Stability (Q2 FY 2019)</v>
      </c>
      <c r="L118" s="152" t="s">
        <v>5</v>
      </c>
      <c r="M118" s="152" t="s">
        <v>8</v>
      </c>
      <c r="N118" s="152">
        <v>10.0</v>
      </c>
      <c r="O118" s="152"/>
      <c r="P118" s="152"/>
      <c r="Q118" s="152"/>
      <c r="R118" s="153"/>
      <c r="S118" s="153" t="str">
        <f t="array" ref="S118">INDEX(Activities!I:I, MATCH(A118, Activities!A:A, 0))</f>
        <v>Jordan Political Stability</v>
      </c>
      <c r="T118" s="157"/>
      <c r="U118" s="155"/>
      <c r="V118" s="155"/>
      <c r="W118" s="155"/>
      <c r="X118" s="155"/>
      <c r="Y118" s="155"/>
      <c r="Z118" s="155"/>
      <c r="AA118" s="155"/>
    </row>
    <row r="119" ht="15.0" customHeight="1">
      <c r="A119" s="146" t="s">
        <v>405</v>
      </c>
      <c r="B119" s="147">
        <f>COUNTIF(Activities!A:A, A119)</f>
        <v>1</v>
      </c>
      <c r="C119" s="148">
        <v>52607.0</v>
      </c>
      <c r="D119" s="149">
        <v>43373.0</v>
      </c>
      <c r="E119" s="150">
        <v>43373.0</v>
      </c>
      <c r="F119" s="156">
        <v>4.0</v>
      </c>
      <c r="G119" s="152">
        <f t="shared" si="1"/>
        <v>9</v>
      </c>
      <c r="H119" s="153" t="s">
        <v>815</v>
      </c>
      <c r="I119" s="152">
        <f t="shared" si="2"/>
        <v>2018</v>
      </c>
      <c r="J119" s="152">
        <f t="shared" si="3"/>
        <v>2019</v>
      </c>
      <c r="K119" s="153" t="str">
        <f t="shared" si="4"/>
        <v>Expenditure on Jordan Economic Sustainability (Q2 FY 2019)</v>
      </c>
      <c r="L119" s="152" t="s">
        <v>5</v>
      </c>
      <c r="M119" s="152" t="s">
        <v>8</v>
      </c>
      <c r="N119" s="152">
        <v>10.0</v>
      </c>
      <c r="O119" s="152"/>
      <c r="P119" s="152"/>
      <c r="Q119" s="152"/>
      <c r="R119" s="153"/>
      <c r="S119" s="153" t="str">
        <f t="array" ref="S119">INDEX(Activities!I:I, MATCH(A119, Activities!A:A, 0))</f>
        <v>Jordan Economic Sustainability</v>
      </c>
      <c r="T119" s="157"/>
      <c r="U119" s="155"/>
      <c r="V119" s="155"/>
      <c r="W119" s="155"/>
      <c r="X119" s="155"/>
      <c r="Y119" s="155"/>
      <c r="Z119" s="155"/>
      <c r="AA119" s="155"/>
    </row>
    <row r="120" ht="15.0" customHeight="1">
      <c r="A120" s="146" t="s">
        <v>409</v>
      </c>
      <c r="B120" s="147">
        <f>COUNTIF(Activities!A:A, A120)</f>
        <v>1</v>
      </c>
      <c r="C120" s="148">
        <v>2601769.0</v>
      </c>
      <c r="D120" s="149">
        <v>43373.0</v>
      </c>
      <c r="E120" s="150">
        <v>43373.0</v>
      </c>
      <c r="F120" s="156">
        <v>4.0</v>
      </c>
      <c r="G120" s="152">
        <f t="shared" si="1"/>
        <v>9</v>
      </c>
      <c r="H120" s="153" t="s">
        <v>815</v>
      </c>
      <c r="I120" s="152">
        <f t="shared" si="2"/>
        <v>2018</v>
      </c>
      <c r="J120" s="152">
        <f t="shared" si="3"/>
        <v>2019</v>
      </c>
      <c r="K120" s="153" t="str">
        <f t="shared" si="4"/>
        <v>Expenditure on Jordan Internal Security (Q2 FY 2019)</v>
      </c>
      <c r="L120" s="152" t="s">
        <v>5</v>
      </c>
      <c r="M120" s="152" t="s">
        <v>8</v>
      </c>
      <c r="N120" s="152">
        <v>10.0</v>
      </c>
      <c r="O120" s="152"/>
      <c r="P120" s="152"/>
      <c r="Q120" s="152"/>
      <c r="R120" s="153"/>
      <c r="S120" s="153" t="str">
        <f t="array" ref="S120">INDEX(Activities!I:I, MATCH(A120, Activities!A:A, 0))</f>
        <v>Jordan Internal Security</v>
      </c>
      <c r="T120" s="157"/>
      <c r="U120" s="155"/>
      <c r="V120" s="155"/>
      <c r="W120" s="155"/>
      <c r="X120" s="155"/>
      <c r="Y120" s="155"/>
      <c r="Z120" s="155"/>
      <c r="AA120" s="155"/>
    </row>
    <row r="121" ht="15.0" customHeight="1">
      <c r="A121" s="146" t="s">
        <v>414</v>
      </c>
      <c r="B121" s="147">
        <f>COUNTIF(Activities!A:A, A121)</f>
        <v>1</v>
      </c>
      <c r="C121" s="148">
        <v>551507.0</v>
      </c>
      <c r="D121" s="149">
        <v>43373.0</v>
      </c>
      <c r="E121" s="150">
        <v>43373.0</v>
      </c>
      <c r="F121" s="156">
        <v>4.0</v>
      </c>
      <c r="G121" s="152">
        <f t="shared" si="1"/>
        <v>9</v>
      </c>
      <c r="H121" s="153" t="s">
        <v>815</v>
      </c>
      <c r="I121" s="152">
        <f t="shared" si="2"/>
        <v>2018</v>
      </c>
      <c r="J121" s="152">
        <f t="shared" si="3"/>
        <v>2019</v>
      </c>
      <c r="K121" s="153" t="str">
        <f t="shared" si="4"/>
        <v>Expenditure on Lebanon CSSF: Community Stability Programme (Q2 FY 2019)</v>
      </c>
      <c r="L121" s="152" t="s">
        <v>5</v>
      </c>
      <c r="M121" s="152" t="s">
        <v>8</v>
      </c>
      <c r="N121" s="152">
        <v>10.0</v>
      </c>
      <c r="O121" s="152"/>
      <c r="P121" s="152"/>
      <c r="Q121" s="152"/>
      <c r="R121" s="153"/>
      <c r="S121" s="153" t="str">
        <f t="array" ref="S121">INDEX(Activities!I:I, MATCH(A121, Activities!A:A, 0))</f>
        <v>Lebanon CSSF: Community Stability Programme</v>
      </c>
      <c r="T121" s="157"/>
      <c r="U121" s="155"/>
      <c r="V121" s="155"/>
      <c r="W121" s="155"/>
      <c r="X121" s="155"/>
      <c r="Y121" s="155"/>
      <c r="Z121" s="155"/>
      <c r="AA121" s="155"/>
    </row>
    <row r="122" ht="15.0" customHeight="1">
      <c r="A122" s="146" t="s">
        <v>418</v>
      </c>
      <c r="B122" s="147">
        <f>COUNTIF(Activities!A:A, A122)</f>
        <v>1</v>
      </c>
      <c r="C122" s="148">
        <v>460619.0</v>
      </c>
      <c r="D122" s="149">
        <v>43373.0</v>
      </c>
      <c r="E122" s="150">
        <v>43373.0</v>
      </c>
      <c r="F122" s="156">
        <v>4.0</v>
      </c>
      <c r="G122" s="152">
        <f t="shared" si="1"/>
        <v>9</v>
      </c>
      <c r="H122" s="153" t="s">
        <v>815</v>
      </c>
      <c r="I122" s="152">
        <f t="shared" si="2"/>
        <v>2018</v>
      </c>
      <c r="J122" s="152">
        <f t="shared" si="3"/>
        <v>2019</v>
      </c>
      <c r="K122" s="153" t="str">
        <f t="shared" si="4"/>
        <v>Expenditure on The North Africa Fund for Regional Cooperation (Q2 FY 2019)</v>
      </c>
      <c r="L122" s="152" t="s">
        <v>5</v>
      </c>
      <c r="M122" s="152" t="s">
        <v>8</v>
      </c>
      <c r="N122" s="152">
        <v>10.0</v>
      </c>
      <c r="O122" s="152"/>
      <c r="P122" s="152"/>
      <c r="Q122" s="152"/>
      <c r="R122" s="153"/>
      <c r="S122" s="153" t="str">
        <f t="array" ref="S122">INDEX(Activities!I:I, MATCH(A122, Activities!A:A, 0))</f>
        <v>The North Africa Fund for Regional Cooperation</v>
      </c>
      <c r="T122" s="157"/>
      <c r="U122" s="155"/>
      <c r="V122" s="155"/>
      <c r="W122" s="155"/>
      <c r="X122" s="155"/>
      <c r="Y122" s="155"/>
      <c r="Z122" s="155"/>
      <c r="AA122" s="155"/>
    </row>
    <row r="123" ht="15.0" customHeight="1">
      <c r="A123" s="146" t="s">
        <v>423</v>
      </c>
      <c r="B123" s="147">
        <f>COUNTIF(Activities!A:A, A123)</f>
        <v>1</v>
      </c>
      <c r="C123" s="148">
        <v>538891.0</v>
      </c>
      <c r="D123" s="149">
        <v>43373.0</v>
      </c>
      <c r="E123" s="150">
        <v>43373.0</v>
      </c>
      <c r="F123" s="156">
        <v>4.0</v>
      </c>
      <c r="G123" s="152">
        <f t="shared" si="1"/>
        <v>9</v>
      </c>
      <c r="H123" s="153" t="s">
        <v>815</v>
      </c>
      <c r="I123" s="152">
        <f t="shared" si="2"/>
        <v>2018</v>
      </c>
      <c r="J123" s="152">
        <f t="shared" si="3"/>
        <v>2019</v>
      </c>
      <c r="K123" s="153" t="str">
        <f t="shared" si="4"/>
        <v>Expenditure on Technical Assistance Facility Programme (Q2 FY 2019)</v>
      </c>
      <c r="L123" s="152" t="s">
        <v>5</v>
      </c>
      <c r="M123" s="152" t="s">
        <v>8</v>
      </c>
      <c r="N123" s="152">
        <v>10.0</v>
      </c>
      <c r="O123" s="152"/>
      <c r="P123" s="152"/>
      <c r="Q123" s="152"/>
      <c r="R123" s="153"/>
      <c r="S123" s="153" t="str">
        <f t="array" ref="S123">INDEX(Activities!I:I, MATCH(A123, Activities!A:A, 0))</f>
        <v>Technical Assistance Facility Programme</v>
      </c>
      <c r="T123" s="157"/>
      <c r="U123" s="155"/>
      <c r="V123" s="155"/>
      <c r="W123" s="155"/>
      <c r="X123" s="155"/>
      <c r="Y123" s="155"/>
      <c r="Z123" s="155"/>
      <c r="AA123" s="155"/>
    </row>
    <row r="124" ht="15.0" customHeight="1">
      <c r="A124" s="146" t="s">
        <v>427</v>
      </c>
      <c r="B124" s="147">
        <f>COUNTIF(Activities!A:A, A124)</f>
        <v>1</v>
      </c>
      <c r="C124" s="148">
        <v>872569.0</v>
      </c>
      <c r="D124" s="149">
        <v>43373.0</v>
      </c>
      <c r="E124" s="150">
        <v>43373.0</v>
      </c>
      <c r="F124" s="156">
        <v>4.0</v>
      </c>
      <c r="G124" s="152">
        <f t="shared" si="1"/>
        <v>9</v>
      </c>
      <c r="H124" s="153" t="s">
        <v>815</v>
      </c>
      <c r="I124" s="152">
        <f t="shared" si="2"/>
        <v>2018</v>
      </c>
      <c r="J124" s="152">
        <f t="shared" si="3"/>
        <v>2019</v>
      </c>
      <c r="K124" s="153" t="str">
        <f t="shared" si="4"/>
        <v>Expenditure on Middle East Peace Process (MEPP) CSSF Programme (Q2 FY 2019)</v>
      </c>
      <c r="L124" s="152" t="s">
        <v>5</v>
      </c>
      <c r="M124" s="152" t="s">
        <v>8</v>
      </c>
      <c r="N124" s="152">
        <v>10.0</v>
      </c>
      <c r="O124" s="152"/>
      <c r="P124" s="152"/>
      <c r="Q124" s="152"/>
      <c r="R124" s="153"/>
      <c r="S124" s="153" t="str">
        <f t="array" ref="S124">INDEX(Activities!I:I, MATCH(A124, Activities!A:A, 0))</f>
        <v>Middle East Peace Process (MEPP) CSSF Programme</v>
      </c>
      <c r="T124" s="157"/>
      <c r="U124" s="155"/>
      <c r="V124" s="155"/>
      <c r="W124" s="155"/>
      <c r="X124" s="155"/>
      <c r="Y124" s="155"/>
      <c r="Z124" s="155"/>
      <c r="AA124" s="155"/>
    </row>
    <row r="125" ht="15.0" customHeight="1">
      <c r="A125" s="146" t="s">
        <v>432</v>
      </c>
      <c r="B125" s="147">
        <f>COUNTIF(Activities!A:A, A125)</f>
        <v>1</v>
      </c>
      <c r="C125" s="148">
        <v>2987885.0</v>
      </c>
      <c r="D125" s="149">
        <v>43373.0</v>
      </c>
      <c r="E125" s="150">
        <v>43373.0</v>
      </c>
      <c r="F125" s="156">
        <v>4.0</v>
      </c>
      <c r="G125" s="152">
        <f t="shared" si="1"/>
        <v>9</v>
      </c>
      <c r="H125" s="153" t="s">
        <v>815</v>
      </c>
      <c r="I125" s="152">
        <f t="shared" si="2"/>
        <v>2018</v>
      </c>
      <c r="J125" s="152">
        <f t="shared" si="3"/>
        <v>2019</v>
      </c>
      <c r="K125" s="153" t="str">
        <f t="shared" si="4"/>
        <v>Expenditure on Syria: Community Support in North-Western Syria (Q2 FY 2019)</v>
      </c>
      <c r="L125" s="152" t="s">
        <v>5</v>
      </c>
      <c r="M125" s="152" t="s">
        <v>8</v>
      </c>
      <c r="N125" s="152">
        <v>10.0</v>
      </c>
      <c r="O125" s="152"/>
      <c r="P125" s="152"/>
      <c r="Q125" s="152"/>
      <c r="R125" s="153"/>
      <c r="S125" s="153" t="str">
        <f t="array" ref="S125">INDEX(Activities!I:I, MATCH(A125, Activities!A:A, 0))</f>
        <v>Syria: Community Support in North-Western Syria</v>
      </c>
      <c r="T125" s="157"/>
      <c r="U125" s="155"/>
      <c r="V125" s="155"/>
      <c r="W125" s="155"/>
      <c r="X125" s="155"/>
      <c r="Y125" s="155"/>
      <c r="Z125" s="155"/>
      <c r="AA125" s="155"/>
    </row>
    <row r="126" ht="15.0" customHeight="1">
      <c r="A126" s="146" t="s">
        <v>438</v>
      </c>
      <c r="B126" s="147">
        <f>COUNTIF(Activities!A:A, A126)</f>
        <v>1</v>
      </c>
      <c r="C126" s="148">
        <v>220579.0</v>
      </c>
      <c r="D126" s="149">
        <v>43373.0</v>
      </c>
      <c r="E126" s="150">
        <v>43373.0</v>
      </c>
      <c r="F126" s="156">
        <v>4.0</v>
      </c>
      <c r="G126" s="152">
        <f t="shared" si="1"/>
        <v>9</v>
      </c>
      <c r="H126" s="153" t="s">
        <v>815</v>
      </c>
      <c r="I126" s="152">
        <f t="shared" si="2"/>
        <v>2018</v>
      </c>
      <c r="J126" s="152">
        <f t="shared" si="3"/>
        <v>2019</v>
      </c>
      <c r="K126" s="153" t="str">
        <f t="shared" si="4"/>
        <v>Expenditure on Syria: Support for the Southern De-escalation Area (Q2 FY 2019)</v>
      </c>
      <c r="L126" s="152" t="s">
        <v>5</v>
      </c>
      <c r="M126" s="152" t="s">
        <v>8</v>
      </c>
      <c r="N126" s="152">
        <v>10.0</v>
      </c>
      <c r="O126" s="152"/>
      <c r="P126" s="152"/>
      <c r="Q126" s="152"/>
      <c r="R126" s="153"/>
      <c r="S126" s="153" t="str">
        <f t="array" ref="S126">INDEX(Activities!I:I, MATCH(A126, Activities!A:A, 0))</f>
        <v>Syria: Support for the Southern De-escalation Area</v>
      </c>
      <c r="T126" s="157"/>
      <c r="U126" s="155"/>
      <c r="V126" s="155"/>
      <c r="W126" s="155"/>
      <c r="X126" s="155"/>
      <c r="Y126" s="155"/>
      <c r="Z126" s="155"/>
      <c r="AA126" s="155"/>
    </row>
    <row r="127" ht="15.0" customHeight="1">
      <c r="A127" s="146" t="s">
        <v>442</v>
      </c>
      <c r="B127" s="147">
        <f>COUNTIF(Activities!A:A, A127)</f>
        <v>1</v>
      </c>
      <c r="C127" s="148">
        <v>1451410.0</v>
      </c>
      <c r="D127" s="149">
        <v>43373.0</v>
      </c>
      <c r="E127" s="150">
        <v>43373.0</v>
      </c>
      <c r="F127" s="156">
        <v>4.0</v>
      </c>
      <c r="G127" s="152">
        <f t="shared" si="1"/>
        <v>9</v>
      </c>
      <c r="H127" s="153" t="s">
        <v>815</v>
      </c>
      <c r="I127" s="152">
        <f t="shared" si="2"/>
        <v>2018</v>
      </c>
      <c r="J127" s="152">
        <f t="shared" si="3"/>
        <v>2019</v>
      </c>
      <c r="K127" s="153" t="str">
        <f t="shared" si="4"/>
        <v>Expenditure on Whole of Syria Support to a Political Process (Q2 FY 2019)</v>
      </c>
      <c r="L127" s="152" t="s">
        <v>5</v>
      </c>
      <c r="M127" s="152" t="s">
        <v>8</v>
      </c>
      <c r="N127" s="152">
        <v>10.0</v>
      </c>
      <c r="O127" s="152"/>
      <c r="P127" s="152"/>
      <c r="Q127" s="152"/>
      <c r="R127" s="153"/>
      <c r="S127" s="153" t="str">
        <f t="array" ref="S127">INDEX(Activities!I:I, MATCH(A127, Activities!A:A, 0))</f>
        <v>Whole of Syria Support to a Political Process</v>
      </c>
      <c r="T127" s="157"/>
      <c r="U127" s="155"/>
      <c r="V127" s="155"/>
      <c r="W127" s="155"/>
      <c r="X127" s="155"/>
      <c r="Y127" s="155"/>
      <c r="Z127" s="155"/>
      <c r="AA127" s="155"/>
    </row>
    <row r="128" ht="15.0" customHeight="1">
      <c r="A128" s="146" t="s">
        <v>446</v>
      </c>
      <c r="B128" s="147">
        <f>COUNTIF(Activities!A:A, A128)</f>
        <v>1</v>
      </c>
      <c r="C128" s="148">
        <v>696644.0</v>
      </c>
      <c r="D128" s="149">
        <v>43373.0</v>
      </c>
      <c r="E128" s="150">
        <v>43373.0</v>
      </c>
      <c r="F128" s="156">
        <v>4.0</v>
      </c>
      <c r="G128" s="152">
        <f t="shared" si="1"/>
        <v>9</v>
      </c>
      <c r="H128" s="153" t="s">
        <v>815</v>
      </c>
      <c r="I128" s="152">
        <f t="shared" si="2"/>
        <v>2018</v>
      </c>
      <c r="J128" s="152">
        <f t="shared" si="3"/>
        <v>2019</v>
      </c>
      <c r="K128" s="153" t="str">
        <f t="shared" si="4"/>
        <v>Expenditure on Tunisia CSSF Programme (Q2 FY 2019)</v>
      </c>
      <c r="L128" s="152" t="s">
        <v>5</v>
      </c>
      <c r="M128" s="152" t="s">
        <v>8</v>
      </c>
      <c r="N128" s="152">
        <v>10.0</v>
      </c>
      <c r="O128" s="152"/>
      <c r="P128" s="152"/>
      <c r="Q128" s="152"/>
      <c r="R128" s="153"/>
      <c r="S128" s="153" t="str">
        <f t="array" ref="S128">INDEX(Activities!I:I, MATCH(A128, Activities!A:A, 0))</f>
        <v>Tunisia CSSF Programme</v>
      </c>
      <c r="T128" s="157"/>
      <c r="U128" s="155"/>
      <c r="V128" s="155"/>
      <c r="W128" s="155"/>
      <c r="X128" s="155"/>
      <c r="Y128" s="155"/>
      <c r="Z128" s="155"/>
      <c r="AA128" s="155"/>
    </row>
    <row r="129" ht="15.0" customHeight="1">
      <c r="A129" s="146" t="s">
        <v>481</v>
      </c>
      <c r="B129" s="147">
        <f>COUNTIF(Activities!A:A, A129)</f>
        <v>1</v>
      </c>
      <c r="C129" s="148">
        <v>34451.0</v>
      </c>
      <c r="D129" s="149">
        <v>43373.0</v>
      </c>
      <c r="E129" s="150">
        <v>43373.0</v>
      </c>
      <c r="F129" s="156">
        <v>4.0</v>
      </c>
      <c r="G129" s="152">
        <f t="shared" si="1"/>
        <v>9</v>
      </c>
      <c r="H129" s="153" t="s">
        <v>815</v>
      </c>
      <c r="I129" s="152">
        <f t="shared" si="2"/>
        <v>2018</v>
      </c>
      <c r="J129" s="152">
        <f t="shared" si="3"/>
        <v>2019</v>
      </c>
      <c r="K129" s="153" t="str">
        <f t="shared" si="4"/>
        <v>Expenditure on Overseas Territories Justice, Security &amp; Governance (Q2 FY 2019)</v>
      </c>
      <c r="L129" s="152" t="s">
        <v>5</v>
      </c>
      <c r="M129" s="152" t="s">
        <v>8</v>
      </c>
      <c r="N129" s="152">
        <v>10.0</v>
      </c>
      <c r="O129" s="152"/>
      <c r="P129" s="152"/>
      <c r="Q129" s="152"/>
      <c r="R129" s="153"/>
      <c r="S129" s="153" t="str">
        <f t="array" ref="S129">INDEX(Activities!I:I, MATCH(A129, Activities!A:A, 0))</f>
        <v>Overseas Territories Justice, Security &amp; Governance</v>
      </c>
      <c r="T129" s="157"/>
      <c r="U129" s="155"/>
      <c r="V129" s="155"/>
      <c r="W129" s="155"/>
      <c r="X129" s="155"/>
      <c r="Y129" s="155"/>
      <c r="Z129" s="155"/>
      <c r="AA129" s="155"/>
    </row>
    <row r="130" ht="15.0" customHeight="1">
      <c r="A130" s="146" t="s">
        <v>485</v>
      </c>
      <c r="B130" s="147">
        <f>COUNTIF(Activities!A:A, A130)</f>
        <v>1</v>
      </c>
      <c r="C130" s="148">
        <v>0.0</v>
      </c>
      <c r="D130" s="149">
        <v>43373.0</v>
      </c>
      <c r="E130" s="150">
        <v>43373.0</v>
      </c>
      <c r="F130" s="156">
        <v>4.0</v>
      </c>
      <c r="G130" s="152">
        <f t="shared" si="1"/>
        <v>9</v>
      </c>
      <c r="H130" s="153" t="s">
        <v>815</v>
      </c>
      <c r="I130" s="152">
        <f t="shared" si="2"/>
        <v>2018</v>
      </c>
      <c r="J130" s="152">
        <f t="shared" si="3"/>
        <v>2019</v>
      </c>
      <c r="K130" s="153" t="str">
        <f t="shared" si="4"/>
        <v>Expenditure on Maritime Governance and Environment Programme (Q2 FY 2019)</v>
      </c>
      <c r="L130" s="152" t="s">
        <v>5</v>
      </c>
      <c r="M130" s="152" t="s">
        <v>8</v>
      </c>
      <c r="N130" s="152">
        <v>10.0</v>
      </c>
      <c r="O130" s="152"/>
      <c r="P130" s="152"/>
      <c r="Q130" s="152"/>
      <c r="R130" s="153"/>
      <c r="S130" s="153" t="str">
        <f t="array" ref="S130">INDEX(Activities!I:I, MATCH(A130, Activities!A:A, 0))</f>
        <v>Maritime Governance and Environment Programme</v>
      </c>
      <c r="T130" s="157"/>
      <c r="U130" s="155"/>
      <c r="V130" s="155"/>
      <c r="W130" s="155"/>
      <c r="X130" s="155"/>
      <c r="Y130" s="155"/>
      <c r="Z130" s="155"/>
      <c r="AA130" s="155"/>
    </row>
    <row r="131" ht="15.0" customHeight="1">
      <c r="A131" s="146" t="s">
        <v>516</v>
      </c>
      <c r="B131" s="147">
        <f>COUNTIF(Activities!A:A, A131)</f>
        <v>1</v>
      </c>
      <c r="C131" s="148">
        <v>252340.0</v>
      </c>
      <c r="D131" s="149">
        <v>43373.0</v>
      </c>
      <c r="E131" s="150">
        <v>43373.0</v>
      </c>
      <c r="F131" s="156">
        <v>4.0</v>
      </c>
      <c r="G131" s="152">
        <f t="shared" si="1"/>
        <v>9</v>
      </c>
      <c r="H131" s="153" t="s">
        <v>815</v>
      </c>
      <c r="I131" s="152">
        <f t="shared" si="2"/>
        <v>2018</v>
      </c>
      <c r="J131" s="152">
        <f t="shared" si="3"/>
        <v>2019</v>
      </c>
      <c r="K131" s="153" t="str">
        <f t="shared" si="4"/>
        <v>Expenditure on Consolidating Democracy in Pakistan (Q2 FY 2019)</v>
      </c>
      <c r="L131" s="152" t="s">
        <v>5</v>
      </c>
      <c r="M131" s="152" t="s">
        <v>8</v>
      </c>
      <c r="N131" s="152">
        <v>10.0</v>
      </c>
      <c r="O131" s="152"/>
      <c r="P131" s="152"/>
      <c r="Q131" s="152"/>
      <c r="R131" s="153"/>
      <c r="S131" s="153" t="str">
        <f t="array" ref="S131">INDEX(Activities!I:I, MATCH(A131, Activities!A:A, 0))</f>
        <v>Consolidating Democracy in Pakistan</v>
      </c>
      <c r="T131" s="157"/>
      <c r="U131" s="155"/>
      <c r="V131" s="155"/>
      <c r="W131" s="155"/>
      <c r="X131" s="155"/>
      <c r="Y131" s="155"/>
      <c r="Z131" s="155"/>
      <c r="AA131" s="155"/>
    </row>
    <row r="132" ht="15.0" customHeight="1">
      <c r="A132" s="146" t="s">
        <v>522</v>
      </c>
      <c r="B132" s="147">
        <f>COUNTIF(Activities!A:A, A132)</f>
        <v>1</v>
      </c>
      <c r="C132" s="148">
        <v>0.0</v>
      </c>
      <c r="D132" s="149">
        <v>43373.0</v>
      </c>
      <c r="E132" s="150">
        <v>43373.0</v>
      </c>
      <c r="F132" s="156">
        <v>4.0</v>
      </c>
      <c r="G132" s="152">
        <f t="shared" si="1"/>
        <v>9</v>
      </c>
      <c r="H132" s="153" t="s">
        <v>815</v>
      </c>
      <c r="I132" s="152">
        <f t="shared" si="2"/>
        <v>2018</v>
      </c>
      <c r="J132" s="152">
        <f t="shared" si="3"/>
        <v>2019</v>
      </c>
      <c r="K132" s="153" t="str">
        <f t="shared" si="4"/>
        <v>Expenditure on Rule of Law in Pakistan Programme (Q2 FY 2019)</v>
      </c>
      <c r="L132" s="152" t="s">
        <v>5</v>
      </c>
      <c r="M132" s="152" t="s">
        <v>8</v>
      </c>
      <c r="N132" s="152">
        <v>10.0</v>
      </c>
      <c r="O132" s="152"/>
      <c r="P132" s="152"/>
      <c r="Q132" s="152"/>
      <c r="R132" s="153"/>
      <c r="S132" s="153" t="str">
        <f t="array" ref="S132">INDEX(Activities!I:I, MATCH(A132, Activities!A:A, 0))</f>
        <v>Rule of Law in Pakistan Programme</v>
      </c>
      <c r="T132" s="157"/>
      <c r="U132" s="155"/>
      <c r="V132" s="155"/>
      <c r="W132" s="155"/>
      <c r="X132" s="155"/>
      <c r="Y132" s="155"/>
      <c r="Z132" s="155"/>
      <c r="AA132" s="155"/>
    </row>
    <row r="133" ht="15.0" customHeight="1">
      <c r="A133" s="146" t="s">
        <v>526</v>
      </c>
      <c r="B133" s="147">
        <f>COUNTIF(Activities!A:A, A133)</f>
        <v>1</v>
      </c>
      <c r="C133" s="148">
        <v>290127.85</v>
      </c>
      <c r="D133" s="149">
        <v>43373.0</v>
      </c>
      <c r="E133" s="150">
        <v>43373.0</v>
      </c>
      <c r="F133" s="156">
        <v>4.0</v>
      </c>
      <c r="G133" s="152">
        <f t="shared" si="1"/>
        <v>9</v>
      </c>
      <c r="H133" s="153" t="s">
        <v>815</v>
      </c>
      <c r="I133" s="152">
        <f t="shared" si="2"/>
        <v>2018</v>
      </c>
      <c r="J133" s="152">
        <f t="shared" si="3"/>
        <v>2019</v>
      </c>
      <c r="K133" s="153" t="str">
        <f t="shared" si="4"/>
        <v>Expenditure on Myanmar Country Programme (Q2 FY 2019)</v>
      </c>
      <c r="L133" s="152" t="s">
        <v>5</v>
      </c>
      <c r="M133" s="152" t="s">
        <v>8</v>
      </c>
      <c r="N133" s="152">
        <v>10.0</v>
      </c>
      <c r="O133" s="152"/>
      <c r="P133" s="152"/>
      <c r="Q133" s="152"/>
      <c r="R133" s="153"/>
      <c r="S133" s="153" t="str">
        <f t="array" ref="S133">INDEX(Activities!I:I, MATCH(A133, Activities!A:A, 0))</f>
        <v>Myanmar Country Programme</v>
      </c>
      <c r="T133" s="157"/>
      <c r="U133" s="155"/>
      <c r="V133" s="155"/>
      <c r="W133" s="155"/>
      <c r="X133" s="155"/>
      <c r="Y133" s="155"/>
      <c r="Z133" s="155"/>
      <c r="AA133" s="155"/>
    </row>
    <row r="134" ht="15.0" customHeight="1">
      <c r="A134" s="146" t="s">
        <v>532</v>
      </c>
      <c r="B134" s="147">
        <f>COUNTIF(Activities!A:A, A134)</f>
        <v>1</v>
      </c>
      <c r="C134" s="148">
        <v>180342.0</v>
      </c>
      <c r="D134" s="149">
        <v>43373.0</v>
      </c>
      <c r="E134" s="150">
        <v>43373.0</v>
      </c>
      <c r="F134" s="156">
        <v>4.0</v>
      </c>
      <c r="G134" s="152">
        <f t="shared" si="1"/>
        <v>9</v>
      </c>
      <c r="H134" s="153" t="s">
        <v>815</v>
      </c>
      <c r="I134" s="152">
        <f t="shared" si="2"/>
        <v>2018</v>
      </c>
      <c r="J134" s="152">
        <f t="shared" si="3"/>
        <v>2019</v>
      </c>
      <c r="K134" s="153" t="str">
        <f t="shared" si="4"/>
        <v>Expenditure on Nepal Peacebuilding Programme (Q2 FY 2019)</v>
      </c>
      <c r="L134" s="152" t="s">
        <v>5</v>
      </c>
      <c r="M134" s="152" t="s">
        <v>8</v>
      </c>
      <c r="N134" s="152">
        <v>10.0</v>
      </c>
      <c r="O134" s="152"/>
      <c r="P134" s="152"/>
      <c r="Q134" s="152"/>
      <c r="R134" s="153"/>
      <c r="S134" s="153" t="str">
        <f t="array" ref="S134">INDEX(Activities!I:I, MATCH(A134, Activities!A:A, 0))</f>
        <v>Nepal Peacebuilding Programme</v>
      </c>
      <c r="T134" s="157"/>
      <c r="U134" s="155"/>
      <c r="V134" s="155"/>
      <c r="W134" s="155"/>
      <c r="X134" s="155"/>
      <c r="Y134" s="155"/>
      <c r="Z134" s="155"/>
      <c r="AA134" s="155"/>
    </row>
    <row r="135" ht="15.0" customHeight="1">
      <c r="A135" s="146" t="s">
        <v>538</v>
      </c>
      <c r="B135" s="147">
        <f>COUNTIF(Activities!A:A, A135)</f>
        <v>1</v>
      </c>
      <c r="C135" s="148">
        <v>887000.0</v>
      </c>
      <c r="D135" s="149">
        <v>43373.0</v>
      </c>
      <c r="E135" s="150">
        <v>43373.0</v>
      </c>
      <c r="F135" s="156">
        <v>4.0</v>
      </c>
      <c r="G135" s="152">
        <f t="shared" si="1"/>
        <v>9</v>
      </c>
      <c r="H135" s="153" t="s">
        <v>815</v>
      </c>
      <c r="I135" s="152">
        <f t="shared" si="2"/>
        <v>2018</v>
      </c>
      <c r="J135" s="152">
        <f t="shared" si="3"/>
        <v>2019</v>
      </c>
      <c r="K135" s="153" t="str">
        <f t="shared" si="4"/>
        <v>Expenditure on Sri Lanka - Delivering increased stability and reducing the risk of a return to conflict (Q2 FY 2019)</v>
      </c>
      <c r="L135" s="152" t="s">
        <v>5</v>
      </c>
      <c r="M135" s="152" t="s">
        <v>8</v>
      </c>
      <c r="N135" s="152">
        <v>10.0</v>
      </c>
      <c r="O135" s="152"/>
      <c r="P135" s="152"/>
      <c r="Q135" s="152"/>
      <c r="R135" s="153"/>
      <c r="S135" s="153" t="str">
        <f t="array" ref="S135">INDEX(Activities!I:I, MATCH(A135, Activities!A:A, 0))</f>
        <v>Sri Lanka - Delivering increased stability and reducing the risk of a return to conflict</v>
      </c>
      <c r="T135" s="157"/>
      <c r="U135" s="155"/>
      <c r="V135" s="155"/>
      <c r="W135" s="155"/>
      <c r="X135" s="155"/>
      <c r="Y135" s="155"/>
      <c r="Z135" s="155"/>
      <c r="AA135" s="155"/>
    </row>
    <row r="136" ht="15.0" customHeight="1">
      <c r="A136" s="146" t="s">
        <v>560</v>
      </c>
      <c r="B136" s="147">
        <f>COUNTIF(Activities!A:A, A136)</f>
        <v>1</v>
      </c>
      <c r="C136" s="148">
        <v>4361042.0</v>
      </c>
      <c r="D136" s="149">
        <v>43373.0</v>
      </c>
      <c r="E136" s="150">
        <v>43373.0</v>
      </c>
      <c r="F136" s="156">
        <v>4.0</v>
      </c>
      <c r="G136" s="152">
        <f t="shared" si="1"/>
        <v>9</v>
      </c>
      <c r="H136" s="153" t="s">
        <v>815</v>
      </c>
      <c r="I136" s="152">
        <f t="shared" si="2"/>
        <v>2018</v>
      </c>
      <c r="J136" s="152">
        <f t="shared" si="3"/>
        <v>2019</v>
      </c>
      <c r="K136" s="153" t="str">
        <f t="shared" si="4"/>
        <v>Expenditure on Western Balkans Programme (Q2 FY 2019)</v>
      </c>
      <c r="L136" s="152" t="s">
        <v>5</v>
      </c>
      <c r="M136" s="152" t="s">
        <v>8</v>
      </c>
      <c r="N136" s="152">
        <v>10.0</v>
      </c>
      <c r="O136" s="152"/>
      <c r="P136" s="152"/>
      <c r="Q136" s="152"/>
      <c r="R136" s="153"/>
      <c r="S136" s="153" t="str">
        <f t="array" ref="S136">INDEX(Activities!I:I, MATCH(A136, Activities!A:A, 0))</f>
        <v>Western Balkans Programme</v>
      </c>
      <c r="T136" s="157"/>
      <c r="U136" s="155"/>
      <c r="V136" s="155"/>
      <c r="W136" s="155"/>
      <c r="X136" s="155"/>
      <c r="Y136" s="155"/>
      <c r="Z136" s="155"/>
      <c r="AA136" s="155"/>
    </row>
    <row r="137" ht="15.0" customHeight="1">
      <c r="A137" s="146" t="s">
        <v>109</v>
      </c>
      <c r="B137" s="147">
        <f>COUNTIF(Activities!A:A, A137)</f>
        <v>1</v>
      </c>
      <c r="C137" s="148">
        <v>1093000.0</v>
      </c>
      <c r="D137" s="149">
        <v>43465.0</v>
      </c>
      <c r="E137" s="150">
        <v>43465.0</v>
      </c>
      <c r="F137" s="156">
        <v>4.0</v>
      </c>
      <c r="G137" s="152">
        <f t="shared" si="1"/>
        <v>12</v>
      </c>
      <c r="H137" s="153" t="s">
        <v>816</v>
      </c>
      <c r="I137" s="152">
        <f t="shared" si="2"/>
        <v>2018</v>
      </c>
      <c r="J137" s="152">
        <f t="shared" si="3"/>
        <v>2019</v>
      </c>
      <c r="K137" s="153" t="str">
        <f t="shared" si="4"/>
        <v>Expenditure on Multilateral Championing Our Values (Q3 FY 2019)</v>
      </c>
      <c r="L137" s="152" t="s">
        <v>5</v>
      </c>
      <c r="M137" s="152" t="s">
        <v>8</v>
      </c>
      <c r="N137" s="152">
        <v>10.0</v>
      </c>
      <c r="O137" s="152"/>
      <c r="P137" s="152"/>
      <c r="Q137" s="152"/>
      <c r="R137" s="153"/>
      <c r="S137" s="153" t="str">
        <f t="array" ref="S137">INDEX(Activities!I:I, MATCH(A137, Activities!A:A, 0))</f>
        <v>Multilateral Championing Our Values</v>
      </c>
      <c r="T137" s="157"/>
      <c r="U137" s="155"/>
      <c r="V137" s="155"/>
      <c r="W137" s="155"/>
      <c r="X137" s="155"/>
      <c r="Y137" s="155"/>
      <c r="Z137" s="155"/>
      <c r="AA137" s="155"/>
    </row>
    <row r="138" ht="15.0" customHeight="1">
      <c r="A138" s="146" t="s">
        <v>117</v>
      </c>
      <c r="B138" s="147">
        <f>COUNTIF(Activities!A:A, A138)</f>
        <v>1</v>
      </c>
      <c r="C138" s="148">
        <v>500000.0</v>
      </c>
      <c r="D138" s="149">
        <v>43465.0</v>
      </c>
      <c r="E138" s="150">
        <v>43465.0</v>
      </c>
      <c r="F138" s="156">
        <v>4.0</v>
      </c>
      <c r="G138" s="152">
        <f t="shared" si="1"/>
        <v>12</v>
      </c>
      <c r="H138" s="153" t="s">
        <v>816</v>
      </c>
      <c r="I138" s="152">
        <f t="shared" si="2"/>
        <v>2018</v>
      </c>
      <c r="J138" s="152">
        <f t="shared" si="3"/>
        <v>2019</v>
      </c>
      <c r="K138" s="153" t="str">
        <f t="shared" si="4"/>
        <v>Expenditure on Multilateral Strategy Peacebuilding Programme (Q3 FY 2019)</v>
      </c>
      <c r="L138" s="152" t="s">
        <v>5</v>
      </c>
      <c r="M138" s="152" t="s">
        <v>8</v>
      </c>
      <c r="N138" s="152">
        <v>10.0</v>
      </c>
      <c r="O138" s="152"/>
      <c r="P138" s="152"/>
      <c r="Q138" s="152"/>
      <c r="R138" s="153"/>
      <c r="S138" s="153" t="str">
        <f t="array" ref="S138">INDEX(Activities!I:I, MATCH(A138, Activities!A:A, 0))</f>
        <v>Multilateral Strategy Peacebuilding Programme</v>
      </c>
      <c r="T138" s="157"/>
      <c r="U138" s="155"/>
      <c r="V138" s="155"/>
      <c r="W138" s="155"/>
      <c r="X138" s="155"/>
      <c r="Y138" s="155"/>
      <c r="Z138" s="155"/>
      <c r="AA138" s="155"/>
    </row>
    <row r="139" ht="15.0" customHeight="1">
      <c r="A139" s="146" t="s">
        <v>122</v>
      </c>
      <c r="B139" s="147">
        <f>COUNTIF(Activities!A:A, A139)</f>
        <v>1</v>
      </c>
      <c r="C139" s="148">
        <v>3765.0</v>
      </c>
      <c r="D139" s="149">
        <v>43465.0</v>
      </c>
      <c r="E139" s="150">
        <v>43465.0</v>
      </c>
      <c r="F139" s="156">
        <v>4.0</v>
      </c>
      <c r="G139" s="152">
        <f t="shared" si="1"/>
        <v>12</v>
      </c>
      <c r="H139" s="153" t="s">
        <v>816</v>
      </c>
      <c r="I139" s="152">
        <f t="shared" si="2"/>
        <v>2018</v>
      </c>
      <c r="J139" s="152">
        <f t="shared" si="3"/>
        <v>2019</v>
      </c>
      <c r="K139" s="153" t="str">
        <f t="shared" si="4"/>
        <v>Expenditure on Multilateral Strategy Peacekeeping Programme (Q3 FY 2019)</v>
      </c>
      <c r="L139" s="152" t="s">
        <v>5</v>
      </c>
      <c r="M139" s="152" t="s">
        <v>8</v>
      </c>
      <c r="N139" s="152">
        <v>10.0</v>
      </c>
      <c r="O139" s="152"/>
      <c r="P139" s="152"/>
      <c r="Q139" s="152"/>
      <c r="R139" s="153"/>
      <c r="S139" s="153" t="str">
        <f t="array" ref="S139">INDEX(Activities!I:I, MATCH(A139, Activities!A:A, 0))</f>
        <v>Multilateral Strategy Peacekeeping Programme</v>
      </c>
      <c r="T139" s="157"/>
      <c r="U139" s="155"/>
      <c r="V139" s="155"/>
      <c r="W139" s="155"/>
      <c r="X139" s="155"/>
      <c r="Y139" s="155"/>
      <c r="Z139" s="155"/>
      <c r="AA139" s="155"/>
    </row>
    <row r="140" ht="15.0" customHeight="1">
      <c r="A140" s="146" t="s">
        <v>127</v>
      </c>
      <c r="B140" s="147">
        <f>COUNTIF(Activities!A:A, A140)</f>
        <v>1</v>
      </c>
      <c r="C140" s="148">
        <v>943841.0</v>
      </c>
      <c r="D140" s="149">
        <v>43465.0</v>
      </c>
      <c r="E140" s="150">
        <v>43465.0</v>
      </c>
      <c r="F140" s="156">
        <v>4.0</v>
      </c>
      <c r="G140" s="152">
        <f t="shared" si="1"/>
        <v>12</v>
      </c>
      <c r="H140" s="153" t="s">
        <v>816</v>
      </c>
      <c r="I140" s="152">
        <f t="shared" si="2"/>
        <v>2018</v>
      </c>
      <c r="J140" s="152">
        <f t="shared" si="3"/>
        <v>2019</v>
      </c>
      <c r="K140" s="153" t="str">
        <f t="shared" si="4"/>
        <v>Expenditure on Multilateral Security Capacity Building (Q3 FY 2019)</v>
      </c>
      <c r="L140" s="152" t="s">
        <v>5</v>
      </c>
      <c r="M140" s="152" t="s">
        <v>8</v>
      </c>
      <c r="N140" s="152">
        <v>10.0</v>
      </c>
      <c r="O140" s="152"/>
      <c r="P140" s="152"/>
      <c r="Q140" s="152"/>
      <c r="R140" s="153"/>
      <c r="S140" s="153" t="str">
        <f t="array" ref="S140">INDEX(Activities!I:I, MATCH(A140, Activities!A:A, 0))</f>
        <v>Multilateral Security Capacity Building</v>
      </c>
      <c r="T140" s="157"/>
      <c r="U140" s="155"/>
      <c r="V140" s="155"/>
      <c r="W140" s="155"/>
      <c r="X140" s="155"/>
      <c r="Y140" s="155"/>
      <c r="Z140" s="155"/>
      <c r="AA140" s="155"/>
    </row>
    <row r="141" ht="15.0" customHeight="1">
      <c r="A141" s="146" t="s">
        <v>131</v>
      </c>
      <c r="B141" s="147">
        <f>COUNTIF(Activities!A:A, A141)</f>
        <v>1</v>
      </c>
      <c r="C141" s="148">
        <v>778146.0</v>
      </c>
      <c r="D141" s="149">
        <v>43465.0</v>
      </c>
      <c r="E141" s="150">
        <v>43465.0</v>
      </c>
      <c r="F141" s="156">
        <v>4.0</v>
      </c>
      <c r="G141" s="152">
        <f t="shared" si="1"/>
        <v>12</v>
      </c>
      <c r="H141" s="153" t="s">
        <v>816</v>
      </c>
      <c r="I141" s="152">
        <f t="shared" si="2"/>
        <v>2018</v>
      </c>
      <c r="J141" s="152">
        <f t="shared" si="3"/>
        <v>2019</v>
      </c>
      <c r="K141" s="153" t="str">
        <f t="shared" si="4"/>
        <v>Expenditure on Migration Reintegration and Support for Returnees Programme (Q3 FY 2019)</v>
      </c>
      <c r="L141" s="152" t="s">
        <v>5</v>
      </c>
      <c r="M141" s="152" t="s">
        <v>8</v>
      </c>
      <c r="N141" s="152">
        <v>10.0</v>
      </c>
      <c r="O141" s="152"/>
      <c r="P141" s="152"/>
      <c r="Q141" s="152"/>
      <c r="R141" s="153"/>
      <c r="S141" s="153" t="str">
        <f t="array" ref="S141">INDEX(Activities!I:I, MATCH(A141, Activities!A:A, 0))</f>
        <v>Migration Reintegration and Support for Returnees Programme</v>
      </c>
      <c r="T141" s="157"/>
      <c r="U141" s="155"/>
      <c r="V141" s="155"/>
      <c r="W141" s="155"/>
      <c r="X141" s="155"/>
      <c r="Y141" s="155"/>
      <c r="Z141" s="155"/>
      <c r="AA141" s="155"/>
    </row>
    <row r="142" ht="15.0" customHeight="1">
      <c r="A142" s="146" t="s">
        <v>136</v>
      </c>
      <c r="B142" s="147">
        <f>COUNTIF(Activities!A:A, A142)</f>
        <v>1</v>
      </c>
      <c r="C142" s="148">
        <v>819745.0</v>
      </c>
      <c r="D142" s="149">
        <v>43465.0</v>
      </c>
      <c r="E142" s="150">
        <v>43465.0</v>
      </c>
      <c r="F142" s="156">
        <v>4.0</v>
      </c>
      <c r="G142" s="152">
        <f t="shared" si="1"/>
        <v>12</v>
      </c>
      <c r="H142" s="153" t="s">
        <v>816</v>
      </c>
      <c r="I142" s="152">
        <f t="shared" si="2"/>
        <v>2018</v>
      </c>
      <c r="J142" s="152">
        <f t="shared" si="3"/>
        <v>2019</v>
      </c>
      <c r="K142" s="153" t="str">
        <f t="shared" si="4"/>
        <v>Expenditure on Supporting Turkey to manage illegal migration from the East (Q3 FY 2019)</v>
      </c>
      <c r="L142" s="152" t="s">
        <v>5</v>
      </c>
      <c r="M142" s="152" t="s">
        <v>8</v>
      </c>
      <c r="N142" s="152">
        <v>10.0</v>
      </c>
      <c r="O142" s="152"/>
      <c r="P142" s="152"/>
      <c r="Q142" s="152"/>
      <c r="R142" s="153"/>
      <c r="S142" s="153" t="str">
        <f t="array" ref="S142">INDEX(Activities!I:I, MATCH(A142, Activities!A:A, 0))</f>
        <v>Supporting Turkey to manage illegal migration from the East</v>
      </c>
      <c r="T142" s="157"/>
      <c r="U142" s="155"/>
      <c r="V142" s="155"/>
      <c r="W142" s="155"/>
      <c r="X142" s="155"/>
      <c r="Y142" s="155"/>
      <c r="Z142" s="155"/>
      <c r="AA142" s="155"/>
    </row>
    <row r="143" ht="15.0" customHeight="1">
      <c r="A143" s="146" t="s">
        <v>142</v>
      </c>
      <c r="B143" s="147">
        <f>COUNTIF(Activities!A:A, A143)</f>
        <v>1</v>
      </c>
      <c r="C143" s="148">
        <v>0.0</v>
      </c>
      <c r="D143" s="149">
        <v>43465.0</v>
      </c>
      <c r="E143" s="150">
        <v>43465.0</v>
      </c>
      <c r="F143" s="156">
        <v>4.0</v>
      </c>
      <c r="G143" s="152">
        <f t="shared" si="1"/>
        <v>12</v>
      </c>
      <c r="H143" s="153" t="s">
        <v>816</v>
      </c>
      <c r="I143" s="152">
        <f t="shared" si="2"/>
        <v>2018</v>
      </c>
      <c r="J143" s="152">
        <f t="shared" si="3"/>
        <v>2019</v>
      </c>
      <c r="K143" s="153" t="str">
        <f t="shared" si="4"/>
        <v>Expenditure on Commonwealth Prosperity (Q3 FY 2019)</v>
      </c>
      <c r="L143" s="152" t="s">
        <v>5</v>
      </c>
      <c r="M143" s="152" t="s">
        <v>8</v>
      </c>
      <c r="N143" s="152">
        <v>10.0</v>
      </c>
      <c r="O143" s="152"/>
      <c r="P143" s="152"/>
      <c r="Q143" s="152"/>
      <c r="R143" s="153"/>
      <c r="S143" s="153" t="str">
        <f t="array" ref="S143">INDEX(Activities!I:I, MATCH(A143, Activities!A:A, 0))</f>
        <v>Commonwealth Prosperity</v>
      </c>
      <c r="T143" s="157"/>
      <c r="U143" s="155"/>
      <c r="V143" s="155"/>
      <c r="W143" s="155"/>
      <c r="X143" s="155"/>
      <c r="Y143" s="155"/>
      <c r="Z143" s="155"/>
      <c r="AA143" s="155"/>
    </row>
    <row r="144" ht="15.0" customHeight="1">
      <c r="A144" s="146" t="s">
        <v>146</v>
      </c>
      <c r="B144" s="147">
        <f>COUNTIF(Activities!A:A, A144)</f>
        <v>1</v>
      </c>
      <c r="C144" s="148">
        <v>1145273.0</v>
      </c>
      <c r="D144" s="149">
        <v>43465.0</v>
      </c>
      <c r="E144" s="150">
        <v>43465.0</v>
      </c>
      <c r="F144" s="156">
        <v>4.0</v>
      </c>
      <c r="G144" s="152">
        <f t="shared" si="1"/>
        <v>12</v>
      </c>
      <c r="H144" s="153" t="s">
        <v>816</v>
      </c>
      <c r="I144" s="152">
        <f t="shared" si="2"/>
        <v>2018</v>
      </c>
      <c r="J144" s="152">
        <f t="shared" si="3"/>
        <v>2019</v>
      </c>
      <c r="K144" s="153" t="str">
        <f t="shared" si="4"/>
        <v>Expenditure on Commonwealth Security (Q3 FY 2019)</v>
      </c>
      <c r="L144" s="152" t="s">
        <v>5</v>
      </c>
      <c r="M144" s="152" t="s">
        <v>8</v>
      </c>
      <c r="N144" s="152">
        <v>10.0</v>
      </c>
      <c r="O144" s="152"/>
      <c r="P144" s="152"/>
      <c r="Q144" s="152"/>
      <c r="R144" s="153"/>
      <c r="S144" s="153" t="str">
        <f t="array" ref="S144">INDEX(Activities!I:I, MATCH(A144, Activities!A:A, 0))</f>
        <v>Commonwealth Security</v>
      </c>
      <c r="T144" s="157"/>
      <c r="U144" s="155"/>
      <c r="V144" s="155"/>
      <c r="W144" s="155"/>
      <c r="X144" s="155"/>
      <c r="Y144" s="155"/>
      <c r="Z144" s="155"/>
      <c r="AA144" s="155"/>
    </row>
    <row r="145" ht="15.0" customHeight="1">
      <c r="A145" s="146" t="s">
        <v>151</v>
      </c>
      <c r="B145" s="147">
        <f>COUNTIF(Activities!A:A, A145)</f>
        <v>1</v>
      </c>
      <c r="C145" s="148">
        <v>4651808.0</v>
      </c>
      <c r="D145" s="149">
        <v>43465.0</v>
      </c>
      <c r="E145" s="150">
        <v>43465.0</v>
      </c>
      <c r="F145" s="156">
        <v>4.0</v>
      </c>
      <c r="G145" s="152">
        <f t="shared" si="1"/>
        <v>12</v>
      </c>
      <c r="H145" s="153" t="s">
        <v>816</v>
      </c>
      <c r="I145" s="152">
        <f t="shared" si="2"/>
        <v>2018</v>
      </c>
      <c r="J145" s="152">
        <f t="shared" si="3"/>
        <v>2019</v>
      </c>
      <c r="K145" s="153" t="str">
        <f t="shared" si="4"/>
        <v>Expenditure on Commonwealth Fairness (Q3 FY 2019)</v>
      </c>
      <c r="L145" s="152" t="s">
        <v>5</v>
      </c>
      <c r="M145" s="152" t="s">
        <v>8</v>
      </c>
      <c r="N145" s="152">
        <v>10.0</v>
      </c>
      <c r="O145" s="152"/>
      <c r="P145" s="152"/>
      <c r="Q145" s="152"/>
      <c r="R145" s="153"/>
      <c r="S145" s="153" t="str">
        <f t="array" ref="S145">INDEX(Activities!I:I, MATCH(A145, Activities!A:A, 0))</f>
        <v>Commonwealth Fairness</v>
      </c>
      <c r="T145" s="157"/>
      <c r="U145" s="155"/>
      <c r="V145" s="155"/>
      <c r="W145" s="155"/>
      <c r="X145" s="155"/>
      <c r="Y145" s="155"/>
      <c r="Z145" s="155"/>
      <c r="AA145" s="155"/>
    </row>
    <row r="146" ht="15.0" customHeight="1">
      <c r="A146" s="146" t="s">
        <v>156</v>
      </c>
      <c r="B146" s="147">
        <f>COUNTIF(Activities!A:A, A146)</f>
        <v>1</v>
      </c>
      <c r="C146" s="148">
        <v>5020326.0</v>
      </c>
      <c r="D146" s="149">
        <v>43465.0</v>
      </c>
      <c r="E146" s="150">
        <v>43465.0</v>
      </c>
      <c r="F146" s="156">
        <v>4.0</v>
      </c>
      <c r="G146" s="152">
        <f t="shared" si="1"/>
        <v>12</v>
      </c>
      <c r="H146" s="153" t="s">
        <v>816</v>
      </c>
      <c r="I146" s="152">
        <f t="shared" si="2"/>
        <v>2018</v>
      </c>
      <c r="J146" s="152">
        <f t="shared" si="3"/>
        <v>2019</v>
      </c>
      <c r="K146" s="153" t="str">
        <f t="shared" si="4"/>
        <v>Expenditure on Commonwealth Sustainability (Q3 FY 2019)</v>
      </c>
      <c r="L146" s="152" t="s">
        <v>5</v>
      </c>
      <c r="M146" s="152" t="s">
        <v>8</v>
      </c>
      <c r="N146" s="152">
        <v>10.0</v>
      </c>
      <c r="O146" s="152"/>
      <c r="P146" s="152"/>
      <c r="Q146" s="152"/>
      <c r="R146" s="153"/>
      <c r="S146" s="153" t="str">
        <f t="array" ref="S146">INDEX(Activities!I:I, MATCH(A146, Activities!A:A, 0))</f>
        <v>Commonwealth Sustainability</v>
      </c>
      <c r="T146" s="157"/>
      <c r="U146" s="155"/>
      <c r="V146" s="155"/>
      <c r="W146" s="155"/>
      <c r="X146" s="155"/>
      <c r="Y146" s="155"/>
      <c r="Z146" s="155"/>
      <c r="AA146" s="155"/>
    </row>
    <row r="147" ht="15.0" customHeight="1">
      <c r="A147" s="146" t="s">
        <v>161</v>
      </c>
      <c r="B147" s="147">
        <f>COUNTIF(Activities!A:A, A147)</f>
        <v>1</v>
      </c>
      <c r="C147" s="148">
        <v>2373150.0</v>
      </c>
      <c r="D147" s="149">
        <v>43465.0</v>
      </c>
      <c r="E147" s="150">
        <v>43465.0</v>
      </c>
      <c r="F147" s="156">
        <v>4.0</v>
      </c>
      <c r="G147" s="152">
        <f t="shared" si="1"/>
        <v>12</v>
      </c>
      <c r="H147" s="153" t="s">
        <v>816</v>
      </c>
      <c r="I147" s="152">
        <f t="shared" si="2"/>
        <v>2018</v>
      </c>
      <c r="J147" s="152">
        <f t="shared" si="3"/>
        <v>2019</v>
      </c>
      <c r="K147" s="153" t="str">
        <f t="shared" si="4"/>
        <v>Expenditure on Counter Terrorism Programmes Fund (Q3 FY 2019)</v>
      </c>
      <c r="L147" s="152" t="s">
        <v>5</v>
      </c>
      <c r="M147" s="152" t="s">
        <v>8</v>
      </c>
      <c r="N147" s="152">
        <v>10.0</v>
      </c>
      <c r="O147" s="152"/>
      <c r="P147" s="152"/>
      <c r="Q147" s="152"/>
      <c r="R147" s="153"/>
      <c r="S147" s="153" t="str">
        <f t="array" ref="S147">INDEX(Activities!I:I, MATCH(A147, Activities!A:A, 0))</f>
        <v>Counter Terrorism Programmes Fund</v>
      </c>
      <c r="T147" s="157"/>
      <c r="U147" s="155"/>
      <c r="V147" s="155"/>
      <c r="W147" s="155"/>
      <c r="X147" s="155"/>
      <c r="Y147" s="155"/>
      <c r="Z147" s="155"/>
      <c r="AA147" s="155"/>
    </row>
    <row r="148" ht="15.0" customHeight="1">
      <c r="A148" s="146" t="s">
        <v>179</v>
      </c>
      <c r="B148" s="147">
        <f>COUNTIF(Activities!A:A, A148)</f>
        <v>1</v>
      </c>
      <c r="C148" s="148">
        <v>650514.0</v>
      </c>
      <c r="D148" s="149">
        <v>43465.0</v>
      </c>
      <c r="E148" s="150">
        <v>43465.0</v>
      </c>
      <c r="F148" s="156">
        <v>4.0</v>
      </c>
      <c r="G148" s="152">
        <f t="shared" si="1"/>
        <v>12</v>
      </c>
      <c r="H148" s="153" t="s">
        <v>816</v>
      </c>
      <c r="I148" s="152">
        <f t="shared" si="2"/>
        <v>2018</v>
      </c>
      <c r="J148" s="152">
        <f t="shared" si="3"/>
        <v>2019</v>
      </c>
      <c r="K148" s="153" t="str">
        <f t="shared" si="4"/>
        <v>Expenditure on Afghanistan Demining programme (Q3 FY 2019)</v>
      </c>
      <c r="L148" s="152" t="s">
        <v>5</v>
      </c>
      <c r="M148" s="152" t="s">
        <v>8</v>
      </c>
      <c r="N148" s="152">
        <v>10.0</v>
      </c>
      <c r="O148" s="152"/>
      <c r="P148" s="152"/>
      <c r="Q148" s="152"/>
      <c r="R148" s="153"/>
      <c r="S148" s="153" t="str">
        <f t="array" ref="S148">INDEX(Activities!I:I, MATCH(A148, Activities!A:A, 0))</f>
        <v>Afghanistan Demining programme</v>
      </c>
      <c r="T148" s="157"/>
      <c r="U148" s="155"/>
      <c r="V148" s="155"/>
      <c r="W148" s="155"/>
      <c r="X148" s="155"/>
      <c r="Y148" s="155"/>
      <c r="Z148" s="155"/>
      <c r="AA148" s="155"/>
    </row>
    <row r="149" ht="15.0" customHeight="1">
      <c r="A149" s="146" t="s">
        <v>186</v>
      </c>
      <c r="B149" s="147">
        <f>COUNTIF(Activities!A:A, A149)</f>
        <v>1</v>
      </c>
      <c r="C149" s="148">
        <v>343081.0</v>
      </c>
      <c r="D149" s="149">
        <v>43465.0</v>
      </c>
      <c r="E149" s="150">
        <v>43465.0</v>
      </c>
      <c r="F149" s="156">
        <v>4.0</v>
      </c>
      <c r="G149" s="152">
        <f t="shared" si="1"/>
        <v>12</v>
      </c>
      <c r="H149" s="153" t="s">
        <v>816</v>
      </c>
      <c r="I149" s="152">
        <f t="shared" si="2"/>
        <v>2018</v>
      </c>
      <c r="J149" s="152">
        <f t="shared" si="3"/>
        <v>2019</v>
      </c>
      <c r="K149" s="153" t="str">
        <f t="shared" si="4"/>
        <v>Expenditure on Afghanistan Migration programme (Q3 FY 2019)</v>
      </c>
      <c r="L149" s="152" t="s">
        <v>5</v>
      </c>
      <c r="M149" s="152" t="s">
        <v>8</v>
      </c>
      <c r="N149" s="152">
        <v>10.0</v>
      </c>
      <c r="O149" s="152"/>
      <c r="P149" s="152"/>
      <c r="Q149" s="152"/>
      <c r="R149" s="153"/>
      <c r="S149" s="153" t="str">
        <f t="array" ref="S149">INDEX(Activities!I:I, MATCH(A149, Activities!A:A, 0))</f>
        <v>Afghanistan Migration programme</v>
      </c>
      <c r="T149" s="157"/>
      <c r="U149" s="155"/>
      <c r="V149" s="155"/>
      <c r="W149" s="155"/>
      <c r="X149" s="155"/>
      <c r="Y149" s="155"/>
      <c r="Z149" s="155"/>
      <c r="AA149" s="155"/>
    </row>
    <row r="150" ht="15.0" customHeight="1">
      <c r="A150" s="146" t="s">
        <v>191</v>
      </c>
      <c r="B150" s="147">
        <f>COUNTIF(Activities!A:A, A150)</f>
        <v>1</v>
      </c>
      <c r="C150" s="148">
        <v>6463251.0</v>
      </c>
      <c r="D150" s="149">
        <v>43465.0</v>
      </c>
      <c r="E150" s="150">
        <v>43465.0</v>
      </c>
      <c r="F150" s="156">
        <v>4.0</v>
      </c>
      <c r="G150" s="152">
        <f t="shared" si="1"/>
        <v>12</v>
      </c>
      <c r="H150" s="153" t="s">
        <v>816</v>
      </c>
      <c r="I150" s="152">
        <f t="shared" si="2"/>
        <v>2018</v>
      </c>
      <c r="J150" s="152">
        <f t="shared" si="3"/>
        <v>2019</v>
      </c>
      <c r="K150" s="153" t="str">
        <f t="shared" si="4"/>
        <v>Expenditure on Afghanistan Security Sector and Peace-building Support (Q3 FY 2019)</v>
      </c>
      <c r="L150" s="152" t="s">
        <v>5</v>
      </c>
      <c r="M150" s="152" t="s">
        <v>8</v>
      </c>
      <c r="N150" s="152">
        <v>10.0</v>
      </c>
      <c r="O150" s="152"/>
      <c r="P150" s="152"/>
      <c r="Q150" s="152"/>
      <c r="R150" s="153"/>
      <c r="S150" s="153" t="str">
        <f t="array" ref="S150">INDEX(Activities!I:I, MATCH(A150, Activities!A:A, 0))</f>
        <v>Afghanistan Security Sector and Peace-building Support</v>
      </c>
      <c r="T150" s="157"/>
      <c r="U150" s="155"/>
      <c r="V150" s="155"/>
      <c r="W150" s="155"/>
      <c r="X150" s="155"/>
      <c r="Y150" s="155"/>
      <c r="Z150" s="155"/>
      <c r="AA150" s="155"/>
    </row>
    <row r="151" ht="15.0" customHeight="1">
      <c r="A151" s="146" t="s">
        <v>195</v>
      </c>
      <c r="B151" s="147">
        <f>COUNTIF(Activities!A:A, A151)</f>
        <v>1</v>
      </c>
      <c r="C151" s="148">
        <v>1.2778E7</v>
      </c>
      <c r="D151" s="149">
        <v>43465.0</v>
      </c>
      <c r="E151" s="150">
        <v>43465.0</v>
      </c>
      <c r="F151" s="156">
        <v>4.0</v>
      </c>
      <c r="G151" s="152">
        <f t="shared" si="1"/>
        <v>12</v>
      </c>
      <c r="H151" s="153" t="s">
        <v>816</v>
      </c>
      <c r="I151" s="152">
        <f t="shared" si="2"/>
        <v>2018</v>
      </c>
      <c r="J151" s="152">
        <f t="shared" si="3"/>
        <v>2019</v>
      </c>
      <c r="K151" s="153" t="str">
        <f t="shared" si="4"/>
        <v>Expenditure on Afghan National Army Trust Fund (Q3 FY 2019)</v>
      </c>
      <c r="L151" s="152" t="s">
        <v>5</v>
      </c>
      <c r="M151" s="152" t="s">
        <v>8</v>
      </c>
      <c r="N151" s="152">
        <v>10.0</v>
      </c>
      <c r="O151" s="152"/>
      <c r="P151" s="152"/>
      <c r="Q151" s="152"/>
      <c r="R151" s="153"/>
      <c r="S151" s="153" t="str">
        <f t="array" ref="S151">INDEX(Activities!I:I, MATCH(A151, Activities!A:A, 0))</f>
        <v>Afghan National Army Trust Fund</v>
      </c>
      <c r="T151" s="157"/>
      <c r="U151" s="155"/>
      <c r="V151" s="155"/>
      <c r="W151" s="155"/>
      <c r="X151" s="155"/>
      <c r="Y151" s="155"/>
      <c r="Z151" s="155"/>
      <c r="AA151" s="155"/>
    </row>
    <row r="152" ht="15.0" customHeight="1">
      <c r="A152" s="146" t="s">
        <v>199</v>
      </c>
      <c r="B152" s="147">
        <f>COUNTIF(Activities!A:A, A152)</f>
        <v>1</v>
      </c>
      <c r="C152" s="148">
        <v>725000.0</v>
      </c>
      <c r="D152" s="149">
        <v>43465.0</v>
      </c>
      <c r="E152" s="150">
        <v>43465.0</v>
      </c>
      <c r="F152" s="156">
        <v>4.0</v>
      </c>
      <c r="G152" s="152">
        <f t="shared" si="1"/>
        <v>12</v>
      </c>
      <c r="H152" s="153" t="s">
        <v>816</v>
      </c>
      <c r="I152" s="152">
        <f t="shared" si="2"/>
        <v>2018</v>
      </c>
      <c r="J152" s="152">
        <f t="shared" si="3"/>
        <v>2019</v>
      </c>
      <c r="K152" s="153" t="str">
        <f t="shared" si="4"/>
        <v>Expenditure on Afghanistan Support to the Peace Process (Q3 FY 2019)</v>
      </c>
      <c r="L152" s="152" t="s">
        <v>5</v>
      </c>
      <c r="M152" s="152" t="s">
        <v>8</v>
      </c>
      <c r="N152" s="152">
        <v>10.0</v>
      </c>
      <c r="O152" s="152"/>
      <c r="P152" s="152"/>
      <c r="Q152" s="152"/>
      <c r="R152" s="153"/>
      <c r="S152" s="153" t="str">
        <f t="array" ref="S152">INDEX(Activities!I:I, MATCH(A152, Activities!A:A, 0))</f>
        <v>Afghanistan Support to the Peace Process</v>
      </c>
      <c r="T152" s="157"/>
      <c r="U152" s="155"/>
      <c r="V152" s="155"/>
      <c r="W152" s="155"/>
      <c r="X152" s="155"/>
      <c r="Y152" s="155"/>
      <c r="Z152" s="155"/>
      <c r="AA152" s="155"/>
    </row>
    <row r="153" ht="15.0" customHeight="1">
      <c r="A153" s="146" t="s">
        <v>203</v>
      </c>
      <c r="B153" s="147">
        <f>COUNTIF(Activities!A:A, A153)</f>
        <v>1</v>
      </c>
      <c r="C153" s="148">
        <v>537592.0</v>
      </c>
      <c r="D153" s="149">
        <v>43465.0</v>
      </c>
      <c r="E153" s="150">
        <v>43465.0</v>
      </c>
      <c r="F153" s="156">
        <v>4.0</v>
      </c>
      <c r="G153" s="152">
        <f t="shared" si="1"/>
        <v>12</v>
      </c>
      <c r="H153" s="153" t="s">
        <v>816</v>
      </c>
      <c r="I153" s="152">
        <f t="shared" si="2"/>
        <v>2018</v>
      </c>
      <c r="J153" s="152">
        <f t="shared" si="3"/>
        <v>2019</v>
      </c>
      <c r="K153" s="153" t="str">
        <f t="shared" si="4"/>
        <v>Expenditure on Great Lakes Programme (Q3 FY 2019)</v>
      </c>
      <c r="L153" s="152" t="s">
        <v>5</v>
      </c>
      <c r="M153" s="152" t="s">
        <v>8</v>
      </c>
      <c r="N153" s="152">
        <v>10.0</v>
      </c>
      <c r="O153" s="152"/>
      <c r="P153" s="152"/>
      <c r="Q153" s="152"/>
      <c r="R153" s="153"/>
      <c r="S153" s="153" t="str">
        <f t="array" ref="S153">INDEX(Activities!I:I, MATCH(A153, Activities!A:A, 0))</f>
        <v>Great Lakes Programme</v>
      </c>
      <c r="T153" s="157"/>
      <c r="U153" s="155"/>
      <c r="V153" s="155"/>
      <c r="W153" s="155"/>
      <c r="X153" s="155"/>
      <c r="Y153" s="155"/>
      <c r="Z153" s="155"/>
      <c r="AA153" s="155"/>
    </row>
    <row r="154" ht="15.0" customHeight="1">
      <c r="A154" s="146" t="s">
        <v>207</v>
      </c>
      <c r="B154" s="147">
        <f>COUNTIF(Activities!A:A, A154)</f>
        <v>1</v>
      </c>
      <c r="C154" s="148">
        <v>1705500.0</v>
      </c>
      <c r="D154" s="149">
        <v>43465.0</v>
      </c>
      <c r="E154" s="150">
        <v>43465.0</v>
      </c>
      <c r="F154" s="156">
        <v>4.0</v>
      </c>
      <c r="G154" s="152">
        <f t="shared" si="1"/>
        <v>12</v>
      </c>
      <c r="H154" s="153" t="s">
        <v>816</v>
      </c>
      <c r="I154" s="152">
        <f t="shared" si="2"/>
        <v>2018</v>
      </c>
      <c r="J154" s="152">
        <f t="shared" si="3"/>
        <v>2019</v>
      </c>
      <c r="K154" s="153" t="str">
        <f t="shared" si="4"/>
        <v>Expenditure on Nigeria Security &amp; Justice Reform Programme (Q3 FY 2019)</v>
      </c>
      <c r="L154" s="152" t="s">
        <v>5</v>
      </c>
      <c r="M154" s="152" t="s">
        <v>8</v>
      </c>
      <c r="N154" s="152">
        <v>10.0</v>
      </c>
      <c r="O154" s="152"/>
      <c r="P154" s="152"/>
      <c r="Q154" s="152"/>
      <c r="R154" s="153"/>
      <c r="S154" s="153" t="str">
        <f t="array" ref="S154">INDEX(Activities!I:I, MATCH(A154, Activities!A:A, 0))</f>
        <v>Nigeria Security &amp; Justice Reform Programme</v>
      </c>
      <c r="T154" s="157"/>
      <c r="U154" s="155"/>
      <c r="V154" s="155"/>
      <c r="W154" s="155"/>
      <c r="X154" s="155"/>
      <c r="Y154" s="155"/>
      <c r="Z154" s="155"/>
      <c r="AA154" s="155"/>
    </row>
    <row r="155" ht="15.0" customHeight="1">
      <c r="A155" s="146" t="s">
        <v>213</v>
      </c>
      <c r="B155" s="147">
        <f>COUNTIF(Activities!A:A, A155)</f>
        <v>1</v>
      </c>
      <c r="C155" s="148">
        <v>520680.0</v>
      </c>
      <c r="D155" s="149">
        <v>43465.0</v>
      </c>
      <c r="E155" s="150">
        <v>43465.0</v>
      </c>
      <c r="F155" s="156">
        <v>4.0</v>
      </c>
      <c r="G155" s="152">
        <f t="shared" si="1"/>
        <v>12</v>
      </c>
      <c r="H155" s="153" t="s">
        <v>816</v>
      </c>
      <c r="I155" s="152">
        <f t="shared" si="2"/>
        <v>2018</v>
      </c>
      <c r="J155" s="152">
        <f t="shared" si="3"/>
        <v>2019</v>
      </c>
      <c r="K155" s="153" t="str">
        <f t="shared" si="4"/>
        <v>Expenditure on North East Nigeria Security and Conflict and Stabilisation Programme (Q3 FY 2019)</v>
      </c>
      <c r="L155" s="152" t="s">
        <v>5</v>
      </c>
      <c r="M155" s="152" t="s">
        <v>8</v>
      </c>
      <c r="N155" s="152">
        <v>10.0</v>
      </c>
      <c r="O155" s="152"/>
      <c r="P155" s="152"/>
      <c r="Q155" s="152"/>
      <c r="R155" s="153"/>
      <c r="S155" s="153" t="str">
        <f t="array" ref="S155">INDEX(Activities!I:I, MATCH(A155, Activities!A:A, 0))</f>
        <v>North East Nigeria Security and Conflict and Stabilisation Programme</v>
      </c>
      <c r="T155" s="157"/>
      <c r="U155" s="155"/>
      <c r="V155" s="155"/>
      <c r="W155" s="155"/>
      <c r="X155" s="155"/>
      <c r="Y155" s="155"/>
      <c r="Z155" s="155"/>
      <c r="AA155" s="155"/>
    </row>
    <row r="156" ht="15.0" customHeight="1">
      <c r="A156" s="146" t="s">
        <v>217</v>
      </c>
      <c r="B156" s="147">
        <f>COUNTIF(Activities!A:A, A156)</f>
        <v>1</v>
      </c>
      <c r="C156" s="148">
        <v>71280.0</v>
      </c>
      <c r="D156" s="149">
        <v>43465.0</v>
      </c>
      <c r="E156" s="150">
        <v>43465.0</v>
      </c>
      <c r="F156" s="156">
        <v>4.0</v>
      </c>
      <c r="G156" s="152">
        <f t="shared" si="1"/>
        <v>12</v>
      </c>
      <c r="H156" s="153" t="s">
        <v>816</v>
      </c>
      <c r="I156" s="152">
        <f t="shared" si="2"/>
        <v>2018</v>
      </c>
      <c r="J156" s="152">
        <f t="shared" si="3"/>
        <v>2019</v>
      </c>
      <c r="K156" s="153" t="str">
        <f t="shared" si="4"/>
        <v>Expenditure on Strengthening Security and Resilience in Sierra Leone and Neighbouring Countries (Q3 FY 2019)</v>
      </c>
      <c r="L156" s="152" t="s">
        <v>5</v>
      </c>
      <c r="M156" s="152" t="s">
        <v>8</v>
      </c>
      <c r="N156" s="152">
        <v>10.0</v>
      </c>
      <c r="O156" s="152"/>
      <c r="P156" s="152"/>
      <c r="Q156" s="152"/>
      <c r="R156" s="153"/>
      <c r="S156" s="153" t="str">
        <f t="array" ref="S156">INDEX(Activities!I:I, MATCH(A156, Activities!A:A, 0))</f>
        <v>Strengthening Security and Resilience in Sierra Leone and Neighbouring Countries</v>
      </c>
      <c r="T156" s="157"/>
      <c r="U156" s="155"/>
      <c r="V156" s="155"/>
      <c r="W156" s="155"/>
      <c r="X156" s="155"/>
      <c r="Y156" s="155"/>
      <c r="Z156" s="155"/>
      <c r="AA156" s="155"/>
    </row>
    <row r="157" ht="15.0" customHeight="1">
      <c r="A157" s="146" t="s">
        <v>221</v>
      </c>
      <c r="B157" s="147">
        <f>COUNTIF(Activities!A:A, A157)</f>
        <v>1</v>
      </c>
      <c r="C157" s="148">
        <v>956624.0</v>
      </c>
      <c r="D157" s="149">
        <v>43465.0</v>
      </c>
      <c r="E157" s="150">
        <v>43465.0</v>
      </c>
      <c r="F157" s="156">
        <v>4.0</v>
      </c>
      <c r="G157" s="152">
        <f t="shared" si="1"/>
        <v>12</v>
      </c>
      <c r="H157" s="153" t="s">
        <v>816</v>
      </c>
      <c r="I157" s="152">
        <f t="shared" si="2"/>
        <v>2018</v>
      </c>
      <c r="J157" s="152">
        <f t="shared" si="3"/>
        <v>2019</v>
      </c>
      <c r="K157" s="153" t="str">
        <f t="shared" si="4"/>
        <v>Expenditure on Somaliland (Somalia) Programme (Q3 FY 2019)</v>
      </c>
      <c r="L157" s="152" t="s">
        <v>5</v>
      </c>
      <c r="M157" s="152" t="s">
        <v>8</v>
      </c>
      <c r="N157" s="152">
        <v>10.0</v>
      </c>
      <c r="O157" s="152"/>
      <c r="P157" s="152"/>
      <c r="Q157" s="152"/>
      <c r="R157" s="153"/>
      <c r="S157" s="153" t="str">
        <f t="array" ref="S157">INDEX(Activities!I:I, MATCH(A157, Activities!A:A, 0))</f>
        <v>Somaliland (Somalia) Programme</v>
      </c>
      <c r="T157" s="157"/>
      <c r="U157" s="155"/>
      <c r="V157" s="155"/>
      <c r="W157" s="155"/>
      <c r="X157" s="155"/>
      <c r="Y157" s="155"/>
      <c r="Z157" s="155"/>
      <c r="AA157" s="155"/>
    </row>
    <row r="158" ht="15.0" customHeight="1">
      <c r="A158" s="146" t="s">
        <v>227</v>
      </c>
      <c r="B158" s="147">
        <f>COUNTIF(Activities!A:A, A158)</f>
        <v>1</v>
      </c>
      <c r="C158" s="148">
        <v>1176617.0</v>
      </c>
      <c r="D158" s="149">
        <v>43465.0</v>
      </c>
      <c r="E158" s="150">
        <v>43465.0</v>
      </c>
      <c r="F158" s="156">
        <v>4.0</v>
      </c>
      <c r="G158" s="152">
        <f t="shared" si="1"/>
        <v>12</v>
      </c>
      <c r="H158" s="153" t="s">
        <v>816</v>
      </c>
      <c r="I158" s="152">
        <f t="shared" si="2"/>
        <v>2018</v>
      </c>
      <c r="J158" s="152">
        <f t="shared" si="3"/>
        <v>2019</v>
      </c>
      <c r="K158" s="153" t="str">
        <f t="shared" si="4"/>
        <v>Expenditure on Africa Peace and Security (Q3 FY 2019)</v>
      </c>
      <c r="L158" s="152" t="s">
        <v>5</v>
      </c>
      <c r="M158" s="152" t="s">
        <v>8</v>
      </c>
      <c r="N158" s="152">
        <v>10.0</v>
      </c>
      <c r="O158" s="152"/>
      <c r="P158" s="152"/>
      <c r="Q158" s="152"/>
      <c r="R158" s="153"/>
      <c r="S158" s="153" t="str">
        <f t="array" ref="S158">INDEX(Activities!I:I, MATCH(A158, Activities!A:A, 0))</f>
        <v>Africa Peace and Security</v>
      </c>
      <c r="T158" s="157"/>
      <c r="U158" s="155"/>
      <c r="V158" s="155"/>
      <c r="W158" s="155"/>
      <c r="X158" s="155"/>
      <c r="Y158" s="155"/>
      <c r="Z158" s="155"/>
      <c r="AA158" s="155"/>
    </row>
    <row r="159" ht="15.0" customHeight="1">
      <c r="A159" s="146" t="s">
        <v>231</v>
      </c>
      <c r="B159" s="147">
        <f>COUNTIF(Activities!A:A, A159)</f>
        <v>1</v>
      </c>
      <c r="C159" s="148">
        <v>398524.0</v>
      </c>
      <c r="D159" s="149">
        <v>43465.0</v>
      </c>
      <c r="E159" s="150">
        <v>43465.0</v>
      </c>
      <c r="F159" s="156">
        <v>4.0</v>
      </c>
      <c r="G159" s="152">
        <f t="shared" si="1"/>
        <v>12</v>
      </c>
      <c r="H159" s="153" t="s">
        <v>816</v>
      </c>
      <c r="I159" s="152">
        <f t="shared" si="2"/>
        <v>2018</v>
      </c>
      <c r="J159" s="152">
        <f t="shared" si="3"/>
        <v>2019</v>
      </c>
      <c r="K159" s="153" t="str">
        <f t="shared" si="4"/>
        <v>Expenditure on East Africa Preventing Violent Extremism (Q3 FY 2019)</v>
      </c>
      <c r="L159" s="152" t="s">
        <v>5</v>
      </c>
      <c r="M159" s="152" t="s">
        <v>8</v>
      </c>
      <c r="N159" s="152">
        <v>10.0</v>
      </c>
      <c r="O159" s="152"/>
      <c r="P159" s="152"/>
      <c r="Q159" s="152"/>
      <c r="R159" s="153"/>
      <c r="S159" s="153" t="str">
        <f t="array" ref="S159">INDEX(Activities!I:I, MATCH(A159, Activities!A:A, 0))</f>
        <v>East Africa Preventing Violent Extremism</v>
      </c>
      <c r="T159" s="157"/>
      <c r="U159" s="155"/>
      <c r="V159" s="155"/>
      <c r="W159" s="155"/>
      <c r="X159" s="155"/>
      <c r="Y159" s="155"/>
      <c r="Z159" s="155"/>
      <c r="AA159" s="155"/>
    </row>
    <row r="160" ht="15.0" customHeight="1">
      <c r="A160" s="146" t="s">
        <v>235</v>
      </c>
      <c r="B160" s="147">
        <f>COUNTIF(Activities!A:A, A160)</f>
        <v>1</v>
      </c>
      <c r="C160" s="148">
        <v>80192.0</v>
      </c>
      <c r="D160" s="149">
        <v>43465.0</v>
      </c>
      <c r="E160" s="150">
        <v>43465.0</v>
      </c>
      <c r="F160" s="156">
        <v>4.0</v>
      </c>
      <c r="G160" s="152">
        <f t="shared" si="1"/>
        <v>12</v>
      </c>
      <c r="H160" s="153" t="s">
        <v>816</v>
      </c>
      <c r="I160" s="152">
        <f t="shared" si="2"/>
        <v>2018</v>
      </c>
      <c r="J160" s="152">
        <f t="shared" si="3"/>
        <v>2019</v>
      </c>
      <c r="K160" s="153" t="str">
        <f t="shared" si="4"/>
        <v>Expenditure on East Africa Crime and Justice Programme (Q3 FY 2019)</v>
      </c>
      <c r="L160" s="152" t="s">
        <v>5</v>
      </c>
      <c r="M160" s="152" t="s">
        <v>8</v>
      </c>
      <c r="N160" s="152">
        <v>10.0</v>
      </c>
      <c r="O160" s="152"/>
      <c r="P160" s="152"/>
      <c r="Q160" s="152"/>
      <c r="R160" s="153"/>
      <c r="S160" s="153" t="str">
        <f t="array" ref="S160">INDEX(Activities!I:I, MATCH(A160, Activities!A:A, 0))</f>
        <v>East Africa Crime and Justice Programme</v>
      </c>
      <c r="T160" s="157"/>
      <c r="U160" s="155"/>
      <c r="V160" s="155"/>
      <c r="W160" s="155"/>
      <c r="X160" s="155"/>
      <c r="Y160" s="155"/>
      <c r="Z160" s="155"/>
      <c r="AA160" s="155"/>
    </row>
    <row r="161" ht="15.0" customHeight="1">
      <c r="A161" s="146" t="s">
        <v>239</v>
      </c>
      <c r="B161" s="147">
        <f>COUNTIF(Activities!A:A, A161)</f>
        <v>1</v>
      </c>
      <c r="C161" s="148">
        <v>255052.0</v>
      </c>
      <c r="D161" s="149">
        <v>43465.0</v>
      </c>
      <c r="E161" s="150">
        <v>43465.0</v>
      </c>
      <c r="F161" s="156">
        <v>4.0</v>
      </c>
      <c r="G161" s="152">
        <f t="shared" si="1"/>
        <v>12</v>
      </c>
      <c r="H161" s="153" t="s">
        <v>816</v>
      </c>
      <c r="I161" s="152">
        <f t="shared" si="2"/>
        <v>2018</v>
      </c>
      <c r="J161" s="152">
        <f t="shared" si="3"/>
        <v>2019</v>
      </c>
      <c r="K161" s="153" t="str">
        <f t="shared" si="4"/>
        <v>Expenditure on East Africa Migration Programme (Q3 FY 2019)</v>
      </c>
      <c r="L161" s="152" t="s">
        <v>5</v>
      </c>
      <c r="M161" s="152" t="s">
        <v>8</v>
      </c>
      <c r="N161" s="152">
        <v>10.0</v>
      </c>
      <c r="O161" s="152"/>
      <c r="P161" s="152"/>
      <c r="Q161" s="152"/>
      <c r="R161" s="153"/>
      <c r="S161" s="153" t="str">
        <f t="array" ref="S161">INDEX(Activities!I:I, MATCH(A161, Activities!A:A, 0))</f>
        <v>East Africa Migration Programme</v>
      </c>
      <c r="T161" s="157"/>
      <c r="U161" s="155"/>
      <c r="V161" s="155"/>
      <c r="W161" s="155"/>
      <c r="X161" s="155"/>
      <c r="Y161" s="155"/>
      <c r="Z161" s="155"/>
      <c r="AA161" s="155"/>
    </row>
    <row r="162" ht="15.0" customHeight="1">
      <c r="A162" s="146" t="s">
        <v>244</v>
      </c>
      <c r="B162" s="147">
        <f>COUNTIF(Activities!A:A, A162)</f>
        <v>1</v>
      </c>
      <c r="C162" s="148">
        <v>342236.0</v>
      </c>
      <c r="D162" s="149">
        <v>43465.0</v>
      </c>
      <c r="E162" s="150">
        <v>43465.0</v>
      </c>
      <c r="F162" s="156">
        <v>4.0</v>
      </c>
      <c r="G162" s="152">
        <f t="shared" si="1"/>
        <v>12</v>
      </c>
      <c r="H162" s="153" t="s">
        <v>816</v>
      </c>
      <c r="I162" s="152">
        <f t="shared" si="2"/>
        <v>2018</v>
      </c>
      <c r="J162" s="152">
        <f t="shared" si="3"/>
        <v>2019</v>
      </c>
      <c r="K162" s="153" t="str">
        <f t="shared" si="4"/>
        <v>Expenditure on Nigeria Delta &amp; Maritime Security and Stability Programme (Q3 FY 2019)</v>
      </c>
      <c r="L162" s="152" t="s">
        <v>5</v>
      </c>
      <c r="M162" s="152" t="s">
        <v>8</v>
      </c>
      <c r="N162" s="152">
        <v>10.0</v>
      </c>
      <c r="O162" s="152"/>
      <c r="P162" s="152"/>
      <c r="Q162" s="152"/>
      <c r="R162" s="153"/>
      <c r="S162" s="153" t="str">
        <f t="array" ref="S162">INDEX(Activities!I:I, MATCH(A162, Activities!A:A, 0))</f>
        <v>Nigeria Delta &amp; Maritime Security and Stability Programme</v>
      </c>
      <c r="T162" s="157"/>
      <c r="U162" s="155"/>
      <c r="V162" s="155"/>
      <c r="W162" s="155"/>
      <c r="X162" s="155"/>
      <c r="Y162" s="155"/>
      <c r="Z162" s="155"/>
      <c r="AA162" s="155"/>
    </row>
    <row r="163" ht="15.0" customHeight="1">
      <c r="A163" s="146" t="s">
        <v>248</v>
      </c>
      <c r="B163" s="147">
        <f>COUNTIF(Activities!A:A, A163)</f>
        <v>1</v>
      </c>
      <c r="C163" s="148">
        <v>609387.0</v>
      </c>
      <c r="D163" s="149">
        <v>43465.0</v>
      </c>
      <c r="E163" s="150">
        <v>43465.0</v>
      </c>
      <c r="F163" s="156">
        <v>4.0</v>
      </c>
      <c r="G163" s="152">
        <f t="shared" si="1"/>
        <v>12</v>
      </c>
      <c r="H163" s="153" t="s">
        <v>816</v>
      </c>
      <c r="I163" s="152">
        <f t="shared" si="2"/>
        <v>2018</v>
      </c>
      <c r="J163" s="152">
        <f t="shared" si="3"/>
        <v>2019</v>
      </c>
      <c r="K163" s="153" t="str">
        <f t="shared" si="4"/>
        <v>Expenditure on Sahel Defence and Security (Q3 FY 2019)</v>
      </c>
      <c r="L163" s="152" t="s">
        <v>5</v>
      </c>
      <c r="M163" s="152" t="s">
        <v>8</v>
      </c>
      <c r="N163" s="152">
        <v>10.0</v>
      </c>
      <c r="O163" s="152"/>
      <c r="P163" s="152"/>
      <c r="Q163" s="152"/>
      <c r="R163" s="153"/>
      <c r="S163" s="153" t="str">
        <f t="array" ref="S163">INDEX(Activities!I:I, MATCH(A163, Activities!A:A, 0))</f>
        <v>Sahel Defence and Security</v>
      </c>
      <c r="T163" s="157"/>
      <c r="U163" s="155"/>
      <c r="V163" s="155"/>
      <c r="W163" s="155"/>
      <c r="X163" s="155"/>
      <c r="Y163" s="155"/>
      <c r="Z163" s="155"/>
      <c r="AA163" s="155"/>
    </row>
    <row r="164" ht="15.0" customHeight="1">
      <c r="A164" s="146" t="s">
        <v>252</v>
      </c>
      <c r="B164" s="147">
        <f>COUNTIF(Activities!A:A, A164)</f>
        <v>1</v>
      </c>
      <c r="C164" s="148">
        <v>899800.0</v>
      </c>
      <c r="D164" s="149">
        <v>43465.0</v>
      </c>
      <c r="E164" s="150">
        <v>43465.0</v>
      </c>
      <c r="F164" s="156">
        <v>4.0</v>
      </c>
      <c r="G164" s="152">
        <f t="shared" si="1"/>
        <v>12</v>
      </c>
      <c r="H164" s="153" t="s">
        <v>816</v>
      </c>
      <c r="I164" s="152">
        <f t="shared" si="2"/>
        <v>2018</v>
      </c>
      <c r="J164" s="152">
        <f t="shared" si="3"/>
        <v>2019</v>
      </c>
      <c r="K164" s="153" t="str">
        <f t="shared" si="4"/>
        <v>Expenditure on Sahel Stabilisation Programme (Q3 FY 2019)</v>
      </c>
      <c r="L164" s="152" t="s">
        <v>5</v>
      </c>
      <c r="M164" s="152" t="s">
        <v>8</v>
      </c>
      <c r="N164" s="152">
        <v>10.0</v>
      </c>
      <c r="O164" s="152"/>
      <c r="P164" s="152"/>
      <c r="Q164" s="152"/>
      <c r="R164" s="153"/>
      <c r="S164" s="153" t="str">
        <f t="array" ref="S164">INDEX(Activities!I:I, MATCH(A164, Activities!A:A, 0))</f>
        <v>Sahel Stabilisation Programme</v>
      </c>
      <c r="T164" s="157"/>
      <c r="U164" s="155"/>
      <c r="V164" s="155"/>
      <c r="W164" s="155"/>
      <c r="X164" s="155"/>
      <c r="Y164" s="155"/>
      <c r="Z164" s="155"/>
      <c r="AA164" s="155"/>
    </row>
    <row r="165" ht="15.0" customHeight="1">
      <c r="A165" s="146" t="s">
        <v>256</v>
      </c>
      <c r="B165" s="147">
        <f>COUNTIF(Activities!A:A, A165)</f>
        <v>1</v>
      </c>
      <c r="C165" s="148">
        <v>524880.0</v>
      </c>
      <c r="D165" s="149">
        <v>43465.0</v>
      </c>
      <c r="E165" s="150">
        <v>43465.0</v>
      </c>
      <c r="F165" s="156">
        <v>4.0</v>
      </c>
      <c r="G165" s="152">
        <f t="shared" si="1"/>
        <v>12</v>
      </c>
      <c r="H165" s="153" t="s">
        <v>816</v>
      </c>
      <c r="I165" s="152">
        <f t="shared" si="2"/>
        <v>2018</v>
      </c>
      <c r="J165" s="152">
        <f t="shared" si="3"/>
        <v>2019</v>
      </c>
      <c r="K165" s="153" t="str">
        <f t="shared" si="4"/>
        <v>Expenditure on Somalia Human Rights and Vulnerable Persons’ Programme (Q3 FY 2019)</v>
      </c>
      <c r="L165" s="152" t="s">
        <v>5</v>
      </c>
      <c r="M165" s="152" t="s">
        <v>8</v>
      </c>
      <c r="N165" s="152">
        <v>10.0</v>
      </c>
      <c r="O165" s="152"/>
      <c r="P165" s="152"/>
      <c r="Q165" s="152"/>
      <c r="R165" s="153"/>
      <c r="S165" s="153" t="str">
        <f t="array" ref="S165">INDEX(Activities!I:I, MATCH(A165, Activities!A:A, 0))</f>
        <v>Somalia Human Rights and Vulnerable Persons’ Programme</v>
      </c>
      <c r="T165" s="157"/>
      <c r="U165" s="155"/>
      <c r="V165" s="155"/>
      <c r="W165" s="155"/>
      <c r="X165" s="155"/>
      <c r="Y165" s="155"/>
      <c r="Z165" s="155"/>
      <c r="AA165" s="155"/>
    </row>
    <row r="166" ht="15.0" customHeight="1">
      <c r="A166" s="146" t="s">
        <v>260</v>
      </c>
      <c r="B166" s="147">
        <f>COUNTIF(Activities!A:A, A166)</f>
        <v>1</v>
      </c>
      <c r="C166" s="148">
        <v>2230256.0</v>
      </c>
      <c r="D166" s="149">
        <v>43465.0</v>
      </c>
      <c r="E166" s="150">
        <v>43465.0</v>
      </c>
      <c r="F166" s="156">
        <v>4.0</v>
      </c>
      <c r="G166" s="152">
        <f t="shared" si="1"/>
        <v>12</v>
      </c>
      <c r="H166" s="153" t="s">
        <v>816</v>
      </c>
      <c r="I166" s="152">
        <f t="shared" si="2"/>
        <v>2018</v>
      </c>
      <c r="J166" s="152">
        <f t="shared" si="3"/>
        <v>2019</v>
      </c>
      <c r="K166" s="153" t="str">
        <f t="shared" si="4"/>
        <v>Expenditure on Somalia Counter Extremism Programme (Q3 FY 2019)</v>
      </c>
      <c r="L166" s="152" t="s">
        <v>5</v>
      </c>
      <c r="M166" s="152" t="s">
        <v>8</v>
      </c>
      <c r="N166" s="152">
        <v>10.0</v>
      </c>
      <c r="O166" s="152"/>
      <c r="P166" s="152"/>
      <c r="Q166" s="152"/>
      <c r="R166" s="153"/>
      <c r="S166" s="153" t="str">
        <f t="array" ref="S166">INDEX(Activities!I:I, MATCH(A166, Activities!A:A, 0))</f>
        <v>Somalia Counter Extremism Programme</v>
      </c>
      <c r="T166" s="157"/>
      <c r="U166" s="155"/>
      <c r="V166" s="155"/>
      <c r="W166" s="155"/>
      <c r="X166" s="155"/>
      <c r="Y166" s="155"/>
      <c r="Z166" s="155"/>
      <c r="AA166" s="155"/>
    </row>
    <row r="167" ht="15.0" customHeight="1">
      <c r="A167" s="146" t="s">
        <v>265</v>
      </c>
      <c r="B167" s="147">
        <f>COUNTIF(Activities!A:A, A167)</f>
        <v>1</v>
      </c>
      <c r="C167" s="148">
        <v>1232033.0</v>
      </c>
      <c r="D167" s="149">
        <v>43465.0</v>
      </c>
      <c r="E167" s="150">
        <v>43465.0</v>
      </c>
      <c r="F167" s="156">
        <v>4.0</v>
      </c>
      <c r="G167" s="152">
        <f t="shared" si="1"/>
        <v>12</v>
      </c>
      <c r="H167" s="153" t="s">
        <v>816</v>
      </c>
      <c r="I167" s="152">
        <f t="shared" si="2"/>
        <v>2018</v>
      </c>
      <c r="J167" s="152">
        <f t="shared" si="3"/>
        <v>2019</v>
      </c>
      <c r="K167" s="153" t="str">
        <f t="shared" si="4"/>
        <v>Expenditure on Somalia Security Sector Reform Programme (Q3 FY 2019)</v>
      </c>
      <c r="L167" s="152" t="s">
        <v>5</v>
      </c>
      <c r="M167" s="152" t="s">
        <v>8</v>
      </c>
      <c r="N167" s="152">
        <v>10.0</v>
      </c>
      <c r="O167" s="152"/>
      <c r="P167" s="152"/>
      <c r="Q167" s="152"/>
      <c r="R167" s="153"/>
      <c r="S167" s="153" t="str">
        <f t="array" ref="S167">INDEX(Activities!I:I, MATCH(A167, Activities!A:A, 0))</f>
        <v>Somalia Security Sector Reform Programme</v>
      </c>
      <c r="T167" s="157"/>
      <c r="U167" s="155"/>
      <c r="V167" s="155"/>
      <c r="W167" s="155"/>
      <c r="X167" s="155"/>
      <c r="Y167" s="155"/>
      <c r="Z167" s="155"/>
      <c r="AA167" s="155"/>
    </row>
    <row r="168" ht="15.0" customHeight="1">
      <c r="A168" s="146" t="s">
        <v>269</v>
      </c>
      <c r="B168" s="147">
        <f>COUNTIF(Activities!A:A, A168)</f>
        <v>1</v>
      </c>
      <c r="C168" s="148">
        <v>366429.0</v>
      </c>
      <c r="D168" s="149">
        <v>43465.0</v>
      </c>
      <c r="E168" s="150">
        <v>43465.0</v>
      </c>
      <c r="F168" s="156">
        <v>4.0</v>
      </c>
      <c r="G168" s="152">
        <f t="shared" si="1"/>
        <v>12</v>
      </c>
      <c r="H168" s="153" t="s">
        <v>816</v>
      </c>
      <c r="I168" s="152">
        <f t="shared" si="2"/>
        <v>2018</v>
      </c>
      <c r="J168" s="152">
        <f t="shared" si="3"/>
        <v>2019</v>
      </c>
      <c r="K168" s="153" t="str">
        <f t="shared" si="4"/>
        <v>Expenditure on Somalia Stabilisation Programme (Q3 FY 2019)</v>
      </c>
      <c r="L168" s="152" t="s">
        <v>5</v>
      </c>
      <c r="M168" s="152" t="s">
        <v>8</v>
      </c>
      <c r="N168" s="152">
        <v>10.0</v>
      </c>
      <c r="O168" s="152"/>
      <c r="P168" s="152"/>
      <c r="Q168" s="152"/>
      <c r="R168" s="153"/>
      <c r="S168" s="153" t="str">
        <f t="array" ref="S168">INDEX(Activities!I:I, MATCH(A168, Activities!A:A, 0))</f>
        <v>Somalia Stabilisation Programme</v>
      </c>
      <c r="T168" s="157"/>
      <c r="U168" s="155"/>
      <c r="V168" s="155"/>
      <c r="W168" s="155"/>
      <c r="X168" s="155"/>
      <c r="Y168" s="155"/>
      <c r="Z168" s="155"/>
      <c r="AA168" s="155"/>
    </row>
    <row r="169" ht="15.0" customHeight="1">
      <c r="A169" s="146" t="s">
        <v>273</v>
      </c>
      <c r="B169" s="147">
        <f>COUNTIF(Activities!A:A, A169)</f>
        <v>1</v>
      </c>
      <c r="C169" s="148">
        <v>1329206.0</v>
      </c>
      <c r="D169" s="149">
        <v>43465.0</v>
      </c>
      <c r="E169" s="150">
        <v>43465.0</v>
      </c>
      <c r="F169" s="156">
        <v>4.0</v>
      </c>
      <c r="G169" s="152">
        <f t="shared" si="1"/>
        <v>12</v>
      </c>
      <c r="H169" s="153" t="s">
        <v>816</v>
      </c>
      <c r="I169" s="152">
        <f t="shared" si="2"/>
        <v>2018</v>
      </c>
      <c r="J169" s="152">
        <f t="shared" si="3"/>
        <v>2019</v>
      </c>
      <c r="K169" s="153" t="str">
        <f t="shared" si="4"/>
        <v>Expenditure on South Sudan Conflict Reduction (Q3 FY 2019)</v>
      </c>
      <c r="L169" s="152" t="s">
        <v>5</v>
      </c>
      <c r="M169" s="152" t="s">
        <v>8</v>
      </c>
      <c r="N169" s="152">
        <v>10.0</v>
      </c>
      <c r="O169" s="152"/>
      <c r="P169" s="152"/>
      <c r="Q169" s="152"/>
      <c r="R169" s="153"/>
      <c r="S169" s="153" t="str">
        <f t="array" ref="S169">INDEX(Activities!I:I, MATCH(A169, Activities!A:A, 0))</f>
        <v>South Sudan Conflict Reduction</v>
      </c>
      <c r="T169" s="157"/>
      <c r="U169" s="155"/>
      <c r="V169" s="155"/>
      <c r="W169" s="155"/>
      <c r="X169" s="155"/>
      <c r="Y169" s="155"/>
      <c r="Z169" s="155"/>
      <c r="AA169" s="155"/>
    </row>
    <row r="170" ht="15.0" customHeight="1">
      <c r="A170" s="146" t="s">
        <v>279</v>
      </c>
      <c r="B170" s="147">
        <f>COUNTIF(Activities!A:A, A170)</f>
        <v>1</v>
      </c>
      <c r="C170" s="148">
        <v>512887.0</v>
      </c>
      <c r="D170" s="149">
        <v>43465.0</v>
      </c>
      <c r="E170" s="150">
        <v>43465.0</v>
      </c>
      <c r="F170" s="156">
        <v>4.0</v>
      </c>
      <c r="G170" s="152">
        <f t="shared" si="1"/>
        <v>12</v>
      </c>
      <c r="H170" s="153" t="s">
        <v>816</v>
      </c>
      <c r="I170" s="152">
        <f t="shared" si="2"/>
        <v>2018</v>
      </c>
      <c r="J170" s="152">
        <f t="shared" si="3"/>
        <v>2019</v>
      </c>
      <c r="K170" s="153" t="str">
        <f t="shared" si="4"/>
        <v>Expenditure on Sudan Conflict Reduction and Stabilisation Programme (Q3 FY 2019)</v>
      </c>
      <c r="L170" s="152" t="s">
        <v>5</v>
      </c>
      <c r="M170" s="152" t="s">
        <v>8</v>
      </c>
      <c r="N170" s="152">
        <v>10.0</v>
      </c>
      <c r="O170" s="152"/>
      <c r="P170" s="152"/>
      <c r="Q170" s="152"/>
      <c r="R170" s="153"/>
      <c r="S170" s="153" t="str">
        <f t="array" ref="S170">INDEX(Activities!I:I, MATCH(A170, Activities!A:A, 0))</f>
        <v>Sudan Conflict Reduction and Stabilisation Programme</v>
      </c>
      <c r="T170" s="157"/>
      <c r="U170" s="155"/>
      <c r="V170" s="155"/>
      <c r="W170" s="155"/>
      <c r="X170" s="155"/>
      <c r="Y170" s="155"/>
      <c r="Z170" s="155"/>
      <c r="AA170" s="155"/>
    </row>
    <row r="171" ht="15.0" customHeight="1">
      <c r="A171" s="146" t="s">
        <v>309</v>
      </c>
      <c r="B171" s="147">
        <f>COUNTIF(Activities!A:A, A171)</f>
        <v>1</v>
      </c>
      <c r="C171" s="148">
        <v>1024512.0</v>
      </c>
      <c r="D171" s="149">
        <v>43465.0</v>
      </c>
      <c r="E171" s="150">
        <v>43465.0</v>
      </c>
      <c r="F171" s="156">
        <v>4.0</v>
      </c>
      <c r="G171" s="152">
        <f t="shared" si="1"/>
        <v>12</v>
      </c>
      <c r="H171" s="153" t="s">
        <v>816</v>
      </c>
      <c r="I171" s="152">
        <f t="shared" si="2"/>
        <v>2018</v>
      </c>
      <c r="J171" s="152">
        <f t="shared" si="3"/>
        <v>2019</v>
      </c>
      <c r="K171" s="153" t="str">
        <f t="shared" si="4"/>
        <v>Expenditure on Caribbean – Serious and Organised Crime (Q3 FY 2019)</v>
      </c>
      <c r="L171" s="152" t="s">
        <v>5</v>
      </c>
      <c r="M171" s="152" t="s">
        <v>8</v>
      </c>
      <c r="N171" s="152">
        <v>10.0</v>
      </c>
      <c r="O171" s="152"/>
      <c r="P171" s="152"/>
      <c r="Q171" s="152"/>
      <c r="R171" s="153"/>
      <c r="S171" s="153" t="str">
        <f t="array" ref="S171">INDEX(Activities!I:I, MATCH(A171, Activities!A:A, 0))</f>
        <v>Caribbean – Serious and Organised Crime</v>
      </c>
      <c r="T171" s="157"/>
      <c r="U171" s="155"/>
      <c r="V171" s="155"/>
      <c r="W171" s="155"/>
      <c r="X171" s="155"/>
      <c r="Y171" s="155"/>
      <c r="Z171" s="155"/>
      <c r="AA171" s="155"/>
    </row>
    <row r="172" ht="15.0" customHeight="1">
      <c r="A172" s="146" t="s">
        <v>314</v>
      </c>
      <c r="B172" s="147">
        <f>COUNTIF(Activities!A:A, A172)</f>
        <v>1</v>
      </c>
      <c r="C172" s="148">
        <v>6577143.0</v>
      </c>
      <c r="D172" s="149">
        <v>43465.0</v>
      </c>
      <c r="E172" s="150">
        <v>43465.0</v>
      </c>
      <c r="F172" s="156">
        <v>4.0</v>
      </c>
      <c r="G172" s="152">
        <f t="shared" si="1"/>
        <v>12</v>
      </c>
      <c r="H172" s="153" t="s">
        <v>816</v>
      </c>
      <c r="I172" s="152">
        <f t="shared" si="2"/>
        <v>2018</v>
      </c>
      <c r="J172" s="152">
        <f t="shared" si="3"/>
        <v>2019</v>
      </c>
      <c r="K172" s="153" t="str">
        <f t="shared" si="4"/>
        <v>Expenditure on Colombia Peace and Stability (Q3 FY 2019)</v>
      </c>
      <c r="L172" s="152" t="s">
        <v>5</v>
      </c>
      <c r="M172" s="152" t="s">
        <v>8</v>
      </c>
      <c r="N172" s="152">
        <v>10.0</v>
      </c>
      <c r="O172" s="152"/>
      <c r="P172" s="152"/>
      <c r="Q172" s="152"/>
      <c r="R172" s="153"/>
      <c r="S172" s="153" t="str">
        <f t="array" ref="S172">INDEX(Activities!I:I, MATCH(A172, Activities!A:A, 0))</f>
        <v>Colombia Peace and Stability</v>
      </c>
      <c r="T172" s="157"/>
      <c r="U172" s="155"/>
      <c r="V172" s="155"/>
      <c r="W172" s="155"/>
      <c r="X172" s="155"/>
      <c r="Y172" s="155"/>
      <c r="Z172" s="155"/>
      <c r="AA172" s="155"/>
    </row>
    <row r="173" ht="15.0" customHeight="1">
      <c r="A173" s="146" t="s">
        <v>320</v>
      </c>
      <c r="B173" s="147">
        <f>COUNTIF(Activities!A:A, A173)</f>
        <v>1</v>
      </c>
      <c r="C173" s="148">
        <v>893962.0</v>
      </c>
      <c r="D173" s="149">
        <v>43465.0</v>
      </c>
      <c r="E173" s="150">
        <v>43465.0</v>
      </c>
      <c r="F173" s="156">
        <v>4.0</v>
      </c>
      <c r="G173" s="152">
        <f t="shared" si="1"/>
        <v>12</v>
      </c>
      <c r="H173" s="153" t="s">
        <v>816</v>
      </c>
      <c r="I173" s="152">
        <f t="shared" si="2"/>
        <v>2018</v>
      </c>
      <c r="J173" s="152">
        <f t="shared" si="3"/>
        <v>2019</v>
      </c>
      <c r="K173" s="153" t="str">
        <f t="shared" si="4"/>
        <v>Expenditure on Peru/Colombia Serious Organised Crime (Formerly Combatting Illicit Economies - Colombia/Peru/Panama) (Q3 FY 2019)</v>
      </c>
      <c r="L173" s="152" t="s">
        <v>5</v>
      </c>
      <c r="M173" s="152" t="s">
        <v>8</v>
      </c>
      <c r="N173" s="152">
        <v>10.0</v>
      </c>
      <c r="O173" s="152"/>
      <c r="P173" s="152"/>
      <c r="Q173" s="152"/>
      <c r="R173" s="153"/>
      <c r="S173" s="153" t="str">
        <f t="array" ref="S173">INDEX(Activities!I:I, MATCH(A173, Activities!A:A, 0))</f>
        <v>Peru/Colombia Serious Organised Crime (Formerly Combatting Illicit Economies - Colombia/Peru/Panama)</v>
      </c>
      <c r="T173" s="157"/>
      <c r="U173" s="155"/>
      <c r="V173" s="155"/>
      <c r="W173" s="155"/>
      <c r="X173" s="155"/>
      <c r="Y173" s="155"/>
      <c r="Z173" s="155"/>
      <c r="AA173" s="155"/>
    </row>
    <row r="174" ht="15.0" customHeight="1">
      <c r="A174" s="146" t="s">
        <v>325</v>
      </c>
      <c r="B174" s="147">
        <f>COUNTIF(Activities!A:A, A174)</f>
        <v>1</v>
      </c>
      <c r="C174" s="148">
        <v>1389056.0</v>
      </c>
      <c r="D174" s="149">
        <v>43465.0</v>
      </c>
      <c r="E174" s="150">
        <v>43465.0</v>
      </c>
      <c r="F174" s="156">
        <v>4.0</v>
      </c>
      <c r="G174" s="152">
        <f t="shared" si="1"/>
        <v>12</v>
      </c>
      <c r="H174" s="153" t="s">
        <v>816</v>
      </c>
      <c r="I174" s="152">
        <f t="shared" si="2"/>
        <v>2018</v>
      </c>
      <c r="J174" s="152">
        <f t="shared" si="3"/>
        <v>2019</v>
      </c>
      <c r="K174" s="153" t="str">
        <f t="shared" si="4"/>
        <v>Expenditure on Central Asia Programme (Q3 FY 2019)</v>
      </c>
      <c r="L174" s="152" t="s">
        <v>5</v>
      </c>
      <c r="M174" s="152" t="s">
        <v>8</v>
      </c>
      <c r="N174" s="152">
        <v>10.0</v>
      </c>
      <c r="O174" s="152"/>
      <c r="P174" s="152"/>
      <c r="Q174" s="152"/>
      <c r="R174" s="153"/>
      <c r="S174" s="153" t="str">
        <f t="array" ref="S174">INDEX(Activities!I:I, MATCH(A174, Activities!A:A, 0))</f>
        <v>Central Asia Programme</v>
      </c>
      <c r="T174" s="157"/>
      <c r="U174" s="155"/>
      <c r="V174" s="155"/>
      <c r="W174" s="155"/>
      <c r="X174" s="155"/>
      <c r="Y174" s="155"/>
      <c r="Z174" s="155"/>
      <c r="AA174" s="155"/>
    </row>
    <row r="175" ht="15.0" customHeight="1">
      <c r="A175" s="146" t="s">
        <v>330</v>
      </c>
      <c r="B175" s="147">
        <f>COUNTIF(Activities!A:A, A175)</f>
        <v>1</v>
      </c>
      <c r="C175" s="148">
        <v>944147.0</v>
      </c>
      <c r="D175" s="149">
        <v>43465.0</v>
      </c>
      <c r="E175" s="150">
        <v>43465.0</v>
      </c>
      <c r="F175" s="156">
        <v>4.0</v>
      </c>
      <c r="G175" s="152">
        <f t="shared" si="1"/>
        <v>12</v>
      </c>
      <c r="H175" s="153" t="s">
        <v>816</v>
      </c>
      <c r="I175" s="152">
        <f t="shared" si="2"/>
        <v>2018</v>
      </c>
      <c r="J175" s="152">
        <f t="shared" si="3"/>
        <v>2019</v>
      </c>
      <c r="K175" s="153" t="str">
        <f t="shared" si="4"/>
        <v>Expenditure on Eastern Partnership (Q3 FY 2019)</v>
      </c>
      <c r="L175" s="152" t="s">
        <v>5</v>
      </c>
      <c r="M175" s="152" t="s">
        <v>8</v>
      </c>
      <c r="N175" s="152">
        <v>10.0</v>
      </c>
      <c r="O175" s="152"/>
      <c r="P175" s="152"/>
      <c r="Q175" s="152"/>
      <c r="R175" s="153"/>
      <c r="S175" s="153" t="str">
        <f t="array" ref="S175">INDEX(Activities!I:I, MATCH(A175, Activities!A:A, 0))</f>
        <v>Eastern Partnership</v>
      </c>
      <c r="T175" s="157"/>
      <c r="U175" s="155"/>
      <c r="V175" s="155"/>
      <c r="W175" s="155"/>
      <c r="X175" s="155"/>
      <c r="Y175" s="155"/>
      <c r="Z175" s="155"/>
      <c r="AA175" s="155"/>
    </row>
    <row r="176" ht="15.0" customHeight="1">
      <c r="A176" s="146" t="s">
        <v>334</v>
      </c>
      <c r="B176" s="147">
        <f>COUNTIF(Activities!A:A, A176)</f>
        <v>1</v>
      </c>
      <c r="C176" s="148">
        <v>2660944.0</v>
      </c>
      <c r="D176" s="149">
        <v>43465.0</v>
      </c>
      <c r="E176" s="150">
        <v>43465.0</v>
      </c>
      <c r="F176" s="156">
        <v>4.0</v>
      </c>
      <c r="G176" s="152">
        <f t="shared" si="1"/>
        <v>12</v>
      </c>
      <c r="H176" s="153" t="s">
        <v>816</v>
      </c>
      <c r="I176" s="152">
        <f t="shared" si="2"/>
        <v>2018</v>
      </c>
      <c r="J176" s="152">
        <f t="shared" si="3"/>
        <v>2019</v>
      </c>
      <c r="K176" s="153" t="str">
        <f t="shared" si="4"/>
        <v>Expenditure on Good Governance Fund (Q3 FY 2019)</v>
      </c>
      <c r="L176" s="152" t="s">
        <v>5</v>
      </c>
      <c r="M176" s="152" t="s">
        <v>8</v>
      </c>
      <c r="N176" s="152">
        <v>10.0</v>
      </c>
      <c r="O176" s="152"/>
      <c r="P176" s="152"/>
      <c r="Q176" s="152"/>
      <c r="R176" s="153"/>
      <c r="S176" s="153" t="str">
        <f t="array" ref="S176">INDEX(Activities!I:I, MATCH(A176, Activities!A:A, 0))</f>
        <v>Good Governance Fund</v>
      </c>
      <c r="T176" s="157"/>
      <c r="U176" s="155"/>
      <c r="V176" s="155"/>
      <c r="W176" s="155"/>
      <c r="X176" s="155"/>
      <c r="Y176" s="155"/>
      <c r="Z176" s="155"/>
      <c r="AA176" s="155"/>
    </row>
    <row r="177" ht="15.0" customHeight="1">
      <c r="A177" s="146" t="s">
        <v>349</v>
      </c>
      <c r="B177" s="147">
        <f>COUNTIF(Activities!A:A, A177)</f>
        <v>1</v>
      </c>
      <c r="C177" s="148">
        <v>1768158.0</v>
      </c>
      <c r="D177" s="149">
        <v>43465.0</v>
      </c>
      <c r="E177" s="150">
        <v>43465.0</v>
      </c>
      <c r="F177" s="156">
        <v>4.0</v>
      </c>
      <c r="G177" s="152">
        <f t="shared" si="1"/>
        <v>12</v>
      </c>
      <c r="H177" s="153" t="s">
        <v>816</v>
      </c>
      <c r="I177" s="152">
        <f t="shared" si="2"/>
        <v>2018</v>
      </c>
      <c r="J177" s="152">
        <f t="shared" si="3"/>
        <v>2019</v>
      </c>
      <c r="K177" s="153" t="str">
        <f t="shared" si="4"/>
        <v>Expenditure on Algeria CSSF Programme (Q3 FY 2019)</v>
      </c>
      <c r="L177" s="152" t="s">
        <v>5</v>
      </c>
      <c r="M177" s="152" t="s">
        <v>8</v>
      </c>
      <c r="N177" s="152">
        <v>10.0</v>
      </c>
      <c r="O177" s="152"/>
      <c r="P177" s="152"/>
      <c r="Q177" s="152"/>
      <c r="R177" s="153"/>
      <c r="S177" s="153" t="str">
        <f t="array" ref="S177">INDEX(Activities!I:I, MATCH(A177, Activities!A:A, 0))</f>
        <v>Algeria CSSF Programme</v>
      </c>
      <c r="T177" s="157"/>
      <c r="U177" s="155"/>
      <c r="V177" s="155"/>
      <c r="W177" s="155"/>
      <c r="X177" s="155"/>
      <c r="Y177" s="155"/>
      <c r="Z177" s="155"/>
      <c r="AA177" s="155"/>
    </row>
    <row r="178" ht="15.0" customHeight="1">
      <c r="A178" s="146" t="s">
        <v>356</v>
      </c>
      <c r="B178" s="147">
        <f>COUNTIF(Activities!A:A, A178)</f>
        <v>1</v>
      </c>
      <c r="C178" s="148">
        <v>7143306.0</v>
      </c>
      <c r="D178" s="149">
        <v>43465.0</v>
      </c>
      <c r="E178" s="150">
        <v>43465.0</v>
      </c>
      <c r="F178" s="156">
        <v>4.0</v>
      </c>
      <c r="G178" s="152">
        <f t="shared" si="1"/>
        <v>12</v>
      </c>
      <c r="H178" s="153" t="s">
        <v>816</v>
      </c>
      <c r="I178" s="152">
        <f t="shared" si="2"/>
        <v>2018</v>
      </c>
      <c r="J178" s="152">
        <f t="shared" si="3"/>
        <v>2019</v>
      </c>
      <c r="K178" s="153" t="str">
        <f t="shared" si="4"/>
        <v>Expenditure on Egypt CSSF Programme (Q3 FY 2019)</v>
      </c>
      <c r="L178" s="152" t="s">
        <v>5</v>
      </c>
      <c r="M178" s="152" t="s">
        <v>8</v>
      </c>
      <c r="N178" s="152">
        <v>10.0</v>
      </c>
      <c r="O178" s="152"/>
      <c r="P178" s="152"/>
      <c r="Q178" s="152"/>
      <c r="R178" s="153"/>
      <c r="S178" s="153" t="str">
        <f t="array" ref="S178">INDEX(Activities!I:I, MATCH(A178, Activities!A:A, 0))</f>
        <v>Egypt CSSF Programme</v>
      </c>
      <c r="T178" s="157"/>
      <c r="U178" s="155"/>
      <c r="V178" s="155"/>
      <c r="W178" s="155"/>
      <c r="X178" s="155"/>
      <c r="Y178" s="155"/>
      <c r="Z178" s="155"/>
      <c r="AA178" s="155"/>
    </row>
    <row r="179" ht="15.0" customHeight="1">
      <c r="A179" s="146" t="s">
        <v>363</v>
      </c>
      <c r="B179" s="147">
        <f>COUNTIF(Activities!A:A, A179)</f>
        <v>1</v>
      </c>
      <c r="C179" s="148">
        <v>5548580.0</v>
      </c>
      <c r="D179" s="149">
        <v>43465.0</v>
      </c>
      <c r="E179" s="150">
        <v>43465.0</v>
      </c>
      <c r="F179" s="156">
        <v>4.0</v>
      </c>
      <c r="G179" s="152">
        <f t="shared" si="1"/>
        <v>12</v>
      </c>
      <c r="H179" s="153" t="s">
        <v>816</v>
      </c>
      <c r="I179" s="152">
        <f t="shared" si="2"/>
        <v>2018</v>
      </c>
      <c r="J179" s="152">
        <f t="shared" si="3"/>
        <v>2019</v>
      </c>
      <c r="K179" s="153" t="str">
        <f t="shared" si="4"/>
        <v>Expenditure on Lebanon CSSF: Security Programme (Q3 FY 2019)</v>
      </c>
      <c r="L179" s="152" t="s">
        <v>5</v>
      </c>
      <c r="M179" s="152" t="s">
        <v>8</v>
      </c>
      <c r="N179" s="152">
        <v>10.0</v>
      </c>
      <c r="O179" s="152"/>
      <c r="P179" s="152"/>
      <c r="Q179" s="152"/>
      <c r="R179" s="153"/>
      <c r="S179" s="153" t="str">
        <f t="array" ref="S179">INDEX(Activities!I:I, MATCH(A179, Activities!A:A, 0))</f>
        <v>Lebanon CSSF: Security Programme</v>
      </c>
      <c r="T179" s="157"/>
      <c r="U179" s="155"/>
      <c r="V179" s="155"/>
      <c r="W179" s="155"/>
      <c r="X179" s="155"/>
      <c r="Y179" s="155"/>
      <c r="Z179" s="155"/>
      <c r="AA179" s="155"/>
    </row>
    <row r="180" ht="15.0" customHeight="1">
      <c r="A180" s="146" t="s">
        <v>370</v>
      </c>
      <c r="B180" s="147">
        <f>COUNTIF(Activities!A:A, A180)</f>
        <v>1</v>
      </c>
      <c r="C180" s="148">
        <v>4248116.0</v>
      </c>
      <c r="D180" s="149">
        <v>43465.0</v>
      </c>
      <c r="E180" s="150">
        <v>43465.0</v>
      </c>
      <c r="F180" s="156">
        <v>4.0</v>
      </c>
      <c r="G180" s="152">
        <f t="shared" si="1"/>
        <v>12</v>
      </c>
      <c r="H180" s="153" t="s">
        <v>816</v>
      </c>
      <c r="I180" s="152">
        <f t="shared" si="2"/>
        <v>2018</v>
      </c>
      <c r="J180" s="152">
        <f t="shared" si="3"/>
        <v>2019</v>
      </c>
      <c r="K180" s="153" t="str">
        <f t="shared" si="4"/>
        <v>Expenditure on Libya CSSF Programme (Q3 FY 2019)</v>
      </c>
      <c r="L180" s="152" t="s">
        <v>5</v>
      </c>
      <c r="M180" s="152" t="s">
        <v>8</v>
      </c>
      <c r="N180" s="152">
        <v>10.0</v>
      </c>
      <c r="O180" s="152"/>
      <c r="P180" s="152"/>
      <c r="Q180" s="152"/>
      <c r="R180" s="153"/>
      <c r="S180" s="153" t="str">
        <f t="array" ref="S180">INDEX(Activities!I:I, MATCH(A180, Activities!A:A, 0))</f>
        <v>Libya CSSF Programme</v>
      </c>
      <c r="T180" s="157"/>
      <c r="U180" s="155"/>
      <c r="V180" s="155"/>
      <c r="W180" s="155"/>
      <c r="X180" s="155"/>
      <c r="Y180" s="155"/>
      <c r="Z180" s="155"/>
      <c r="AA180" s="155"/>
    </row>
    <row r="181" ht="15.0" customHeight="1">
      <c r="A181" s="146" t="s">
        <v>376</v>
      </c>
      <c r="B181" s="147">
        <f>COUNTIF(Activities!A:A, A181)</f>
        <v>1</v>
      </c>
      <c r="C181" s="148">
        <v>968597.0</v>
      </c>
      <c r="D181" s="149">
        <v>43465.0</v>
      </c>
      <c r="E181" s="150">
        <v>43465.0</v>
      </c>
      <c r="F181" s="156">
        <v>4.0</v>
      </c>
      <c r="G181" s="152">
        <f t="shared" si="1"/>
        <v>12</v>
      </c>
      <c r="H181" s="153" t="s">
        <v>816</v>
      </c>
      <c r="I181" s="152">
        <f t="shared" si="2"/>
        <v>2018</v>
      </c>
      <c r="J181" s="152">
        <f t="shared" si="3"/>
        <v>2019</v>
      </c>
      <c r="K181" s="153" t="str">
        <f t="shared" si="4"/>
        <v>Expenditure on Morocco CSSF Programme (Q3 FY 2019)</v>
      </c>
      <c r="L181" s="152" t="s">
        <v>5</v>
      </c>
      <c r="M181" s="152" t="s">
        <v>8</v>
      </c>
      <c r="N181" s="152">
        <v>10.0</v>
      </c>
      <c r="O181" s="152"/>
      <c r="P181" s="152"/>
      <c r="Q181" s="152"/>
      <c r="R181" s="153"/>
      <c r="S181" s="153" t="str">
        <f t="array" ref="S181">INDEX(Activities!I:I, MATCH(A181, Activities!A:A, 0))</f>
        <v>Morocco CSSF Programme</v>
      </c>
      <c r="T181" s="157"/>
      <c r="U181" s="155"/>
      <c r="V181" s="155"/>
      <c r="W181" s="155"/>
      <c r="X181" s="155"/>
      <c r="Y181" s="155"/>
      <c r="Z181" s="155"/>
      <c r="AA181" s="155"/>
    </row>
    <row r="182" ht="15.0" customHeight="1">
      <c r="A182" s="146" t="s">
        <v>383</v>
      </c>
      <c r="B182" s="147">
        <f>COUNTIF(Activities!A:A, A182)</f>
        <v>1</v>
      </c>
      <c r="C182" s="148">
        <v>812214.0</v>
      </c>
      <c r="D182" s="149">
        <v>43465.0</v>
      </c>
      <c r="E182" s="150">
        <v>43465.0</v>
      </c>
      <c r="F182" s="156">
        <v>4.0</v>
      </c>
      <c r="G182" s="152">
        <f t="shared" si="1"/>
        <v>12</v>
      </c>
      <c r="H182" s="153" t="s">
        <v>816</v>
      </c>
      <c r="I182" s="152">
        <f t="shared" si="2"/>
        <v>2018</v>
      </c>
      <c r="J182" s="152">
        <f t="shared" si="3"/>
        <v>2019</v>
      </c>
      <c r="K182" s="153" t="str">
        <f t="shared" si="4"/>
        <v>Expenditure on Yemen CSSF Programme (Q3 FY 2019)</v>
      </c>
      <c r="L182" s="152" t="s">
        <v>5</v>
      </c>
      <c r="M182" s="152" t="s">
        <v>8</v>
      </c>
      <c r="N182" s="152">
        <v>10.0</v>
      </c>
      <c r="O182" s="152"/>
      <c r="P182" s="152"/>
      <c r="Q182" s="152"/>
      <c r="R182" s="153"/>
      <c r="S182" s="153" t="str">
        <f t="array" ref="S182">INDEX(Activities!I:I, MATCH(A182, Activities!A:A, 0))</f>
        <v>Yemen CSSF Programme</v>
      </c>
      <c r="T182" s="157"/>
      <c r="U182" s="155"/>
      <c r="V182" s="155"/>
      <c r="W182" s="155"/>
      <c r="X182" s="155"/>
      <c r="Y182" s="155"/>
      <c r="Z182" s="155"/>
      <c r="AA182" s="155"/>
    </row>
    <row r="183" ht="15.0" customHeight="1">
      <c r="A183" s="146" t="s">
        <v>389</v>
      </c>
      <c r="B183" s="147">
        <f>COUNTIF(Activities!A:A, A183)</f>
        <v>1</v>
      </c>
      <c r="C183" s="148">
        <v>4286861.0</v>
      </c>
      <c r="D183" s="149">
        <v>43465.0</v>
      </c>
      <c r="E183" s="150">
        <v>43465.0</v>
      </c>
      <c r="F183" s="156">
        <v>4.0</v>
      </c>
      <c r="G183" s="152">
        <f t="shared" si="1"/>
        <v>12</v>
      </c>
      <c r="H183" s="153" t="s">
        <v>816</v>
      </c>
      <c r="I183" s="152">
        <f t="shared" si="2"/>
        <v>2018</v>
      </c>
      <c r="J183" s="152">
        <f t="shared" si="3"/>
        <v>2019</v>
      </c>
      <c r="K183" s="153" t="str">
        <f t="shared" si="4"/>
        <v>Expenditure on Iraq Governance and Resilience (Q3 FY 2019)</v>
      </c>
      <c r="L183" s="152" t="s">
        <v>5</v>
      </c>
      <c r="M183" s="152" t="s">
        <v>8</v>
      </c>
      <c r="N183" s="152">
        <v>10.0</v>
      </c>
      <c r="O183" s="152"/>
      <c r="P183" s="152"/>
      <c r="Q183" s="152"/>
      <c r="R183" s="153"/>
      <c r="S183" s="153" t="str">
        <f t="array" ref="S183">INDEX(Activities!I:I, MATCH(A183, Activities!A:A, 0))</f>
        <v>Iraq Governance and Resilience</v>
      </c>
      <c r="T183" s="157"/>
      <c r="U183" s="155"/>
      <c r="V183" s="155"/>
      <c r="W183" s="155"/>
      <c r="X183" s="155"/>
      <c r="Y183" s="155"/>
      <c r="Z183" s="155"/>
      <c r="AA183" s="155"/>
    </row>
    <row r="184" ht="15.0" customHeight="1">
      <c r="A184" s="146" t="s">
        <v>395</v>
      </c>
      <c r="B184" s="147">
        <f>COUNTIF(Activities!A:A, A184)</f>
        <v>1</v>
      </c>
      <c r="C184" s="148">
        <v>2743466.0</v>
      </c>
      <c r="D184" s="149">
        <v>43465.0</v>
      </c>
      <c r="E184" s="150">
        <v>43465.0</v>
      </c>
      <c r="F184" s="156">
        <v>4.0</v>
      </c>
      <c r="G184" s="152">
        <f t="shared" si="1"/>
        <v>12</v>
      </c>
      <c r="H184" s="153" t="s">
        <v>816</v>
      </c>
      <c r="I184" s="152">
        <f t="shared" si="2"/>
        <v>2018</v>
      </c>
      <c r="J184" s="152">
        <f t="shared" si="3"/>
        <v>2019</v>
      </c>
      <c r="K184" s="153" t="str">
        <f t="shared" si="4"/>
        <v>Expenditure on Iraq Security, Justice and Reconciliation (Q3 FY 2019)</v>
      </c>
      <c r="L184" s="152" t="s">
        <v>5</v>
      </c>
      <c r="M184" s="152" t="s">
        <v>8</v>
      </c>
      <c r="N184" s="152">
        <v>10.0</v>
      </c>
      <c r="O184" s="152"/>
      <c r="P184" s="152"/>
      <c r="Q184" s="152"/>
      <c r="R184" s="153"/>
      <c r="S184" s="153" t="str">
        <f t="array" ref="S184">INDEX(Activities!I:I, MATCH(A184, Activities!A:A, 0))</f>
        <v>Iraq Security, Justice and Reconciliation</v>
      </c>
      <c r="T184" s="157"/>
      <c r="U184" s="155"/>
      <c r="V184" s="155"/>
      <c r="W184" s="155"/>
      <c r="X184" s="155"/>
      <c r="Y184" s="155"/>
      <c r="Z184" s="155"/>
      <c r="AA184" s="155"/>
    </row>
    <row r="185" ht="15.0" customHeight="1">
      <c r="A185" s="146" t="s">
        <v>399</v>
      </c>
      <c r="B185" s="147">
        <f>COUNTIF(Activities!A:A, A185)</f>
        <v>1</v>
      </c>
      <c r="C185" s="148">
        <v>2438275.0</v>
      </c>
      <c r="D185" s="149">
        <v>43465.0</v>
      </c>
      <c r="E185" s="150">
        <v>43465.0</v>
      </c>
      <c r="F185" s="156">
        <v>4.0</v>
      </c>
      <c r="G185" s="152">
        <f t="shared" si="1"/>
        <v>12</v>
      </c>
      <c r="H185" s="153" t="s">
        <v>816</v>
      </c>
      <c r="I185" s="152">
        <f t="shared" si="2"/>
        <v>2018</v>
      </c>
      <c r="J185" s="152">
        <f t="shared" si="3"/>
        <v>2019</v>
      </c>
      <c r="K185" s="153" t="str">
        <f t="shared" si="4"/>
        <v>Expenditure on Jordan Political Stability (Q3 FY 2019)</v>
      </c>
      <c r="L185" s="152" t="s">
        <v>5</v>
      </c>
      <c r="M185" s="152" t="s">
        <v>8</v>
      </c>
      <c r="N185" s="152">
        <v>10.0</v>
      </c>
      <c r="O185" s="152"/>
      <c r="P185" s="152"/>
      <c r="Q185" s="152"/>
      <c r="R185" s="153"/>
      <c r="S185" s="153" t="str">
        <f t="array" ref="S185">INDEX(Activities!I:I, MATCH(A185, Activities!A:A, 0))</f>
        <v>Jordan Political Stability</v>
      </c>
      <c r="T185" s="157"/>
      <c r="U185" s="155"/>
      <c r="V185" s="155"/>
      <c r="W185" s="155"/>
      <c r="X185" s="155"/>
      <c r="Y185" s="155"/>
      <c r="Z185" s="155"/>
      <c r="AA185" s="155"/>
    </row>
    <row r="186" ht="15.0" customHeight="1">
      <c r="A186" s="146" t="s">
        <v>405</v>
      </c>
      <c r="B186" s="147">
        <f>COUNTIF(Activities!A:A, A186)</f>
        <v>1</v>
      </c>
      <c r="C186" s="148">
        <v>13355.0</v>
      </c>
      <c r="D186" s="149">
        <v>43465.0</v>
      </c>
      <c r="E186" s="150">
        <v>43465.0</v>
      </c>
      <c r="F186" s="156">
        <v>4.0</v>
      </c>
      <c r="G186" s="152">
        <f t="shared" si="1"/>
        <v>12</v>
      </c>
      <c r="H186" s="153" t="s">
        <v>816</v>
      </c>
      <c r="I186" s="152">
        <f t="shared" si="2"/>
        <v>2018</v>
      </c>
      <c r="J186" s="152">
        <f t="shared" si="3"/>
        <v>2019</v>
      </c>
      <c r="K186" s="153" t="str">
        <f t="shared" si="4"/>
        <v>Expenditure on Jordan Economic Sustainability (Q3 FY 2019)</v>
      </c>
      <c r="L186" s="152" t="s">
        <v>5</v>
      </c>
      <c r="M186" s="152" t="s">
        <v>8</v>
      </c>
      <c r="N186" s="152">
        <v>10.0</v>
      </c>
      <c r="O186" s="152"/>
      <c r="P186" s="152"/>
      <c r="Q186" s="152"/>
      <c r="R186" s="153"/>
      <c r="S186" s="153" t="str">
        <f t="array" ref="S186">INDEX(Activities!I:I, MATCH(A186, Activities!A:A, 0))</f>
        <v>Jordan Economic Sustainability</v>
      </c>
      <c r="T186" s="157"/>
      <c r="U186" s="155"/>
      <c r="V186" s="155"/>
      <c r="W186" s="155"/>
      <c r="X186" s="155"/>
      <c r="Y186" s="155"/>
      <c r="Z186" s="155"/>
      <c r="AA186" s="155"/>
    </row>
    <row r="187" ht="15.0" customHeight="1">
      <c r="A187" s="146" t="s">
        <v>409</v>
      </c>
      <c r="B187" s="147">
        <f>COUNTIF(Activities!A:A, A187)</f>
        <v>1</v>
      </c>
      <c r="C187" s="148">
        <v>1473834.0</v>
      </c>
      <c r="D187" s="149">
        <v>43465.0</v>
      </c>
      <c r="E187" s="150">
        <v>43465.0</v>
      </c>
      <c r="F187" s="156">
        <v>4.0</v>
      </c>
      <c r="G187" s="152">
        <f t="shared" si="1"/>
        <v>12</v>
      </c>
      <c r="H187" s="153" t="s">
        <v>816</v>
      </c>
      <c r="I187" s="152">
        <f t="shared" si="2"/>
        <v>2018</v>
      </c>
      <c r="J187" s="152">
        <f t="shared" si="3"/>
        <v>2019</v>
      </c>
      <c r="K187" s="153" t="str">
        <f t="shared" si="4"/>
        <v>Expenditure on Jordan Internal Security (Q3 FY 2019)</v>
      </c>
      <c r="L187" s="152" t="s">
        <v>5</v>
      </c>
      <c r="M187" s="152" t="s">
        <v>8</v>
      </c>
      <c r="N187" s="152">
        <v>10.0</v>
      </c>
      <c r="O187" s="152"/>
      <c r="P187" s="152"/>
      <c r="Q187" s="152"/>
      <c r="R187" s="153"/>
      <c r="S187" s="153" t="str">
        <f t="array" ref="S187">INDEX(Activities!I:I, MATCH(A187, Activities!A:A, 0))</f>
        <v>Jordan Internal Security</v>
      </c>
      <c r="T187" s="157"/>
      <c r="U187" s="155"/>
      <c r="V187" s="155"/>
      <c r="W187" s="155"/>
      <c r="X187" s="155"/>
      <c r="Y187" s="155"/>
      <c r="Z187" s="155"/>
      <c r="AA187" s="155"/>
    </row>
    <row r="188" ht="15.0" customHeight="1">
      <c r="A188" s="146" t="s">
        <v>414</v>
      </c>
      <c r="B188" s="147">
        <f>COUNTIF(Activities!A:A, A188)</f>
        <v>1</v>
      </c>
      <c r="C188" s="148">
        <v>1630513.0</v>
      </c>
      <c r="D188" s="149">
        <v>43465.0</v>
      </c>
      <c r="E188" s="150">
        <v>43465.0</v>
      </c>
      <c r="F188" s="156">
        <v>4.0</v>
      </c>
      <c r="G188" s="152">
        <f t="shared" si="1"/>
        <v>12</v>
      </c>
      <c r="H188" s="153" t="s">
        <v>816</v>
      </c>
      <c r="I188" s="152">
        <f t="shared" si="2"/>
        <v>2018</v>
      </c>
      <c r="J188" s="152">
        <f t="shared" si="3"/>
        <v>2019</v>
      </c>
      <c r="K188" s="153" t="str">
        <f t="shared" si="4"/>
        <v>Expenditure on Lebanon CSSF: Community Stability Programme (Q3 FY 2019)</v>
      </c>
      <c r="L188" s="152" t="s">
        <v>5</v>
      </c>
      <c r="M188" s="152" t="s">
        <v>8</v>
      </c>
      <c r="N188" s="152">
        <v>10.0</v>
      </c>
      <c r="O188" s="152"/>
      <c r="P188" s="152"/>
      <c r="Q188" s="152"/>
      <c r="R188" s="153"/>
      <c r="S188" s="153" t="str">
        <f t="array" ref="S188">INDEX(Activities!I:I, MATCH(A188, Activities!A:A, 0))</f>
        <v>Lebanon CSSF: Community Stability Programme</v>
      </c>
      <c r="T188" s="157"/>
      <c r="U188" s="155"/>
      <c r="V188" s="155"/>
      <c r="W188" s="155"/>
      <c r="X188" s="155"/>
      <c r="Y188" s="155"/>
      <c r="Z188" s="155"/>
      <c r="AA188" s="155"/>
    </row>
    <row r="189" ht="15.0" customHeight="1">
      <c r="A189" s="146" t="s">
        <v>418</v>
      </c>
      <c r="B189" s="147">
        <f>COUNTIF(Activities!A:A, A189)</f>
        <v>1</v>
      </c>
      <c r="C189" s="148">
        <v>1083752.0</v>
      </c>
      <c r="D189" s="149">
        <v>43465.0</v>
      </c>
      <c r="E189" s="150">
        <v>43465.0</v>
      </c>
      <c r="F189" s="156">
        <v>4.0</v>
      </c>
      <c r="G189" s="152">
        <f t="shared" si="1"/>
        <v>12</v>
      </c>
      <c r="H189" s="153" t="s">
        <v>816</v>
      </c>
      <c r="I189" s="152">
        <f t="shared" si="2"/>
        <v>2018</v>
      </c>
      <c r="J189" s="152">
        <f t="shared" si="3"/>
        <v>2019</v>
      </c>
      <c r="K189" s="153" t="str">
        <f t="shared" si="4"/>
        <v>Expenditure on The North Africa Fund for Regional Cooperation (Q3 FY 2019)</v>
      </c>
      <c r="L189" s="152" t="s">
        <v>5</v>
      </c>
      <c r="M189" s="152" t="s">
        <v>8</v>
      </c>
      <c r="N189" s="152">
        <v>10.0</v>
      </c>
      <c r="O189" s="152"/>
      <c r="P189" s="152"/>
      <c r="Q189" s="152"/>
      <c r="R189" s="153"/>
      <c r="S189" s="153" t="str">
        <f t="array" ref="S189">INDEX(Activities!I:I, MATCH(A189, Activities!A:A, 0))</f>
        <v>The North Africa Fund for Regional Cooperation</v>
      </c>
      <c r="T189" s="157"/>
      <c r="U189" s="155"/>
      <c r="V189" s="155"/>
      <c r="W189" s="155"/>
      <c r="X189" s="155"/>
      <c r="Y189" s="155"/>
      <c r="Z189" s="155"/>
      <c r="AA189" s="155"/>
    </row>
    <row r="190" ht="15.0" customHeight="1">
      <c r="A190" s="146" t="s">
        <v>423</v>
      </c>
      <c r="B190" s="147">
        <f>COUNTIF(Activities!A:A, A190)</f>
        <v>1</v>
      </c>
      <c r="C190" s="148">
        <v>2203245.0</v>
      </c>
      <c r="D190" s="149">
        <v>43465.0</v>
      </c>
      <c r="E190" s="150">
        <v>43465.0</v>
      </c>
      <c r="F190" s="156">
        <v>4.0</v>
      </c>
      <c r="G190" s="152">
        <f t="shared" si="1"/>
        <v>12</v>
      </c>
      <c r="H190" s="153" t="s">
        <v>816</v>
      </c>
      <c r="I190" s="152">
        <f t="shared" si="2"/>
        <v>2018</v>
      </c>
      <c r="J190" s="152">
        <f t="shared" si="3"/>
        <v>2019</v>
      </c>
      <c r="K190" s="153" t="str">
        <f t="shared" si="4"/>
        <v>Expenditure on Technical Assistance Facility Programme (Q3 FY 2019)</v>
      </c>
      <c r="L190" s="152" t="s">
        <v>5</v>
      </c>
      <c r="M190" s="152" t="s">
        <v>8</v>
      </c>
      <c r="N190" s="152">
        <v>10.0</v>
      </c>
      <c r="O190" s="152"/>
      <c r="P190" s="152"/>
      <c r="Q190" s="152"/>
      <c r="R190" s="153"/>
      <c r="S190" s="153" t="str">
        <f t="array" ref="S190">INDEX(Activities!I:I, MATCH(A190, Activities!A:A, 0))</f>
        <v>Technical Assistance Facility Programme</v>
      </c>
      <c r="T190" s="157"/>
      <c r="U190" s="155"/>
      <c r="V190" s="155"/>
      <c r="W190" s="155"/>
      <c r="X190" s="155"/>
      <c r="Y190" s="155"/>
      <c r="Z190" s="155"/>
      <c r="AA190" s="155"/>
    </row>
    <row r="191" ht="15.0" customHeight="1">
      <c r="A191" s="146" t="s">
        <v>427</v>
      </c>
      <c r="B191" s="147">
        <f>COUNTIF(Activities!A:A, A191)</f>
        <v>1</v>
      </c>
      <c r="C191" s="148">
        <v>2098601.0</v>
      </c>
      <c r="D191" s="149">
        <v>43465.0</v>
      </c>
      <c r="E191" s="150">
        <v>43465.0</v>
      </c>
      <c r="F191" s="156">
        <v>4.0</v>
      </c>
      <c r="G191" s="152">
        <f t="shared" si="1"/>
        <v>12</v>
      </c>
      <c r="H191" s="153" t="s">
        <v>816</v>
      </c>
      <c r="I191" s="152">
        <f t="shared" si="2"/>
        <v>2018</v>
      </c>
      <c r="J191" s="152">
        <f t="shared" si="3"/>
        <v>2019</v>
      </c>
      <c r="K191" s="153" t="str">
        <f t="shared" si="4"/>
        <v>Expenditure on Middle East Peace Process (MEPP) CSSF Programme (Q3 FY 2019)</v>
      </c>
      <c r="L191" s="152" t="s">
        <v>5</v>
      </c>
      <c r="M191" s="152" t="s">
        <v>8</v>
      </c>
      <c r="N191" s="152">
        <v>10.0</v>
      </c>
      <c r="O191" s="152"/>
      <c r="P191" s="152"/>
      <c r="Q191" s="152"/>
      <c r="R191" s="153"/>
      <c r="S191" s="153" t="str">
        <f t="array" ref="S191">INDEX(Activities!I:I, MATCH(A191, Activities!A:A, 0))</f>
        <v>Middle East Peace Process (MEPP) CSSF Programme</v>
      </c>
      <c r="T191" s="157"/>
      <c r="U191" s="155"/>
      <c r="V191" s="155"/>
      <c r="W191" s="155"/>
      <c r="X191" s="155"/>
      <c r="Y191" s="155"/>
      <c r="Z191" s="155"/>
      <c r="AA191" s="155"/>
    </row>
    <row r="192" ht="15.0" customHeight="1">
      <c r="A192" s="146" t="s">
        <v>432</v>
      </c>
      <c r="B192" s="147">
        <f>COUNTIF(Activities!A:A, A192)</f>
        <v>1</v>
      </c>
      <c r="C192" s="148">
        <v>1.1159824E7</v>
      </c>
      <c r="D192" s="149">
        <v>43465.0</v>
      </c>
      <c r="E192" s="150">
        <v>43465.0</v>
      </c>
      <c r="F192" s="156">
        <v>4.0</v>
      </c>
      <c r="G192" s="152">
        <f t="shared" si="1"/>
        <v>12</v>
      </c>
      <c r="H192" s="153" t="s">
        <v>816</v>
      </c>
      <c r="I192" s="152">
        <f t="shared" si="2"/>
        <v>2018</v>
      </c>
      <c r="J192" s="152">
        <f t="shared" si="3"/>
        <v>2019</v>
      </c>
      <c r="K192" s="153" t="str">
        <f t="shared" si="4"/>
        <v>Expenditure on Syria: Community Support in North-Western Syria (Q3 FY 2019)</v>
      </c>
      <c r="L192" s="152" t="s">
        <v>5</v>
      </c>
      <c r="M192" s="152" t="s">
        <v>8</v>
      </c>
      <c r="N192" s="152">
        <v>10.0</v>
      </c>
      <c r="O192" s="152"/>
      <c r="P192" s="152"/>
      <c r="Q192" s="152"/>
      <c r="R192" s="153"/>
      <c r="S192" s="153" t="str">
        <f t="array" ref="S192">INDEX(Activities!I:I, MATCH(A192, Activities!A:A, 0))</f>
        <v>Syria: Community Support in North-Western Syria</v>
      </c>
      <c r="T192" s="157"/>
      <c r="U192" s="155"/>
      <c r="V192" s="155"/>
      <c r="W192" s="155"/>
      <c r="X192" s="155"/>
      <c r="Y192" s="155"/>
      <c r="Z192" s="155"/>
      <c r="AA192" s="155"/>
    </row>
    <row r="193" ht="15.0" customHeight="1">
      <c r="A193" s="146" t="s">
        <v>438</v>
      </c>
      <c r="B193" s="147">
        <f>COUNTIF(Activities!A:A, A193)</f>
        <v>1</v>
      </c>
      <c r="C193" s="148">
        <v>122369.0</v>
      </c>
      <c r="D193" s="149">
        <v>43465.0</v>
      </c>
      <c r="E193" s="150">
        <v>43465.0</v>
      </c>
      <c r="F193" s="156">
        <v>4.0</v>
      </c>
      <c r="G193" s="152">
        <f t="shared" si="1"/>
        <v>12</v>
      </c>
      <c r="H193" s="153" t="s">
        <v>816</v>
      </c>
      <c r="I193" s="152">
        <f t="shared" si="2"/>
        <v>2018</v>
      </c>
      <c r="J193" s="152">
        <f t="shared" si="3"/>
        <v>2019</v>
      </c>
      <c r="K193" s="153" t="str">
        <f t="shared" si="4"/>
        <v>Expenditure on Syria: Support for the Southern De-escalation Area (Q3 FY 2019)</v>
      </c>
      <c r="L193" s="152" t="s">
        <v>5</v>
      </c>
      <c r="M193" s="152" t="s">
        <v>8</v>
      </c>
      <c r="N193" s="152">
        <v>10.0</v>
      </c>
      <c r="O193" s="152"/>
      <c r="P193" s="152"/>
      <c r="Q193" s="152"/>
      <c r="R193" s="153"/>
      <c r="S193" s="153" t="str">
        <f t="array" ref="S193">INDEX(Activities!I:I, MATCH(A193, Activities!A:A, 0))</f>
        <v>Syria: Support for the Southern De-escalation Area</v>
      </c>
      <c r="T193" s="157"/>
      <c r="U193" s="155"/>
      <c r="V193" s="155"/>
      <c r="W193" s="155"/>
      <c r="X193" s="155"/>
      <c r="Y193" s="155"/>
      <c r="Z193" s="155"/>
      <c r="AA193" s="155"/>
    </row>
    <row r="194" ht="15.0" customHeight="1">
      <c r="A194" s="146" t="s">
        <v>442</v>
      </c>
      <c r="B194" s="147">
        <f>COUNTIF(Activities!A:A, A194)</f>
        <v>1</v>
      </c>
      <c r="C194" s="148">
        <v>3675221.0</v>
      </c>
      <c r="D194" s="149">
        <v>43465.0</v>
      </c>
      <c r="E194" s="150">
        <v>43465.0</v>
      </c>
      <c r="F194" s="156">
        <v>4.0</v>
      </c>
      <c r="G194" s="152">
        <f t="shared" si="1"/>
        <v>12</v>
      </c>
      <c r="H194" s="153" t="s">
        <v>816</v>
      </c>
      <c r="I194" s="152">
        <f t="shared" si="2"/>
        <v>2018</v>
      </c>
      <c r="J194" s="152">
        <f t="shared" si="3"/>
        <v>2019</v>
      </c>
      <c r="K194" s="153" t="str">
        <f t="shared" si="4"/>
        <v>Expenditure on Whole of Syria Support to a Political Process (Q3 FY 2019)</v>
      </c>
      <c r="L194" s="152" t="s">
        <v>5</v>
      </c>
      <c r="M194" s="152" t="s">
        <v>8</v>
      </c>
      <c r="N194" s="152">
        <v>10.0</v>
      </c>
      <c r="O194" s="152"/>
      <c r="P194" s="152"/>
      <c r="Q194" s="152"/>
      <c r="R194" s="153"/>
      <c r="S194" s="153" t="str">
        <f t="array" ref="S194">INDEX(Activities!I:I, MATCH(A194, Activities!A:A, 0))</f>
        <v>Whole of Syria Support to a Political Process</v>
      </c>
      <c r="T194" s="157"/>
      <c r="U194" s="155"/>
      <c r="V194" s="155"/>
      <c r="W194" s="155"/>
      <c r="X194" s="155"/>
      <c r="Y194" s="155"/>
      <c r="Z194" s="155"/>
      <c r="AA194" s="155"/>
    </row>
    <row r="195" ht="15.0" customHeight="1">
      <c r="A195" s="146" t="s">
        <v>446</v>
      </c>
      <c r="B195" s="147">
        <f>COUNTIF(Activities!A:A, A195)</f>
        <v>1</v>
      </c>
      <c r="C195" s="148">
        <v>3875263.0</v>
      </c>
      <c r="D195" s="149">
        <v>43465.0</v>
      </c>
      <c r="E195" s="150">
        <v>43465.0</v>
      </c>
      <c r="F195" s="156">
        <v>4.0</v>
      </c>
      <c r="G195" s="152">
        <f t="shared" si="1"/>
        <v>12</v>
      </c>
      <c r="H195" s="153" t="s">
        <v>816</v>
      </c>
      <c r="I195" s="152">
        <f t="shared" si="2"/>
        <v>2018</v>
      </c>
      <c r="J195" s="152">
        <f t="shared" si="3"/>
        <v>2019</v>
      </c>
      <c r="K195" s="153" t="str">
        <f t="shared" si="4"/>
        <v>Expenditure on Tunisia CSSF Programme (Q3 FY 2019)</v>
      </c>
      <c r="L195" s="152" t="s">
        <v>5</v>
      </c>
      <c r="M195" s="152" t="s">
        <v>8</v>
      </c>
      <c r="N195" s="152">
        <v>10.0</v>
      </c>
      <c r="O195" s="152"/>
      <c r="P195" s="152"/>
      <c r="Q195" s="152"/>
      <c r="R195" s="153"/>
      <c r="S195" s="153" t="str">
        <f t="array" ref="S195">INDEX(Activities!I:I, MATCH(A195, Activities!A:A, 0))</f>
        <v>Tunisia CSSF Programme</v>
      </c>
      <c r="T195" s="157"/>
      <c r="U195" s="155"/>
      <c r="V195" s="155"/>
      <c r="W195" s="155"/>
      <c r="X195" s="155"/>
      <c r="Y195" s="155"/>
      <c r="Z195" s="155"/>
      <c r="AA195" s="155"/>
    </row>
    <row r="196" ht="15.0" customHeight="1">
      <c r="A196" s="146" t="s">
        <v>481</v>
      </c>
      <c r="B196" s="147">
        <f>COUNTIF(Activities!A:A, A196)</f>
        <v>1</v>
      </c>
      <c r="C196" s="148">
        <v>235696.0</v>
      </c>
      <c r="D196" s="149">
        <v>43465.0</v>
      </c>
      <c r="E196" s="150">
        <v>43465.0</v>
      </c>
      <c r="F196" s="156">
        <v>4.0</v>
      </c>
      <c r="G196" s="152">
        <f t="shared" si="1"/>
        <v>12</v>
      </c>
      <c r="H196" s="153" t="s">
        <v>816</v>
      </c>
      <c r="I196" s="152">
        <f t="shared" si="2"/>
        <v>2018</v>
      </c>
      <c r="J196" s="152">
        <f t="shared" si="3"/>
        <v>2019</v>
      </c>
      <c r="K196" s="153" t="str">
        <f t="shared" si="4"/>
        <v>Expenditure on Overseas Territories Justice, Security &amp; Governance (Q3 FY 2019)</v>
      </c>
      <c r="L196" s="152" t="s">
        <v>5</v>
      </c>
      <c r="M196" s="152" t="s">
        <v>8</v>
      </c>
      <c r="N196" s="152">
        <v>10.0</v>
      </c>
      <c r="O196" s="152"/>
      <c r="P196" s="152"/>
      <c r="Q196" s="152"/>
      <c r="R196" s="153"/>
      <c r="S196" s="153" t="str">
        <f t="array" ref="S196">INDEX(Activities!I:I, MATCH(A196, Activities!A:A, 0))</f>
        <v>Overseas Territories Justice, Security &amp; Governance</v>
      </c>
      <c r="T196" s="157"/>
      <c r="U196" s="155"/>
      <c r="V196" s="155"/>
      <c r="W196" s="155"/>
      <c r="X196" s="155"/>
      <c r="Y196" s="155"/>
      <c r="Z196" s="155"/>
      <c r="AA196" s="155"/>
    </row>
    <row r="197" ht="15.0" customHeight="1">
      <c r="A197" s="146" t="s">
        <v>485</v>
      </c>
      <c r="B197" s="147">
        <f>COUNTIF(Activities!A:A, A197)</f>
        <v>1</v>
      </c>
      <c r="C197" s="148">
        <v>0.0</v>
      </c>
      <c r="D197" s="149">
        <v>43465.0</v>
      </c>
      <c r="E197" s="150">
        <v>43465.0</v>
      </c>
      <c r="F197" s="156">
        <v>4.0</v>
      </c>
      <c r="G197" s="152">
        <f t="shared" si="1"/>
        <v>12</v>
      </c>
      <c r="H197" s="153" t="s">
        <v>816</v>
      </c>
      <c r="I197" s="152">
        <f t="shared" si="2"/>
        <v>2018</v>
      </c>
      <c r="J197" s="152">
        <f t="shared" si="3"/>
        <v>2019</v>
      </c>
      <c r="K197" s="153" t="str">
        <f t="shared" si="4"/>
        <v>Expenditure on Maritime Governance and Environment Programme (Q3 FY 2019)</v>
      </c>
      <c r="L197" s="152" t="s">
        <v>5</v>
      </c>
      <c r="M197" s="152" t="s">
        <v>8</v>
      </c>
      <c r="N197" s="152">
        <v>10.0</v>
      </c>
      <c r="O197" s="152"/>
      <c r="P197" s="152"/>
      <c r="Q197" s="152"/>
      <c r="R197" s="153"/>
      <c r="S197" s="153" t="str">
        <f t="array" ref="S197">INDEX(Activities!I:I, MATCH(A197, Activities!A:A, 0))</f>
        <v>Maritime Governance and Environment Programme</v>
      </c>
      <c r="T197" s="157"/>
      <c r="U197" s="155"/>
      <c r="V197" s="155"/>
      <c r="W197" s="155"/>
      <c r="X197" s="155"/>
      <c r="Y197" s="155"/>
      <c r="Z197" s="155"/>
      <c r="AA197" s="155"/>
    </row>
    <row r="198" ht="15.0" customHeight="1">
      <c r="A198" s="146" t="s">
        <v>516</v>
      </c>
      <c r="B198" s="147">
        <f>COUNTIF(Activities!A:A, A198)</f>
        <v>1</v>
      </c>
      <c r="C198" s="148">
        <v>252075.0</v>
      </c>
      <c r="D198" s="149">
        <v>43465.0</v>
      </c>
      <c r="E198" s="150">
        <v>43465.0</v>
      </c>
      <c r="F198" s="156">
        <v>4.0</v>
      </c>
      <c r="G198" s="152">
        <f t="shared" si="1"/>
        <v>12</v>
      </c>
      <c r="H198" s="153" t="s">
        <v>816</v>
      </c>
      <c r="I198" s="152">
        <f t="shared" si="2"/>
        <v>2018</v>
      </c>
      <c r="J198" s="152">
        <f t="shared" si="3"/>
        <v>2019</v>
      </c>
      <c r="K198" s="153" t="str">
        <f t="shared" si="4"/>
        <v>Expenditure on Consolidating Democracy in Pakistan (Q3 FY 2019)</v>
      </c>
      <c r="L198" s="152" t="s">
        <v>5</v>
      </c>
      <c r="M198" s="152" t="s">
        <v>8</v>
      </c>
      <c r="N198" s="152">
        <v>10.0</v>
      </c>
      <c r="O198" s="152"/>
      <c r="P198" s="152"/>
      <c r="Q198" s="152"/>
      <c r="R198" s="153"/>
      <c r="S198" s="153" t="str">
        <f t="array" ref="S198">INDEX(Activities!I:I, MATCH(A198, Activities!A:A, 0))</f>
        <v>Consolidating Democracy in Pakistan</v>
      </c>
      <c r="T198" s="157"/>
      <c r="U198" s="155"/>
      <c r="V198" s="155"/>
      <c r="W198" s="155"/>
      <c r="X198" s="155"/>
      <c r="Y198" s="155"/>
      <c r="Z198" s="155"/>
      <c r="AA198" s="155"/>
    </row>
    <row r="199" ht="15.0" customHeight="1">
      <c r="A199" s="146" t="s">
        <v>522</v>
      </c>
      <c r="B199" s="147">
        <f>COUNTIF(Activities!A:A, A199)</f>
        <v>1</v>
      </c>
      <c r="C199" s="148">
        <v>721475.0</v>
      </c>
      <c r="D199" s="149">
        <v>43465.0</v>
      </c>
      <c r="E199" s="150">
        <v>43465.0</v>
      </c>
      <c r="F199" s="156">
        <v>4.0</v>
      </c>
      <c r="G199" s="152">
        <f t="shared" si="1"/>
        <v>12</v>
      </c>
      <c r="H199" s="153" t="s">
        <v>816</v>
      </c>
      <c r="I199" s="152">
        <f t="shared" si="2"/>
        <v>2018</v>
      </c>
      <c r="J199" s="152">
        <f t="shared" si="3"/>
        <v>2019</v>
      </c>
      <c r="K199" s="153" t="str">
        <f t="shared" si="4"/>
        <v>Expenditure on Rule of Law in Pakistan Programme (Q3 FY 2019)</v>
      </c>
      <c r="L199" s="152" t="s">
        <v>5</v>
      </c>
      <c r="M199" s="152" t="s">
        <v>8</v>
      </c>
      <c r="N199" s="152">
        <v>10.0</v>
      </c>
      <c r="O199" s="152"/>
      <c r="P199" s="152"/>
      <c r="Q199" s="152"/>
      <c r="R199" s="153"/>
      <c r="S199" s="153" t="str">
        <f t="array" ref="S199">INDEX(Activities!I:I, MATCH(A199, Activities!A:A, 0))</f>
        <v>Rule of Law in Pakistan Programme</v>
      </c>
      <c r="T199" s="157"/>
      <c r="U199" s="155"/>
      <c r="V199" s="155"/>
      <c r="W199" s="155"/>
      <c r="X199" s="155"/>
      <c r="Y199" s="155"/>
      <c r="Z199" s="155"/>
      <c r="AA199" s="155"/>
    </row>
    <row r="200" ht="15.0" customHeight="1">
      <c r="A200" s="146" t="s">
        <v>526</v>
      </c>
      <c r="B200" s="147">
        <f>COUNTIF(Activities!A:A, A200)</f>
        <v>1</v>
      </c>
      <c r="C200" s="148">
        <v>1342621.0</v>
      </c>
      <c r="D200" s="149">
        <v>43465.0</v>
      </c>
      <c r="E200" s="150">
        <v>43465.0</v>
      </c>
      <c r="F200" s="156">
        <v>4.0</v>
      </c>
      <c r="G200" s="152">
        <f t="shared" si="1"/>
        <v>12</v>
      </c>
      <c r="H200" s="153" t="s">
        <v>816</v>
      </c>
      <c r="I200" s="152">
        <f t="shared" si="2"/>
        <v>2018</v>
      </c>
      <c r="J200" s="152">
        <f t="shared" si="3"/>
        <v>2019</v>
      </c>
      <c r="K200" s="153" t="str">
        <f t="shared" si="4"/>
        <v>Expenditure on Myanmar Country Programme (Q3 FY 2019)</v>
      </c>
      <c r="L200" s="152" t="s">
        <v>5</v>
      </c>
      <c r="M200" s="152" t="s">
        <v>8</v>
      </c>
      <c r="N200" s="152">
        <v>10.0</v>
      </c>
      <c r="O200" s="152"/>
      <c r="P200" s="152"/>
      <c r="Q200" s="152"/>
      <c r="R200" s="153"/>
      <c r="S200" s="153" t="str">
        <f t="array" ref="S200">INDEX(Activities!I:I, MATCH(A200, Activities!A:A, 0))</f>
        <v>Myanmar Country Programme</v>
      </c>
      <c r="T200" s="157"/>
      <c r="U200" s="155"/>
      <c r="V200" s="155"/>
      <c r="W200" s="155"/>
      <c r="X200" s="155"/>
      <c r="Y200" s="155"/>
      <c r="Z200" s="155"/>
      <c r="AA200" s="155"/>
    </row>
    <row r="201" ht="15.0" customHeight="1">
      <c r="A201" s="146" t="s">
        <v>532</v>
      </c>
      <c r="B201" s="147">
        <f>COUNTIF(Activities!A:A, A201)</f>
        <v>1</v>
      </c>
      <c r="C201" s="148">
        <v>445684.0</v>
      </c>
      <c r="D201" s="149">
        <v>43465.0</v>
      </c>
      <c r="E201" s="150">
        <v>43465.0</v>
      </c>
      <c r="F201" s="156">
        <v>4.0</v>
      </c>
      <c r="G201" s="152">
        <f t="shared" si="1"/>
        <v>12</v>
      </c>
      <c r="H201" s="153" t="s">
        <v>816</v>
      </c>
      <c r="I201" s="152">
        <f t="shared" si="2"/>
        <v>2018</v>
      </c>
      <c r="J201" s="152">
        <f t="shared" si="3"/>
        <v>2019</v>
      </c>
      <c r="K201" s="153" t="str">
        <f t="shared" si="4"/>
        <v>Expenditure on Nepal Peacebuilding Programme (Q3 FY 2019)</v>
      </c>
      <c r="L201" s="152" t="s">
        <v>5</v>
      </c>
      <c r="M201" s="152" t="s">
        <v>8</v>
      </c>
      <c r="N201" s="152">
        <v>10.0</v>
      </c>
      <c r="O201" s="152"/>
      <c r="P201" s="152"/>
      <c r="Q201" s="152"/>
      <c r="R201" s="153"/>
      <c r="S201" s="153" t="str">
        <f t="array" ref="S201">INDEX(Activities!I:I, MATCH(A201, Activities!A:A, 0))</f>
        <v>Nepal Peacebuilding Programme</v>
      </c>
      <c r="T201" s="157"/>
      <c r="U201" s="155"/>
      <c r="V201" s="155"/>
      <c r="W201" s="155"/>
      <c r="X201" s="155"/>
      <c r="Y201" s="155"/>
      <c r="Z201" s="155"/>
      <c r="AA201" s="155"/>
    </row>
    <row r="202" ht="15.0" customHeight="1">
      <c r="A202" s="146" t="s">
        <v>538</v>
      </c>
      <c r="B202" s="147">
        <f>COUNTIF(Activities!A:A, A202)</f>
        <v>1</v>
      </c>
      <c r="C202" s="148">
        <v>2338112.0</v>
      </c>
      <c r="D202" s="149">
        <v>43465.0</v>
      </c>
      <c r="E202" s="150">
        <v>43465.0</v>
      </c>
      <c r="F202" s="156">
        <v>4.0</v>
      </c>
      <c r="G202" s="152">
        <f t="shared" si="1"/>
        <v>12</v>
      </c>
      <c r="H202" s="153" t="s">
        <v>816</v>
      </c>
      <c r="I202" s="152">
        <f t="shared" si="2"/>
        <v>2018</v>
      </c>
      <c r="J202" s="152">
        <f t="shared" si="3"/>
        <v>2019</v>
      </c>
      <c r="K202" s="153" t="str">
        <f t="shared" si="4"/>
        <v>Expenditure on Sri Lanka - Delivering increased stability and reducing the risk of a return to conflict (Q3 FY 2019)</v>
      </c>
      <c r="L202" s="152" t="s">
        <v>5</v>
      </c>
      <c r="M202" s="152" t="s">
        <v>8</v>
      </c>
      <c r="N202" s="152">
        <v>10.0</v>
      </c>
      <c r="O202" s="152"/>
      <c r="P202" s="152"/>
      <c r="Q202" s="152"/>
      <c r="R202" s="153"/>
      <c r="S202" s="153" t="str">
        <f t="array" ref="S202">INDEX(Activities!I:I, MATCH(A202, Activities!A:A, 0))</f>
        <v>Sri Lanka - Delivering increased stability and reducing the risk of a return to conflict</v>
      </c>
      <c r="T202" s="157"/>
      <c r="U202" s="155"/>
      <c r="V202" s="155"/>
      <c r="W202" s="155"/>
      <c r="X202" s="155"/>
      <c r="Y202" s="155"/>
      <c r="Z202" s="155"/>
      <c r="AA202" s="155"/>
    </row>
    <row r="203" ht="15.0" customHeight="1">
      <c r="A203" s="146" t="s">
        <v>560</v>
      </c>
      <c r="B203" s="147">
        <f>COUNTIF(Activities!A:A, A203)</f>
        <v>1</v>
      </c>
      <c r="C203" s="148">
        <v>6503876.0</v>
      </c>
      <c r="D203" s="149">
        <v>43465.0</v>
      </c>
      <c r="E203" s="150">
        <v>43465.0</v>
      </c>
      <c r="F203" s="156">
        <v>4.0</v>
      </c>
      <c r="G203" s="152">
        <f t="shared" si="1"/>
        <v>12</v>
      </c>
      <c r="H203" s="153" t="s">
        <v>816</v>
      </c>
      <c r="I203" s="152">
        <f t="shared" si="2"/>
        <v>2018</v>
      </c>
      <c r="J203" s="152">
        <f t="shared" si="3"/>
        <v>2019</v>
      </c>
      <c r="K203" s="153" t="str">
        <f t="shared" si="4"/>
        <v>Expenditure on Western Balkans Programme (Q3 FY 2019)</v>
      </c>
      <c r="L203" s="152" t="s">
        <v>5</v>
      </c>
      <c r="M203" s="152" t="s">
        <v>8</v>
      </c>
      <c r="N203" s="152">
        <v>10.0</v>
      </c>
      <c r="O203" s="152"/>
      <c r="P203" s="152"/>
      <c r="Q203" s="152"/>
      <c r="R203" s="153"/>
      <c r="S203" s="153" t="str">
        <f t="array" ref="S203">INDEX(Activities!I:I, MATCH(A203, Activities!A:A, 0))</f>
        <v>Western Balkans Programme</v>
      </c>
      <c r="T203" s="157"/>
      <c r="U203" s="155"/>
      <c r="V203" s="155"/>
      <c r="W203" s="155"/>
      <c r="X203" s="155"/>
      <c r="Y203" s="155"/>
      <c r="Z203" s="155"/>
      <c r="AA203" s="155"/>
    </row>
    <row r="204" ht="15.75" customHeight="1">
      <c r="A204" s="146" t="s">
        <v>109</v>
      </c>
      <c r="B204" s="147">
        <f>COUNTIF(Activities!A:A, A204)</f>
        <v>1</v>
      </c>
      <c r="C204" s="148">
        <v>100000.0</v>
      </c>
      <c r="D204" s="149">
        <v>43555.0</v>
      </c>
      <c r="E204" s="150">
        <v>43555.0</v>
      </c>
      <c r="F204" s="156">
        <v>4.0</v>
      </c>
      <c r="G204" s="152">
        <f t="shared" si="1"/>
        <v>3</v>
      </c>
      <c r="H204" s="153" t="s">
        <v>817</v>
      </c>
      <c r="I204" s="152">
        <f t="shared" si="2"/>
        <v>2019</v>
      </c>
      <c r="J204" s="152">
        <f t="shared" si="3"/>
        <v>2020</v>
      </c>
      <c r="K204" s="153" t="str">
        <f t="shared" si="4"/>
        <v>Expenditure on Multilateral Championing Our Values (Q4 FY 2020)</v>
      </c>
      <c r="L204" s="152" t="s">
        <v>5</v>
      </c>
      <c r="M204" s="152" t="s">
        <v>8</v>
      </c>
      <c r="N204" s="152">
        <v>10.0</v>
      </c>
      <c r="O204" s="152"/>
      <c r="P204" s="152"/>
      <c r="Q204" s="152"/>
      <c r="R204" s="153"/>
      <c r="S204" s="153" t="str">
        <f t="array" ref="S204">INDEX(Activities!I:I, MATCH(A204, Activities!A:A, 0))</f>
        <v>Multilateral Championing Our Values</v>
      </c>
      <c r="T204" s="157"/>
      <c r="U204" s="155"/>
      <c r="V204" s="155"/>
      <c r="W204" s="155"/>
      <c r="X204" s="155"/>
      <c r="Y204" s="155"/>
      <c r="Z204" s="155"/>
      <c r="AA204" s="155"/>
    </row>
    <row r="205" ht="15.75" customHeight="1">
      <c r="A205" s="146" t="s">
        <v>117</v>
      </c>
      <c r="B205" s="147">
        <f>COUNTIF(Activities!A:A, A205)</f>
        <v>1</v>
      </c>
      <c r="C205" s="148">
        <v>100000.0</v>
      </c>
      <c r="D205" s="149">
        <v>43555.0</v>
      </c>
      <c r="E205" s="150">
        <v>43555.0</v>
      </c>
      <c r="F205" s="156">
        <v>4.0</v>
      </c>
      <c r="G205" s="152">
        <f t="shared" si="1"/>
        <v>3</v>
      </c>
      <c r="H205" s="153" t="s">
        <v>817</v>
      </c>
      <c r="I205" s="152">
        <f t="shared" si="2"/>
        <v>2019</v>
      </c>
      <c r="J205" s="152">
        <f t="shared" si="3"/>
        <v>2020</v>
      </c>
      <c r="K205" s="153" t="str">
        <f t="shared" si="4"/>
        <v>Expenditure on Multilateral Strategy Peacebuilding Programme (Q4 FY 2020)</v>
      </c>
      <c r="L205" s="152" t="s">
        <v>5</v>
      </c>
      <c r="M205" s="152" t="s">
        <v>8</v>
      </c>
      <c r="N205" s="152">
        <v>10.0</v>
      </c>
      <c r="O205" s="152"/>
      <c r="P205" s="152"/>
      <c r="Q205" s="152"/>
      <c r="R205" s="153"/>
      <c r="S205" s="153" t="str">
        <f t="array" ref="S205">INDEX(Activities!I:I, MATCH(A205, Activities!A:A, 0))</f>
        <v>Multilateral Strategy Peacebuilding Programme</v>
      </c>
      <c r="T205" s="157"/>
      <c r="U205" s="155"/>
      <c r="V205" s="155"/>
      <c r="W205" s="155"/>
      <c r="X205" s="155"/>
      <c r="Y205" s="155"/>
      <c r="Z205" s="155"/>
      <c r="AA205" s="155"/>
    </row>
    <row r="206" ht="15.75" customHeight="1">
      <c r="A206" s="146" t="s">
        <v>122</v>
      </c>
      <c r="B206" s="147">
        <f>COUNTIF(Activities!A:A, A206)</f>
        <v>1</v>
      </c>
      <c r="C206" s="148">
        <v>94379.0</v>
      </c>
      <c r="D206" s="149">
        <v>43555.0</v>
      </c>
      <c r="E206" s="150">
        <v>43555.0</v>
      </c>
      <c r="F206" s="156">
        <v>4.0</v>
      </c>
      <c r="G206" s="152">
        <f t="shared" si="1"/>
        <v>3</v>
      </c>
      <c r="H206" s="153" t="s">
        <v>817</v>
      </c>
      <c r="I206" s="152">
        <f t="shared" si="2"/>
        <v>2019</v>
      </c>
      <c r="J206" s="152">
        <f t="shared" si="3"/>
        <v>2020</v>
      </c>
      <c r="K206" s="153" t="str">
        <f t="shared" si="4"/>
        <v>Expenditure on Multilateral Strategy Peacekeeping Programme (Q4 FY 2020)</v>
      </c>
      <c r="L206" s="152" t="s">
        <v>5</v>
      </c>
      <c r="M206" s="152" t="s">
        <v>8</v>
      </c>
      <c r="N206" s="152">
        <v>10.0</v>
      </c>
      <c r="O206" s="152"/>
      <c r="P206" s="152"/>
      <c r="Q206" s="152"/>
      <c r="R206" s="153"/>
      <c r="S206" s="153" t="str">
        <f t="array" ref="S206">INDEX(Activities!I:I, MATCH(A206, Activities!A:A, 0))</f>
        <v>Multilateral Strategy Peacekeeping Programme</v>
      </c>
      <c r="T206" s="157"/>
      <c r="U206" s="155"/>
      <c r="V206" s="155"/>
      <c r="W206" s="155"/>
      <c r="X206" s="155"/>
      <c r="Y206" s="155"/>
      <c r="Z206" s="155"/>
      <c r="AA206" s="155"/>
    </row>
    <row r="207" ht="15.75" customHeight="1">
      <c r="A207" s="146" t="s">
        <v>127</v>
      </c>
      <c r="B207" s="147">
        <f>COUNTIF(Activities!A:A, A207)</f>
        <v>1</v>
      </c>
      <c r="C207" s="148">
        <v>224510.0</v>
      </c>
      <c r="D207" s="149">
        <v>43555.0</v>
      </c>
      <c r="E207" s="150">
        <v>43555.0</v>
      </c>
      <c r="F207" s="156">
        <v>4.0</v>
      </c>
      <c r="G207" s="152">
        <f t="shared" si="1"/>
        <v>3</v>
      </c>
      <c r="H207" s="153" t="s">
        <v>817</v>
      </c>
      <c r="I207" s="152">
        <f t="shared" si="2"/>
        <v>2019</v>
      </c>
      <c r="J207" s="152">
        <f t="shared" si="3"/>
        <v>2020</v>
      </c>
      <c r="K207" s="153" t="str">
        <f t="shared" si="4"/>
        <v>Expenditure on Multilateral Security Capacity Building (Q4 FY 2020)</v>
      </c>
      <c r="L207" s="152" t="s">
        <v>5</v>
      </c>
      <c r="M207" s="152" t="s">
        <v>8</v>
      </c>
      <c r="N207" s="152">
        <v>10.0</v>
      </c>
      <c r="O207" s="152"/>
      <c r="P207" s="152"/>
      <c r="Q207" s="152"/>
      <c r="R207" s="153"/>
      <c r="S207" s="153" t="str">
        <f t="array" ref="S207">INDEX(Activities!I:I, MATCH(A207, Activities!A:A, 0))</f>
        <v>Multilateral Security Capacity Building</v>
      </c>
      <c r="T207" s="157"/>
      <c r="U207" s="155"/>
      <c r="V207" s="155"/>
      <c r="W207" s="155"/>
      <c r="X207" s="155"/>
      <c r="Y207" s="155"/>
      <c r="Z207" s="155"/>
      <c r="AA207" s="155"/>
    </row>
    <row r="208" ht="15.75" customHeight="1">
      <c r="A208" s="146" t="s">
        <v>131</v>
      </c>
      <c r="B208" s="147">
        <f>COUNTIF(Activities!A:A, A208)</f>
        <v>1</v>
      </c>
      <c r="C208" s="148">
        <v>918033.0</v>
      </c>
      <c r="D208" s="149">
        <v>43555.0</v>
      </c>
      <c r="E208" s="150">
        <v>43555.0</v>
      </c>
      <c r="F208" s="156">
        <v>4.0</v>
      </c>
      <c r="G208" s="152">
        <f t="shared" si="1"/>
        <v>3</v>
      </c>
      <c r="H208" s="153" t="s">
        <v>817</v>
      </c>
      <c r="I208" s="152">
        <f t="shared" si="2"/>
        <v>2019</v>
      </c>
      <c r="J208" s="152">
        <f t="shared" si="3"/>
        <v>2020</v>
      </c>
      <c r="K208" s="153" t="str">
        <f t="shared" si="4"/>
        <v>Expenditure on Migration Reintegration and Support for Returnees Programme (Q4 FY 2020)</v>
      </c>
      <c r="L208" s="152" t="s">
        <v>5</v>
      </c>
      <c r="M208" s="152" t="s">
        <v>8</v>
      </c>
      <c r="N208" s="152">
        <v>10.0</v>
      </c>
      <c r="O208" s="152"/>
      <c r="P208" s="152"/>
      <c r="Q208" s="152"/>
      <c r="R208" s="153"/>
      <c r="S208" s="153" t="str">
        <f t="array" ref="S208">INDEX(Activities!I:I, MATCH(A208, Activities!A:A, 0))</f>
        <v>Migration Reintegration and Support for Returnees Programme</v>
      </c>
      <c r="T208" s="157"/>
      <c r="U208" s="155"/>
      <c r="V208" s="155"/>
      <c r="W208" s="155"/>
      <c r="X208" s="155"/>
      <c r="Y208" s="155"/>
      <c r="Z208" s="155"/>
      <c r="AA208" s="155"/>
    </row>
    <row r="209" ht="15.75" customHeight="1">
      <c r="A209" s="146" t="s">
        <v>136</v>
      </c>
      <c r="B209" s="147">
        <f>COUNTIF(Activities!A:A, A209)</f>
        <v>1</v>
      </c>
      <c r="C209" s="148">
        <v>188122.0</v>
      </c>
      <c r="D209" s="149">
        <v>43555.0</v>
      </c>
      <c r="E209" s="150">
        <v>43555.0</v>
      </c>
      <c r="F209" s="156">
        <v>4.0</v>
      </c>
      <c r="G209" s="152">
        <f t="shared" si="1"/>
        <v>3</v>
      </c>
      <c r="H209" s="153" t="s">
        <v>817</v>
      </c>
      <c r="I209" s="152">
        <f t="shared" si="2"/>
        <v>2019</v>
      </c>
      <c r="J209" s="152">
        <f t="shared" si="3"/>
        <v>2020</v>
      </c>
      <c r="K209" s="153" t="str">
        <f t="shared" si="4"/>
        <v>Expenditure on Supporting Turkey to manage illegal migration from the East (Q4 FY 2020)</v>
      </c>
      <c r="L209" s="152" t="s">
        <v>5</v>
      </c>
      <c r="M209" s="152" t="s">
        <v>8</v>
      </c>
      <c r="N209" s="152">
        <v>10.0</v>
      </c>
      <c r="O209" s="152"/>
      <c r="P209" s="152"/>
      <c r="Q209" s="152"/>
      <c r="R209" s="153"/>
      <c r="S209" s="153" t="str">
        <f t="array" ref="S209">INDEX(Activities!I:I, MATCH(A209, Activities!A:A, 0))</f>
        <v>Supporting Turkey to manage illegal migration from the East</v>
      </c>
      <c r="T209" s="157"/>
      <c r="U209" s="155"/>
      <c r="V209" s="155"/>
      <c r="W209" s="155"/>
      <c r="X209" s="155"/>
      <c r="Y209" s="155"/>
      <c r="Z209" s="155"/>
      <c r="AA209" s="155"/>
    </row>
    <row r="210" ht="15.75" customHeight="1">
      <c r="A210" s="146" t="s">
        <v>142</v>
      </c>
      <c r="B210" s="147">
        <f>COUNTIF(Activities!A:A, A210)</f>
        <v>1</v>
      </c>
      <c r="C210" s="148">
        <v>2700684.0</v>
      </c>
      <c r="D210" s="149">
        <v>43555.0</v>
      </c>
      <c r="E210" s="150">
        <v>43555.0</v>
      </c>
      <c r="F210" s="156">
        <v>4.0</v>
      </c>
      <c r="G210" s="152">
        <f t="shared" si="1"/>
        <v>3</v>
      </c>
      <c r="H210" s="153" t="s">
        <v>817</v>
      </c>
      <c r="I210" s="152">
        <f t="shared" si="2"/>
        <v>2019</v>
      </c>
      <c r="J210" s="152">
        <f t="shared" si="3"/>
        <v>2020</v>
      </c>
      <c r="K210" s="153" t="str">
        <f t="shared" si="4"/>
        <v>Expenditure on Commonwealth Prosperity (Q4 FY 2020)</v>
      </c>
      <c r="L210" s="152" t="s">
        <v>5</v>
      </c>
      <c r="M210" s="152" t="s">
        <v>8</v>
      </c>
      <c r="N210" s="152">
        <v>10.0</v>
      </c>
      <c r="O210" s="152"/>
      <c r="P210" s="152"/>
      <c r="Q210" s="152"/>
      <c r="R210" s="153"/>
      <c r="S210" s="153" t="str">
        <f t="array" ref="S210">INDEX(Activities!I:I, MATCH(A210, Activities!A:A, 0))</f>
        <v>Commonwealth Prosperity</v>
      </c>
      <c r="T210" s="157"/>
      <c r="U210" s="155"/>
      <c r="V210" s="155"/>
      <c r="W210" s="155"/>
      <c r="X210" s="155"/>
      <c r="Y210" s="155"/>
      <c r="Z210" s="155"/>
      <c r="AA210" s="155"/>
    </row>
    <row r="211" ht="15.75" customHeight="1">
      <c r="A211" s="146" t="s">
        <v>146</v>
      </c>
      <c r="B211" s="147">
        <f>COUNTIF(Activities!A:A, A211)</f>
        <v>1</v>
      </c>
      <c r="C211" s="148">
        <v>1205978.0</v>
      </c>
      <c r="D211" s="149">
        <v>43555.0</v>
      </c>
      <c r="E211" s="150">
        <v>43555.0</v>
      </c>
      <c r="F211" s="156">
        <v>4.0</v>
      </c>
      <c r="G211" s="152">
        <f t="shared" si="1"/>
        <v>3</v>
      </c>
      <c r="H211" s="153" t="s">
        <v>817</v>
      </c>
      <c r="I211" s="152">
        <f t="shared" si="2"/>
        <v>2019</v>
      </c>
      <c r="J211" s="152">
        <f t="shared" si="3"/>
        <v>2020</v>
      </c>
      <c r="K211" s="153" t="str">
        <f t="shared" si="4"/>
        <v>Expenditure on Commonwealth Security (Q4 FY 2020)</v>
      </c>
      <c r="L211" s="152" t="s">
        <v>5</v>
      </c>
      <c r="M211" s="152" t="s">
        <v>8</v>
      </c>
      <c r="N211" s="152">
        <v>10.0</v>
      </c>
      <c r="O211" s="152"/>
      <c r="P211" s="152"/>
      <c r="Q211" s="152"/>
      <c r="R211" s="153"/>
      <c r="S211" s="153" t="str">
        <f t="array" ref="S211">INDEX(Activities!I:I, MATCH(A211, Activities!A:A, 0))</f>
        <v>Commonwealth Security</v>
      </c>
      <c r="T211" s="157"/>
      <c r="U211" s="155"/>
      <c r="V211" s="155"/>
      <c r="W211" s="155"/>
      <c r="X211" s="155"/>
      <c r="Y211" s="155"/>
      <c r="Z211" s="155"/>
      <c r="AA211" s="155"/>
    </row>
    <row r="212" ht="15.75" customHeight="1">
      <c r="A212" s="146" t="s">
        <v>151</v>
      </c>
      <c r="B212" s="147">
        <f>COUNTIF(Activities!A:A, A212)</f>
        <v>1</v>
      </c>
      <c r="C212" s="148">
        <v>2942758.0</v>
      </c>
      <c r="D212" s="149">
        <v>43555.0</v>
      </c>
      <c r="E212" s="150">
        <v>43555.0</v>
      </c>
      <c r="F212" s="156">
        <v>4.0</v>
      </c>
      <c r="G212" s="152">
        <f t="shared" si="1"/>
        <v>3</v>
      </c>
      <c r="H212" s="153" t="s">
        <v>817</v>
      </c>
      <c r="I212" s="152">
        <f t="shared" si="2"/>
        <v>2019</v>
      </c>
      <c r="J212" s="152">
        <f t="shared" si="3"/>
        <v>2020</v>
      </c>
      <c r="K212" s="153" t="str">
        <f t="shared" si="4"/>
        <v>Expenditure on Commonwealth Fairness (Q4 FY 2020)</v>
      </c>
      <c r="L212" s="152" t="s">
        <v>5</v>
      </c>
      <c r="M212" s="152" t="s">
        <v>8</v>
      </c>
      <c r="N212" s="152">
        <v>10.0</v>
      </c>
      <c r="O212" s="152"/>
      <c r="P212" s="152"/>
      <c r="Q212" s="152"/>
      <c r="R212" s="153"/>
      <c r="S212" s="153" t="str">
        <f t="array" ref="S212">INDEX(Activities!I:I, MATCH(A212, Activities!A:A, 0))</f>
        <v>Commonwealth Fairness</v>
      </c>
      <c r="T212" s="157"/>
      <c r="U212" s="155"/>
      <c r="V212" s="155"/>
      <c r="W212" s="155"/>
      <c r="X212" s="155"/>
      <c r="Y212" s="155"/>
      <c r="Z212" s="155"/>
      <c r="AA212" s="155"/>
    </row>
    <row r="213" ht="15.75" customHeight="1">
      <c r="A213" s="146" t="s">
        <v>156</v>
      </c>
      <c r="B213" s="147">
        <f>COUNTIF(Activities!A:A, A213)</f>
        <v>1</v>
      </c>
      <c r="C213" s="148">
        <v>6473038.0</v>
      </c>
      <c r="D213" s="149">
        <v>43555.0</v>
      </c>
      <c r="E213" s="150">
        <v>43555.0</v>
      </c>
      <c r="F213" s="156">
        <v>4.0</v>
      </c>
      <c r="G213" s="152">
        <f t="shared" si="1"/>
        <v>3</v>
      </c>
      <c r="H213" s="153" t="s">
        <v>817</v>
      </c>
      <c r="I213" s="152">
        <f t="shared" si="2"/>
        <v>2019</v>
      </c>
      <c r="J213" s="152">
        <f t="shared" si="3"/>
        <v>2020</v>
      </c>
      <c r="K213" s="153" t="str">
        <f t="shared" si="4"/>
        <v>Expenditure on Commonwealth Sustainability (Q4 FY 2020)</v>
      </c>
      <c r="L213" s="152" t="s">
        <v>5</v>
      </c>
      <c r="M213" s="152" t="s">
        <v>8</v>
      </c>
      <c r="N213" s="152">
        <v>10.0</v>
      </c>
      <c r="O213" s="152"/>
      <c r="P213" s="152"/>
      <c r="Q213" s="152"/>
      <c r="R213" s="153"/>
      <c r="S213" s="153" t="str">
        <f t="array" ref="S213">INDEX(Activities!I:I, MATCH(A213, Activities!A:A, 0))</f>
        <v>Commonwealth Sustainability</v>
      </c>
      <c r="T213" s="157"/>
      <c r="U213" s="155"/>
      <c r="V213" s="155"/>
      <c r="W213" s="155"/>
      <c r="X213" s="155"/>
      <c r="Y213" s="155"/>
      <c r="Z213" s="155"/>
      <c r="AA213" s="155"/>
    </row>
    <row r="214" ht="15.75" customHeight="1">
      <c r="A214" s="146" t="s">
        <v>161</v>
      </c>
      <c r="B214" s="147">
        <f>COUNTIF(Activities!A:A, A214)</f>
        <v>1</v>
      </c>
      <c r="C214" s="158">
        <v>5425217.0</v>
      </c>
      <c r="D214" s="149">
        <v>43555.0</v>
      </c>
      <c r="E214" s="150">
        <v>43555.0</v>
      </c>
      <c r="F214" s="156">
        <v>4.0</v>
      </c>
      <c r="G214" s="152">
        <f t="shared" si="1"/>
        <v>3</v>
      </c>
      <c r="H214" s="153" t="s">
        <v>817</v>
      </c>
      <c r="I214" s="152">
        <f t="shared" si="2"/>
        <v>2019</v>
      </c>
      <c r="J214" s="152">
        <f t="shared" si="3"/>
        <v>2020</v>
      </c>
      <c r="K214" s="153" t="str">
        <f t="shared" si="4"/>
        <v>Expenditure on Counter Terrorism Programmes Fund (Q4 FY 2020)</v>
      </c>
      <c r="L214" s="152" t="s">
        <v>5</v>
      </c>
      <c r="M214" s="152" t="s">
        <v>8</v>
      </c>
      <c r="N214" s="152">
        <v>10.0</v>
      </c>
      <c r="O214" s="152"/>
      <c r="P214" s="152"/>
      <c r="Q214" s="152"/>
      <c r="R214" s="153"/>
      <c r="S214" s="153" t="str">
        <f t="array" ref="S214">INDEX(Activities!I:I, MATCH(A214, Activities!A:A, 0))</f>
        <v>Counter Terrorism Programmes Fund</v>
      </c>
      <c r="T214" s="157"/>
      <c r="U214" s="155"/>
      <c r="V214" s="155"/>
      <c r="W214" s="155"/>
      <c r="X214" s="155"/>
      <c r="Y214" s="155"/>
      <c r="Z214" s="155"/>
      <c r="AA214" s="155"/>
    </row>
    <row r="215" ht="15.75" customHeight="1">
      <c r="A215" s="146" t="s">
        <v>179</v>
      </c>
      <c r="B215" s="147">
        <f>COUNTIF(Activities!A:A, A215)</f>
        <v>1</v>
      </c>
      <c r="C215" s="148">
        <v>2417973.0</v>
      </c>
      <c r="D215" s="149">
        <v>43555.0</v>
      </c>
      <c r="E215" s="150">
        <v>43555.0</v>
      </c>
      <c r="F215" s="156">
        <v>4.0</v>
      </c>
      <c r="G215" s="152">
        <f t="shared" si="1"/>
        <v>3</v>
      </c>
      <c r="H215" s="153" t="s">
        <v>817</v>
      </c>
      <c r="I215" s="152">
        <f t="shared" si="2"/>
        <v>2019</v>
      </c>
      <c r="J215" s="152">
        <f t="shared" si="3"/>
        <v>2020</v>
      </c>
      <c r="K215" s="153" t="str">
        <f t="shared" si="4"/>
        <v>Expenditure on Afghanistan Demining programme (Q4 FY 2020)</v>
      </c>
      <c r="L215" s="152" t="s">
        <v>5</v>
      </c>
      <c r="M215" s="152" t="s">
        <v>8</v>
      </c>
      <c r="N215" s="152">
        <v>10.0</v>
      </c>
      <c r="O215" s="152"/>
      <c r="P215" s="152"/>
      <c r="Q215" s="152"/>
      <c r="R215" s="153"/>
      <c r="S215" s="153" t="str">
        <f t="array" ref="S215">INDEX(Activities!I:I, MATCH(A215, Activities!A:A, 0))</f>
        <v>Afghanistan Demining programme</v>
      </c>
      <c r="T215" s="157"/>
      <c r="U215" s="155"/>
      <c r="V215" s="155"/>
      <c r="W215" s="155"/>
      <c r="X215" s="155"/>
      <c r="Y215" s="155"/>
      <c r="Z215" s="155"/>
      <c r="AA215" s="155"/>
    </row>
    <row r="216" ht="15.75" customHeight="1">
      <c r="A216" s="146" t="s">
        <v>186</v>
      </c>
      <c r="B216" s="147">
        <f>COUNTIF(Activities!A:A, A216)</f>
        <v>1</v>
      </c>
      <c r="C216" s="148">
        <v>941569.0</v>
      </c>
      <c r="D216" s="149">
        <v>43555.0</v>
      </c>
      <c r="E216" s="150">
        <v>43555.0</v>
      </c>
      <c r="F216" s="156">
        <v>4.0</v>
      </c>
      <c r="G216" s="152">
        <f t="shared" si="1"/>
        <v>3</v>
      </c>
      <c r="H216" s="153" t="s">
        <v>817</v>
      </c>
      <c r="I216" s="152">
        <f t="shared" si="2"/>
        <v>2019</v>
      </c>
      <c r="J216" s="152">
        <f t="shared" si="3"/>
        <v>2020</v>
      </c>
      <c r="K216" s="153" t="str">
        <f t="shared" si="4"/>
        <v>Expenditure on Afghanistan Migration programme (Q4 FY 2020)</v>
      </c>
      <c r="L216" s="152" t="s">
        <v>5</v>
      </c>
      <c r="M216" s="152" t="s">
        <v>8</v>
      </c>
      <c r="N216" s="152">
        <v>10.0</v>
      </c>
      <c r="O216" s="152"/>
      <c r="P216" s="152"/>
      <c r="Q216" s="152"/>
      <c r="R216" s="153"/>
      <c r="S216" s="153" t="str">
        <f t="array" ref="S216">INDEX(Activities!I:I, MATCH(A216, Activities!A:A, 0))</f>
        <v>Afghanistan Migration programme</v>
      </c>
      <c r="T216" s="157"/>
      <c r="U216" s="155"/>
      <c r="V216" s="155"/>
      <c r="W216" s="155"/>
      <c r="X216" s="155"/>
      <c r="Y216" s="155"/>
      <c r="Z216" s="155"/>
      <c r="AA216" s="155"/>
    </row>
    <row r="217" ht="15.75" customHeight="1">
      <c r="A217" s="146" t="s">
        <v>191</v>
      </c>
      <c r="B217" s="147">
        <f>COUNTIF(Activities!A:A, A217)</f>
        <v>1</v>
      </c>
      <c r="C217" s="148">
        <v>5272754.0</v>
      </c>
      <c r="D217" s="149">
        <v>43555.0</v>
      </c>
      <c r="E217" s="150">
        <v>43555.0</v>
      </c>
      <c r="F217" s="156">
        <v>4.0</v>
      </c>
      <c r="G217" s="152">
        <f t="shared" si="1"/>
        <v>3</v>
      </c>
      <c r="H217" s="153" t="s">
        <v>817</v>
      </c>
      <c r="I217" s="152">
        <f t="shared" si="2"/>
        <v>2019</v>
      </c>
      <c r="J217" s="152">
        <f t="shared" si="3"/>
        <v>2020</v>
      </c>
      <c r="K217" s="153" t="str">
        <f t="shared" si="4"/>
        <v>Expenditure on Afghanistan Security Sector and Peace-building Support (Q4 FY 2020)</v>
      </c>
      <c r="L217" s="152" t="s">
        <v>5</v>
      </c>
      <c r="M217" s="152" t="s">
        <v>8</v>
      </c>
      <c r="N217" s="152">
        <v>10.0</v>
      </c>
      <c r="O217" s="152"/>
      <c r="P217" s="152"/>
      <c r="Q217" s="152"/>
      <c r="R217" s="153"/>
      <c r="S217" s="153" t="str">
        <f t="array" ref="S217">INDEX(Activities!I:I, MATCH(A217, Activities!A:A, 0))</f>
        <v>Afghanistan Security Sector and Peace-building Support</v>
      </c>
      <c r="T217" s="157"/>
      <c r="U217" s="155"/>
      <c r="V217" s="155"/>
      <c r="W217" s="155"/>
      <c r="X217" s="155"/>
      <c r="Y217" s="155"/>
      <c r="Z217" s="155"/>
      <c r="AA217" s="155"/>
    </row>
    <row r="218" ht="15.75" customHeight="1">
      <c r="A218" s="146" t="s">
        <v>195</v>
      </c>
      <c r="B218" s="147">
        <f>COUNTIF(Activities!A:A, A218)</f>
        <v>1</v>
      </c>
      <c r="C218" s="148">
        <v>0.0</v>
      </c>
      <c r="D218" s="149">
        <v>43555.0</v>
      </c>
      <c r="E218" s="150">
        <v>43555.0</v>
      </c>
      <c r="F218" s="156">
        <v>4.0</v>
      </c>
      <c r="G218" s="152">
        <f t="shared" si="1"/>
        <v>3</v>
      </c>
      <c r="H218" s="153" t="s">
        <v>817</v>
      </c>
      <c r="I218" s="152">
        <f t="shared" si="2"/>
        <v>2019</v>
      </c>
      <c r="J218" s="152">
        <f t="shared" si="3"/>
        <v>2020</v>
      </c>
      <c r="K218" s="153" t="str">
        <f t="shared" si="4"/>
        <v>Expenditure on Afghan National Army Trust Fund (Q4 FY 2020)</v>
      </c>
      <c r="L218" s="152" t="s">
        <v>5</v>
      </c>
      <c r="M218" s="152" t="s">
        <v>8</v>
      </c>
      <c r="N218" s="152">
        <v>10.0</v>
      </c>
      <c r="O218" s="152"/>
      <c r="P218" s="152"/>
      <c r="Q218" s="152"/>
      <c r="R218" s="153"/>
      <c r="S218" s="153" t="str">
        <f t="array" ref="S218">INDEX(Activities!I:I, MATCH(A218, Activities!A:A, 0))</f>
        <v>Afghan National Army Trust Fund</v>
      </c>
      <c r="T218" s="157"/>
      <c r="U218" s="155"/>
      <c r="V218" s="155"/>
      <c r="W218" s="155"/>
      <c r="X218" s="155"/>
      <c r="Y218" s="155"/>
      <c r="Z218" s="155"/>
      <c r="AA218" s="155"/>
    </row>
    <row r="219" ht="15.75" customHeight="1">
      <c r="A219" s="146" t="s">
        <v>199</v>
      </c>
      <c r="B219" s="147">
        <f>COUNTIF(Activities!A:A, A219)</f>
        <v>1</v>
      </c>
      <c r="C219" s="148">
        <v>904189.0</v>
      </c>
      <c r="D219" s="149">
        <v>43555.0</v>
      </c>
      <c r="E219" s="150">
        <v>43555.0</v>
      </c>
      <c r="F219" s="156">
        <v>4.0</v>
      </c>
      <c r="G219" s="152">
        <f t="shared" si="1"/>
        <v>3</v>
      </c>
      <c r="H219" s="153" t="s">
        <v>817</v>
      </c>
      <c r="I219" s="152">
        <f t="shared" si="2"/>
        <v>2019</v>
      </c>
      <c r="J219" s="152">
        <f t="shared" si="3"/>
        <v>2020</v>
      </c>
      <c r="K219" s="153" t="str">
        <f t="shared" si="4"/>
        <v>Expenditure on Afghanistan Support to the Peace Process (Q4 FY 2020)</v>
      </c>
      <c r="L219" s="152" t="s">
        <v>5</v>
      </c>
      <c r="M219" s="152" t="s">
        <v>8</v>
      </c>
      <c r="N219" s="152">
        <v>10.0</v>
      </c>
      <c r="O219" s="152"/>
      <c r="P219" s="152"/>
      <c r="Q219" s="152"/>
      <c r="R219" s="153"/>
      <c r="S219" s="153" t="str">
        <f t="array" ref="S219">INDEX(Activities!I:I, MATCH(A219, Activities!A:A, 0))</f>
        <v>Afghanistan Support to the Peace Process</v>
      </c>
      <c r="T219" s="157"/>
      <c r="U219" s="155"/>
      <c r="V219" s="155"/>
      <c r="W219" s="155"/>
      <c r="X219" s="155"/>
      <c r="Y219" s="155"/>
      <c r="Z219" s="155"/>
      <c r="AA219" s="155"/>
    </row>
    <row r="220" ht="15.75" customHeight="1">
      <c r="A220" s="146" t="s">
        <v>203</v>
      </c>
      <c r="B220" s="147">
        <f>COUNTIF(Activities!A:A, A220)</f>
        <v>1</v>
      </c>
      <c r="C220" s="148">
        <v>211302.0</v>
      </c>
      <c r="D220" s="149">
        <v>43555.0</v>
      </c>
      <c r="E220" s="150">
        <v>43555.0</v>
      </c>
      <c r="F220" s="156">
        <v>4.0</v>
      </c>
      <c r="G220" s="152">
        <f t="shared" si="1"/>
        <v>3</v>
      </c>
      <c r="H220" s="153" t="s">
        <v>817</v>
      </c>
      <c r="I220" s="152">
        <f t="shared" si="2"/>
        <v>2019</v>
      </c>
      <c r="J220" s="152">
        <f t="shared" si="3"/>
        <v>2020</v>
      </c>
      <c r="K220" s="153" t="str">
        <f t="shared" si="4"/>
        <v>Expenditure on Great Lakes Programme (Q4 FY 2020)</v>
      </c>
      <c r="L220" s="152" t="s">
        <v>5</v>
      </c>
      <c r="M220" s="152" t="s">
        <v>8</v>
      </c>
      <c r="N220" s="152">
        <v>10.0</v>
      </c>
      <c r="O220" s="152"/>
      <c r="P220" s="152"/>
      <c r="Q220" s="152"/>
      <c r="R220" s="153"/>
      <c r="S220" s="153" t="str">
        <f t="array" ref="S220">INDEX(Activities!I:I, MATCH(A220, Activities!A:A, 0))</f>
        <v>Great Lakes Programme</v>
      </c>
      <c r="T220" s="157"/>
      <c r="U220" s="155"/>
      <c r="V220" s="155"/>
      <c r="W220" s="155"/>
      <c r="X220" s="155"/>
      <c r="Y220" s="155"/>
      <c r="Z220" s="155"/>
      <c r="AA220" s="155"/>
    </row>
    <row r="221" ht="15.75" customHeight="1">
      <c r="A221" s="146" t="s">
        <v>207</v>
      </c>
      <c r="B221" s="147">
        <f>COUNTIF(Activities!A:A, A221)</f>
        <v>1</v>
      </c>
      <c r="C221" s="148">
        <v>1250977.0</v>
      </c>
      <c r="D221" s="149">
        <v>43555.0</v>
      </c>
      <c r="E221" s="150">
        <v>43555.0</v>
      </c>
      <c r="F221" s="156">
        <v>4.0</v>
      </c>
      <c r="G221" s="152">
        <f t="shared" si="1"/>
        <v>3</v>
      </c>
      <c r="H221" s="153" t="s">
        <v>817</v>
      </c>
      <c r="I221" s="152">
        <f t="shared" si="2"/>
        <v>2019</v>
      </c>
      <c r="J221" s="152">
        <f t="shared" si="3"/>
        <v>2020</v>
      </c>
      <c r="K221" s="153" t="str">
        <f t="shared" si="4"/>
        <v>Expenditure on Nigeria Security &amp; Justice Reform Programme (Q4 FY 2020)</v>
      </c>
      <c r="L221" s="152" t="s">
        <v>5</v>
      </c>
      <c r="M221" s="152" t="s">
        <v>8</v>
      </c>
      <c r="N221" s="152">
        <v>10.0</v>
      </c>
      <c r="O221" s="152"/>
      <c r="P221" s="152"/>
      <c r="Q221" s="152"/>
      <c r="R221" s="153"/>
      <c r="S221" s="153" t="str">
        <f t="array" ref="S221">INDEX(Activities!I:I, MATCH(A221, Activities!A:A, 0))</f>
        <v>Nigeria Security &amp; Justice Reform Programme</v>
      </c>
      <c r="T221" s="157"/>
      <c r="U221" s="155"/>
      <c r="V221" s="155"/>
      <c r="W221" s="155"/>
      <c r="X221" s="155"/>
      <c r="Y221" s="155"/>
      <c r="Z221" s="155"/>
      <c r="AA221" s="155"/>
    </row>
    <row r="222" ht="15.75" customHeight="1">
      <c r="A222" s="146" t="s">
        <v>213</v>
      </c>
      <c r="B222" s="147">
        <f>COUNTIF(Activities!A:A, A222)</f>
        <v>1</v>
      </c>
      <c r="C222" s="148">
        <v>22072.0</v>
      </c>
      <c r="D222" s="149">
        <v>43555.0</v>
      </c>
      <c r="E222" s="150">
        <v>43555.0</v>
      </c>
      <c r="F222" s="156">
        <v>4.0</v>
      </c>
      <c r="G222" s="152">
        <f t="shared" si="1"/>
        <v>3</v>
      </c>
      <c r="H222" s="153" t="s">
        <v>817</v>
      </c>
      <c r="I222" s="152">
        <f t="shared" si="2"/>
        <v>2019</v>
      </c>
      <c r="J222" s="152">
        <f t="shared" si="3"/>
        <v>2020</v>
      </c>
      <c r="K222" s="153" t="str">
        <f t="shared" si="4"/>
        <v>Expenditure on North East Nigeria Security and Conflict and Stabilisation Programme (Q4 FY 2020)</v>
      </c>
      <c r="L222" s="152" t="s">
        <v>5</v>
      </c>
      <c r="M222" s="152" t="s">
        <v>8</v>
      </c>
      <c r="N222" s="152">
        <v>10.0</v>
      </c>
      <c r="O222" s="152"/>
      <c r="P222" s="152"/>
      <c r="Q222" s="152"/>
      <c r="R222" s="153"/>
      <c r="S222" s="153" t="str">
        <f t="array" ref="S222">INDEX(Activities!I:I, MATCH(A222, Activities!A:A, 0))</f>
        <v>North East Nigeria Security and Conflict and Stabilisation Programme</v>
      </c>
      <c r="T222" s="157"/>
      <c r="U222" s="155"/>
      <c r="V222" s="155"/>
      <c r="W222" s="155"/>
      <c r="X222" s="155"/>
      <c r="Y222" s="155"/>
      <c r="Z222" s="155"/>
      <c r="AA222" s="155"/>
    </row>
    <row r="223" ht="15.75" customHeight="1">
      <c r="A223" s="146" t="s">
        <v>217</v>
      </c>
      <c r="B223" s="147">
        <f>COUNTIF(Activities!A:A, A223)</f>
        <v>1</v>
      </c>
      <c r="C223" s="148">
        <v>84160.0</v>
      </c>
      <c r="D223" s="149">
        <v>43555.0</v>
      </c>
      <c r="E223" s="150">
        <v>43555.0</v>
      </c>
      <c r="F223" s="156">
        <v>4.0</v>
      </c>
      <c r="G223" s="152">
        <f t="shared" si="1"/>
        <v>3</v>
      </c>
      <c r="H223" s="153" t="s">
        <v>817</v>
      </c>
      <c r="I223" s="152">
        <f t="shared" si="2"/>
        <v>2019</v>
      </c>
      <c r="J223" s="152">
        <f t="shared" si="3"/>
        <v>2020</v>
      </c>
      <c r="K223" s="153" t="str">
        <f t="shared" si="4"/>
        <v>Expenditure on Strengthening Security and Resilience in Sierra Leone and Neighbouring Countries (Q4 FY 2020)</v>
      </c>
      <c r="L223" s="152" t="s">
        <v>5</v>
      </c>
      <c r="M223" s="152" t="s">
        <v>8</v>
      </c>
      <c r="N223" s="152">
        <v>10.0</v>
      </c>
      <c r="O223" s="152"/>
      <c r="P223" s="152"/>
      <c r="Q223" s="152"/>
      <c r="R223" s="153"/>
      <c r="S223" s="153" t="str">
        <f t="array" ref="S223">INDEX(Activities!I:I, MATCH(A223, Activities!A:A, 0))</f>
        <v>Strengthening Security and Resilience in Sierra Leone and Neighbouring Countries</v>
      </c>
      <c r="T223" s="157"/>
      <c r="U223" s="155"/>
      <c r="V223" s="155"/>
      <c r="W223" s="155"/>
      <c r="X223" s="155"/>
      <c r="Y223" s="155"/>
      <c r="Z223" s="155"/>
      <c r="AA223" s="155"/>
    </row>
    <row r="224" ht="15.75" customHeight="1">
      <c r="A224" s="146" t="s">
        <v>221</v>
      </c>
      <c r="B224" s="147">
        <f>COUNTIF(Activities!A:A, A224)</f>
        <v>1</v>
      </c>
      <c r="C224" s="148">
        <v>1043994.0</v>
      </c>
      <c r="D224" s="149">
        <v>43555.0</v>
      </c>
      <c r="E224" s="150">
        <v>43555.0</v>
      </c>
      <c r="F224" s="156">
        <v>4.0</v>
      </c>
      <c r="G224" s="152">
        <f t="shared" si="1"/>
        <v>3</v>
      </c>
      <c r="H224" s="153" t="s">
        <v>817</v>
      </c>
      <c r="I224" s="152">
        <f t="shared" si="2"/>
        <v>2019</v>
      </c>
      <c r="J224" s="152">
        <f t="shared" si="3"/>
        <v>2020</v>
      </c>
      <c r="K224" s="153" t="str">
        <f t="shared" si="4"/>
        <v>Expenditure on Somaliland (Somalia) Programme (Q4 FY 2020)</v>
      </c>
      <c r="L224" s="152" t="s">
        <v>5</v>
      </c>
      <c r="M224" s="152" t="s">
        <v>8</v>
      </c>
      <c r="N224" s="152">
        <v>10.0</v>
      </c>
      <c r="O224" s="152"/>
      <c r="P224" s="152"/>
      <c r="Q224" s="152"/>
      <c r="R224" s="153"/>
      <c r="S224" s="153" t="str">
        <f t="array" ref="S224">INDEX(Activities!I:I, MATCH(A224, Activities!A:A, 0))</f>
        <v>Somaliland (Somalia) Programme</v>
      </c>
      <c r="T224" s="157"/>
      <c r="U224" s="155"/>
      <c r="V224" s="155"/>
      <c r="W224" s="155"/>
      <c r="X224" s="155"/>
      <c r="Y224" s="155"/>
      <c r="Z224" s="155"/>
      <c r="AA224" s="155"/>
    </row>
    <row r="225" ht="15.75" customHeight="1">
      <c r="A225" s="146" t="s">
        <v>227</v>
      </c>
      <c r="B225" s="147">
        <f>COUNTIF(Activities!A:A, A225)</f>
        <v>1</v>
      </c>
      <c r="C225" s="148">
        <v>479150.0</v>
      </c>
      <c r="D225" s="149">
        <v>43555.0</v>
      </c>
      <c r="E225" s="150">
        <v>43555.0</v>
      </c>
      <c r="F225" s="156">
        <v>4.0</v>
      </c>
      <c r="G225" s="152">
        <f t="shared" si="1"/>
        <v>3</v>
      </c>
      <c r="H225" s="153" t="s">
        <v>817</v>
      </c>
      <c r="I225" s="152">
        <f t="shared" si="2"/>
        <v>2019</v>
      </c>
      <c r="J225" s="152">
        <f t="shared" si="3"/>
        <v>2020</v>
      </c>
      <c r="K225" s="153" t="str">
        <f t="shared" si="4"/>
        <v>Expenditure on Africa Peace and Security (Q4 FY 2020)</v>
      </c>
      <c r="L225" s="152" t="s">
        <v>5</v>
      </c>
      <c r="M225" s="152" t="s">
        <v>8</v>
      </c>
      <c r="N225" s="152">
        <v>10.0</v>
      </c>
      <c r="O225" s="152"/>
      <c r="P225" s="152"/>
      <c r="Q225" s="152"/>
      <c r="R225" s="153"/>
      <c r="S225" s="153" t="str">
        <f t="array" ref="S225">INDEX(Activities!I:I, MATCH(A225, Activities!A:A, 0))</f>
        <v>Africa Peace and Security</v>
      </c>
      <c r="T225" s="157"/>
      <c r="U225" s="155"/>
      <c r="V225" s="155"/>
      <c r="W225" s="155"/>
      <c r="X225" s="155"/>
      <c r="Y225" s="155"/>
      <c r="Z225" s="155"/>
      <c r="AA225" s="155"/>
    </row>
    <row r="226" ht="15.75" customHeight="1">
      <c r="A226" s="146" t="s">
        <v>231</v>
      </c>
      <c r="B226" s="147">
        <f>COUNTIF(Activities!A:A, A226)</f>
        <v>1</v>
      </c>
      <c r="C226" s="148">
        <v>175088.0</v>
      </c>
      <c r="D226" s="149">
        <v>43555.0</v>
      </c>
      <c r="E226" s="150">
        <v>43555.0</v>
      </c>
      <c r="F226" s="156">
        <v>4.0</v>
      </c>
      <c r="G226" s="152">
        <f t="shared" si="1"/>
        <v>3</v>
      </c>
      <c r="H226" s="153" t="s">
        <v>817</v>
      </c>
      <c r="I226" s="152">
        <f t="shared" si="2"/>
        <v>2019</v>
      </c>
      <c r="J226" s="152">
        <f t="shared" si="3"/>
        <v>2020</v>
      </c>
      <c r="K226" s="153" t="str">
        <f t="shared" si="4"/>
        <v>Expenditure on East Africa Preventing Violent Extremism (Q4 FY 2020)</v>
      </c>
      <c r="L226" s="152" t="s">
        <v>5</v>
      </c>
      <c r="M226" s="152" t="s">
        <v>8</v>
      </c>
      <c r="N226" s="152">
        <v>10.0</v>
      </c>
      <c r="O226" s="152"/>
      <c r="P226" s="152"/>
      <c r="Q226" s="152"/>
      <c r="R226" s="153"/>
      <c r="S226" s="153" t="str">
        <f t="array" ref="S226">INDEX(Activities!I:I, MATCH(A226, Activities!A:A, 0))</f>
        <v>East Africa Preventing Violent Extremism</v>
      </c>
      <c r="T226" s="157"/>
      <c r="U226" s="155"/>
      <c r="V226" s="155"/>
      <c r="W226" s="155"/>
      <c r="X226" s="155"/>
      <c r="Y226" s="155"/>
      <c r="Z226" s="155"/>
      <c r="AA226" s="155"/>
    </row>
    <row r="227" ht="15.75" customHeight="1">
      <c r="A227" s="146" t="s">
        <v>235</v>
      </c>
      <c r="B227" s="147">
        <f>COUNTIF(Activities!A:A, A227)</f>
        <v>1</v>
      </c>
      <c r="C227" s="148">
        <v>97054.0</v>
      </c>
      <c r="D227" s="149">
        <v>43555.0</v>
      </c>
      <c r="E227" s="150">
        <v>43555.0</v>
      </c>
      <c r="F227" s="156">
        <v>4.0</v>
      </c>
      <c r="G227" s="152">
        <f t="shared" si="1"/>
        <v>3</v>
      </c>
      <c r="H227" s="153" t="s">
        <v>817</v>
      </c>
      <c r="I227" s="152">
        <f t="shared" si="2"/>
        <v>2019</v>
      </c>
      <c r="J227" s="152">
        <f t="shared" si="3"/>
        <v>2020</v>
      </c>
      <c r="K227" s="153" t="str">
        <f t="shared" si="4"/>
        <v>Expenditure on East Africa Crime and Justice Programme (Q4 FY 2020)</v>
      </c>
      <c r="L227" s="152" t="s">
        <v>5</v>
      </c>
      <c r="M227" s="152" t="s">
        <v>8</v>
      </c>
      <c r="N227" s="152">
        <v>10.0</v>
      </c>
      <c r="O227" s="152"/>
      <c r="P227" s="152"/>
      <c r="Q227" s="152"/>
      <c r="R227" s="153"/>
      <c r="S227" s="153" t="str">
        <f t="array" ref="S227">INDEX(Activities!I:I, MATCH(A227, Activities!A:A, 0))</f>
        <v>East Africa Crime and Justice Programme</v>
      </c>
      <c r="T227" s="157"/>
      <c r="U227" s="155"/>
      <c r="V227" s="155"/>
      <c r="W227" s="155"/>
      <c r="X227" s="155"/>
      <c r="Y227" s="155"/>
      <c r="Z227" s="155"/>
      <c r="AA227" s="155"/>
    </row>
    <row r="228" ht="15.75" customHeight="1">
      <c r="A228" s="146" t="s">
        <v>239</v>
      </c>
      <c r="B228" s="147">
        <f>COUNTIF(Activities!A:A, A228)</f>
        <v>1</v>
      </c>
      <c r="C228" s="148">
        <v>335721.0</v>
      </c>
      <c r="D228" s="149">
        <v>43555.0</v>
      </c>
      <c r="E228" s="150">
        <v>43555.0</v>
      </c>
      <c r="F228" s="156">
        <v>4.0</v>
      </c>
      <c r="G228" s="152">
        <f t="shared" si="1"/>
        <v>3</v>
      </c>
      <c r="H228" s="153" t="s">
        <v>817</v>
      </c>
      <c r="I228" s="152">
        <f t="shared" si="2"/>
        <v>2019</v>
      </c>
      <c r="J228" s="152">
        <f t="shared" si="3"/>
        <v>2020</v>
      </c>
      <c r="K228" s="153" t="str">
        <f t="shared" si="4"/>
        <v>Expenditure on East Africa Migration Programme (Q4 FY 2020)</v>
      </c>
      <c r="L228" s="152" t="s">
        <v>5</v>
      </c>
      <c r="M228" s="152" t="s">
        <v>8</v>
      </c>
      <c r="N228" s="152">
        <v>10.0</v>
      </c>
      <c r="O228" s="152"/>
      <c r="P228" s="152"/>
      <c r="Q228" s="152"/>
      <c r="R228" s="153"/>
      <c r="S228" s="153" t="str">
        <f t="array" ref="S228">INDEX(Activities!I:I, MATCH(A228, Activities!A:A, 0))</f>
        <v>East Africa Migration Programme</v>
      </c>
      <c r="T228" s="157"/>
      <c r="U228" s="155"/>
      <c r="V228" s="155"/>
      <c r="W228" s="155"/>
      <c r="X228" s="155"/>
      <c r="Y228" s="155"/>
      <c r="Z228" s="155"/>
      <c r="AA228" s="155"/>
    </row>
    <row r="229" ht="15.75" customHeight="1">
      <c r="A229" s="146" t="s">
        <v>244</v>
      </c>
      <c r="B229" s="147">
        <f>COUNTIF(Activities!A:A, A229)</f>
        <v>1</v>
      </c>
      <c r="C229" s="148">
        <v>250376.0</v>
      </c>
      <c r="D229" s="149">
        <v>43555.0</v>
      </c>
      <c r="E229" s="150">
        <v>43555.0</v>
      </c>
      <c r="F229" s="156">
        <v>4.0</v>
      </c>
      <c r="G229" s="152">
        <f t="shared" si="1"/>
        <v>3</v>
      </c>
      <c r="H229" s="153" t="s">
        <v>817</v>
      </c>
      <c r="I229" s="152">
        <f t="shared" si="2"/>
        <v>2019</v>
      </c>
      <c r="J229" s="152">
        <f t="shared" si="3"/>
        <v>2020</v>
      </c>
      <c r="K229" s="153" t="str">
        <f t="shared" si="4"/>
        <v>Expenditure on Nigeria Delta &amp; Maritime Security and Stability Programme (Q4 FY 2020)</v>
      </c>
      <c r="L229" s="152" t="s">
        <v>5</v>
      </c>
      <c r="M229" s="152" t="s">
        <v>8</v>
      </c>
      <c r="N229" s="152">
        <v>10.0</v>
      </c>
      <c r="O229" s="152"/>
      <c r="P229" s="152"/>
      <c r="Q229" s="152"/>
      <c r="R229" s="153"/>
      <c r="S229" s="153" t="str">
        <f t="array" ref="S229">INDEX(Activities!I:I, MATCH(A229, Activities!A:A, 0))</f>
        <v>Nigeria Delta &amp; Maritime Security and Stability Programme</v>
      </c>
      <c r="T229" s="157"/>
      <c r="U229" s="155"/>
      <c r="V229" s="155"/>
      <c r="W229" s="155"/>
      <c r="X229" s="155"/>
      <c r="Y229" s="155"/>
      <c r="Z229" s="155"/>
      <c r="AA229" s="155"/>
    </row>
    <row r="230" ht="15.75" customHeight="1">
      <c r="A230" s="146" t="s">
        <v>248</v>
      </c>
      <c r="B230" s="147">
        <f>COUNTIF(Activities!A:A, A230)</f>
        <v>1</v>
      </c>
      <c r="C230" s="148">
        <v>450449.0</v>
      </c>
      <c r="D230" s="149">
        <v>43555.0</v>
      </c>
      <c r="E230" s="150">
        <v>43555.0</v>
      </c>
      <c r="F230" s="156">
        <v>4.0</v>
      </c>
      <c r="G230" s="152">
        <f t="shared" si="1"/>
        <v>3</v>
      </c>
      <c r="H230" s="153" t="s">
        <v>817</v>
      </c>
      <c r="I230" s="152">
        <f t="shared" si="2"/>
        <v>2019</v>
      </c>
      <c r="J230" s="152">
        <f t="shared" si="3"/>
        <v>2020</v>
      </c>
      <c r="K230" s="153" t="str">
        <f t="shared" si="4"/>
        <v>Expenditure on Sahel Defence and Security (Q4 FY 2020)</v>
      </c>
      <c r="L230" s="152" t="s">
        <v>5</v>
      </c>
      <c r="M230" s="152" t="s">
        <v>8</v>
      </c>
      <c r="N230" s="152">
        <v>10.0</v>
      </c>
      <c r="O230" s="152"/>
      <c r="P230" s="152"/>
      <c r="Q230" s="152"/>
      <c r="R230" s="153"/>
      <c r="S230" s="153" t="str">
        <f t="array" ref="S230">INDEX(Activities!I:I, MATCH(A230, Activities!A:A, 0))</f>
        <v>Sahel Defence and Security</v>
      </c>
      <c r="T230" s="157"/>
      <c r="U230" s="155"/>
      <c r="V230" s="155"/>
      <c r="W230" s="155"/>
      <c r="X230" s="155"/>
      <c r="Y230" s="155"/>
      <c r="Z230" s="155"/>
      <c r="AA230" s="155"/>
    </row>
    <row r="231" ht="15.75" customHeight="1">
      <c r="A231" s="146" t="s">
        <v>252</v>
      </c>
      <c r="B231" s="147">
        <f>COUNTIF(Activities!A:A, A231)</f>
        <v>1</v>
      </c>
      <c r="C231" s="148">
        <v>652700.0</v>
      </c>
      <c r="D231" s="149">
        <v>43555.0</v>
      </c>
      <c r="E231" s="150">
        <v>43555.0</v>
      </c>
      <c r="F231" s="156">
        <v>4.0</v>
      </c>
      <c r="G231" s="152">
        <f t="shared" si="1"/>
        <v>3</v>
      </c>
      <c r="H231" s="153" t="s">
        <v>817</v>
      </c>
      <c r="I231" s="152">
        <f t="shared" si="2"/>
        <v>2019</v>
      </c>
      <c r="J231" s="152">
        <f t="shared" si="3"/>
        <v>2020</v>
      </c>
      <c r="K231" s="153" t="str">
        <f t="shared" si="4"/>
        <v>Expenditure on Sahel Stabilisation Programme (Q4 FY 2020)</v>
      </c>
      <c r="L231" s="152" t="s">
        <v>5</v>
      </c>
      <c r="M231" s="152" t="s">
        <v>8</v>
      </c>
      <c r="N231" s="152">
        <v>10.0</v>
      </c>
      <c r="O231" s="152"/>
      <c r="P231" s="152"/>
      <c r="Q231" s="152"/>
      <c r="R231" s="153"/>
      <c r="S231" s="153" t="str">
        <f t="array" ref="S231">INDEX(Activities!I:I, MATCH(A231, Activities!A:A, 0))</f>
        <v>Sahel Stabilisation Programme</v>
      </c>
      <c r="T231" s="157"/>
      <c r="U231" s="155"/>
      <c r="V231" s="155"/>
      <c r="W231" s="155"/>
      <c r="X231" s="155"/>
      <c r="Y231" s="155"/>
      <c r="Z231" s="155"/>
      <c r="AA231" s="155"/>
    </row>
    <row r="232" ht="15.75" customHeight="1">
      <c r="A232" s="146" t="s">
        <v>256</v>
      </c>
      <c r="B232" s="147">
        <f>COUNTIF(Activities!A:A, A232)</f>
        <v>1</v>
      </c>
      <c r="C232" s="148">
        <v>0.0</v>
      </c>
      <c r="D232" s="149">
        <v>43555.0</v>
      </c>
      <c r="E232" s="150">
        <v>43555.0</v>
      </c>
      <c r="F232" s="156">
        <v>4.0</v>
      </c>
      <c r="G232" s="152">
        <f t="shared" si="1"/>
        <v>3</v>
      </c>
      <c r="H232" s="153" t="s">
        <v>817</v>
      </c>
      <c r="I232" s="152">
        <f t="shared" si="2"/>
        <v>2019</v>
      </c>
      <c r="J232" s="152">
        <f t="shared" si="3"/>
        <v>2020</v>
      </c>
      <c r="K232" s="153" t="str">
        <f t="shared" si="4"/>
        <v>Expenditure on Somalia Human Rights and Vulnerable Persons’ Programme (Q4 FY 2020)</v>
      </c>
      <c r="L232" s="152" t="s">
        <v>5</v>
      </c>
      <c r="M232" s="152" t="s">
        <v>8</v>
      </c>
      <c r="N232" s="152">
        <v>10.0</v>
      </c>
      <c r="O232" s="152"/>
      <c r="P232" s="152"/>
      <c r="Q232" s="152"/>
      <c r="R232" s="153"/>
      <c r="S232" s="153" t="str">
        <f t="array" ref="S232">INDEX(Activities!I:I, MATCH(A232, Activities!A:A, 0))</f>
        <v>Somalia Human Rights and Vulnerable Persons’ Programme</v>
      </c>
      <c r="T232" s="157"/>
      <c r="U232" s="155"/>
      <c r="V232" s="155"/>
      <c r="W232" s="155"/>
      <c r="X232" s="155"/>
      <c r="Y232" s="155"/>
      <c r="Z232" s="155"/>
      <c r="AA232" s="155"/>
    </row>
    <row r="233" ht="15.75" customHeight="1">
      <c r="A233" s="146" t="s">
        <v>260</v>
      </c>
      <c r="B233" s="147">
        <f>COUNTIF(Activities!A:A, A233)</f>
        <v>1</v>
      </c>
      <c r="C233" s="148">
        <v>1085836.0</v>
      </c>
      <c r="D233" s="149">
        <v>43555.0</v>
      </c>
      <c r="E233" s="150">
        <v>43555.0</v>
      </c>
      <c r="F233" s="156">
        <v>4.0</v>
      </c>
      <c r="G233" s="152">
        <f t="shared" si="1"/>
        <v>3</v>
      </c>
      <c r="H233" s="153" t="s">
        <v>817</v>
      </c>
      <c r="I233" s="152">
        <f t="shared" si="2"/>
        <v>2019</v>
      </c>
      <c r="J233" s="152">
        <f t="shared" si="3"/>
        <v>2020</v>
      </c>
      <c r="K233" s="153" t="str">
        <f t="shared" si="4"/>
        <v>Expenditure on Somalia Counter Extremism Programme (Q4 FY 2020)</v>
      </c>
      <c r="L233" s="152" t="s">
        <v>5</v>
      </c>
      <c r="M233" s="152" t="s">
        <v>8</v>
      </c>
      <c r="N233" s="152">
        <v>10.0</v>
      </c>
      <c r="O233" s="152"/>
      <c r="P233" s="152"/>
      <c r="Q233" s="152"/>
      <c r="R233" s="153"/>
      <c r="S233" s="153" t="str">
        <f t="array" ref="S233">INDEX(Activities!I:I, MATCH(A233, Activities!A:A, 0))</f>
        <v>Somalia Counter Extremism Programme</v>
      </c>
      <c r="T233" s="157"/>
      <c r="U233" s="155"/>
      <c r="V233" s="155"/>
      <c r="W233" s="155"/>
      <c r="X233" s="155"/>
      <c r="Y233" s="155"/>
      <c r="Z233" s="155"/>
      <c r="AA233" s="155"/>
    </row>
    <row r="234" ht="15.75" customHeight="1">
      <c r="A234" s="146" t="s">
        <v>265</v>
      </c>
      <c r="B234" s="147">
        <f>COUNTIF(Activities!A:A, A234)</f>
        <v>1</v>
      </c>
      <c r="C234" s="148">
        <v>603232.0</v>
      </c>
      <c r="D234" s="149">
        <v>43555.0</v>
      </c>
      <c r="E234" s="150">
        <v>43555.0</v>
      </c>
      <c r="F234" s="156">
        <v>4.0</v>
      </c>
      <c r="G234" s="152">
        <f t="shared" si="1"/>
        <v>3</v>
      </c>
      <c r="H234" s="153" t="s">
        <v>817</v>
      </c>
      <c r="I234" s="152">
        <f t="shared" si="2"/>
        <v>2019</v>
      </c>
      <c r="J234" s="152">
        <f t="shared" si="3"/>
        <v>2020</v>
      </c>
      <c r="K234" s="153" t="str">
        <f t="shared" si="4"/>
        <v>Expenditure on Somalia Security Sector Reform Programme (Q4 FY 2020)</v>
      </c>
      <c r="L234" s="152" t="s">
        <v>5</v>
      </c>
      <c r="M234" s="152" t="s">
        <v>8</v>
      </c>
      <c r="N234" s="152">
        <v>10.0</v>
      </c>
      <c r="O234" s="152"/>
      <c r="P234" s="152"/>
      <c r="Q234" s="152"/>
      <c r="R234" s="153"/>
      <c r="S234" s="153" t="str">
        <f t="array" ref="S234">INDEX(Activities!I:I, MATCH(A234, Activities!A:A, 0))</f>
        <v>Somalia Security Sector Reform Programme</v>
      </c>
      <c r="T234" s="157"/>
      <c r="U234" s="155"/>
      <c r="V234" s="155"/>
      <c r="W234" s="155"/>
      <c r="X234" s="155"/>
      <c r="Y234" s="155"/>
      <c r="Z234" s="155"/>
      <c r="AA234" s="155"/>
    </row>
    <row r="235" ht="15.75" customHeight="1">
      <c r="A235" s="146" t="s">
        <v>269</v>
      </c>
      <c r="B235" s="147">
        <f>COUNTIF(Activities!A:A, A235)</f>
        <v>1</v>
      </c>
      <c r="C235" s="148">
        <v>443188.0</v>
      </c>
      <c r="D235" s="149">
        <v>43555.0</v>
      </c>
      <c r="E235" s="150">
        <v>43555.0</v>
      </c>
      <c r="F235" s="156">
        <v>4.0</v>
      </c>
      <c r="G235" s="152">
        <f t="shared" si="1"/>
        <v>3</v>
      </c>
      <c r="H235" s="153" t="s">
        <v>817</v>
      </c>
      <c r="I235" s="152">
        <f t="shared" si="2"/>
        <v>2019</v>
      </c>
      <c r="J235" s="152">
        <f t="shared" si="3"/>
        <v>2020</v>
      </c>
      <c r="K235" s="153" t="str">
        <f t="shared" si="4"/>
        <v>Expenditure on Somalia Stabilisation Programme (Q4 FY 2020)</v>
      </c>
      <c r="L235" s="152" t="s">
        <v>5</v>
      </c>
      <c r="M235" s="152" t="s">
        <v>8</v>
      </c>
      <c r="N235" s="152">
        <v>10.0</v>
      </c>
      <c r="O235" s="152"/>
      <c r="P235" s="152"/>
      <c r="Q235" s="152"/>
      <c r="R235" s="153"/>
      <c r="S235" s="153" t="str">
        <f t="array" ref="S235">INDEX(Activities!I:I, MATCH(A235, Activities!A:A, 0))</f>
        <v>Somalia Stabilisation Programme</v>
      </c>
      <c r="T235" s="157"/>
      <c r="U235" s="155"/>
      <c r="V235" s="155"/>
      <c r="W235" s="155"/>
      <c r="X235" s="155"/>
      <c r="Y235" s="155"/>
      <c r="Z235" s="155"/>
      <c r="AA235" s="155"/>
    </row>
    <row r="236" ht="15.75" customHeight="1">
      <c r="A236" s="146" t="s">
        <v>273</v>
      </c>
      <c r="B236" s="147">
        <f>COUNTIF(Activities!A:A, A236)</f>
        <v>1</v>
      </c>
      <c r="C236" s="148">
        <v>1205838.0</v>
      </c>
      <c r="D236" s="149">
        <v>43555.0</v>
      </c>
      <c r="E236" s="150">
        <v>43555.0</v>
      </c>
      <c r="F236" s="156">
        <v>4.0</v>
      </c>
      <c r="G236" s="152">
        <f t="shared" si="1"/>
        <v>3</v>
      </c>
      <c r="H236" s="153" t="s">
        <v>817</v>
      </c>
      <c r="I236" s="152">
        <f t="shared" si="2"/>
        <v>2019</v>
      </c>
      <c r="J236" s="152">
        <f t="shared" si="3"/>
        <v>2020</v>
      </c>
      <c r="K236" s="153" t="str">
        <f t="shared" si="4"/>
        <v>Expenditure on South Sudan Conflict Reduction (Q4 FY 2020)</v>
      </c>
      <c r="L236" s="152" t="s">
        <v>5</v>
      </c>
      <c r="M236" s="152" t="s">
        <v>8</v>
      </c>
      <c r="N236" s="152">
        <v>10.0</v>
      </c>
      <c r="O236" s="152"/>
      <c r="P236" s="152"/>
      <c r="Q236" s="152"/>
      <c r="R236" s="153"/>
      <c r="S236" s="153" t="str">
        <f t="array" ref="S236">INDEX(Activities!I:I, MATCH(A236, Activities!A:A, 0))</f>
        <v>South Sudan Conflict Reduction</v>
      </c>
      <c r="T236" s="157"/>
      <c r="U236" s="155"/>
      <c r="V236" s="155"/>
      <c r="W236" s="155"/>
      <c r="X236" s="155"/>
      <c r="Y236" s="155"/>
      <c r="Z236" s="155"/>
      <c r="AA236" s="155"/>
    </row>
    <row r="237" ht="15.75" customHeight="1">
      <c r="A237" s="146" t="s">
        <v>279</v>
      </c>
      <c r="B237" s="147">
        <f>COUNTIF(Activities!A:A, A237)</f>
        <v>1</v>
      </c>
      <c r="C237" s="148">
        <v>83162.0</v>
      </c>
      <c r="D237" s="149">
        <v>43555.0</v>
      </c>
      <c r="E237" s="150">
        <v>43555.0</v>
      </c>
      <c r="F237" s="156">
        <v>4.0</v>
      </c>
      <c r="G237" s="152">
        <f t="shared" si="1"/>
        <v>3</v>
      </c>
      <c r="H237" s="153" t="s">
        <v>817</v>
      </c>
      <c r="I237" s="152">
        <f t="shared" si="2"/>
        <v>2019</v>
      </c>
      <c r="J237" s="152">
        <f t="shared" si="3"/>
        <v>2020</v>
      </c>
      <c r="K237" s="153" t="str">
        <f t="shared" si="4"/>
        <v>Expenditure on Sudan Conflict Reduction and Stabilisation Programme (Q4 FY 2020)</v>
      </c>
      <c r="L237" s="152" t="s">
        <v>5</v>
      </c>
      <c r="M237" s="152" t="s">
        <v>8</v>
      </c>
      <c r="N237" s="152">
        <v>10.0</v>
      </c>
      <c r="O237" s="152"/>
      <c r="P237" s="152"/>
      <c r="Q237" s="152"/>
      <c r="R237" s="153"/>
      <c r="S237" s="153" t="str">
        <f t="array" ref="S237">INDEX(Activities!I:I, MATCH(A237, Activities!A:A, 0))</f>
        <v>Sudan Conflict Reduction and Stabilisation Programme</v>
      </c>
      <c r="T237" s="157"/>
      <c r="U237" s="155"/>
      <c r="V237" s="155"/>
      <c r="W237" s="155"/>
      <c r="X237" s="155"/>
      <c r="Y237" s="155"/>
      <c r="Z237" s="155"/>
      <c r="AA237" s="155"/>
    </row>
    <row r="238" ht="15.75" customHeight="1">
      <c r="A238" s="146" t="s">
        <v>309</v>
      </c>
      <c r="B238" s="147">
        <f>COUNTIF(Activities!A:A, A238)</f>
        <v>1</v>
      </c>
      <c r="C238" s="148">
        <v>757880.0</v>
      </c>
      <c r="D238" s="149">
        <v>43555.0</v>
      </c>
      <c r="E238" s="150">
        <v>43555.0</v>
      </c>
      <c r="F238" s="156">
        <v>4.0</v>
      </c>
      <c r="G238" s="152">
        <f t="shared" si="1"/>
        <v>3</v>
      </c>
      <c r="H238" s="153" t="s">
        <v>817</v>
      </c>
      <c r="I238" s="152">
        <f t="shared" si="2"/>
        <v>2019</v>
      </c>
      <c r="J238" s="152">
        <f t="shared" si="3"/>
        <v>2020</v>
      </c>
      <c r="K238" s="153" t="str">
        <f t="shared" si="4"/>
        <v>Expenditure on Caribbean – Serious and Organised Crime (Q4 FY 2020)</v>
      </c>
      <c r="L238" s="152" t="s">
        <v>5</v>
      </c>
      <c r="M238" s="152" t="s">
        <v>8</v>
      </c>
      <c r="N238" s="152">
        <v>10.0</v>
      </c>
      <c r="O238" s="152"/>
      <c r="P238" s="152"/>
      <c r="Q238" s="152"/>
      <c r="R238" s="153"/>
      <c r="S238" s="153" t="str">
        <f t="array" ref="S238">INDEX(Activities!I:I, MATCH(A238, Activities!A:A, 0))</f>
        <v>Caribbean – Serious and Organised Crime</v>
      </c>
      <c r="T238" s="157"/>
      <c r="U238" s="155"/>
      <c r="V238" s="155"/>
      <c r="W238" s="155"/>
      <c r="X238" s="155"/>
      <c r="Y238" s="155"/>
      <c r="Z238" s="155"/>
      <c r="AA238" s="155"/>
    </row>
    <row r="239" ht="15.75" customHeight="1">
      <c r="A239" s="146" t="s">
        <v>314</v>
      </c>
      <c r="B239" s="147">
        <f>COUNTIF(Activities!A:A, A239)</f>
        <v>1</v>
      </c>
      <c r="C239" s="148">
        <v>1465309.0</v>
      </c>
      <c r="D239" s="149">
        <v>43555.0</v>
      </c>
      <c r="E239" s="150">
        <v>43555.0</v>
      </c>
      <c r="F239" s="156">
        <v>4.0</v>
      </c>
      <c r="G239" s="152">
        <f t="shared" si="1"/>
        <v>3</v>
      </c>
      <c r="H239" s="153" t="s">
        <v>817</v>
      </c>
      <c r="I239" s="152">
        <f t="shared" si="2"/>
        <v>2019</v>
      </c>
      <c r="J239" s="152">
        <f t="shared" si="3"/>
        <v>2020</v>
      </c>
      <c r="K239" s="153" t="str">
        <f t="shared" si="4"/>
        <v>Expenditure on Colombia Peace and Stability (Q4 FY 2020)</v>
      </c>
      <c r="L239" s="152" t="s">
        <v>5</v>
      </c>
      <c r="M239" s="152" t="s">
        <v>8</v>
      </c>
      <c r="N239" s="152">
        <v>10.0</v>
      </c>
      <c r="O239" s="152"/>
      <c r="P239" s="152"/>
      <c r="Q239" s="152"/>
      <c r="R239" s="153"/>
      <c r="S239" s="153" t="str">
        <f t="array" ref="S239">INDEX(Activities!I:I, MATCH(A239, Activities!A:A, 0))</f>
        <v>Colombia Peace and Stability</v>
      </c>
      <c r="T239" s="157"/>
      <c r="U239" s="155"/>
      <c r="V239" s="155"/>
      <c r="W239" s="155"/>
      <c r="X239" s="155"/>
      <c r="Y239" s="155"/>
      <c r="Z239" s="155"/>
      <c r="AA239" s="155"/>
    </row>
    <row r="240" ht="15.75" customHeight="1">
      <c r="A240" s="146" t="s">
        <v>320</v>
      </c>
      <c r="B240" s="147">
        <f>COUNTIF(Activities!A:A, A240)</f>
        <v>1</v>
      </c>
      <c r="C240" s="148">
        <v>164500.0</v>
      </c>
      <c r="D240" s="149">
        <v>43555.0</v>
      </c>
      <c r="E240" s="150">
        <v>43555.0</v>
      </c>
      <c r="F240" s="156">
        <v>4.0</v>
      </c>
      <c r="G240" s="152">
        <f t="shared" si="1"/>
        <v>3</v>
      </c>
      <c r="H240" s="153" t="s">
        <v>817</v>
      </c>
      <c r="I240" s="152">
        <f t="shared" si="2"/>
        <v>2019</v>
      </c>
      <c r="J240" s="152">
        <f t="shared" si="3"/>
        <v>2020</v>
      </c>
      <c r="K240" s="153" t="str">
        <f t="shared" si="4"/>
        <v>Expenditure on Peru/Colombia Serious Organised Crime (Formerly Combatting Illicit Economies - Colombia/Peru/Panama) (Q4 FY 2020)</v>
      </c>
      <c r="L240" s="152" t="s">
        <v>5</v>
      </c>
      <c r="M240" s="152" t="s">
        <v>8</v>
      </c>
      <c r="N240" s="152">
        <v>10.0</v>
      </c>
      <c r="O240" s="152"/>
      <c r="P240" s="152"/>
      <c r="Q240" s="152"/>
      <c r="R240" s="153"/>
      <c r="S240" s="153" t="str">
        <f t="array" ref="S240">INDEX(Activities!I:I, MATCH(A240, Activities!A:A, 0))</f>
        <v>Peru/Colombia Serious Organised Crime (Formerly Combatting Illicit Economies - Colombia/Peru/Panama)</v>
      </c>
      <c r="T240" s="157"/>
      <c r="U240" s="155"/>
      <c r="V240" s="155"/>
      <c r="W240" s="155"/>
      <c r="X240" s="155"/>
      <c r="Y240" s="155"/>
      <c r="Z240" s="155"/>
      <c r="AA240" s="155"/>
    </row>
    <row r="241" ht="15.75" customHeight="1">
      <c r="A241" s="146" t="s">
        <v>325</v>
      </c>
      <c r="B241" s="147">
        <f>COUNTIF(Activities!A:A, A241)</f>
        <v>1</v>
      </c>
      <c r="C241" s="148">
        <v>343215.0</v>
      </c>
      <c r="D241" s="149">
        <v>43555.0</v>
      </c>
      <c r="E241" s="150">
        <v>43555.0</v>
      </c>
      <c r="F241" s="156">
        <v>4.0</v>
      </c>
      <c r="G241" s="152">
        <f t="shared" si="1"/>
        <v>3</v>
      </c>
      <c r="H241" s="153" t="s">
        <v>817</v>
      </c>
      <c r="I241" s="152">
        <f t="shared" si="2"/>
        <v>2019</v>
      </c>
      <c r="J241" s="152">
        <f t="shared" si="3"/>
        <v>2020</v>
      </c>
      <c r="K241" s="153" t="str">
        <f t="shared" si="4"/>
        <v>Expenditure on Central Asia Programme (Q4 FY 2020)</v>
      </c>
      <c r="L241" s="152" t="s">
        <v>5</v>
      </c>
      <c r="M241" s="152" t="s">
        <v>8</v>
      </c>
      <c r="N241" s="152">
        <v>10.0</v>
      </c>
      <c r="O241" s="152"/>
      <c r="P241" s="152"/>
      <c r="Q241" s="152"/>
      <c r="R241" s="153"/>
      <c r="S241" s="153" t="str">
        <f t="array" ref="S241">INDEX(Activities!I:I, MATCH(A241, Activities!A:A, 0))</f>
        <v>Central Asia Programme</v>
      </c>
      <c r="T241" s="157"/>
      <c r="U241" s="155"/>
      <c r="V241" s="155"/>
      <c r="W241" s="155"/>
      <c r="X241" s="155"/>
      <c r="Y241" s="155"/>
      <c r="Z241" s="155"/>
      <c r="AA241" s="155"/>
    </row>
    <row r="242" ht="15.75" customHeight="1">
      <c r="A242" s="146" t="s">
        <v>330</v>
      </c>
      <c r="B242" s="147">
        <f>COUNTIF(Activities!A:A, A242)</f>
        <v>1</v>
      </c>
      <c r="C242" s="148">
        <v>813827.0</v>
      </c>
      <c r="D242" s="149">
        <v>43555.0</v>
      </c>
      <c r="E242" s="150">
        <v>43555.0</v>
      </c>
      <c r="F242" s="156">
        <v>4.0</v>
      </c>
      <c r="G242" s="152">
        <f t="shared" si="1"/>
        <v>3</v>
      </c>
      <c r="H242" s="153" t="s">
        <v>817</v>
      </c>
      <c r="I242" s="152">
        <f t="shared" si="2"/>
        <v>2019</v>
      </c>
      <c r="J242" s="152">
        <f t="shared" si="3"/>
        <v>2020</v>
      </c>
      <c r="K242" s="153" t="str">
        <f t="shared" si="4"/>
        <v>Expenditure on Eastern Partnership (Q4 FY 2020)</v>
      </c>
      <c r="L242" s="152" t="s">
        <v>5</v>
      </c>
      <c r="M242" s="152" t="s">
        <v>8</v>
      </c>
      <c r="N242" s="152">
        <v>10.0</v>
      </c>
      <c r="O242" s="152"/>
      <c r="P242" s="152"/>
      <c r="Q242" s="152"/>
      <c r="R242" s="153"/>
      <c r="S242" s="153" t="str">
        <f t="array" ref="S242">INDEX(Activities!I:I, MATCH(A242, Activities!A:A, 0))</f>
        <v>Eastern Partnership</v>
      </c>
      <c r="T242" s="157"/>
      <c r="U242" s="155"/>
      <c r="V242" s="155"/>
      <c r="W242" s="155"/>
      <c r="X242" s="155"/>
      <c r="Y242" s="155"/>
      <c r="Z242" s="155"/>
      <c r="AA242" s="155"/>
    </row>
    <row r="243" ht="15.75" customHeight="1">
      <c r="A243" s="146" t="s">
        <v>334</v>
      </c>
      <c r="B243" s="147">
        <f>COUNTIF(Activities!A:A, A243)</f>
        <v>1</v>
      </c>
      <c r="C243" s="158">
        <v>1742785.92</v>
      </c>
      <c r="D243" s="149">
        <v>43555.0</v>
      </c>
      <c r="E243" s="150">
        <v>43555.0</v>
      </c>
      <c r="F243" s="156">
        <v>4.0</v>
      </c>
      <c r="G243" s="152">
        <f t="shared" si="1"/>
        <v>3</v>
      </c>
      <c r="H243" s="153" t="s">
        <v>817</v>
      </c>
      <c r="I243" s="152">
        <f t="shared" si="2"/>
        <v>2019</v>
      </c>
      <c r="J243" s="152">
        <f t="shared" si="3"/>
        <v>2020</v>
      </c>
      <c r="K243" s="153" t="str">
        <f t="shared" si="4"/>
        <v>Expenditure on Good Governance Fund (Q4 FY 2020)</v>
      </c>
      <c r="L243" s="152" t="s">
        <v>5</v>
      </c>
      <c r="M243" s="152" t="s">
        <v>8</v>
      </c>
      <c r="N243" s="152">
        <v>10.0</v>
      </c>
      <c r="O243" s="152"/>
      <c r="P243" s="152"/>
      <c r="Q243" s="152"/>
      <c r="R243" s="153"/>
      <c r="S243" s="153" t="str">
        <f t="array" ref="S243">INDEX(Activities!I:I, MATCH(A243, Activities!A:A, 0))</f>
        <v>Good Governance Fund</v>
      </c>
      <c r="T243" s="157"/>
      <c r="U243" s="155"/>
      <c r="V243" s="155"/>
      <c r="W243" s="155"/>
      <c r="X243" s="155"/>
      <c r="Y243" s="155"/>
      <c r="Z243" s="155"/>
      <c r="AA243" s="155"/>
    </row>
    <row r="244" ht="15.75" customHeight="1">
      <c r="A244" s="146" t="s">
        <v>349</v>
      </c>
      <c r="B244" s="147">
        <f>COUNTIF(Activities!A:A, A244)</f>
        <v>1</v>
      </c>
      <c r="C244" s="148">
        <v>1946537.0</v>
      </c>
      <c r="D244" s="149">
        <v>43555.0</v>
      </c>
      <c r="E244" s="150">
        <v>43555.0</v>
      </c>
      <c r="F244" s="156">
        <v>4.0</v>
      </c>
      <c r="G244" s="152">
        <f t="shared" si="1"/>
        <v>3</v>
      </c>
      <c r="H244" s="153" t="s">
        <v>817</v>
      </c>
      <c r="I244" s="152">
        <f t="shared" si="2"/>
        <v>2019</v>
      </c>
      <c r="J244" s="152">
        <f t="shared" si="3"/>
        <v>2020</v>
      </c>
      <c r="K244" s="153" t="str">
        <f t="shared" si="4"/>
        <v>Expenditure on Algeria CSSF Programme (Q4 FY 2020)</v>
      </c>
      <c r="L244" s="152" t="s">
        <v>5</v>
      </c>
      <c r="M244" s="152" t="s">
        <v>8</v>
      </c>
      <c r="N244" s="152">
        <v>10.0</v>
      </c>
      <c r="O244" s="152"/>
      <c r="P244" s="152"/>
      <c r="Q244" s="152"/>
      <c r="R244" s="153"/>
      <c r="S244" s="153" t="str">
        <f t="array" ref="S244">INDEX(Activities!I:I, MATCH(A244, Activities!A:A, 0))</f>
        <v>Algeria CSSF Programme</v>
      </c>
      <c r="T244" s="157"/>
      <c r="U244" s="155"/>
      <c r="V244" s="155"/>
      <c r="W244" s="155"/>
      <c r="X244" s="155"/>
      <c r="Y244" s="155"/>
      <c r="Z244" s="155"/>
      <c r="AA244" s="155"/>
    </row>
    <row r="245" ht="15.75" customHeight="1">
      <c r="A245" s="146" t="s">
        <v>356</v>
      </c>
      <c r="B245" s="147">
        <f>COUNTIF(Activities!A:A, A245)</f>
        <v>1</v>
      </c>
      <c r="C245" s="148">
        <v>758179.0</v>
      </c>
      <c r="D245" s="149">
        <v>43555.0</v>
      </c>
      <c r="E245" s="150">
        <v>43555.0</v>
      </c>
      <c r="F245" s="156">
        <v>4.0</v>
      </c>
      <c r="G245" s="152">
        <f t="shared" si="1"/>
        <v>3</v>
      </c>
      <c r="H245" s="153" t="s">
        <v>817</v>
      </c>
      <c r="I245" s="152">
        <f t="shared" si="2"/>
        <v>2019</v>
      </c>
      <c r="J245" s="152">
        <f t="shared" si="3"/>
        <v>2020</v>
      </c>
      <c r="K245" s="153" t="str">
        <f t="shared" si="4"/>
        <v>Expenditure on Egypt CSSF Programme (Q4 FY 2020)</v>
      </c>
      <c r="L245" s="152" t="s">
        <v>5</v>
      </c>
      <c r="M245" s="152" t="s">
        <v>8</v>
      </c>
      <c r="N245" s="152">
        <v>10.0</v>
      </c>
      <c r="O245" s="152"/>
      <c r="P245" s="152"/>
      <c r="Q245" s="152"/>
      <c r="R245" s="153"/>
      <c r="S245" s="153" t="str">
        <f t="array" ref="S245">INDEX(Activities!I:I, MATCH(A245, Activities!A:A, 0))</f>
        <v>Egypt CSSF Programme</v>
      </c>
      <c r="T245" s="157"/>
      <c r="U245" s="155"/>
      <c r="V245" s="155"/>
      <c r="W245" s="155"/>
      <c r="X245" s="155"/>
      <c r="Y245" s="155"/>
      <c r="Z245" s="155"/>
      <c r="AA245" s="155"/>
    </row>
    <row r="246" ht="15.75" customHeight="1">
      <c r="A246" s="146" t="s">
        <v>363</v>
      </c>
      <c r="B246" s="147">
        <f>COUNTIF(Activities!A:A, A246)</f>
        <v>1</v>
      </c>
      <c r="C246" s="148">
        <v>2981305.0</v>
      </c>
      <c r="D246" s="149">
        <v>43555.0</v>
      </c>
      <c r="E246" s="150">
        <v>43555.0</v>
      </c>
      <c r="F246" s="156">
        <v>4.0</v>
      </c>
      <c r="G246" s="152">
        <f t="shared" si="1"/>
        <v>3</v>
      </c>
      <c r="H246" s="153" t="s">
        <v>817</v>
      </c>
      <c r="I246" s="152">
        <f t="shared" si="2"/>
        <v>2019</v>
      </c>
      <c r="J246" s="152">
        <f t="shared" si="3"/>
        <v>2020</v>
      </c>
      <c r="K246" s="153" t="str">
        <f t="shared" si="4"/>
        <v>Expenditure on Lebanon CSSF: Security Programme (Q4 FY 2020)</v>
      </c>
      <c r="L246" s="152" t="s">
        <v>5</v>
      </c>
      <c r="M246" s="152" t="s">
        <v>8</v>
      </c>
      <c r="N246" s="152">
        <v>10.0</v>
      </c>
      <c r="O246" s="152"/>
      <c r="P246" s="152"/>
      <c r="Q246" s="152"/>
      <c r="R246" s="153"/>
      <c r="S246" s="153" t="str">
        <f t="array" ref="S246">INDEX(Activities!I:I, MATCH(A246, Activities!A:A, 0))</f>
        <v>Lebanon CSSF: Security Programme</v>
      </c>
      <c r="T246" s="157"/>
      <c r="U246" s="155"/>
      <c r="V246" s="155"/>
      <c r="W246" s="155"/>
      <c r="X246" s="155"/>
      <c r="Y246" s="155"/>
      <c r="Z246" s="155"/>
      <c r="AA246" s="155"/>
    </row>
    <row r="247" ht="15.75" customHeight="1">
      <c r="A247" s="146" t="s">
        <v>370</v>
      </c>
      <c r="B247" s="147">
        <f>COUNTIF(Activities!A:A, A247)</f>
        <v>1</v>
      </c>
      <c r="C247" s="148">
        <v>4507091.0</v>
      </c>
      <c r="D247" s="149">
        <v>43555.0</v>
      </c>
      <c r="E247" s="150">
        <v>43555.0</v>
      </c>
      <c r="F247" s="156">
        <v>4.0</v>
      </c>
      <c r="G247" s="152">
        <f t="shared" si="1"/>
        <v>3</v>
      </c>
      <c r="H247" s="153" t="s">
        <v>817</v>
      </c>
      <c r="I247" s="152">
        <f t="shared" si="2"/>
        <v>2019</v>
      </c>
      <c r="J247" s="152">
        <f t="shared" si="3"/>
        <v>2020</v>
      </c>
      <c r="K247" s="153" t="str">
        <f t="shared" si="4"/>
        <v>Expenditure on Libya CSSF Programme (Q4 FY 2020)</v>
      </c>
      <c r="L247" s="152" t="s">
        <v>5</v>
      </c>
      <c r="M247" s="152" t="s">
        <v>8</v>
      </c>
      <c r="N247" s="152">
        <v>10.0</v>
      </c>
      <c r="O247" s="152"/>
      <c r="P247" s="152"/>
      <c r="Q247" s="152"/>
      <c r="R247" s="153"/>
      <c r="S247" s="153" t="str">
        <f t="array" ref="S247">INDEX(Activities!I:I, MATCH(A247, Activities!A:A, 0))</f>
        <v>Libya CSSF Programme</v>
      </c>
      <c r="T247" s="157"/>
      <c r="U247" s="155"/>
      <c r="V247" s="155"/>
      <c r="W247" s="155"/>
      <c r="X247" s="155"/>
      <c r="Y247" s="155"/>
      <c r="Z247" s="155"/>
      <c r="AA247" s="155"/>
    </row>
    <row r="248" ht="15.75" customHeight="1">
      <c r="A248" s="146" t="s">
        <v>376</v>
      </c>
      <c r="B248" s="147">
        <f>COUNTIF(Activities!A:A, A248)</f>
        <v>1</v>
      </c>
      <c r="C248" s="148">
        <v>1360983.0</v>
      </c>
      <c r="D248" s="149">
        <v>43555.0</v>
      </c>
      <c r="E248" s="150">
        <v>43555.0</v>
      </c>
      <c r="F248" s="156">
        <v>4.0</v>
      </c>
      <c r="G248" s="152">
        <f t="shared" si="1"/>
        <v>3</v>
      </c>
      <c r="H248" s="153" t="s">
        <v>817</v>
      </c>
      <c r="I248" s="152">
        <f t="shared" si="2"/>
        <v>2019</v>
      </c>
      <c r="J248" s="152">
        <f t="shared" si="3"/>
        <v>2020</v>
      </c>
      <c r="K248" s="153" t="str">
        <f t="shared" si="4"/>
        <v>Expenditure on Morocco CSSF Programme (Q4 FY 2020)</v>
      </c>
      <c r="L248" s="152" t="s">
        <v>5</v>
      </c>
      <c r="M248" s="152" t="s">
        <v>8</v>
      </c>
      <c r="N248" s="152">
        <v>10.0</v>
      </c>
      <c r="O248" s="152"/>
      <c r="P248" s="152"/>
      <c r="Q248" s="152"/>
      <c r="R248" s="153"/>
      <c r="S248" s="153" t="str">
        <f t="array" ref="S248">INDEX(Activities!I:I, MATCH(A248, Activities!A:A, 0))</f>
        <v>Morocco CSSF Programme</v>
      </c>
      <c r="T248" s="157"/>
      <c r="U248" s="155"/>
      <c r="V248" s="155"/>
      <c r="W248" s="155"/>
      <c r="X248" s="155"/>
      <c r="Y248" s="155"/>
      <c r="Z248" s="155"/>
      <c r="AA248" s="155"/>
    </row>
    <row r="249" ht="15.75" customHeight="1">
      <c r="A249" s="146" t="s">
        <v>383</v>
      </c>
      <c r="B249" s="147">
        <f>COUNTIF(Activities!A:A, A249)</f>
        <v>1</v>
      </c>
      <c r="C249" s="148">
        <v>3316696.0</v>
      </c>
      <c r="D249" s="149">
        <v>43555.0</v>
      </c>
      <c r="E249" s="150">
        <v>43555.0</v>
      </c>
      <c r="F249" s="156">
        <v>4.0</v>
      </c>
      <c r="G249" s="152">
        <f t="shared" si="1"/>
        <v>3</v>
      </c>
      <c r="H249" s="153" t="s">
        <v>817</v>
      </c>
      <c r="I249" s="152">
        <f t="shared" si="2"/>
        <v>2019</v>
      </c>
      <c r="J249" s="152">
        <f t="shared" si="3"/>
        <v>2020</v>
      </c>
      <c r="K249" s="153" t="str">
        <f t="shared" si="4"/>
        <v>Expenditure on Yemen CSSF Programme (Q4 FY 2020)</v>
      </c>
      <c r="L249" s="152" t="s">
        <v>5</v>
      </c>
      <c r="M249" s="152" t="s">
        <v>8</v>
      </c>
      <c r="N249" s="152">
        <v>10.0</v>
      </c>
      <c r="O249" s="152"/>
      <c r="P249" s="152"/>
      <c r="Q249" s="152"/>
      <c r="R249" s="153"/>
      <c r="S249" s="153" t="str">
        <f t="array" ref="S249">INDEX(Activities!I:I, MATCH(A249, Activities!A:A, 0))</f>
        <v>Yemen CSSF Programme</v>
      </c>
      <c r="T249" s="157"/>
      <c r="U249" s="155"/>
      <c r="V249" s="155"/>
      <c r="W249" s="155"/>
      <c r="X249" s="155"/>
      <c r="Y249" s="155"/>
      <c r="Z249" s="155"/>
      <c r="AA249" s="155"/>
    </row>
    <row r="250" ht="15.75" customHeight="1">
      <c r="A250" s="146" t="s">
        <v>389</v>
      </c>
      <c r="B250" s="147">
        <f>COUNTIF(Activities!A:A, A250)</f>
        <v>1</v>
      </c>
      <c r="C250" s="148">
        <v>2644923.0</v>
      </c>
      <c r="D250" s="149">
        <v>43555.0</v>
      </c>
      <c r="E250" s="150">
        <v>43555.0</v>
      </c>
      <c r="F250" s="156">
        <v>4.0</v>
      </c>
      <c r="G250" s="152">
        <f t="shared" si="1"/>
        <v>3</v>
      </c>
      <c r="H250" s="153" t="s">
        <v>817</v>
      </c>
      <c r="I250" s="152">
        <f t="shared" si="2"/>
        <v>2019</v>
      </c>
      <c r="J250" s="152">
        <f t="shared" si="3"/>
        <v>2020</v>
      </c>
      <c r="K250" s="153" t="str">
        <f t="shared" si="4"/>
        <v>Expenditure on Iraq Governance and Resilience (Q4 FY 2020)</v>
      </c>
      <c r="L250" s="152" t="s">
        <v>5</v>
      </c>
      <c r="M250" s="152" t="s">
        <v>8</v>
      </c>
      <c r="N250" s="152">
        <v>10.0</v>
      </c>
      <c r="O250" s="152"/>
      <c r="P250" s="152"/>
      <c r="Q250" s="152"/>
      <c r="R250" s="153"/>
      <c r="S250" s="153" t="str">
        <f t="array" ref="S250">INDEX(Activities!I:I, MATCH(A250, Activities!A:A, 0))</f>
        <v>Iraq Governance and Resilience</v>
      </c>
      <c r="T250" s="157"/>
      <c r="U250" s="155"/>
      <c r="V250" s="155"/>
      <c r="W250" s="155"/>
      <c r="X250" s="155"/>
      <c r="Y250" s="155"/>
      <c r="Z250" s="155"/>
      <c r="AA250" s="155"/>
    </row>
    <row r="251" ht="15.75" customHeight="1">
      <c r="A251" s="146" t="s">
        <v>395</v>
      </c>
      <c r="B251" s="147">
        <f>COUNTIF(Activities!A:A, A251)</f>
        <v>1</v>
      </c>
      <c r="C251" s="148">
        <v>-953006.0</v>
      </c>
      <c r="D251" s="149">
        <v>43555.0</v>
      </c>
      <c r="E251" s="150">
        <v>43555.0</v>
      </c>
      <c r="F251" s="156">
        <v>4.0</v>
      </c>
      <c r="G251" s="152">
        <f t="shared" si="1"/>
        <v>3</v>
      </c>
      <c r="H251" s="153" t="s">
        <v>817</v>
      </c>
      <c r="I251" s="152">
        <f t="shared" si="2"/>
        <v>2019</v>
      </c>
      <c r="J251" s="152">
        <f t="shared" si="3"/>
        <v>2020</v>
      </c>
      <c r="K251" s="153" t="str">
        <f t="shared" si="4"/>
        <v>Expenditure on Iraq Security, Justice and Reconciliation (Q4 FY 2020)</v>
      </c>
      <c r="L251" s="152" t="s">
        <v>5</v>
      </c>
      <c r="M251" s="152" t="s">
        <v>8</v>
      </c>
      <c r="N251" s="152">
        <v>10.0</v>
      </c>
      <c r="O251" s="152"/>
      <c r="P251" s="152"/>
      <c r="Q251" s="152"/>
      <c r="R251" s="153"/>
      <c r="S251" s="153" t="str">
        <f t="array" ref="S251">INDEX(Activities!I:I, MATCH(A251, Activities!A:A, 0))</f>
        <v>Iraq Security, Justice and Reconciliation</v>
      </c>
      <c r="T251" s="157"/>
      <c r="U251" s="155"/>
      <c r="V251" s="155"/>
      <c r="W251" s="155"/>
      <c r="X251" s="155"/>
      <c r="Y251" s="155"/>
      <c r="Z251" s="155"/>
      <c r="AA251" s="155"/>
    </row>
    <row r="252" ht="15.75" customHeight="1">
      <c r="A252" s="146" t="s">
        <v>399</v>
      </c>
      <c r="B252" s="147">
        <f>COUNTIF(Activities!A:A, A252)</f>
        <v>1</v>
      </c>
      <c r="C252" s="148">
        <v>2266448.0</v>
      </c>
      <c r="D252" s="149">
        <v>43555.0</v>
      </c>
      <c r="E252" s="150">
        <v>43555.0</v>
      </c>
      <c r="F252" s="156">
        <v>4.0</v>
      </c>
      <c r="G252" s="152">
        <f t="shared" si="1"/>
        <v>3</v>
      </c>
      <c r="H252" s="153" t="s">
        <v>817</v>
      </c>
      <c r="I252" s="152">
        <f t="shared" si="2"/>
        <v>2019</v>
      </c>
      <c r="J252" s="152">
        <f t="shared" si="3"/>
        <v>2020</v>
      </c>
      <c r="K252" s="153" t="str">
        <f t="shared" si="4"/>
        <v>Expenditure on Jordan Political Stability (Q4 FY 2020)</v>
      </c>
      <c r="L252" s="152" t="s">
        <v>5</v>
      </c>
      <c r="M252" s="152" t="s">
        <v>8</v>
      </c>
      <c r="N252" s="152">
        <v>10.0</v>
      </c>
      <c r="O252" s="152"/>
      <c r="P252" s="152"/>
      <c r="Q252" s="152"/>
      <c r="R252" s="153"/>
      <c r="S252" s="153" t="str">
        <f t="array" ref="S252">INDEX(Activities!I:I, MATCH(A252, Activities!A:A, 0))</f>
        <v>Jordan Political Stability</v>
      </c>
      <c r="T252" s="157"/>
      <c r="U252" s="155"/>
      <c r="V252" s="155"/>
      <c r="W252" s="155"/>
      <c r="X252" s="155"/>
      <c r="Y252" s="155"/>
      <c r="Z252" s="155"/>
      <c r="AA252" s="155"/>
    </row>
    <row r="253" ht="15.75" customHeight="1">
      <c r="A253" s="146" t="s">
        <v>405</v>
      </c>
      <c r="B253" s="147">
        <f>COUNTIF(Activities!A:A, A253)</f>
        <v>1</v>
      </c>
      <c r="C253" s="148">
        <v>20885.0</v>
      </c>
      <c r="D253" s="149">
        <v>43555.0</v>
      </c>
      <c r="E253" s="150">
        <v>43555.0</v>
      </c>
      <c r="F253" s="156">
        <v>4.0</v>
      </c>
      <c r="G253" s="152">
        <f t="shared" si="1"/>
        <v>3</v>
      </c>
      <c r="H253" s="153" t="s">
        <v>817</v>
      </c>
      <c r="I253" s="152">
        <f t="shared" si="2"/>
        <v>2019</v>
      </c>
      <c r="J253" s="152">
        <f t="shared" si="3"/>
        <v>2020</v>
      </c>
      <c r="K253" s="153" t="str">
        <f t="shared" si="4"/>
        <v>Expenditure on Jordan Economic Sustainability (Q4 FY 2020)</v>
      </c>
      <c r="L253" s="152" t="s">
        <v>5</v>
      </c>
      <c r="M253" s="152" t="s">
        <v>8</v>
      </c>
      <c r="N253" s="152">
        <v>10.0</v>
      </c>
      <c r="O253" s="152"/>
      <c r="P253" s="152"/>
      <c r="Q253" s="152"/>
      <c r="R253" s="153"/>
      <c r="S253" s="153" t="str">
        <f t="array" ref="S253">INDEX(Activities!I:I, MATCH(A253, Activities!A:A, 0))</f>
        <v>Jordan Economic Sustainability</v>
      </c>
      <c r="T253" s="157"/>
      <c r="U253" s="155"/>
      <c r="V253" s="155"/>
      <c r="W253" s="155"/>
      <c r="X253" s="155"/>
      <c r="Y253" s="155"/>
      <c r="Z253" s="155"/>
      <c r="AA253" s="155"/>
    </row>
    <row r="254" ht="15.75" customHeight="1">
      <c r="A254" s="146" t="s">
        <v>409</v>
      </c>
      <c r="B254" s="147">
        <f>COUNTIF(Activities!A:A, A254)</f>
        <v>1</v>
      </c>
      <c r="C254" s="148">
        <v>1159095.0</v>
      </c>
      <c r="D254" s="149">
        <v>43555.0</v>
      </c>
      <c r="E254" s="150">
        <v>43555.0</v>
      </c>
      <c r="F254" s="156">
        <v>4.0</v>
      </c>
      <c r="G254" s="152">
        <f t="shared" si="1"/>
        <v>3</v>
      </c>
      <c r="H254" s="153" t="s">
        <v>817</v>
      </c>
      <c r="I254" s="152">
        <f t="shared" si="2"/>
        <v>2019</v>
      </c>
      <c r="J254" s="152">
        <f t="shared" si="3"/>
        <v>2020</v>
      </c>
      <c r="K254" s="153" t="str">
        <f t="shared" si="4"/>
        <v>Expenditure on Jordan Internal Security (Q4 FY 2020)</v>
      </c>
      <c r="L254" s="152" t="s">
        <v>5</v>
      </c>
      <c r="M254" s="152" t="s">
        <v>8</v>
      </c>
      <c r="N254" s="152">
        <v>10.0</v>
      </c>
      <c r="O254" s="152"/>
      <c r="P254" s="152"/>
      <c r="Q254" s="152"/>
      <c r="R254" s="153"/>
      <c r="S254" s="153" t="str">
        <f t="array" ref="S254">INDEX(Activities!I:I, MATCH(A254, Activities!A:A, 0))</f>
        <v>Jordan Internal Security</v>
      </c>
      <c r="T254" s="157"/>
      <c r="U254" s="155"/>
      <c r="V254" s="155"/>
      <c r="W254" s="155"/>
      <c r="X254" s="155"/>
      <c r="Y254" s="155"/>
      <c r="Z254" s="155"/>
      <c r="AA254" s="155"/>
    </row>
    <row r="255" ht="15.75" customHeight="1">
      <c r="A255" s="146" t="s">
        <v>414</v>
      </c>
      <c r="B255" s="147">
        <f>COUNTIF(Activities!A:A, A255)</f>
        <v>1</v>
      </c>
      <c r="C255" s="148">
        <v>2118060.0</v>
      </c>
      <c r="D255" s="149">
        <v>43555.0</v>
      </c>
      <c r="E255" s="150">
        <v>43555.0</v>
      </c>
      <c r="F255" s="156">
        <v>4.0</v>
      </c>
      <c r="G255" s="152">
        <f t="shared" si="1"/>
        <v>3</v>
      </c>
      <c r="H255" s="153" t="s">
        <v>817</v>
      </c>
      <c r="I255" s="152">
        <f t="shared" si="2"/>
        <v>2019</v>
      </c>
      <c r="J255" s="152">
        <f t="shared" si="3"/>
        <v>2020</v>
      </c>
      <c r="K255" s="153" t="str">
        <f t="shared" si="4"/>
        <v>Expenditure on Lebanon CSSF: Community Stability Programme (Q4 FY 2020)</v>
      </c>
      <c r="L255" s="152" t="s">
        <v>5</v>
      </c>
      <c r="M255" s="152" t="s">
        <v>8</v>
      </c>
      <c r="N255" s="152">
        <v>10.0</v>
      </c>
      <c r="O255" s="152"/>
      <c r="P255" s="152"/>
      <c r="Q255" s="152"/>
      <c r="R255" s="153"/>
      <c r="S255" s="153" t="str">
        <f t="array" ref="S255">INDEX(Activities!I:I, MATCH(A255, Activities!A:A, 0))</f>
        <v>Lebanon CSSF: Community Stability Programme</v>
      </c>
      <c r="T255" s="157"/>
      <c r="U255" s="155"/>
      <c r="V255" s="155"/>
      <c r="W255" s="155"/>
      <c r="X255" s="155"/>
      <c r="Y255" s="155"/>
      <c r="Z255" s="155"/>
      <c r="AA255" s="155"/>
    </row>
    <row r="256" ht="15.75" customHeight="1">
      <c r="A256" s="146" t="s">
        <v>418</v>
      </c>
      <c r="B256" s="147">
        <f>COUNTIF(Activities!A:A, A256)</f>
        <v>1</v>
      </c>
      <c r="C256" s="148">
        <v>810077.0</v>
      </c>
      <c r="D256" s="149">
        <v>43555.0</v>
      </c>
      <c r="E256" s="150">
        <v>43555.0</v>
      </c>
      <c r="F256" s="156">
        <v>4.0</v>
      </c>
      <c r="G256" s="152">
        <f t="shared" si="1"/>
        <v>3</v>
      </c>
      <c r="H256" s="153" t="s">
        <v>817</v>
      </c>
      <c r="I256" s="152">
        <f t="shared" si="2"/>
        <v>2019</v>
      </c>
      <c r="J256" s="152">
        <f t="shared" si="3"/>
        <v>2020</v>
      </c>
      <c r="K256" s="153" t="str">
        <f t="shared" si="4"/>
        <v>Expenditure on The North Africa Fund for Regional Cooperation (Q4 FY 2020)</v>
      </c>
      <c r="L256" s="152" t="s">
        <v>5</v>
      </c>
      <c r="M256" s="152" t="s">
        <v>8</v>
      </c>
      <c r="N256" s="152">
        <v>10.0</v>
      </c>
      <c r="O256" s="152"/>
      <c r="P256" s="152"/>
      <c r="Q256" s="152"/>
      <c r="R256" s="153"/>
      <c r="S256" s="153" t="str">
        <f t="array" ref="S256">INDEX(Activities!I:I, MATCH(A256, Activities!A:A, 0))</f>
        <v>The North Africa Fund for Regional Cooperation</v>
      </c>
      <c r="T256" s="157"/>
      <c r="U256" s="155"/>
      <c r="V256" s="155"/>
      <c r="W256" s="155"/>
      <c r="X256" s="155"/>
      <c r="Y256" s="155"/>
      <c r="Z256" s="155"/>
      <c r="AA256" s="155"/>
    </row>
    <row r="257" ht="15.75" customHeight="1">
      <c r="A257" s="146" t="s">
        <v>423</v>
      </c>
      <c r="B257" s="147">
        <f>COUNTIF(Activities!A:A, A257)</f>
        <v>1</v>
      </c>
      <c r="C257" s="148">
        <v>1498921.0</v>
      </c>
      <c r="D257" s="149">
        <v>43555.0</v>
      </c>
      <c r="E257" s="150">
        <v>43555.0</v>
      </c>
      <c r="F257" s="156">
        <v>4.0</v>
      </c>
      <c r="G257" s="152">
        <f t="shared" si="1"/>
        <v>3</v>
      </c>
      <c r="H257" s="153" t="s">
        <v>817</v>
      </c>
      <c r="I257" s="152">
        <f t="shared" si="2"/>
        <v>2019</v>
      </c>
      <c r="J257" s="152">
        <f t="shared" si="3"/>
        <v>2020</v>
      </c>
      <c r="K257" s="153" t="str">
        <f t="shared" si="4"/>
        <v>Expenditure on Technical Assistance Facility Programme (Q4 FY 2020)</v>
      </c>
      <c r="L257" s="152" t="s">
        <v>5</v>
      </c>
      <c r="M257" s="152" t="s">
        <v>8</v>
      </c>
      <c r="N257" s="152">
        <v>10.0</v>
      </c>
      <c r="O257" s="152"/>
      <c r="P257" s="152"/>
      <c r="Q257" s="152"/>
      <c r="R257" s="153"/>
      <c r="S257" s="153" t="str">
        <f t="array" ref="S257">INDEX(Activities!I:I, MATCH(A257, Activities!A:A, 0))</f>
        <v>Technical Assistance Facility Programme</v>
      </c>
      <c r="T257" s="157"/>
      <c r="U257" s="155"/>
      <c r="V257" s="155"/>
      <c r="W257" s="155"/>
      <c r="X257" s="155"/>
      <c r="Y257" s="155"/>
      <c r="Z257" s="155"/>
      <c r="AA257" s="155"/>
    </row>
    <row r="258" ht="15.75" customHeight="1">
      <c r="A258" s="146" t="s">
        <v>427</v>
      </c>
      <c r="B258" s="147">
        <f>COUNTIF(Activities!A:A, A258)</f>
        <v>1</v>
      </c>
      <c r="C258" s="159">
        <v>1551469.0</v>
      </c>
      <c r="D258" s="149">
        <v>43555.0</v>
      </c>
      <c r="E258" s="150">
        <v>43555.0</v>
      </c>
      <c r="F258" s="156">
        <v>4.0</v>
      </c>
      <c r="G258" s="152">
        <f t="shared" si="1"/>
        <v>3</v>
      </c>
      <c r="H258" s="153" t="s">
        <v>817</v>
      </c>
      <c r="I258" s="152">
        <f t="shared" si="2"/>
        <v>2019</v>
      </c>
      <c r="J258" s="152">
        <f t="shared" si="3"/>
        <v>2020</v>
      </c>
      <c r="K258" s="153" t="str">
        <f t="shared" si="4"/>
        <v>Expenditure on Middle East Peace Process (MEPP) CSSF Programme (Q4 FY 2020)</v>
      </c>
      <c r="L258" s="152" t="s">
        <v>5</v>
      </c>
      <c r="M258" s="152" t="s">
        <v>8</v>
      </c>
      <c r="N258" s="152">
        <v>10.0</v>
      </c>
      <c r="O258" s="152"/>
      <c r="P258" s="152"/>
      <c r="Q258" s="152"/>
      <c r="R258" s="153"/>
      <c r="S258" s="153" t="str">
        <f t="array" ref="S258">INDEX(Activities!I:I, MATCH(A258, Activities!A:A, 0))</f>
        <v>Middle East Peace Process (MEPP) CSSF Programme</v>
      </c>
      <c r="T258" s="157"/>
      <c r="U258" s="155"/>
      <c r="V258" s="155"/>
      <c r="W258" s="155"/>
      <c r="X258" s="155"/>
      <c r="Y258" s="155"/>
      <c r="Z258" s="155"/>
      <c r="AA258" s="155"/>
    </row>
    <row r="259" ht="15.75" customHeight="1">
      <c r="A259" s="160" t="s">
        <v>432</v>
      </c>
      <c r="B259" s="147">
        <f>COUNTIF(Activities!A:A, A259)</f>
        <v>1</v>
      </c>
      <c r="C259" s="161">
        <v>-3885362.0</v>
      </c>
      <c r="D259" s="149">
        <v>43555.0</v>
      </c>
      <c r="E259" s="150">
        <v>43555.0</v>
      </c>
      <c r="F259" s="156">
        <v>4.0</v>
      </c>
      <c r="G259" s="152">
        <f t="shared" si="1"/>
        <v>3</v>
      </c>
      <c r="H259" s="153" t="s">
        <v>817</v>
      </c>
      <c r="I259" s="152">
        <f t="shared" si="2"/>
        <v>2019</v>
      </c>
      <c r="J259" s="152">
        <f t="shared" si="3"/>
        <v>2020</v>
      </c>
      <c r="K259" s="153" t="str">
        <f t="shared" si="4"/>
        <v>Expenditure on Syria: Community Support in North-Western Syria (Q4 FY 2020)</v>
      </c>
      <c r="L259" s="152" t="s">
        <v>5</v>
      </c>
      <c r="M259" s="152" t="s">
        <v>8</v>
      </c>
      <c r="N259" s="152">
        <v>10.0</v>
      </c>
      <c r="O259" s="152"/>
      <c r="P259" s="152"/>
      <c r="Q259" s="152"/>
      <c r="R259" s="153"/>
      <c r="S259" s="153" t="str">
        <f t="array" ref="S259">INDEX(Activities!I:I, MATCH(A259, Activities!A:A, 0))</f>
        <v>Syria: Community Support in North-Western Syria</v>
      </c>
      <c r="T259" s="157"/>
      <c r="U259" s="155"/>
      <c r="V259" s="155"/>
      <c r="W259" s="155"/>
      <c r="X259" s="155"/>
      <c r="Y259" s="155"/>
      <c r="Z259" s="155"/>
      <c r="AA259" s="155"/>
    </row>
    <row r="260" ht="15.75" customHeight="1">
      <c r="A260" s="160" t="s">
        <v>438</v>
      </c>
      <c r="B260" s="147">
        <f>COUNTIF(Activities!A:A, A260)</f>
        <v>1</v>
      </c>
      <c r="C260" s="161">
        <v>145120.0</v>
      </c>
      <c r="D260" s="149">
        <v>43555.0</v>
      </c>
      <c r="E260" s="150">
        <v>43555.0</v>
      </c>
      <c r="F260" s="156">
        <v>4.0</v>
      </c>
      <c r="G260" s="152">
        <f t="shared" si="1"/>
        <v>3</v>
      </c>
      <c r="H260" s="153" t="s">
        <v>817</v>
      </c>
      <c r="I260" s="152">
        <f t="shared" si="2"/>
        <v>2019</v>
      </c>
      <c r="J260" s="152">
        <f t="shared" si="3"/>
        <v>2020</v>
      </c>
      <c r="K260" s="153" t="str">
        <f t="shared" si="4"/>
        <v>Expenditure on Syria: Support for the Southern De-escalation Area (Q4 FY 2020)</v>
      </c>
      <c r="L260" s="152" t="s">
        <v>5</v>
      </c>
      <c r="M260" s="152" t="s">
        <v>8</v>
      </c>
      <c r="N260" s="152">
        <v>10.0</v>
      </c>
      <c r="O260" s="152"/>
      <c r="P260" s="152"/>
      <c r="Q260" s="152"/>
      <c r="R260" s="153"/>
      <c r="S260" s="153" t="str">
        <f t="array" ref="S260">INDEX(Activities!I:I, MATCH(A260, Activities!A:A, 0))</f>
        <v>Syria: Support for the Southern De-escalation Area</v>
      </c>
      <c r="T260" s="157"/>
      <c r="U260" s="155"/>
      <c r="V260" s="155"/>
      <c r="W260" s="155"/>
      <c r="X260" s="155"/>
      <c r="Y260" s="155"/>
      <c r="Z260" s="155"/>
      <c r="AA260" s="155"/>
    </row>
    <row r="261" ht="15.75" customHeight="1">
      <c r="A261" s="146" t="s">
        <v>442</v>
      </c>
      <c r="B261" s="147">
        <f>COUNTIF(Activities!A:A, A261)</f>
        <v>1</v>
      </c>
      <c r="C261" s="162">
        <v>1694246.0</v>
      </c>
      <c r="D261" s="149">
        <v>43555.0</v>
      </c>
      <c r="E261" s="150">
        <v>43555.0</v>
      </c>
      <c r="F261" s="156">
        <v>4.0</v>
      </c>
      <c r="G261" s="152">
        <f t="shared" si="1"/>
        <v>3</v>
      </c>
      <c r="H261" s="153" t="s">
        <v>817</v>
      </c>
      <c r="I261" s="152">
        <f t="shared" si="2"/>
        <v>2019</v>
      </c>
      <c r="J261" s="152">
        <f t="shared" si="3"/>
        <v>2020</v>
      </c>
      <c r="K261" s="153" t="str">
        <f t="shared" si="4"/>
        <v>Expenditure on Whole of Syria Support to a Political Process (Q4 FY 2020)</v>
      </c>
      <c r="L261" s="152" t="s">
        <v>5</v>
      </c>
      <c r="M261" s="152" t="s">
        <v>8</v>
      </c>
      <c r="N261" s="152">
        <v>10.0</v>
      </c>
      <c r="O261" s="152"/>
      <c r="P261" s="152"/>
      <c r="Q261" s="152"/>
      <c r="R261" s="153"/>
      <c r="S261" s="153" t="str">
        <f t="array" ref="S261">INDEX(Activities!I:I, MATCH(A261, Activities!A:A, 0))</f>
        <v>Whole of Syria Support to a Political Process</v>
      </c>
      <c r="T261" s="157"/>
      <c r="U261" s="155"/>
      <c r="V261" s="155"/>
      <c r="W261" s="155"/>
      <c r="X261" s="155"/>
      <c r="Y261" s="155"/>
      <c r="Z261" s="155"/>
      <c r="AA261" s="155"/>
    </row>
    <row r="262" ht="15.75" customHeight="1">
      <c r="A262" s="146" t="s">
        <v>446</v>
      </c>
      <c r="B262" s="147">
        <f>COUNTIF(Activities!A:A, A262)</f>
        <v>1</v>
      </c>
      <c r="C262" s="148">
        <v>1153900.0</v>
      </c>
      <c r="D262" s="149">
        <v>43555.0</v>
      </c>
      <c r="E262" s="150">
        <v>43555.0</v>
      </c>
      <c r="F262" s="156">
        <v>4.0</v>
      </c>
      <c r="G262" s="152">
        <f t="shared" si="1"/>
        <v>3</v>
      </c>
      <c r="H262" s="153" t="s">
        <v>817</v>
      </c>
      <c r="I262" s="152">
        <f t="shared" si="2"/>
        <v>2019</v>
      </c>
      <c r="J262" s="152">
        <f t="shared" si="3"/>
        <v>2020</v>
      </c>
      <c r="K262" s="153" t="str">
        <f t="shared" si="4"/>
        <v>Expenditure on Tunisia CSSF Programme (Q4 FY 2020)</v>
      </c>
      <c r="L262" s="152" t="s">
        <v>5</v>
      </c>
      <c r="M262" s="152" t="s">
        <v>8</v>
      </c>
      <c r="N262" s="152">
        <v>10.0</v>
      </c>
      <c r="O262" s="152"/>
      <c r="P262" s="152"/>
      <c r="Q262" s="152"/>
      <c r="R262" s="153"/>
      <c r="S262" s="153" t="str">
        <f t="array" ref="S262">INDEX(Activities!I:I, MATCH(A262, Activities!A:A, 0))</f>
        <v>Tunisia CSSF Programme</v>
      </c>
      <c r="T262" s="157"/>
      <c r="U262" s="155"/>
      <c r="V262" s="155"/>
      <c r="W262" s="155"/>
      <c r="X262" s="155"/>
      <c r="Y262" s="155"/>
      <c r="Z262" s="155"/>
      <c r="AA262" s="155"/>
    </row>
    <row r="263" ht="15.75" customHeight="1">
      <c r="A263" s="146" t="s">
        <v>481</v>
      </c>
      <c r="B263" s="147">
        <f>COUNTIF(Activities!A:A, A263)</f>
        <v>1</v>
      </c>
      <c r="C263" s="148">
        <v>1250847.0</v>
      </c>
      <c r="D263" s="149">
        <v>43555.0</v>
      </c>
      <c r="E263" s="150">
        <v>43555.0</v>
      </c>
      <c r="F263" s="156">
        <v>4.0</v>
      </c>
      <c r="G263" s="152">
        <f t="shared" si="1"/>
        <v>3</v>
      </c>
      <c r="H263" s="153" t="s">
        <v>817</v>
      </c>
      <c r="I263" s="152">
        <f t="shared" si="2"/>
        <v>2019</v>
      </c>
      <c r="J263" s="152">
        <f t="shared" si="3"/>
        <v>2020</v>
      </c>
      <c r="K263" s="153" t="str">
        <f t="shared" si="4"/>
        <v>Expenditure on Overseas Territories Justice, Security &amp; Governance (Q4 FY 2020)</v>
      </c>
      <c r="L263" s="152" t="s">
        <v>5</v>
      </c>
      <c r="M263" s="152" t="s">
        <v>8</v>
      </c>
      <c r="N263" s="152">
        <v>10.0</v>
      </c>
      <c r="O263" s="152"/>
      <c r="P263" s="152"/>
      <c r="Q263" s="152"/>
      <c r="R263" s="153"/>
      <c r="S263" s="153" t="str">
        <f t="array" ref="S263">INDEX(Activities!I:I, MATCH(A263, Activities!A:A, 0))</f>
        <v>Overseas Territories Justice, Security &amp; Governance</v>
      </c>
      <c r="T263" s="157"/>
      <c r="U263" s="155"/>
      <c r="V263" s="155"/>
      <c r="W263" s="155"/>
      <c r="X263" s="155"/>
      <c r="Y263" s="155"/>
      <c r="Z263" s="155"/>
      <c r="AA263" s="155"/>
    </row>
    <row r="264" ht="15.75" customHeight="1">
      <c r="A264" s="146" t="s">
        <v>485</v>
      </c>
      <c r="B264" s="147">
        <f>COUNTIF(Activities!A:A, A264)</f>
        <v>1</v>
      </c>
      <c r="C264" s="148">
        <v>3908795.0</v>
      </c>
      <c r="D264" s="149">
        <v>43555.0</v>
      </c>
      <c r="E264" s="150">
        <v>43555.0</v>
      </c>
      <c r="F264" s="156">
        <v>4.0</v>
      </c>
      <c r="G264" s="152">
        <f t="shared" si="1"/>
        <v>3</v>
      </c>
      <c r="H264" s="153" t="s">
        <v>817</v>
      </c>
      <c r="I264" s="152">
        <f t="shared" si="2"/>
        <v>2019</v>
      </c>
      <c r="J264" s="152">
        <f t="shared" si="3"/>
        <v>2020</v>
      </c>
      <c r="K264" s="153" t="str">
        <f t="shared" si="4"/>
        <v>Expenditure on Maritime Governance and Environment Programme (Q4 FY 2020)</v>
      </c>
      <c r="L264" s="152" t="s">
        <v>5</v>
      </c>
      <c r="M264" s="152" t="s">
        <v>8</v>
      </c>
      <c r="N264" s="152">
        <v>10.0</v>
      </c>
      <c r="O264" s="152"/>
      <c r="P264" s="152"/>
      <c r="Q264" s="152"/>
      <c r="R264" s="153"/>
      <c r="S264" s="153" t="str">
        <f t="array" ref="S264">INDEX(Activities!I:I, MATCH(A264, Activities!A:A, 0))</f>
        <v>Maritime Governance and Environment Programme</v>
      </c>
      <c r="T264" s="157"/>
      <c r="U264" s="155"/>
      <c r="V264" s="155"/>
      <c r="W264" s="155"/>
      <c r="X264" s="155"/>
      <c r="Y264" s="155"/>
      <c r="Z264" s="155"/>
      <c r="AA264" s="155"/>
    </row>
    <row r="265" ht="15.75" customHeight="1">
      <c r="A265" s="146" t="s">
        <v>516</v>
      </c>
      <c r="B265" s="147">
        <f>COUNTIF(Activities!A:A, A265)</f>
        <v>1</v>
      </c>
      <c r="C265" s="148">
        <v>259420.0</v>
      </c>
      <c r="D265" s="149">
        <v>43555.0</v>
      </c>
      <c r="E265" s="150">
        <v>43555.0</v>
      </c>
      <c r="F265" s="156">
        <v>4.0</v>
      </c>
      <c r="G265" s="152">
        <f t="shared" si="1"/>
        <v>3</v>
      </c>
      <c r="H265" s="153" t="s">
        <v>817</v>
      </c>
      <c r="I265" s="152">
        <f t="shared" si="2"/>
        <v>2019</v>
      </c>
      <c r="J265" s="152">
        <f t="shared" si="3"/>
        <v>2020</v>
      </c>
      <c r="K265" s="153" t="str">
        <f t="shared" si="4"/>
        <v>Expenditure on Consolidating Democracy in Pakistan (Q4 FY 2020)</v>
      </c>
      <c r="L265" s="152" t="s">
        <v>5</v>
      </c>
      <c r="M265" s="152" t="s">
        <v>8</v>
      </c>
      <c r="N265" s="152">
        <v>10.0</v>
      </c>
      <c r="O265" s="152"/>
      <c r="P265" s="152"/>
      <c r="Q265" s="152"/>
      <c r="R265" s="153"/>
      <c r="S265" s="153" t="str">
        <f t="array" ref="S265">INDEX(Activities!I:I, MATCH(A265, Activities!A:A, 0))</f>
        <v>Consolidating Democracy in Pakistan</v>
      </c>
      <c r="T265" s="157"/>
      <c r="U265" s="155"/>
      <c r="V265" s="155"/>
      <c r="W265" s="155"/>
      <c r="X265" s="155"/>
      <c r="Y265" s="155"/>
      <c r="Z265" s="155"/>
      <c r="AA265" s="155"/>
    </row>
    <row r="266" ht="15.75" customHeight="1">
      <c r="A266" s="146" t="s">
        <v>522</v>
      </c>
      <c r="B266" s="147">
        <f>COUNTIF(Activities!A:A, A266)</f>
        <v>1</v>
      </c>
      <c r="C266" s="148">
        <v>633619.0</v>
      </c>
      <c r="D266" s="149">
        <v>43555.0</v>
      </c>
      <c r="E266" s="150">
        <v>43555.0</v>
      </c>
      <c r="F266" s="156">
        <v>4.0</v>
      </c>
      <c r="G266" s="152">
        <f t="shared" si="1"/>
        <v>3</v>
      </c>
      <c r="H266" s="153" t="s">
        <v>817</v>
      </c>
      <c r="I266" s="152">
        <f t="shared" si="2"/>
        <v>2019</v>
      </c>
      <c r="J266" s="152">
        <f t="shared" si="3"/>
        <v>2020</v>
      </c>
      <c r="K266" s="153" t="str">
        <f t="shared" si="4"/>
        <v>Expenditure on Rule of Law in Pakistan Programme (Q4 FY 2020)</v>
      </c>
      <c r="L266" s="152" t="s">
        <v>5</v>
      </c>
      <c r="M266" s="152" t="s">
        <v>8</v>
      </c>
      <c r="N266" s="152">
        <v>10.0</v>
      </c>
      <c r="O266" s="152"/>
      <c r="P266" s="152"/>
      <c r="Q266" s="152"/>
      <c r="R266" s="153"/>
      <c r="S266" s="153" t="str">
        <f t="array" ref="S266">INDEX(Activities!I:I, MATCH(A266, Activities!A:A, 0))</f>
        <v>Rule of Law in Pakistan Programme</v>
      </c>
      <c r="T266" s="157"/>
      <c r="U266" s="155"/>
      <c r="V266" s="155"/>
      <c r="W266" s="155"/>
      <c r="X266" s="155"/>
      <c r="Y266" s="155"/>
      <c r="Z266" s="155"/>
      <c r="AA266" s="155"/>
    </row>
    <row r="267" ht="15.75" customHeight="1">
      <c r="A267" s="146" t="s">
        <v>526</v>
      </c>
      <c r="B267" s="147">
        <f>COUNTIF(Activities!A:A, A267)</f>
        <v>1</v>
      </c>
      <c r="C267" s="148">
        <v>582970.0</v>
      </c>
      <c r="D267" s="149">
        <v>43555.0</v>
      </c>
      <c r="E267" s="150">
        <v>43555.0</v>
      </c>
      <c r="F267" s="156">
        <v>4.0</v>
      </c>
      <c r="G267" s="152">
        <f t="shared" si="1"/>
        <v>3</v>
      </c>
      <c r="H267" s="153" t="s">
        <v>817</v>
      </c>
      <c r="I267" s="152">
        <f t="shared" si="2"/>
        <v>2019</v>
      </c>
      <c r="J267" s="152">
        <f t="shared" si="3"/>
        <v>2020</v>
      </c>
      <c r="K267" s="153" t="str">
        <f t="shared" si="4"/>
        <v>Expenditure on Myanmar Country Programme (Q4 FY 2020)</v>
      </c>
      <c r="L267" s="152" t="s">
        <v>5</v>
      </c>
      <c r="M267" s="152" t="s">
        <v>8</v>
      </c>
      <c r="N267" s="152">
        <v>10.0</v>
      </c>
      <c r="O267" s="152"/>
      <c r="P267" s="152"/>
      <c r="Q267" s="152"/>
      <c r="R267" s="153"/>
      <c r="S267" s="153" t="str">
        <f t="array" ref="S267">INDEX(Activities!I:I, MATCH(A267, Activities!A:A, 0))</f>
        <v>Myanmar Country Programme</v>
      </c>
      <c r="T267" s="157"/>
      <c r="U267" s="155"/>
      <c r="V267" s="155"/>
      <c r="W267" s="155"/>
      <c r="X267" s="155"/>
      <c r="Y267" s="155"/>
      <c r="Z267" s="155"/>
      <c r="AA267" s="155"/>
    </row>
    <row r="268" ht="15.75" customHeight="1">
      <c r="A268" s="146" t="s">
        <v>532</v>
      </c>
      <c r="B268" s="147">
        <f>COUNTIF(Activities!A:A, A268)</f>
        <v>1</v>
      </c>
      <c r="C268" s="148">
        <v>523537.0</v>
      </c>
      <c r="D268" s="149">
        <v>43555.0</v>
      </c>
      <c r="E268" s="150">
        <v>43555.0</v>
      </c>
      <c r="F268" s="156">
        <v>4.0</v>
      </c>
      <c r="G268" s="152">
        <f t="shared" si="1"/>
        <v>3</v>
      </c>
      <c r="H268" s="153" t="s">
        <v>817</v>
      </c>
      <c r="I268" s="152">
        <f t="shared" si="2"/>
        <v>2019</v>
      </c>
      <c r="J268" s="152">
        <f t="shared" si="3"/>
        <v>2020</v>
      </c>
      <c r="K268" s="153" t="str">
        <f t="shared" si="4"/>
        <v>Expenditure on Nepal Peacebuilding Programme (Q4 FY 2020)</v>
      </c>
      <c r="L268" s="152" t="s">
        <v>5</v>
      </c>
      <c r="M268" s="152" t="s">
        <v>8</v>
      </c>
      <c r="N268" s="152">
        <v>10.0</v>
      </c>
      <c r="O268" s="152"/>
      <c r="P268" s="152"/>
      <c r="Q268" s="152"/>
      <c r="R268" s="153"/>
      <c r="S268" s="153" t="str">
        <f t="array" ref="S268">INDEX(Activities!I:I, MATCH(A268, Activities!A:A, 0))</f>
        <v>Nepal Peacebuilding Programme</v>
      </c>
      <c r="T268" s="157"/>
      <c r="U268" s="155"/>
      <c r="V268" s="155"/>
      <c r="W268" s="155"/>
      <c r="X268" s="155"/>
      <c r="Y268" s="155"/>
      <c r="Z268" s="155"/>
      <c r="AA268" s="155"/>
    </row>
    <row r="269" ht="15.75" customHeight="1">
      <c r="A269" s="146" t="s">
        <v>538</v>
      </c>
      <c r="B269" s="147">
        <f>COUNTIF(Activities!A:A, A269)</f>
        <v>1</v>
      </c>
      <c r="C269" s="148">
        <v>1166377.0</v>
      </c>
      <c r="D269" s="149">
        <v>43555.0</v>
      </c>
      <c r="E269" s="150">
        <v>43555.0</v>
      </c>
      <c r="F269" s="156">
        <v>4.0</v>
      </c>
      <c r="G269" s="152">
        <f t="shared" si="1"/>
        <v>3</v>
      </c>
      <c r="H269" s="153" t="s">
        <v>817</v>
      </c>
      <c r="I269" s="152">
        <f t="shared" si="2"/>
        <v>2019</v>
      </c>
      <c r="J269" s="152">
        <f t="shared" si="3"/>
        <v>2020</v>
      </c>
      <c r="K269" s="153" t="str">
        <f t="shared" si="4"/>
        <v>Expenditure on Sri Lanka - Delivering increased stability and reducing the risk of a return to conflict (Q4 FY 2020)</v>
      </c>
      <c r="L269" s="152" t="s">
        <v>5</v>
      </c>
      <c r="M269" s="152" t="s">
        <v>8</v>
      </c>
      <c r="N269" s="152">
        <v>10.0</v>
      </c>
      <c r="O269" s="152"/>
      <c r="P269" s="152"/>
      <c r="Q269" s="152"/>
      <c r="R269" s="153"/>
      <c r="S269" s="153" t="str">
        <f t="array" ref="S269">INDEX(Activities!I:I, MATCH(A269, Activities!A:A, 0))</f>
        <v>Sri Lanka - Delivering increased stability and reducing the risk of a return to conflict</v>
      </c>
      <c r="T269" s="157"/>
      <c r="U269" s="155"/>
      <c r="V269" s="155"/>
      <c r="W269" s="155"/>
      <c r="X269" s="155"/>
      <c r="Y269" s="155"/>
      <c r="Z269" s="155"/>
      <c r="AA269" s="155"/>
    </row>
    <row r="270" ht="15.75" customHeight="1">
      <c r="A270" s="146" t="s">
        <v>560</v>
      </c>
      <c r="B270" s="147">
        <f>COUNTIF(Activities!A:A, A270)</f>
        <v>1</v>
      </c>
      <c r="C270" s="148">
        <v>7604007.0</v>
      </c>
      <c r="D270" s="149">
        <v>43555.0</v>
      </c>
      <c r="E270" s="150">
        <v>43555.0</v>
      </c>
      <c r="F270" s="156">
        <v>4.0</v>
      </c>
      <c r="G270" s="152">
        <f t="shared" si="1"/>
        <v>3</v>
      </c>
      <c r="H270" s="153" t="s">
        <v>817</v>
      </c>
      <c r="I270" s="152">
        <f t="shared" si="2"/>
        <v>2019</v>
      </c>
      <c r="J270" s="152">
        <f t="shared" si="3"/>
        <v>2020</v>
      </c>
      <c r="K270" s="153" t="str">
        <f t="shared" si="4"/>
        <v>Expenditure on Western Balkans Programme (Q4 FY 2020)</v>
      </c>
      <c r="L270" s="152" t="s">
        <v>5</v>
      </c>
      <c r="M270" s="152" t="s">
        <v>8</v>
      </c>
      <c r="N270" s="152">
        <v>10.0</v>
      </c>
      <c r="O270" s="152"/>
      <c r="P270" s="152"/>
      <c r="Q270" s="152"/>
      <c r="R270" s="153"/>
      <c r="S270" s="153" t="str">
        <f t="array" ref="S270">INDEX(Activities!I:I, MATCH(A270, Activities!A:A, 0))</f>
        <v>Western Balkans Programme</v>
      </c>
      <c r="T270" s="157"/>
      <c r="U270" s="155"/>
      <c r="V270" s="155"/>
      <c r="W270" s="155"/>
      <c r="X270" s="155"/>
      <c r="Y270" s="155"/>
      <c r="Z270" s="155"/>
      <c r="AA270" s="155"/>
    </row>
    <row r="271" ht="15.75" customHeight="1">
      <c r="A271" s="146" t="s">
        <v>569</v>
      </c>
      <c r="B271" s="147">
        <f>COUNTIF(Activities!A:A, A271)</f>
        <v>1</v>
      </c>
      <c r="C271" s="148">
        <v>0.0</v>
      </c>
      <c r="D271" s="149">
        <v>43555.0</v>
      </c>
      <c r="E271" s="150">
        <v>43555.0</v>
      </c>
      <c r="F271" s="156">
        <v>4.0</v>
      </c>
      <c r="G271" s="152">
        <f t="shared" si="1"/>
        <v>3</v>
      </c>
      <c r="H271" s="153" t="s">
        <v>817</v>
      </c>
      <c r="I271" s="152">
        <f t="shared" si="2"/>
        <v>2019</v>
      </c>
      <c r="J271" s="152">
        <f t="shared" si="3"/>
        <v>2020</v>
      </c>
      <c r="K271" s="153" t="str">
        <f t="shared" si="4"/>
        <v>Expenditure on Western Balkans: Media Cyber and Defence (MCD) CSSF Programme (Q4 FY 2020)</v>
      </c>
      <c r="L271" s="152" t="s">
        <v>5</v>
      </c>
      <c r="M271" s="152" t="s">
        <v>8</v>
      </c>
      <c r="N271" s="152">
        <v>10.0</v>
      </c>
      <c r="O271" s="152"/>
      <c r="P271" s="152"/>
      <c r="Q271" s="152"/>
      <c r="R271" s="153"/>
      <c r="S271" s="153" t="str">
        <f t="array" ref="S271">INDEX(Activities!I:I, MATCH(A271, Activities!A:A, 0))</f>
        <v>Western Balkans: Media Cyber and Defence (MCD) CSSF Programme</v>
      </c>
      <c r="T271" s="157"/>
      <c r="U271" s="155"/>
      <c r="V271" s="155"/>
      <c r="W271" s="155"/>
      <c r="X271" s="155"/>
      <c r="Y271" s="155"/>
      <c r="Z271" s="155"/>
      <c r="AA271" s="155"/>
    </row>
    <row r="272" ht="15.75" customHeight="1">
      <c r="A272" s="146" t="s">
        <v>109</v>
      </c>
      <c r="B272" s="147">
        <f>COUNTIF(Activities!A:A, A272)</f>
        <v>1</v>
      </c>
      <c r="C272" s="161" t="s">
        <v>818</v>
      </c>
      <c r="D272" s="149">
        <v>43646.0</v>
      </c>
      <c r="E272" s="150">
        <v>43646.0</v>
      </c>
      <c r="F272" s="156">
        <v>4.0</v>
      </c>
      <c r="G272" s="152">
        <f t="shared" si="1"/>
        <v>6</v>
      </c>
      <c r="H272" s="153" t="s">
        <v>814</v>
      </c>
      <c r="I272" s="152">
        <f t="shared" si="2"/>
        <v>2019</v>
      </c>
      <c r="J272" s="152">
        <f t="shared" si="3"/>
        <v>2020</v>
      </c>
      <c r="K272" s="153" t="str">
        <f t="shared" si="4"/>
        <v>Expenditure on Multilateral Championing Our Values (Q1 FY 2020)</v>
      </c>
      <c r="L272" s="152" t="s">
        <v>5</v>
      </c>
      <c r="M272" s="152" t="s">
        <v>8</v>
      </c>
      <c r="N272" s="152">
        <v>10.0</v>
      </c>
      <c r="O272" s="152"/>
      <c r="P272" s="152"/>
      <c r="Q272" s="152"/>
      <c r="R272" s="153"/>
      <c r="S272" s="153" t="str">
        <f t="array" ref="S272">INDEX(Activities!I:I, MATCH(A272, Activities!A:A, 0))</f>
        <v>Multilateral Championing Our Values</v>
      </c>
      <c r="T272" s="157"/>
      <c r="U272" s="155"/>
      <c r="V272" s="155"/>
      <c r="W272" s="155"/>
      <c r="X272" s="155"/>
      <c r="Y272" s="155"/>
      <c r="Z272" s="155"/>
      <c r="AA272" s="155"/>
    </row>
    <row r="273" ht="15.75" customHeight="1">
      <c r="A273" s="146" t="s">
        <v>117</v>
      </c>
      <c r="B273" s="147">
        <f>COUNTIF(Activities!A:A, A273)</f>
        <v>1</v>
      </c>
      <c r="C273" s="161" t="s">
        <v>729</v>
      </c>
      <c r="D273" s="149">
        <v>43646.0</v>
      </c>
      <c r="E273" s="150">
        <v>43646.0</v>
      </c>
      <c r="F273" s="156">
        <v>4.0</v>
      </c>
      <c r="G273" s="152">
        <f t="shared" si="1"/>
        <v>6</v>
      </c>
      <c r="H273" s="153" t="s">
        <v>814</v>
      </c>
      <c r="I273" s="152">
        <f t="shared" si="2"/>
        <v>2019</v>
      </c>
      <c r="J273" s="152">
        <f t="shared" si="3"/>
        <v>2020</v>
      </c>
      <c r="K273" s="153" t="str">
        <f t="shared" si="4"/>
        <v>Expenditure on Multilateral Strategy Peacebuilding Programme (Q1 FY 2020)</v>
      </c>
      <c r="L273" s="152" t="s">
        <v>5</v>
      </c>
      <c r="M273" s="152" t="s">
        <v>8</v>
      </c>
      <c r="N273" s="152">
        <v>10.0</v>
      </c>
      <c r="O273" s="152"/>
      <c r="P273" s="152"/>
      <c r="Q273" s="152"/>
      <c r="R273" s="153"/>
      <c r="S273" s="153" t="str">
        <f t="array" ref="S273">INDEX(Activities!I:I, MATCH(A273, Activities!A:A, 0))</f>
        <v>Multilateral Strategy Peacebuilding Programme</v>
      </c>
      <c r="T273" s="157"/>
      <c r="U273" s="155"/>
      <c r="V273" s="155"/>
      <c r="W273" s="155"/>
      <c r="X273" s="155"/>
      <c r="Y273" s="155"/>
      <c r="Z273" s="155"/>
      <c r="AA273" s="155"/>
    </row>
    <row r="274" ht="15.75" customHeight="1">
      <c r="A274" s="146" t="s">
        <v>122</v>
      </c>
      <c r="B274" s="147">
        <f>COUNTIF(Activities!A:A, A274)</f>
        <v>1</v>
      </c>
      <c r="C274" s="161" t="s">
        <v>819</v>
      </c>
      <c r="D274" s="149">
        <v>43646.0</v>
      </c>
      <c r="E274" s="150">
        <v>43646.0</v>
      </c>
      <c r="F274" s="156">
        <v>4.0</v>
      </c>
      <c r="G274" s="152">
        <f t="shared" si="1"/>
        <v>6</v>
      </c>
      <c r="H274" s="153" t="s">
        <v>814</v>
      </c>
      <c r="I274" s="152">
        <f t="shared" si="2"/>
        <v>2019</v>
      </c>
      <c r="J274" s="152">
        <f t="shared" si="3"/>
        <v>2020</v>
      </c>
      <c r="K274" s="153" t="str">
        <f t="shared" si="4"/>
        <v>Expenditure on Multilateral Strategy Peacekeeping Programme (Q1 FY 2020)</v>
      </c>
      <c r="L274" s="152" t="s">
        <v>5</v>
      </c>
      <c r="M274" s="152" t="s">
        <v>8</v>
      </c>
      <c r="N274" s="152">
        <v>10.0</v>
      </c>
      <c r="O274" s="152"/>
      <c r="P274" s="152"/>
      <c r="Q274" s="152"/>
      <c r="R274" s="153"/>
      <c r="S274" s="153" t="str">
        <f t="array" ref="S274">INDEX(Activities!I:I, MATCH(A274, Activities!A:A, 0))</f>
        <v>Multilateral Strategy Peacekeeping Programme</v>
      </c>
      <c r="T274" s="157"/>
      <c r="U274" s="155"/>
      <c r="V274" s="155"/>
      <c r="W274" s="155"/>
      <c r="X274" s="155"/>
      <c r="Y274" s="155"/>
      <c r="Z274" s="155"/>
      <c r="AA274" s="155"/>
    </row>
    <row r="275" ht="15.75" customHeight="1">
      <c r="A275" s="146" t="s">
        <v>127</v>
      </c>
      <c r="B275" s="147">
        <f>COUNTIF(Activities!A:A, A275)</f>
        <v>1</v>
      </c>
      <c r="C275" s="161" t="s">
        <v>820</v>
      </c>
      <c r="D275" s="149">
        <v>43646.0</v>
      </c>
      <c r="E275" s="150">
        <v>43646.0</v>
      </c>
      <c r="F275" s="156">
        <v>4.0</v>
      </c>
      <c r="G275" s="152">
        <f t="shared" si="1"/>
        <v>6</v>
      </c>
      <c r="H275" s="153" t="s">
        <v>814</v>
      </c>
      <c r="I275" s="152">
        <f t="shared" si="2"/>
        <v>2019</v>
      </c>
      <c r="J275" s="152">
        <f t="shared" si="3"/>
        <v>2020</v>
      </c>
      <c r="K275" s="153" t="str">
        <f t="shared" si="4"/>
        <v>Expenditure on Multilateral Security Capacity Building (Q1 FY 2020)</v>
      </c>
      <c r="L275" s="152" t="s">
        <v>5</v>
      </c>
      <c r="M275" s="152" t="s">
        <v>8</v>
      </c>
      <c r="N275" s="152">
        <v>10.0</v>
      </c>
      <c r="O275" s="152"/>
      <c r="P275" s="152"/>
      <c r="Q275" s="152"/>
      <c r="R275" s="153"/>
      <c r="S275" s="153" t="str">
        <f t="array" ref="S275">INDEX(Activities!I:I, MATCH(A275, Activities!A:A, 0))</f>
        <v>Multilateral Security Capacity Building</v>
      </c>
      <c r="T275" s="157"/>
      <c r="U275" s="155"/>
      <c r="V275" s="155"/>
      <c r="W275" s="155"/>
      <c r="X275" s="155"/>
      <c r="Y275" s="155"/>
      <c r="Z275" s="155"/>
      <c r="AA275" s="155"/>
    </row>
    <row r="276" ht="15.75" customHeight="1">
      <c r="A276" s="146" t="s">
        <v>131</v>
      </c>
      <c r="B276" s="147">
        <f>COUNTIF(Activities!A:A, A276)</f>
        <v>1</v>
      </c>
      <c r="C276" s="161" t="s">
        <v>821</v>
      </c>
      <c r="D276" s="149">
        <v>43646.0</v>
      </c>
      <c r="E276" s="150">
        <v>43646.0</v>
      </c>
      <c r="F276" s="156">
        <v>4.0</v>
      </c>
      <c r="G276" s="152">
        <f t="shared" si="1"/>
        <v>6</v>
      </c>
      <c r="H276" s="153" t="s">
        <v>814</v>
      </c>
      <c r="I276" s="152">
        <f t="shared" si="2"/>
        <v>2019</v>
      </c>
      <c r="J276" s="152">
        <f t="shared" si="3"/>
        <v>2020</v>
      </c>
      <c r="K276" s="153" t="str">
        <f t="shared" si="4"/>
        <v>Expenditure on Migration Reintegration and Support for Returnees Programme (Q1 FY 2020)</v>
      </c>
      <c r="L276" s="152" t="s">
        <v>5</v>
      </c>
      <c r="M276" s="152" t="s">
        <v>8</v>
      </c>
      <c r="N276" s="152">
        <v>10.0</v>
      </c>
      <c r="O276" s="152"/>
      <c r="P276" s="152"/>
      <c r="Q276" s="152"/>
      <c r="R276" s="153"/>
      <c r="S276" s="153" t="str">
        <f t="array" ref="S276">INDEX(Activities!I:I, MATCH(A276, Activities!A:A, 0))</f>
        <v>Migration Reintegration and Support for Returnees Programme</v>
      </c>
      <c r="T276" s="157"/>
      <c r="U276" s="155"/>
      <c r="V276" s="155"/>
      <c r="W276" s="155"/>
      <c r="X276" s="155"/>
      <c r="Y276" s="155"/>
      <c r="Z276" s="155"/>
      <c r="AA276" s="155"/>
    </row>
    <row r="277" ht="15.75" customHeight="1">
      <c r="A277" s="146" t="s">
        <v>136</v>
      </c>
      <c r="B277" s="147">
        <f>COUNTIF(Activities!A:A, A277)</f>
        <v>1</v>
      </c>
      <c r="C277" s="161" t="s">
        <v>822</v>
      </c>
      <c r="D277" s="149">
        <v>43646.0</v>
      </c>
      <c r="E277" s="150">
        <v>43646.0</v>
      </c>
      <c r="F277" s="156">
        <v>4.0</v>
      </c>
      <c r="G277" s="152">
        <f t="shared" si="1"/>
        <v>6</v>
      </c>
      <c r="H277" s="153" t="s">
        <v>814</v>
      </c>
      <c r="I277" s="152">
        <f t="shared" si="2"/>
        <v>2019</v>
      </c>
      <c r="J277" s="152">
        <f t="shared" si="3"/>
        <v>2020</v>
      </c>
      <c r="K277" s="153" t="str">
        <f t="shared" si="4"/>
        <v>Expenditure on Supporting Turkey to manage illegal migration from the East (Q1 FY 2020)</v>
      </c>
      <c r="L277" s="152" t="s">
        <v>5</v>
      </c>
      <c r="M277" s="152" t="s">
        <v>8</v>
      </c>
      <c r="N277" s="152">
        <v>10.0</v>
      </c>
      <c r="O277" s="152"/>
      <c r="P277" s="152"/>
      <c r="Q277" s="152"/>
      <c r="R277" s="153"/>
      <c r="S277" s="153" t="str">
        <f t="array" ref="S277">INDEX(Activities!I:I, MATCH(A277, Activities!A:A, 0))</f>
        <v>Supporting Turkey to manage illegal migration from the East</v>
      </c>
      <c r="T277" s="157"/>
      <c r="U277" s="155"/>
      <c r="V277" s="155"/>
      <c r="W277" s="155"/>
      <c r="X277" s="155"/>
      <c r="Y277" s="155"/>
      <c r="Z277" s="155"/>
      <c r="AA277" s="155"/>
    </row>
    <row r="278" ht="15.75" customHeight="1">
      <c r="A278" s="146" t="s">
        <v>142</v>
      </c>
      <c r="B278" s="147">
        <f>COUNTIF(Activities!A:A, A278)</f>
        <v>1</v>
      </c>
      <c r="C278" s="161" t="s">
        <v>729</v>
      </c>
      <c r="D278" s="149">
        <v>43646.0</v>
      </c>
      <c r="E278" s="150">
        <v>43646.0</v>
      </c>
      <c r="F278" s="156">
        <v>4.0</v>
      </c>
      <c r="G278" s="152">
        <f t="shared" si="1"/>
        <v>6</v>
      </c>
      <c r="H278" s="153" t="s">
        <v>814</v>
      </c>
      <c r="I278" s="152">
        <f t="shared" si="2"/>
        <v>2019</v>
      </c>
      <c r="J278" s="152">
        <f t="shared" si="3"/>
        <v>2020</v>
      </c>
      <c r="K278" s="153" t="str">
        <f t="shared" si="4"/>
        <v>Expenditure on Commonwealth Prosperity (Q1 FY 2020)</v>
      </c>
      <c r="L278" s="152" t="s">
        <v>5</v>
      </c>
      <c r="M278" s="152" t="s">
        <v>8</v>
      </c>
      <c r="N278" s="152">
        <v>10.0</v>
      </c>
      <c r="O278" s="152"/>
      <c r="P278" s="152"/>
      <c r="Q278" s="152"/>
      <c r="R278" s="153"/>
      <c r="S278" s="153" t="str">
        <f t="array" ref="S278">INDEX(Activities!I:I, MATCH(A278, Activities!A:A, 0))</f>
        <v>Commonwealth Prosperity</v>
      </c>
      <c r="T278" s="157"/>
      <c r="U278" s="155"/>
      <c r="V278" s="155"/>
      <c r="W278" s="155"/>
      <c r="X278" s="155"/>
      <c r="Y278" s="155"/>
      <c r="Z278" s="155"/>
      <c r="AA278" s="155"/>
    </row>
    <row r="279" ht="15.75" customHeight="1">
      <c r="A279" s="146" t="s">
        <v>146</v>
      </c>
      <c r="B279" s="147">
        <f>COUNTIF(Activities!A:A, A279)</f>
        <v>1</v>
      </c>
      <c r="C279" s="161" t="s">
        <v>823</v>
      </c>
      <c r="D279" s="149">
        <v>43646.0</v>
      </c>
      <c r="E279" s="150">
        <v>43646.0</v>
      </c>
      <c r="F279" s="156">
        <v>4.0</v>
      </c>
      <c r="G279" s="152">
        <f t="shared" si="1"/>
        <v>6</v>
      </c>
      <c r="H279" s="153" t="s">
        <v>814</v>
      </c>
      <c r="I279" s="152">
        <f t="shared" si="2"/>
        <v>2019</v>
      </c>
      <c r="J279" s="152">
        <f t="shared" si="3"/>
        <v>2020</v>
      </c>
      <c r="K279" s="153" t="str">
        <f t="shared" si="4"/>
        <v>Expenditure on Commonwealth Security (Q1 FY 2020)</v>
      </c>
      <c r="L279" s="152" t="s">
        <v>5</v>
      </c>
      <c r="M279" s="152" t="s">
        <v>8</v>
      </c>
      <c r="N279" s="152">
        <v>10.0</v>
      </c>
      <c r="O279" s="152"/>
      <c r="P279" s="152"/>
      <c r="Q279" s="152"/>
      <c r="R279" s="153"/>
      <c r="S279" s="153" t="str">
        <f t="array" ref="S279">INDEX(Activities!I:I, MATCH(A279, Activities!A:A, 0))</f>
        <v>Commonwealth Security</v>
      </c>
      <c r="T279" s="157"/>
      <c r="U279" s="155"/>
      <c r="V279" s="155"/>
      <c r="W279" s="155"/>
      <c r="X279" s="155"/>
      <c r="Y279" s="155"/>
      <c r="Z279" s="155"/>
      <c r="AA279" s="155"/>
    </row>
    <row r="280" ht="15.75" customHeight="1">
      <c r="A280" s="146" t="s">
        <v>151</v>
      </c>
      <c r="B280" s="147">
        <f>COUNTIF(Activities!A:A, A280)</f>
        <v>1</v>
      </c>
      <c r="C280" s="161" t="s">
        <v>824</v>
      </c>
      <c r="D280" s="149">
        <v>43646.0</v>
      </c>
      <c r="E280" s="150">
        <v>43646.0</v>
      </c>
      <c r="F280" s="156">
        <v>4.0</v>
      </c>
      <c r="G280" s="152">
        <f t="shared" si="1"/>
        <v>6</v>
      </c>
      <c r="H280" s="153" t="s">
        <v>814</v>
      </c>
      <c r="I280" s="152">
        <f t="shared" si="2"/>
        <v>2019</v>
      </c>
      <c r="J280" s="152">
        <f t="shared" si="3"/>
        <v>2020</v>
      </c>
      <c r="K280" s="153" t="str">
        <f t="shared" si="4"/>
        <v>Expenditure on Commonwealth Fairness (Q1 FY 2020)</v>
      </c>
      <c r="L280" s="152" t="s">
        <v>5</v>
      </c>
      <c r="M280" s="152" t="s">
        <v>8</v>
      </c>
      <c r="N280" s="152">
        <v>10.0</v>
      </c>
      <c r="O280" s="152"/>
      <c r="P280" s="152"/>
      <c r="Q280" s="152"/>
      <c r="R280" s="153"/>
      <c r="S280" s="153" t="str">
        <f t="array" ref="S280">INDEX(Activities!I:I, MATCH(A280, Activities!A:A, 0))</f>
        <v>Commonwealth Fairness</v>
      </c>
      <c r="T280" s="157"/>
      <c r="U280" s="155"/>
      <c r="V280" s="155"/>
      <c r="W280" s="155"/>
      <c r="X280" s="155"/>
      <c r="Y280" s="155"/>
      <c r="Z280" s="155"/>
      <c r="AA280" s="155"/>
    </row>
    <row r="281" ht="15.75" customHeight="1">
      <c r="A281" s="146" t="s">
        <v>156</v>
      </c>
      <c r="B281" s="147">
        <f>COUNTIF(Activities!A:A, A281)</f>
        <v>1</v>
      </c>
      <c r="C281" s="161" t="s">
        <v>825</v>
      </c>
      <c r="D281" s="149">
        <v>43646.0</v>
      </c>
      <c r="E281" s="150">
        <v>43646.0</v>
      </c>
      <c r="F281" s="156">
        <v>4.0</v>
      </c>
      <c r="G281" s="152">
        <f t="shared" si="1"/>
        <v>6</v>
      </c>
      <c r="H281" s="153" t="s">
        <v>814</v>
      </c>
      <c r="I281" s="152">
        <f t="shared" si="2"/>
        <v>2019</v>
      </c>
      <c r="J281" s="152">
        <f t="shared" si="3"/>
        <v>2020</v>
      </c>
      <c r="K281" s="153" t="str">
        <f t="shared" si="4"/>
        <v>Expenditure on Commonwealth Sustainability (Q1 FY 2020)</v>
      </c>
      <c r="L281" s="152" t="s">
        <v>5</v>
      </c>
      <c r="M281" s="152" t="s">
        <v>8</v>
      </c>
      <c r="N281" s="152">
        <v>10.0</v>
      </c>
      <c r="O281" s="152"/>
      <c r="P281" s="152"/>
      <c r="Q281" s="152"/>
      <c r="R281" s="153"/>
      <c r="S281" s="153" t="str">
        <f t="array" ref="S281">INDEX(Activities!I:I, MATCH(A281, Activities!A:A, 0))</f>
        <v>Commonwealth Sustainability</v>
      </c>
      <c r="T281" s="157"/>
      <c r="U281" s="155"/>
      <c r="V281" s="155"/>
      <c r="W281" s="155"/>
      <c r="X281" s="155"/>
      <c r="Y281" s="155"/>
      <c r="Z281" s="155"/>
      <c r="AA281" s="155"/>
    </row>
    <row r="282" ht="15.75" customHeight="1">
      <c r="A282" s="146" t="s">
        <v>161</v>
      </c>
      <c r="B282" s="147">
        <f>COUNTIF(Activities!A:A, A282)</f>
        <v>1</v>
      </c>
      <c r="C282" s="161" t="s">
        <v>826</v>
      </c>
      <c r="D282" s="149">
        <v>43646.0</v>
      </c>
      <c r="E282" s="150">
        <v>43646.0</v>
      </c>
      <c r="F282" s="156">
        <v>4.0</v>
      </c>
      <c r="G282" s="152">
        <f t="shared" si="1"/>
        <v>6</v>
      </c>
      <c r="H282" s="153" t="s">
        <v>814</v>
      </c>
      <c r="I282" s="152">
        <f t="shared" si="2"/>
        <v>2019</v>
      </c>
      <c r="J282" s="152">
        <f t="shared" si="3"/>
        <v>2020</v>
      </c>
      <c r="K282" s="153" t="str">
        <f t="shared" si="4"/>
        <v>Expenditure on Counter Terrorism Programmes Fund (Q1 FY 2020)</v>
      </c>
      <c r="L282" s="152" t="s">
        <v>5</v>
      </c>
      <c r="M282" s="152" t="s">
        <v>8</v>
      </c>
      <c r="N282" s="152">
        <v>10.0</v>
      </c>
      <c r="O282" s="152"/>
      <c r="P282" s="152"/>
      <c r="Q282" s="152"/>
      <c r="R282" s="153"/>
      <c r="S282" s="153" t="str">
        <f t="array" ref="S282">INDEX(Activities!I:I, MATCH(A282, Activities!A:A, 0))</f>
        <v>Counter Terrorism Programmes Fund</v>
      </c>
      <c r="T282" s="157"/>
      <c r="U282" s="155"/>
      <c r="V282" s="155"/>
      <c r="W282" s="155"/>
      <c r="X282" s="155"/>
      <c r="Y282" s="155"/>
      <c r="Z282" s="155"/>
      <c r="AA282" s="155"/>
    </row>
    <row r="283" ht="15.75" customHeight="1">
      <c r="A283" s="146" t="s">
        <v>165</v>
      </c>
      <c r="B283" s="147">
        <f>COUNTIF(Activities!A:A, A283)</f>
        <v>1</v>
      </c>
      <c r="C283" s="161" t="s">
        <v>729</v>
      </c>
      <c r="D283" s="149">
        <v>43646.0</v>
      </c>
      <c r="E283" s="150">
        <v>43646.0</v>
      </c>
      <c r="F283" s="156">
        <v>4.0</v>
      </c>
      <c r="G283" s="152">
        <f t="shared" si="1"/>
        <v>6</v>
      </c>
      <c r="H283" s="153" t="s">
        <v>814</v>
      </c>
      <c r="I283" s="152">
        <f t="shared" si="2"/>
        <v>2019</v>
      </c>
      <c r="J283" s="152">
        <f t="shared" si="3"/>
        <v>2020</v>
      </c>
      <c r="K283" s="153" t="str">
        <f t="shared" si="4"/>
        <v>Expenditure on Collaboration against trafficking and smuggling in Nigeria &amp; Niger (CATS NN)(Formerly Upstream Programme) (Q1 FY 2020)</v>
      </c>
      <c r="L283" s="152" t="s">
        <v>5</v>
      </c>
      <c r="M283" s="152" t="s">
        <v>8</v>
      </c>
      <c r="N283" s="152">
        <v>10.0</v>
      </c>
      <c r="O283" s="152"/>
      <c r="P283" s="152"/>
      <c r="Q283" s="152"/>
      <c r="R283" s="153"/>
      <c r="S283" s="153" t="str">
        <f t="array" ref="S283">INDEX(Activities!I:I, MATCH(A283, Activities!A:A, 0))</f>
        <v>Collaboration against trafficking and smuggling in Nigeria &amp; Niger (CATS NN)(Formerly Upstream Programme)</v>
      </c>
      <c r="T283" s="157"/>
      <c r="U283" s="155"/>
      <c r="V283" s="155"/>
      <c r="W283" s="155"/>
      <c r="X283" s="155"/>
      <c r="Y283" s="155"/>
      <c r="Z283" s="155"/>
      <c r="AA283" s="155"/>
    </row>
    <row r="284" ht="15.75" customHeight="1">
      <c r="A284" s="146" t="s">
        <v>170</v>
      </c>
      <c r="B284" s="147">
        <f>COUNTIF(Activities!A:A, A284)</f>
        <v>1</v>
      </c>
      <c r="C284" s="161" t="s">
        <v>827</v>
      </c>
      <c r="D284" s="149">
        <v>43646.0</v>
      </c>
      <c r="E284" s="150">
        <v>43646.0</v>
      </c>
      <c r="F284" s="156">
        <v>4.0</v>
      </c>
      <c r="G284" s="152">
        <f t="shared" si="1"/>
        <v>6</v>
      </c>
      <c r="H284" s="153" t="s">
        <v>814</v>
      </c>
      <c r="I284" s="152">
        <f t="shared" si="2"/>
        <v>2019</v>
      </c>
      <c r="J284" s="152">
        <f t="shared" si="3"/>
        <v>2020</v>
      </c>
      <c r="K284" s="153" t="str">
        <f t="shared" si="4"/>
        <v>Expenditure on Multilateral UN Reform (Q1 FY 2020)</v>
      </c>
      <c r="L284" s="152" t="s">
        <v>5</v>
      </c>
      <c r="M284" s="152" t="s">
        <v>8</v>
      </c>
      <c r="N284" s="152">
        <v>10.0</v>
      </c>
      <c r="O284" s="152"/>
      <c r="P284" s="152"/>
      <c r="Q284" s="152"/>
      <c r="R284" s="153"/>
      <c r="S284" s="153" t="str">
        <f t="array" ref="S284">INDEX(Activities!I:I, MATCH(A284, Activities!A:A, 0))</f>
        <v>Multilateral UN Reform</v>
      </c>
      <c r="T284" s="157"/>
      <c r="U284" s="155"/>
      <c r="V284" s="155"/>
      <c r="W284" s="155"/>
      <c r="X284" s="155"/>
      <c r="Y284" s="155"/>
      <c r="Z284" s="155"/>
      <c r="AA284" s="155"/>
    </row>
    <row r="285" ht="15.75" customHeight="1">
      <c r="A285" s="146" t="s">
        <v>179</v>
      </c>
      <c r="B285" s="147">
        <f>COUNTIF(Activities!A:A, A285)</f>
        <v>1</v>
      </c>
      <c r="C285" s="161" t="s">
        <v>828</v>
      </c>
      <c r="D285" s="149">
        <v>43646.0</v>
      </c>
      <c r="E285" s="150">
        <v>43646.0</v>
      </c>
      <c r="F285" s="156">
        <v>4.0</v>
      </c>
      <c r="G285" s="152">
        <f t="shared" si="1"/>
        <v>6</v>
      </c>
      <c r="H285" s="153" t="s">
        <v>814</v>
      </c>
      <c r="I285" s="152">
        <f t="shared" si="2"/>
        <v>2019</v>
      </c>
      <c r="J285" s="152">
        <f t="shared" si="3"/>
        <v>2020</v>
      </c>
      <c r="K285" s="153" t="str">
        <f t="shared" si="4"/>
        <v>Expenditure on Afghanistan Demining programme (Q1 FY 2020)</v>
      </c>
      <c r="L285" s="152" t="s">
        <v>5</v>
      </c>
      <c r="M285" s="152" t="s">
        <v>8</v>
      </c>
      <c r="N285" s="152">
        <v>10.0</v>
      </c>
      <c r="O285" s="152"/>
      <c r="P285" s="152"/>
      <c r="Q285" s="152"/>
      <c r="R285" s="153"/>
      <c r="S285" s="153" t="str">
        <f t="array" ref="S285">INDEX(Activities!I:I, MATCH(A285, Activities!A:A, 0))</f>
        <v>Afghanistan Demining programme</v>
      </c>
      <c r="T285" s="157"/>
      <c r="U285" s="155"/>
      <c r="V285" s="155"/>
      <c r="W285" s="155"/>
      <c r="X285" s="155"/>
      <c r="Y285" s="155"/>
      <c r="Z285" s="155"/>
      <c r="AA285" s="155"/>
    </row>
    <row r="286" ht="15.75" customHeight="1">
      <c r="A286" s="146" t="s">
        <v>191</v>
      </c>
      <c r="B286" s="147">
        <f>COUNTIF(Activities!A:A, A286)</f>
        <v>1</v>
      </c>
      <c r="C286" s="161" t="s">
        <v>829</v>
      </c>
      <c r="D286" s="149">
        <v>43646.0</v>
      </c>
      <c r="E286" s="150">
        <v>43646.0</v>
      </c>
      <c r="F286" s="156">
        <v>4.0</v>
      </c>
      <c r="G286" s="152">
        <f t="shared" si="1"/>
        <v>6</v>
      </c>
      <c r="H286" s="153" t="s">
        <v>814</v>
      </c>
      <c r="I286" s="152">
        <f t="shared" si="2"/>
        <v>2019</v>
      </c>
      <c r="J286" s="152">
        <f t="shared" si="3"/>
        <v>2020</v>
      </c>
      <c r="K286" s="153" t="str">
        <f t="shared" si="4"/>
        <v>Expenditure on Afghanistan Security Sector and Peace-building Support (Q1 FY 2020)</v>
      </c>
      <c r="L286" s="152" t="s">
        <v>5</v>
      </c>
      <c r="M286" s="152" t="s">
        <v>8</v>
      </c>
      <c r="N286" s="152">
        <v>10.0</v>
      </c>
      <c r="O286" s="152"/>
      <c r="P286" s="152"/>
      <c r="Q286" s="152"/>
      <c r="R286" s="153"/>
      <c r="S286" s="153" t="str">
        <f t="array" ref="S286">INDEX(Activities!I:I, MATCH(A286, Activities!A:A, 0))</f>
        <v>Afghanistan Security Sector and Peace-building Support</v>
      </c>
      <c r="T286" s="157"/>
      <c r="U286" s="155"/>
      <c r="V286" s="155"/>
      <c r="W286" s="155"/>
      <c r="X286" s="155"/>
      <c r="Y286" s="155"/>
      <c r="Z286" s="155"/>
      <c r="AA286" s="155"/>
    </row>
    <row r="287" ht="15.75" customHeight="1">
      <c r="A287" s="146" t="s">
        <v>195</v>
      </c>
      <c r="B287" s="147">
        <f>COUNTIF(Activities!A:A, A287)</f>
        <v>1</v>
      </c>
      <c r="C287" s="161" t="s">
        <v>729</v>
      </c>
      <c r="D287" s="149">
        <v>43646.0</v>
      </c>
      <c r="E287" s="150">
        <v>43646.0</v>
      </c>
      <c r="F287" s="156">
        <v>4.0</v>
      </c>
      <c r="G287" s="152">
        <f t="shared" si="1"/>
        <v>6</v>
      </c>
      <c r="H287" s="153" t="s">
        <v>814</v>
      </c>
      <c r="I287" s="152">
        <f t="shared" si="2"/>
        <v>2019</v>
      </c>
      <c r="J287" s="152">
        <f t="shared" si="3"/>
        <v>2020</v>
      </c>
      <c r="K287" s="153" t="str">
        <f t="shared" si="4"/>
        <v>Expenditure on Afghan National Army Trust Fund (Q1 FY 2020)</v>
      </c>
      <c r="L287" s="152" t="s">
        <v>5</v>
      </c>
      <c r="M287" s="152" t="s">
        <v>8</v>
      </c>
      <c r="N287" s="152">
        <v>10.0</v>
      </c>
      <c r="O287" s="152"/>
      <c r="P287" s="152"/>
      <c r="Q287" s="152"/>
      <c r="R287" s="153"/>
      <c r="S287" s="153" t="str">
        <f t="array" ref="S287">INDEX(Activities!I:I, MATCH(A287, Activities!A:A, 0))</f>
        <v>Afghan National Army Trust Fund</v>
      </c>
      <c r="T287" s="157"/>
      <c r="U287" s="155"/>
      <c r="V287" s="155"/>
      <c r="W287" s="155"/>
      <c r="X287" s="155"/>
      <c r="Y287" s="155"/>
      <c r="Z287" s="155"/>
      <c r="AA287" s="155"/>
    </row>
    <row r="288" ht="15.75" customHeight="1">
      <c r="A288" s="146" t="s">
        <v>199</v>
      </c>
      <c r="B288" s="147">
        <f>COUNTIF(Activities!A:A, A288)</f>
        <v>1</v>
      </c>
      <c r="C288" s="161" t="s">
        <v>830</v>
      </c>
      <c r="D288" s="149">
        <v>43646.0</v>
      </c>
      <c r="E288" s="150">
        <v>43646.0</v>
      </c>
      <c r="F288" s="156">
        <v>4.0</v>
      </c>
      <c r="G288" s="152">
        <f t="shared" si="1"/>
        <v>6</v>
      </c>
      <c r="H288" s="153" t="s">
        <v>814</v>
      </c>
      <c r="I288" s="152">
        <f t="shared" si="2"/>
        <v>2019</v>
      </c>
      <c r="J288" s="152">
        <f t="shared" si="3"/>
        <v>2020</v>
      </c>
      <c r="K288" s="153" t="str">
        <f t="shared" si="4"/>
        <v>Expenditure on Afghanistan Support to the Peace Process (Q1 FY 2020)</v>
      </c>
      <c r="L288" s="152" t="s">
        <v>5</v>
      </c>
      <c r="M288" s="152" t="s">
        <v>8</v>
      </c>
      <c r="N288" s="152">
        <v>10.0</v>
      </c>
      <c r="O288" s="152"/>
      <c r="P288" s="152"/>
      <c r="Q288" s="152"/>
      <c r="R288" s="153"/>
      <c r="S288" s="153" t="str">
        <f t="array" ref="S288">INDEX(Activities!I:I, MATCH(A288, Activities!A:A, 0))</f>
        <v>Afghanistan Support to the Peace Process</v>
      </c>
      <c r="T288" s="157"/>
      <c r="U288" s="155"/>
      <c r="V288" s="155"/>
      <c r="W288" s="155"/>
      <c r="X288" s="155"/>
      <c r="Y288" s="155"/>
      <c r="Z288" s="155"/>
      <c r="AA288" s="155"/>
    </row>
    <row r="289" ht="15.75" customHeight="1">
      <c r="A289" s="146" t="s">
        <v>207</v>
      </c>
      <c r="B289" s="147">
        <f>COUNTIF(Activities!A:A, A289)</f>
        <v>1</v>
      </c>
      <c r="C289" s="161" t="s">
        <v>831</v>
      </c>
      <c r="D289" s="149">
        <v>43646.0</v>
      </c>
      <c r="E289" s="150">
        <v>43646.0</v>
      </c>
      <c r="F289" s="156">
        <v>4.0</v>
      </c>
      <c r="G289" s="152">
        <f t="shared" si="1"/>
        <v>6</v>
      </c>
      <c r="H289" s="153" t="s">
        <v>814</v>
      </c>
      <c r="I289" s="152">
        <f t="shared" si="2"/>
        <v>2019</v>
      </c>
      <c r="J289" s="152">
        <f t="shared" si="3"/>
        <v>2020</v>
      </c>
      <c r="K289" s="153" t="str">
        <f t="shared" si="4"/>
        <v>Expenditure on Nigeria Security &amp; Justice Reform Programme (Q1 FY 2020)</v>
      </c>
      <c r="L289" s="152" t="s">
        <v>5</v>
      </c>
      <c r="M289" s="152" t="s">
        <v>8</v>
      </c>
      <c r="N289" s="152">
        <v>10.0</v>
      </c>
      <c r="O289" s="152"/>
      <c r="P289" s="152"/>
      <c r="Q289" s="152"/>
      <c r="R289" s="153"/>
      <c r="S289" s="153" t="str">
        <f t="array" ref="S289">INDEX(Activities!I:I, MATCH(A289, Activities!A:A, 0))</f>
        <v>Nigeria Security &amp; Justice Reform Programme</v>
      </c>
      <c r="T289" s="157"/>
      <c r="U289" s="155"/>
      <c r="V289" s="155"/>
      <c r="W289" s="155"/>
      <c r="X289" s="155"/>
      <c r="Y289" s="155"/>
      <c r="Z289" s="155"/>
      <c r="AA289" s="155"/>
    </row>
    <row r="290" ht="15.75" customHeight="1">
      <c r="A290" s="146" t="s">
        <v>213</v>
      </c>
      <c r="B290" s="147">
        <f>COUNTIF(Activities!A:A, A290)</f>
        <v>1</v>
      </c>
      <c r="C290" s="161" t="s">
        <v>832</v>
      </c>
      <c r="D290" s="149">
        <v>43646.0</v>
      </c>
      <c r="E290" s="150">
        <v>43646.0</v>
      </c>
      <c r="F290" s="156">
        <v>4.0</v>
      </c>
      <c r="G290" s="152">
        <f t="shared" si="1"/>
        <v>6</v>
      </c>
      <c r="H290" s="153" t="s">
        <v>814</v>
      </c>
      <c r="I290" s="152">
        <f t="shared" si="2"/>
        <v>2019</v>
      </c>
      <c r="J290" s="152">
        <f t="shared" si="3"/>
        <v>2020</v>
      </c>
      <c r="K290" s="153" t="str">
        <f t="shared" si="4"/>
        <v>Expenditure on North East Nigeria Security and Conflict and Stabilisation Programme (Q1 FY 2020)</v>
      </c>
      <c r="L290" s="152" t="s">
        <v>5</v>
      </c>
      <c r="M290" s="152" t="s">
        <v>8</v>
      </c>
      <c r="N290" s="152">
        <v>10.0</v>
      </c>
      <c r="O290" s="152"/>
      <c r="P290" s="152"/>
      <c r="Q290" s="152"/>
      <c r="R290" s="153"/>
      <c r="S290" s="153" t="str">
        <f t="array" ref="S290">INDEX(Activities!I:I, MATCH(A290, Activities!A:A, 0))</f>
        <v>North East Nigeria Security and Conflict and Stabilisation Programme</v>
      </c>
      <c r="T290" s="157"/>
      <c r="U290" s="155"/>
      <c r="V290" s="155"/>
      <c r="W290" s="155"/>
      <c r="X290" s="155"/>
      <c r="Y290" s="155"/>
      <c r="Z290" s="155"/>
      <c r="AA290" s="155"/>
    </row>
    <row r="291" ht="15.75" customHeight="1">
      <c r="A291" s="146" t="s">
        <v>217</v>
      </c>
      <c r="B291" s="147">
        <f>COUNTIF(Activities!A:A, A291)</f>
        <v>1</v>
      </c>
      <c r="C291" s="161" t="s">
        <v>833</v>
      </c>
      <c r="D291" s="149">
        <v>43646.0</v>
      </c>
      <c r="E291" s="150">
        <v>43646.0</v>
      </c>
      <c r="F291" s="156">
        <v>4.0</v>
      </c>
      <c r="G291" s="152">
        <f t="shared" si="1"/>
        <v>6</v>
      </c>
      <c r="H291" s="153" t="s">
        <v>814</v>
      </c>
      <c r="I291" s="152">
        <f t="shared" si="2"/>
        <v>2019</v>
      </c>
      <c r="J291" s="152">
        <f t="shared" si="3"/>
        <v>2020</v>
      </c>
      <c r="K291" s="153" t="str">
        <f t="shared" si="4"/>
        <v>Expenditure on Strengthening Security and Resilience in Sierra Leone and Neighbouring Countries (Q1 FY 2020)</v>
      </c>
      <c r="L291" s="152" t="s">
        <v>5</v>
      </c>
      <c r="M291" s="152" t="s">
        <v>8</v>
      </c>
      <c r="N291" s="152">
        <v>10.0</v>
      </c>
      <c r="O291" s="152"/>
      <c r="P291" s="152"/>
      <c r="Q291" s="152"/>
      <c r="R291" s="153"/>
      <c r="S291" s="153" t="str">
        <f t="array" ref="S291">INDEX(Activities!I:I, MATCH(A291, Activities!A:A, 0))</f>
        <v>Strengthening Security and Resilience in Sierra Leone and Neighbouring Countries</v>
      </c>
      <c r="T291" s="157"/>
      <c r="U291" s="155"/>
      <c r="V291" s="155"/>
      <c r="W291" s="155"/>
      <c r="X291" s="155"/>
      <c r="Y291" s="155"/>
      <c r="Z291" s="155"/>
      <c r="AA291" s="155"/>
    </row>
    <row r="292" ht="15.75" customHeight="1">
      <c r="A292" s="146" t="s">
        <v>221</v>
      </c>
      <c r="B292" s="147">
        <f>COUNTIF(Activities!A:A, A292)</f>
        <v>1</v>
      </c>
      <c r="C292" s="161" t="s">
        <v>834</v>
      </c>
      <c r="D292" s="149">
        <v>43646.0</v>
      </c>
      <c r="E292" s="150">
        <v>43646.0</v>
      </c>
      <c r="F292" s="156">
        <v>4.0</v>
      </c>
      <c r="G292" s="152">
        <f t="shared" si="1"/>
        <v>6</v>
      </c>
      <c r="H292" s="153" t="s">
        <v>814</v>
      </c>
      <c r="I292" s="152">
        <f t="shared" si="2"/>
        <v>2019</v>
      </c>
      <c r="J292" s="152">
        <f t="shared" si="3"/>
        <v>2020</v>
      </c>
      <c r="K292" s="153" t="str">
        <f t="shared" si="4"/>
        <v>Expenditure on Somaliland (Somalia) Programme (Q1 FY 2020)</v>
      </c>
      <c r="L292" s="152" t="s">
        <v>5</v>
      </c>
      <c r="M292" s="152" t="s">
        <v>8</v>
      </c>
      <c r="N292" s="152">
        <v>10.0</v>
      </c>
      <c r="O292" s="152"/>
      <c r="P292" s="152"/>
      <c r="Q292" s="152"/>
      <c r="R292" s="153"/>
      <c r="S292" s="153" t="str">
        <f t="array" ref="S292">INDEX(Activities!I:I, MATCH(A292, Activities!A:A, 0))</f>
        <v>Somaliland (Somalia) Programme</v>
      </c>
      <c r="T292" s="157"/>
      <c r="U292" s="155"/>
      <c r="V292" s="155"/>
      <c r="W292" s="155"/>
      <c r="X292" s="155"/>
      <c r="Y292" s="155"/>
      <c r="Z292" s="155"/>
      <c r="AA292" s="155"/>
    </row>
    <row r="293" ht="15.75" customHeight="1">
      <c r="A293" s="146" t="s">
        <v>227</v>
      </c>
      <c r="B293" s="147">
        <f>COUNTIF(Activities!A:A, A293)</f>
        <v>1</v>
      </c>
      <c r="C293" s="161" t="s">
        <v>835</v>
      </c>
      <c r="D293" s="149">
        <v>43646.0</v>
      </c>
      <c r="E293" s="150">
        <v>43646.0</v>
      </c>
      <c r="F293" s="156">
        <v>4.0</v>
      </c>
      <c r="G293" s="152">
        <f t="shared" si="1"/>
        <v>6</v>
      </c>
      <c r="H293" s="153" t="s">
        <v>814</v>
      </c>
      <c r="I293" s="152">
        <f t="shared" si="2"/>
        <v>2019</v>
      </c>
      <c r="J293" s="152">
        <f t="shared" si="3"/>
        <v>2020</v>
      </c>
      <c r="K293" s="153" t="str">
        <f t="shared" si="4"/>
        <v>Expenditure on Africa Peace and Security (Q1 FY 2020)</v>
      </c>
      <c r="L293" s="152" t="s">
        <v>5</v>
      </c>
      <c r="M293" s="152" t="s">
        <v>8</v>
      </c>
      <c r="N293" s="152">
        <v>10.0</v>
      </c>
      <c r="O293" s="152"/>
      <c r="P293" s="152"/>
      <c r="Q293" s="152"/>
      <c r="R293" s="153"/>
      <c r="S293" s="153" t="str">
        <f t="array" ref="S293">INDEX(Activities!I:I, MATCH(A293, Activities!A:A, 0))</f>
        <v>Africa Peace and Security</v>
      </c>
      <c r="T293" s="157"/>
      <c r="U293" s="155"/>
      <c r="V293" s="155"/>
      <c r="W293" s="155"/>
      <c r="X293" s="155"/>
      <c r="Y293" s="155"/>
      <c r="Z293" s="155"/>
      <c r="AA293" s="155"/>
    </row>
    <row r="294" ht="15.75" customHeight="1">
      <c r="A294" s="146" t="s">
        <v>231</v>
      </c>
      <c r="B294" s="147">
        <f>COUNTIF(Activities!A:A, A294)</f>
        <v>1</v>
      </c>
      <c r="C294" s="161" t="s">
        <v>836</v>
      </c>
      <c r="D294" s="149">
        <v>43646.0</v>
      </c>
      <c r="E294" s="150">
        <v>43646.0</v>
      </c>
      <c r="F294" s="156">
        <v>4.0</v>
      </c>
      <c r="G294" s="152">
        <f t="shared" si="1"/>
        <v>6</v>
      </c>
      <c r="H294" s="153" t="s">
        <v>814</v>
      </c>
      <c r="I294" s="152">
        <f t="shared" si="2"/>
        <v>2019</v>
      </c>
      <c r="J294" s="152">
        <f t="shared" si="3"/>
        <v>2020</v>
      </c>
      <c r="K294" s="153" t="str">
        <f t="shared" si="4"/>
        <v>Expenditure on East Africa Preventing Violent Extremism (Q1 FY 2020)</v>
      </c>
      <c r="L294" s="152" t="s">
        <v>5</v>
      </c>
      <c r="M294" s="152" t="s">
        <v>8</v>
      </c>
      <c r="N294" s="152">
        <v>10.0</v>
      </c>
      <c r="O294" s="152"/>
      <c r="P294" s="152"/>
      <c r="Q294" s="152"/>
      <c r="R294" s="153"/>
      <c r="S294" s="153" t="str">
        <f t="array" ref="S294">INDEX(Activities!I:I, MATCH(A294, Activities!A:A, 0))</f>
        <v>East Africa Preventing Violent Extremism</v>
      </c>
      <c r="T294" s="157"/>
      <c r="U294" s="155"/>
      <c r="V294" s="155"/>
      <c r="W294" s="155"/>
      <c r="X294" s="155"/>
      <c r="Y294" s="155"/>
      <c r="Z294" s="155"/>
      <c r="AA294" s="155"/>
    </row>
    <row r="295" ht="15.75" customHeight="1">
      <c r="A295" s="146" t="s">
        <v>235</v>
      </c>
      <c r="B295" s="147">
        <f>COUNTIF(Activities!A:A, A295)</f>
        <v>1</v>
      </c>
      <c r="C295" s="161" t="s">
        <v>837</v>
      </c>
      <c r="D295" s="149">
        <v>43646.0</v>
      </c>
      <c r="E295" s="150">
        <v>43646.0</v>
      </c>
      <c r="F295" s="156">
        <v>4.0</v>
      </c>
      <c r="G295" s="152">
        <f t="shared" si="1"/>
        <v>6</v>
      </c>
      <c r="H295" s="153" t="s">
        <v>814</v>
      </c>
      <c r="I295" s="152">
        <f t="shared" si="2"/>
        <v>2019</v>
      </c>
      <c r="J295" s="152">
        <f t="shared" si="3"/>
        <v>2020</v>
      </c>
      <c r="K295" s="153" t="str">
        <f t="shared" si="4"/>
        <v>Expenditure on East Africa Crime and Justice Programme (Q1 FY 2020)</v>
      </c>
      <c r="L295" s="152" t="s">
        <v>5</v>
      </c>
      <c r="M295" s="152" t="s">
        <v>8</v>
      </c>
      <c r="N295" s="152">
        <v>10.0</v>
      </c>
      <c r="O295" s="152"/>
      <c r="P295" s="152"/>
      <c r="Q295" s="152"/>
      <c r="R295" s="153"/>
      <c r="S295" s="153" t="str">
        <f t="array" ref="S295">INDEX(Activities!I:I, MATCH(A295, Activities!A:A, 0))</f>
        <v>East Africa Crime and Justice Programme</v>
      </c>
      <c r="T295" s="157"/>
      <c r="U295" s="155"/>
      <c r="V295" s="155"/>
      <c r="W295" s="155"/>
      <c r="X295" s="155"/>
      <c r="Y295" s="155"/>
      <c r="Z295" s="155"/>
      <c r="AA295" s="155"/>
    </row>
    <row r="296" ht="15.75" customHeight="1">
      <c r="A296" s="146" t="s">
        <v>244</v>
      </c>
      <c r="B296" s="147">
        <f>COUNTIF(Activities!A:A, A296)</f>
        <v>1</v>
      </c>
      <c r="C296" s="161" t="s">
        <v>838</v>
      </c>
      <c r="D296" s="149">
        <v>43646.0</v>
      </c>
      <c r="E296" s="150">
        <v>43646.0</v>
      </c>
      <c r="F296" s="156">
        <v>4.0</v>
      </c>
      <c r="G296" s="152">
        <f t="shared" si="1"/>
        <v>6</v>
      </c>
      <c r="H296" s="153" t="s">
        <v>814</v>
      </c>
      <c r="I296" s="152">
        <f t="shared" si="2"/>
        <v>2019</v>
      </c>
      <c r="J296" s="152">
        <f t="shared" si="3"/>
        <v>2020</v>
      </c>
      <c r="K296" s="153" t="str">
        <f t="shared" si="4"/>
        <v>Expenditure on Nigeria Delta &amp; Maritime Security and Stability Programme (Q1 FY 2020)</v>
      </c>
      <c r="L296" s="152" t="s">
        <v>5</v>
      </c>
      <c r="M296" s="152" t="s">
        <v>8</v>
      </c>
      <c r="N296" s="152">
        <v>10.0</v>
      </c>
      <c r="O296" s="152"/>
      <c r="P296" s="152"/>
      <c r="Q296" s="152"/>
      <c r="R296" s="153"/>
      <c r="S296" s="153" t="str">
        <f t="array" ref="S296">INDEX(Activities!I:I, MATCH(A296, Activities!A:A, 0))</f>
        <v>Nigeria Delta &amp; Maritime Security and Stability Programme</v>
      </c>
      <c r="T296" s="157"/>
      <c r="U296" s="155"/>
      <c r="V296" s="155"/>
      <c r="W296" s="155"/>
      <c r="X296" s="155"/>
      <c r="Y296" s="155"/>
      <c r="Z296" s="155"/>
      <c r="AA296" s="155"/>
    </row>
    <row r="297" ht="15.75" customHeight="1">
      <c r="A297" s="146" t="s">
        <v>248</v>
      </c>
      <c r="B297" s="147">
        <f>COUNTIF(Activities!A:A, A297)</f>
        <v>1</v>
      </c>
      <c r="C297" s="161" t="s">
        <v>839</v>
      </c>
      <c r="D297" s="149">
        <v>43646.0</v>
      </c>
      <c r="E297" s="150">
        <v>43646.0</v>
      </c>
      <c r="F297" s="156">
        <v>4.0</v>
      </c>
      <c r="G297" s="152">
        <f t="shared" si="1"/>
        <v>6</v>
      </c>
      <c r="H297" s="153" t="s">
        <v>814</v>
      </c>
      <c r="I297" s="152">
        <f t="shared" si="2"/>
        <v>2019</v>
      </c>
      <c r="J297" s="152">
        <f t="shared" si="3"/>
        <v>2020</v>
      </c>
      <c r="K297" s="153" t="str">
        <f t="shared" si="4"/>
        <v>Expenditure on Sahel Defence and Security (Q1 FY 2020)</v>
      </c>
      <c r="L297" s="152" t="s">
        <v>5</v>
      </c>
      <c r="M297" s="152" t="s">
        <v>8</v>
      </c>
      <c r="N297" s="152">
        <v>10.0</v>
      </c>
      <c r="O297" s="152"/>
      <c r="P297" s="152"/>
      <c r="Q297" s="152"/>
      <c r="R297" s="153"/>
      <c r="S297" s="153" t="str">
        <f t="array" ref="S297">INDEX(Activities!I:I, MATCH(A297, Activities!A:A, 0))</f>
        <v>Sahel Defence and Security</v>
      </c>
      <c r="T297" s="157"/>
      <c r="U297" s="155"/>
      <c r="V297" s="155"/>
      <c r="W297" s="155"/>
      <c r="X297" s="155"/>
      <c r="Y297" s="155"/>
      <c r="Z297" s="155"/>
      <c r="AA297" s="155"/>
    </row>
    <row r="298" ht="15.75" customHeight="1">
      <c r="A298" s="146" t="s">
        <v>252</v>
      </c>
      <c r="B298" s="147">
        <f>COUNTIF(Activities!A:A, A298)</f>
        <v>1</v>
      </c>
      <c r="C298" s="161" t="s">
        <v>840</v>
      </c>
      <c r="D298" s="149">
        <v>43646.0</v>
      </c>
      <c r="E298" s="150">
        <v>43646.0</v>
      </c>
      <c r="F298" s="156">
        <v>4.0</v>
      </c>
      <c r="G298" s="152">
        <f t="shared" si="1"/>
        <v>6</v>
      </c>
      <c r="H298" s="153" t="s">
        <v>814</v>
      </c>
      <c r="I298" s="152">
        <f t="shared" si="2"/>
        <v>2019</v>
      </c>
      <c r="J298" s="152">
        <f t="shared" si="3"/>
        <v>2020</v>
      </c>
      <c r="K298" s="153" t="str">
        <f t="shared" si="4"/>
        <v>Expenditure on Sahel Stabilisation Programme (Q1 FY 2020)</v>
      </c>
      <c r="L298" s="152" t="s">
        <v>5</v>
      </c>
      <c r="M298" s="152" t="s">
        <v>8</v>
      </c>
      <c r="N298" s="152">
        <v>10.0</v>
      </c>
      <c r="O298" s="152"/>
      <c r="P298" s="152"/>
      <c r="Q298" s="152"/>
      <c r="R298" s="153"/>
      <c r="S298" s="153" t="str">
        <f t="array" ref="S298">INDEX(Activities!I:I, MATCH(A298, Activities!A:A, 0))</f>
        <v>Sahel Stabilisation Programme</v>
      </c>
      <c r="T298" s="157"/>
      <c r="U298" s="155"/>
      <c r="V298" s="155"/>
      <c r="W298" s="155"/>
      <c r="X298" s="155"/>
      <c r="Y298" s="155"/>
      <c r="Z298" s="155"/>
      <c r="AA298" s="155"/>
    </row>
    <row r="299" ht="15.75" customHeight="1">
      <c r="A299" s="146" t="s">
        <v>256</v>
      </c>
      <c r="B299" s="147">
        <f>COUNTIF(Activities!A:A, A299)</f>
        <v>1</v>
      </c>
      <c r="C299" s="161" t="s">
        <v>841</v>
      </c>
      <c r="D299" s="149">
        <v>43646.0</v>
      </c>
      <c r="E299" s="150">
        <v>43646.0</v>
      </c>
      <c r="F299" s="156">
        <v>4.0</v>
      </c>
      <c r="G299" s="152">
        <f t="shared" si="1"/>
        <v>6</v>
      </c>
      <c r="H299" s="153" t="s">
        <v>814</v>
      </c>
      <c r="I299" s="152">
        <f t="shared" si="2"/>
        <v>2019</v>
      </c>
      <c r="J299" s="152">
        <f t="shared" si="3"/>
        <v>2020</v>
      </c>
      <c r="K299" s="153" t="str">
        <f t="shared" si="4"/>
        <v>Expenditure on Somalia Human Rights and Vulnerable Persons’ Programme (Q1 FY 2020)</v>
      </c>
      <c r="L299" s="152" t="s">
        <v>5</v>
      </c>
      <c r="M299" s="152" t="s">
        <v>8</v>
      </c>
      <c r="N299" s="152">
        <v>10.0</v>
      </c>
      <c r="O299" s="152"/>
      <c r="P299" s="152"/>
      <c r="Q299" s="152"/>
      <c r="R299" s="153"/>
      <c r="S299" s="153" t="str">
        <f t="array" ref="S299">INDEX(Activities!I:I, MATCH(A299, Activities!A:A, 0))</f>
        <v>Somalia Human Rights and Vulnerable Persons’ Programme</v>
      </c>
      <c r="T299" s="157"/>
      <c r="U299" s="155"/>
      <c r="V299" s="155"/>
      <c r="W299" s="155"/>
      <c r="X299" s="155"/>
      <c r="Y299" s="155"/>
      <c r="Z299" s="155"/>
      <c r="AA299" s="155"/>
    </row>
    <row r="300" ht="15.75" customHeight="1">
      <c r="A300" s="146" t="s">
        <v>260</v>
      </c>
      <c r="B300" s="147">
        <f>COUNTIF(Activities!A:A, A300)</f>
        <v>1</v>
      </c>
      <c r="C300" s="161" t="s">
        <v>842</v>
      </c>
      <c r="D300" s="149">
        <v>43646.0</v>
      </c>
      <c r="E300" s="150">
        <v>43646.0</v>
      </c>
      <c r="F300" s="156">
        <v>4.0</v>
      </c>
      <c r="G300" s="152">
        <f t="shared" si="1"/>
        <v>6</v>
      </c>
      <c r="H300" s="153" t="s">
        <v>814</v>
      </c>
      <c r="I300" s="152">
        <f t="shared" si="2"/>
        <v>2019</v>
      </c>
      <c r="J300" s="152">
        <f t="shared" si="3"/>
        <v>2020</v>
      </c>
      <c r="K300" s="153" t="str">
        <f t="shared" si="4"/>
        <v>Expenditure on Somalia Counter Extremism Programme (Q1 FY 2020)</v>
      </c>
      <c r="L300" s="152" t="s">
        <v>5</v>
      </c>
      <c r="M300" s="152" t="s">
        <v>8</v>
      </c>
      <c r="N300" s="152">
        <v>10.0</v>
      </c>
      <c r="O300" s="152"/>
      <c r="P300" s="152"/>
      <c r="Q300" s="152"/>
      <c r="R300" s="153"/>
      <c r="S300" s="153" t="str">
        <f t="array" ref="S300">INDEX(Activities!I:I, MATCH(A300, Activities!A:A, 0))</f>
        <v>Somalia Counter Extremism Programme</v>
      </c>
      <c r="T300" s="157"/>
      <c r="U300" s="155"/>
      <c r="V300" s="155"/>
      <c r="W300" s="155"/>
      <c r="X300" s="155"/>
      <c r="Y300" s="155"/>
      <c r="Z300" s="155"/>
      <c r="AA300" s="155"/>
    </row>
    <row r="301" ht="15.75" customHeight="1">
      <c r="A301" s="146" t="s">
        <v>265</v>
      </c>
      <c r="B301" s="147">
        <f>COUNTIF(Activities!A:A, A301)</f>
        <v>1</v>
      </c>
      <c r="C301" s="161" t="s">
        <v>843</v>
      </c>
      <c r="D301" s="149">
        <v>43646.0</v>
      </c>
      <c r="E301" s="150">
        <v>43646.0</v>
      </c>
      <c r="F301" s="156">
        <v>4.0</v>
      </c>
      <c r="G301" s="152">
        <f t="shared" si="1"/>
        <v>6</v>
      </c>
      <c r="H301" s="153" t="s">
        <v>814</v>
      </c>
      <c r="I301" s="152">
        <f t="shared" si="2"/>
        <v>2019</v>
      </c>
      <c r="J301" s="152">
        <f t="shared" si="3"/>
        <v>2020</v>
      </c>
      <c r="K301" s="153" t="str">
        <f t="shared" si="4"/>
        <v>Expenditure on Somalia Security Sector Reform Programme (Q1 FY 2020)</v>
      </c>
      <c r="L301" s="152" t="s">
        <v>5</v>
      </c>
      <c r="M301" s="152" t="s">
        <v>8</v>
      </c>
      <c r="N301" s="152">
        <v>10.0</v>
      </c>
      <c r="O301" s="152"/>
      <c r="P301" s="152"/>
      <c r="Q301" s="152"/>
      <c r="R301" s="153"/>
      <c r="S301" s="153" t="str">
        <f t="array" ref="S301">INDEX(Activities!I:I, MATCH(A301, Activities!A:A, 0))</f>
        <v>Somalia Security Sector Reform Programme</v>
      </c>
      <c r="T301" s="157"/>
      <c r="U301" s="155"/>
      <c r="V301" s="155"/>
      <c r="W301" s="155"/>
      <c r="X301" s="155"/>
      <c r="Y301" s="155"/>
      <c r="Z301" s="155"/>
      <c r="AA301" s="155"/>
    </row>
    <row r="302" ht="15.75" customHeight="1">
      <c r="A302" s="146" t="s">
        <v>269</v>
      </c>
      <c r="B302" s="147">
        <f>COUNTIF(Activities!A:A, A302)</f>
        <v>1</v>
      </c>
      <c r="C302" s="161" t="s">
        <v>844</v>
      </c>
      <c r="D302" s="149">
        <v>43646.0</v>
      </c>
      <c r="E302" s="150">
        <v>43646.0</v>
      </c>
      <c r="F302" s="156">
        <v>4.0</v>
      </c>
      <c r="G302" s="152">
        <f t="shared" si="1"/>
        <v>6</v>
      </c>
      <c r="H302" s="153" t="s">
        <v>814</v>
      </c>
      <c r="I302" s="152">
        <f t="shared" si="2"/>
        <v>2019</v>
      </c>
      <c r="J302" s="152">
        <f t="shared" si="3"/>
        <v>2020</v>
      </c>
      <c r="K302" s="153" t="str">
        <f t="shared" si="4"/>
        <v>Expenditure on Somalia Stabilisation Programme (Q1 FY 2020)</v>
      </c>
      <c r="L302" s="152" t="s">
        <v>5</v>
      </c>
      <c r="M302" s="152" t="s">
        <v>8</v>
      </c>
      <c r="N302" s="152">
        <v>10.0</v>
      </c>
      <c r="O302" s="152"/>
      <c r="P302" s="152"/>
      <c r="Q302" s="152"/>
      <c r="R302" s="153"/>
      <c r="S302" s="153" t="str">
        <f t="array" ref="S302">INDEX(Activities!I:I, MATCH(A302, Activities!A:A, 0))</f>
        <v>Somalia Stabilisation Programme</v>
      </c>
      <c r="T302" s="157"/>
      <c r="U302" s="155"/>
      <c r="V302" s="155"/>
      <c r="W302" s="155"/>
      <c r="X302" s="155"/>
      <c r="Y302" s="155"/>
      <c r="Z302" s="155"/>
      <c r="AA302" s="155"/>
    </row>
    <row r="303" ht="15.75" customHeight="1">
      <c r="A303" s="146" t="s">
        <v>273</v>
      </c>
      <c r="B303" s="147">
        <f>COUNTIF(Activities!A:A, A303)</f>
        <v>1</v>
      </c>
      <c r="C303" s="161" t="s">
        <v>845</v>
      </c>
      <c r="D303" s="149">
        <v>43646.0</v>
      </c>
      <c r="E303" s="150">
        <v>43646.0</v>
      </c>
      <c r="F303" s="156">
        <v>4.0</v>
      </c>
      <c r="G303" s="152">
        <f t="shared" si="1"/>
        <v>6</v>
      </c>
      <c r="H303" s="153" t="s">
        <v>814</v>
      </c>
      <c r="I303" s="152">
        <f t="shared" si="2"/>
        <v>2019</v>
      </c>
      <c r="J303" s="152">
        <f t="shared" si="3"/>
        <v>2020</v>
      </c>
      <c r="K303" s="153" t="str">
        <f t="shared" si="4"/>
        <v>Expenditure on South Sudan Conflict Reduction (Q1 FY 2020)</v>
      </c>
      <c r="L303" s="152" t="s">
        <v>5</v>
      </c>
      <c r="M303" s="152" t="s">
        <v>8</v>
      </c>
      <c r="N303" s="152">
        <v>10.0</v>
      </c>
      <c r="O303" s="152"/>
      <c r="P303" s="152"/>
      <c r="Q303" s="152"/>
      <c r="R303" s="153"/>
      <c r="S303" s="153" t="str">
        <f t="array" ref="S303">INDEX(Activities!I:I, MATCH(A303, Activities!A:A, 0))</f>
        <v>South Sudan Conflict Reduction</v>
      </c>
      <c r="T303" s="157"/>
      <c r="U303" s="155"/>
      <c r="V303" s="155"/>
      <c r="W303" s="155"/>
      <c r="X303" s="155"/>
      <c r="Y303" s="155"/>
      <c r="Z303" s="155"/>
      <c r="AA303" s="155"/>
    </row>
    <row r="304" ht="15.75" customHeight="1">
      <c r="A304" s="146" t="s">
        <v>279</v>
      </c>
      <c r="B304" s="147">
        <f>COUNTIF(Activities!A:A, A304)</f>
        <v>1</v>
      </c>
      <c r="C304" s="161" t="s">
        <v>846</v>
      </c>
      <c r="D304" s="149">
        <v>43646.0</v>
      </c>
      <c r="E304" s="150">
        <v>43646.0</v>
      </c>
      <c r="F304" s="156">
        <v>4.0</v>
      </c>
      <c r="G304" s="152">
        <f t="shared" si="1"/>
        <v>6</v>
      </c>
      <c r="H304" s="153" t="s">
        <v>814</v>
      </c>
      <c r="I304" s="152">
        <f t="shared" si="2"/>
        <v>2019</v>
      </c>
      <c r="J304" s="152">
        <f t="shared" si="3"/>
        <v>2020</v>
      </c>
      <c r="K304" s="153" t="str">
        <f t="shared" si="4"/>
        <v>Expenditure on Sudan Conflict Reduction and Stabilisation Programme (Q1 FY 2020)</v>
      </c>
      <c r="L304" s="152" t="s">
        <v>5</v>
      </c>
      <c r="M304" s="152" t="s">
        <v>8</v>
      </c>
      <c r="N304" s="152">
        <v>10.0</v>
      </c>
      <c r="O304" s="152"/>
      <c r="P304" s="152"/>
      <c r="Q304" s="152"/>
      <c r="R304" s="153"/>
      <c r="S304" s="153" t="str">
        <f t="array" ref="S304">INDEX(Activities!I:I, MATCH(A304, Activities!A:A, 0))</f>
        <v>Sudan Conflict Reduction and Stabilisation Programme</v>
      </c>
      <c r="T304" s="157"/>
      <c r="U304" s="155"/>
      <c r="V304" s="155"/>
      <c r="W304" s="155"/>
      <c r="X304" s="155"/>
      <c r="Y304" s="155"/>
      <c r="Z304" s="155"/>
      <c r="AA304" s="155"/>
    </row>
    <row r="305" ht="15.75" customHeight="1">
      <c r="A305" s="146" t="s">
        <v>309</v>
      </c>
      <c r="B305" s="147">
        <f>COUNTIF(Activities!A:A, A305)</f>
        <v>1</v>
      </c>
      <c r="C305" s="161" t="s">
        <v>847</v>
      </c>
      <c r="D305" s="149">
        <v>43646.0</v>
      </c>
      <c r="E305" s="150">
        <v>43646.0</v>
      </c>
      <c r="F305" s="156">
        <v>4.0</v>
      </c>
      <c r="G305" s="152">
        <f t="shared" si="1"/>
        <v>6</v>
      </c>
      <c r="H305" s="153" t="s">
        <v>814</v>
      </c>
      <c r="I305" s="152">
        <f t="shared" si="2"/>
        <v>2019</v>
      </c>
      <c r="J305" s="152">
        <f t="shared" si="3"/>
        <v>2020</v>
      </c>
      <c r="K305" s="153" t="str">
        <f t="shared" si="4"/>
        <v>Expenditure on Caribbean – Serious and Organised Crime (Q1 FY 2020)</v>
      </c>
      <c r="L305" s="152" t="s">
        <v>5</v>
      </c>
      <c r="M305" s="152" t="s">
        <v>8</v>
      </c>
      <c r="N305" s="152">
        <v>10.0</v>
      </c>
      <c r="O305" s="152"/>
      <c r="P305" s="152"/>
      <c r="Q305" s="152"/>
      <c r="R305" s="153"/>
      <c r="S305" s="153" t="str">
        <f t="array" ref="S305">INDEX(Activities!I:I, MATCH(A305, Activities!A:A, 0))</f>
        <v>Caribbean – Serious and Organised Crime</v>
      </c>
      <c r="T305" s="157"/>
      <c r="U305" s="155"/>
      <c r="V305" s="155"/>
      <c r="W305" s="155"/>
      <c r="X305" s="155"/>
      <c r="Y305" s="155"/>
      <c r="Z305" s="155"/>
      <c r="AA305" s="155"/>
    </row>
    <row r="306" ht="15.75" customHeight="1">
      <c r="A306" s="146" t="s">
        <v>314</v>
      </c>
      <c r="B306" s="147">
        <f>COUNTIF(Activities!A:A, A306)</f>
        <v>1</v>
      </c>
      <c r="C306" s="161" t="s">
        <v>848</v>
      </c>
      <c r="D306" s="149">
        <v>43646.0</v>
      </c>
      <c r="E306" s="150">
        <v>43646.0</v>
      </c>
      <c r="F306" s="156">
        <v>4.0</v>
      </c>
      <c r="G306" s="152">
        <f t="shared" si="1"/>
        <v>6</v>
      </c>
      <c r="H306" s="153" t="s">
        <v>814</v>
      </c>
      <c r="I306" s="152">
        <f t="shared" si="2"/>
        <v>2019</v>
      </c>
      <c r="J306" s="152">
        <f t="shared" si="3"/>
        <v>2020</v>
      </c>
      <c r="K306" s="153" t="str">
        <f t="shared" si="4"/>
        <v>Expenditure on Colombia Peace and Stability (Q1 FY 2020)</v>
      </c>
      <c r="L306" s="152" t="s">
        <v>5</v>
      </c>
      <c r="M306" s="152" t="s">
        <v>8</v>
      </c>
      <c r="N306" s="152">
        <v>10.0</v>
      </c>
      <c r="O306" s="152"/>
      <c r="P306" s="152"/>
      <c r="Q306" s="152"/>
      <c r="R306" s="153"/>
      <c r="S306" s="153" t="str">
        <f t="array" ref="S306">INDEX(Activities!I:I, MATCH(A306, Activities!A:A, 0))</f>
        <v>Colombia Peace and Stability</v>
      </c>
      <c r="T306" s="157"/>
      <c r="U306" s="155"/>
      <c r="V306" s="155"/>
      <c r="W306" s="155"/>
      <c r="X306" s="155"/>
      <c r="Y306" s="155"/>
      <c r="Z306" s="155"/>
      <c r="AA306" s="155"/>
    </row>
    <row r="307" ht="15.75" customHeight="1">
      <c r="A307" s="146" t="s">
        <v>320</v>
      </c>
      <c r="B307" s="147">
        <f>COUNTIF(Activities!A:A, A307)</f>
        <v>1</v>
      </c>
      <c r="C307" s="161" t="s">
        <v>849</v>
      </c>
      <c r="D307" s="149">
        <v>43646.0</v>
      </c>
      <c r="E307" s="150">
        <v>43646.0</v>
      </c>
      <c r="F307" s="156">
        <v>4.0</v>
      </c>
      <c r="G307" s="152">
        <f t="shared" si="1"/>
        <v>6</v>
      </c>
      <c r="H307" s="153" t="s">
        <v>814</v>
      </c>
      <c r="I307" s="152">
        <f t="shared" si="2"/>
        <v>2019</v>
      </c>
      <c r="J307" s="152">
        <f t="shared" si="3"/>
        <v>2020</v>
      </c>
      <c r="K307" s="153" t="str">
        <f t="shared" si="4"/>
        <v>Expenditure on Peru/Colombia Serious Organised Crime (Formerly Combatting Illicit Economies - Colombia/Peru/Panama) (Q1 FY 2020)</v>
      </c>
      <c r="L307" s="152" t="s">
        <v>5</v>
      </c>
      <c r="M307" s="152" t="s">
        <v>8</v>
      </c>
      <c r="N307" s="152">
        <v>10.0</v>
      </c>
      <c r="O307" s="152"/>
      <c r="P307" s="152"/>
      <c r="Q307" s="152"/>
      <c r="R307" s="153"/>
      <c r="S307" s="153" t="str">
        <f t="array" ref="S307">INDEX(Activities!I:I, MATCH(A307, Activities!A:A, 0))</f>
        <v>Peru/Colombia Serious Organised Crime (Formerly Combatting Illicit Economies - Colombia/Peru/Panama)</v>
      </c>
      <c r="T307" s="157"/>
      <c r="U307" s="155"/>
      <c r="V307" s="155"/>
      <c r="W307" s="155"/>
      <c r="X307" s="155"/>
      <c r="Y307" s="155"/>
      <c r="Z307" s="155"/>
      <c r="AA307" s="155"/>
    </row>
    <row r="308" ht="15.75" customHeight="1">
      <c r="A308" s="146" t="s">
        <v>325</v>
      </c>
      <c r="B308" s="147">
        <f>COUNTIF(Activities!A:A, A308)</f>
        <v>1</v>
      </c>
      <c r="C308" s="161" t="s">
        <v>850</v>
      </c>
      <c r="D308" s="149">
        <v>43646.0</v>
      </c>
      <c r="E308" s="150">
        <v>43646.0</v>
      </c>
      <c r="F308" s="156">
        <v>4.0</v>
      </c>
      <c r="G308" s="152">
        <f t="shared" si="1"/>
        <v>6</v>
      </c>
      <c r="H308" s="153" t="s">
        <v>814</v>
      </c>
      <c r="I308" s="152">
        <f t="shared" si="2"/>
        <v>2019</v>
      </c>
      <c r="J308" s="152">
        <f t="shared" si="3"/>
        <v>2020</v>
      </c>
      <c r="K308" s="153" t="str">
        <f t="shared" si="4"/>
        <v>Expenditure on Central Asia Programme (Q1 FY 2020)</v>
      </c>
      <c r="L308" s="152" t="s">
        <v>5</v>
      </c>
      <c r="M308" s="152" t="s">
        <v>8</v>
      </c>
      <c r="N308" s="152">
        <v>10.0</v>
      </c>
      <c r="O308" s="152"/>
      <c r="P308" s="152"/>
      <c r="Q308" s="152"/>
      <c r="R308" s="153"/>
      <c r="S308" s="153" t="str">
        <f t="array" ref="S308">INDEX(Activities!I:I, MATCH(A308, Activities!A:A, 0))</f>
        <v>Central Asia Programme</v>
      </c>
      <c r="T308" s="157"/>
      <c r="U308" s="155"/>
      <c r="V308" s="155"/>
      <c r="W308" s="155"/>
      <c r="X308" s="155"/>
      <c r="Y308" s="155"/>
      <c r="Z308" s="155"/>
      <c r="AA308" s="155"/>
    </row>
    <row r="309" ht="15.75" customHeight="1">
      <c r="A309" s="146" t="s">
        <v>330</v>
      </c>
      <c r="B309" s="147">
        <f>COUNTIF(Activities!A:A, A309)</f>
        <v>1</v>
      </c>
      <c r="C309" s="161" t="s">
        <v>851</v>
      </c>
      <c r="D309" s="149">
        <v>43646.0</v>
      </c>
      <c r="E309" s="150">
        <v>43646.0</v>
      </c>
      <c r="F309" s="156">
        <v>4.0</v>
      </c>
      <c r="G309" s="152">
        <f t="shared" si="1"/>
        <v>6</v>
      </c>
      <c r="H309" s="153" t="s">
        <v>814</v>
      </c>
      <c r="I309" s="152">
        <f t="shared" si="2"/>
        <v>2019</v>
      </c>
      <c r="J309" s="152">
        <f t="shared" si="3"/>
        <v>2020</v>
      </c>
      <c r="K309" s="153" t="str">
        <f t="shared" si="4"/>
        <v>Expenditure on Eastern Partnership (Q1 FY 2020)</v>
      </c>
      <c r="L309" s="152" t="s">
        <v>5</v>
      </c>
      <c r="M309" s="152" t="s">
        <v>8</v>
      </c>
      <c r="N309" s="152">
        <v>10.0</v>
      </c>
      <c r="O309" s="152"/>
      <c r="P309" s="152"/>
      <c r="Q309" s="152"/>
      <c r="R309" s="153"/>
      <c r="S309" s="153" t="str">
        <f t="array" ref="S309">INDEX(Activities!I:I, MATCH(A309, Activities!A:A, 0))</f>
        <v>Eastern Partnership</v>
      </c>
      <c r="T309" s="157"/>
      <c r="U309" s="155"/>
      <c r="V309" s="155"/>
      <c r="W309" s="155"/>
      <c r="X309" s="155"/>
      <c r="Y309" s="155"/>
      <c r="Z309" s="155"/>
      <c r="AA309" s="155"/>
    </row>
    <row r="310" ht="15.75" customHeight="1">
      <c r="A310" s="146" t="s">
        <v>334</v>
      </c>
      <c r="B310" s="147">
        <f>COUNTIF(Activities!A:A, A310)</f>
        <v>1</v>
      </c>
      <c r="C310" s="161" t="s">
        <v>852</v>
      </c>
      <c r="D310" s="149">
        <v>43646.0</v>
      </c>
      <c r="E310" s="150">
        <v>43646.0</v>
      </c>
      <c r="F310" s="156">
        <v>4.0</v>
      </c>
      <c r="G310" s="152">
        <f t="shared" si="1"/>
        <v>6</v>
      </c>
      <c r="H310" s="153" t="s">
        <v>814</v>
      </c>
      <c r="I310" s="152">
        <f t="shared" si="2"/>
        <v>2019</v>
      </c>
      <c r="J310" s="152">
        <f t="shared" si="3"/>
        <v>2020</v>
      </c>
      <c r="K310" s="153" t="str">
        <f t="shared" si="4"/>
        <v>Expenditure on Good Governance Fund (Q1 FY 2020)</v>
      </c>
      <c r="L310" s="152" t="s">
        <v>5</v>
      </c>
      <c r="M310" s="152" t="s">
        <v>8</v>
      </c>
      <c r="N310" s="152">
        <v>10.0</v>
      </c>
      <c r="O310" s="152"/>
      <c r="P310" s="152"/>
      <c r="Q310" s="152"/>
      <c r="R310" s="153"/>
      <c r="S310" s="153" t="str">
        <f t="array" ref="S310">INDEX(Activities!I:I, MATCH(A310, Activities!A:A, 0))</f>
        <v>Good Governance Fund</v>
      </c>
      <c r="T310" s="157"/>
      <c r="U310" s="155"/>
      <c r="V310" s="155"/>
      <c r="W310" s="155"/>
      <c r="X310" s="155"/>
      <c r="Y310" s="155"/>
      <c r="Z310" s="155"/>
      <c r="AA310" s="155"/>
    </row>
    <row r="311" ht="15.75" customHeight="1">
      <c r="A311" s="146" t="s">
        <v>349</v>
      </c>
      <c r="B311" s="147">
        <f>COUNTIF(Activities!A:A, A311)</f>
        <v>1</v>
      </c>
      <c r="C311" s="161" t="s">
        <v>853</v>
      </c>
      <c r="D311" s="149">
        <v>43646.0</v>
      </c>
      <c r="E311" s="150">
        <v>43646.0</v>
      </c>
      <c r="F311" s="156">
        <v>4.0</v>
      </c>
      <c r="G311" s="152">
        <f t="shared" si="1"/>
        <v>6</v>
      </c>
      <c r="H311" s="153" t="s">
        <v>814</v>
      </c>
      <c r="I311" s="152">
        <f t="shared" si="2"/>
        <v>2019</v>
      </c>
      <c r="J311" s="152">
        <f t="shared" si="3"/>
        <v>2020</v>
      </c>
      <c r="K311" s="153" t="str">
        <f t="shared" si="4"/>
        <v>Expenditure on Algeria CSSF Programme (Q1 FY 2020)</v>
      </c>
      <c r="L311" s="152" t="s">
        <v>5</v>
      </c>
      <c r="M311" s="152" t="s">
        <v>8</v>
      </c>
      <c r="N311" s="152">
        <v>10.0</v>
      </c>
      <c r="O311" s="152"/>
      <c r="P311" s="152"/>
      <c r="Q311" s="152"/>
      <c r="R311" s="153"/>
      <c r="S311" s="153" t="str">
        <f t="array" ref="S311">INDEX(Activities!I:I, MATCH(A311, Activities!A:A, 0))</f>
        <v>Algeria CSSF Programme</v>
      </c>
      <c r="T311" s="157"/>
      <c r="U311" s="155"/>
      <c r="V311" s="155"/>
      <c r="W311" s="155"/>
      <c r="X311" s="155"/>
      <c r="Y311" s="155"/>
      <c r="Z311" s="155"/>
      <c r="AA311" s="155"/>
    </row>
    <row r="312" ht="15.75" customHeight="1">
      <c r="A312" s="146" t="s">
        <v>356</v>
      </c>
      <c r="B312" s="147">
        <f>COUNTIF(Activities!A:A, A312)</f>
        <v>1</v>
      </c>
      <c r="C312" s="161" t="s">
        <v>854</v>
      </c>
      <c r="D312" s="149">
        <v>43646.0</v>
      </c>
      <c r="E312" s="150">
        <v>43646.0</v>
      </c>
      <c r="F312" s="156">
        <v>4.0</v>
      </c>
      <c r="G312" s="152">
        <f t="shared" si="1"/>
        <v>6</v>
      </c>
      <c r="H312" s="153" t="s">
        <v>814</v>
      </c>
      <c r="I312" s="152">
        <f t="shared" si="2"/>
        <v>2019</v>
      </c>
      <c r="J312" s="152">
        <f t="shared" si="3"/>
        <v>2020</v>
      </c>
      <c r="K312" s="153" t="str">
        <f t="shared" si="4"/>
        <v>Expenditure on Egypt CSSF Programme (Q1 FY 2020)</v>
      </c>
      <c r="L312" s="152" t="s">
        <v>5</v>
      </c>
      <c r="M312" s="152" t="s">
        <v>8</v>
      </c>
      <c r="N312" s="152">
        <v>10.0</v>
      </c>
      <c r="O312" s="152"/>
      <c r="P312" s="152"/>
      <c r="Q312" s="152"/>
      <c r="R312" s="153"/>
      <c r="S312" s="153" t="str">
        <f t="array" ref="S312">INDEX(Activities!I:I, MATCH(A312, Activities!A:A, 0))</f>
        <v>Egypt CSSF Programme</v>
      </c>
      <c r="T312" s="157"/>
      <c r="U312" s="155"/>
      <c r="V312" s="155"/>
      <c r="W312" s="155"/>
      <c r="X312" s="155"/>
      <c r="Y312" s="155"/>
      <c r="Z312" s="155"/>
      <c r="AA312" s="155"/>
    </row>
    <row r="313" ht="15.75" customHeight="1">
      <c r="A313" s="146" t="s">
        <v>363</v>
      </c>
      <c r="B313" s="147">
        <f>COUNTIF(Activities!A:A, A313)</f>
        <v>1</v>
      </c>
      <c r="C313" s="161" t="s">
        <v>855</v>
      </c>
      <c r="D313" s="149">
        <v>43646.0</v>
      </c>
      <c r="E313" s="150">
        <v>43646.0</v>
      </c>
      <c r="F313" s="156">
        <v>4.0</v>
      </c>
      <c r="G313" s="152">
        <f t="shared" si="1"/>
        <v>6</v>
      </c>
      <c r="H313" s="153" t="s">
        <v>814</v>
      </c>
      <c r="I313" s="152">
        <f t="shared" si="2"/>
        <v>2019</v>
      </c>
      <c r="J313" s="152">
        <f t="shared" si="3"/>
        <v>2020</v>
      </c>
      <c r="K313" s="153" t="str">
        <f t="shared" si="4"/>
        <v>Expenditure on Lebanon CSSF: Security Programme (Q1 FY 2020)</v>
      </c>
      <c r="L313" s="152" t="s">
        <v>5</v>
      </c>
      <c r="M313" s="152" t="s">
        <v>8</v>
      </c>
      <c r="N313" s="152">
        <v>10.0</v>
      </c>
      <c r="O313" s="152"/>
      <c r="P313" s="152"/>
      <c r="Q313" s="152"/>
      <c r="R313" s="153"/>
      <c r="S313" s="153" t="str">
        <f t="array" ref="S313">INDEX(Activities!I:I, MATCH(A313, Activities!A:A, 0))</f>
        <v>Lebanon CSSF: Security Programme</v>
      </c>
      <c r="T313" s="157"/>
      <c r="U313" s="155"/>
      <c r="V313" s="155"/>
      <c r="W313" s="155"/>
      <c r="X313" s="155"/>
      <c r="Y313" s="155"/>
      <c r="Z313" s="155"/>
      <c r="AA313" s="155"/>
    </row>
    <row r="314" ht="15.75" customHeight="1">
      <c r="A314" s="146" t="s">
        <v>370</v>
      </c>
      <c r="B314" s="147">
        <f>COUNTIF(Activities!A:A, A314)</f>
        <v>1</v>
      </c>
      <c r="C314" s="161" t="s">
        <v>856</v>
      </c>
      <c r="D314" s="149">
        <v>43646.0</v>
      </c>
      <c r="E314" s="150">
        <v>43646.0</v>
      </c>
      <c r="F314" s="156">
        <v>4.0</v>
      </c>
      <c r="G314" s="152">
        <f t="shared" si="1"/>
        <v>6</v>
      </c>
      <c r="H314" s="153" t="s">
        <v>814</v>
      </c>
      <c r="I314" s="152">
        <f t="shared" si="2"/>
        <v>2019</v>
      </c>
      <c r="J314" s="152">
        <f t="shared" si="3"/>
        <v>2020</v>
      </c>
      <c r="K314" s="153" t="str">
        <f t="shared" si="4"/>
        <v>Expenditure on Libya CSSF Programme (Q1 FY 2020)</v>
      </c>
      <c r="L314" s="152" t="s">
        <v>5</v>
      </c>
      <c r="M314" s="152" t="s">
        <v>8</v>
      </c>
      <c r="N314" s="152">
        <v>10.0</v>
      </c>
      <c r="O314" s="152"/>
      <c r="P314" s="152"/>
      <c r="Q314" s="152"/>
      <c r="R314" s="153"/>
      <c r="S314" s="153" t="str">
        <f t="array" ref="S314">INDEX(Activities!I:I, MATCH(A314, Activities!A:A, 0))</f>
        <v>Libya CSSF Programme</v>
      </c>
      <c r="T314" s="157"/>
      <c r="U314" s="155"/>
      <c r="V314" s="155"/>
      <c r="W314" s="155"/>
      <c r="X314" s="155"/>
      <c r="Y314" s="155"/>
      <c r="Z314" s="155"/>
      <c r="AA314" s="155"/>
    </row>
    <row r="315" ht="15.75" customHeight="1">
      <c r="A315" s="146" t="s">
        <v>376</v>
      </c>
      <c r="B315" s="147">
        <f>COUNTIF(Activities!A:A, A315)</f>
        <v>1</v>
      </c>
      <c r="C315" s="161" t="s">
        <v>857</v>
      </c>
      <c r="D315" s="149">
        <v>43646.0</v>
      </c>
      <c r="E315" s="150">
        <v>43646.0</v>
      </c>
      <c r="F315" s="156">
        <v>4.0</v>
      </c>
      <c r="G315" s="152">
        <f t="shared" si="1"/>
        <v>6</v>
      </c>
      <c r="H315" s="153" t="s">
        <v>814</v>
      </c>
      <c r="I315" s="152">
        <f t="shared" si="2"/>
        <v>2019</v>
      </c>
      <c r="J315" s="152">
        <f t="shared" si="3"/>
        <v>2020</v>
      </c>
      <c r="K315" s="153" t="str">
        <f t="shared" si="4"/>
        <v>Expenditure on Morocco CSSF Programme (Q1 FY 2020)</v>
      </c>
      <c r="L315" s="152" t="s">
        <v>5</v>
      </c>
      <c r="M315" s="152" t="s">
        <v>8</v>
      </c>
      <c r="N315" s="152">
        <v>10.0</v>
      </c>
      <c r="O315" s="152"/>
      <c r="P315" s="152"/>
      <c r="Q315" s="152"/>
      <c r="R315" s="153"/>
      <c r="S315" s="153" t="str">
        <f t="array" ref="S315">INDEX(Activities!I:I, MATCH(A315, Activities!A:A, 0))</f>
        <v>Morocco CSSF Programme</v>
      </c>
      <c r="T315" s="157"/>
      <c r="U315" s="155"/>
      <c r="V315" s="155"/>
      <c r="W315" s="155"/>
      <c r="X315" s="155"/>
      <c r="Y315" s="155"/>
      <c r="Z315" s="155"/>
      <c r="AA315" s="155"/>
    </row>
    <row r="316" ht="15.75" customHeight="1">
      <c r="A316" s="146" t="s">
        <v>383</v>
      </c>
      <c r="B316" s="147">
        <f>COUNTIF(Activities!A:A, A316)</f>
        <v>1</v>
      </c>
      <c r="C316" s="161" t="s">
        <v>858</v>
      </c>
      <c r="D316" s="149">
        <v>43646.0</v>
      </c>
      <c r="E316" s="150">
        <v>43646.0</v>
      </c>
      <c r="F316" s="156">
        <v>4.0</v>
      </c>
      <c r="G316" s="152">
        <f t="shared" si="1"/>
        <v>6</v>
      </c>
      <c r="H316" s="153" t="s">
        <v>814</v>
      </c>
      <c r="I316" s="152">
        <f t="shared" si="2"/>
        <v>2019</v>
      </c>
      <c r="J316" s="152">
        <f t="shared" si="3"/>
        <v>2020</v>
      </c>
      <c r="K316" s="153" t="str">
        <f t="shared" si="4"/>
        <v>Expenditure on Yemen CSSF Programme (Q1 FY 2020)</v>
      </c>
      <c r="L316" s="152" t="s">
        <v>5</v>
      </c>
      <c r="M316" s="152" t="s">
        <v>8</v>
      </c>
      <c r="N316" s="152">
        <v>10.0</v>
      </c>
      <c r="O316" s="152"/>
      <c r="P316" s="152"/>
      <c r="Q316" s="152"/>
      <c r="R316" s="153"/>
      <c r="S316" s="153" t="str">
        <f t="array" ref="S316">INDEX(Activities!I:I, MATCH(A316, Activities!A:A, 0))</f>
        <v>Yemen CSSF Programme</v>
      </c>
      <c r="T316" s="157"/>
      <c r="U316" s="155"/>
      <c r="V316" s="155"/>
      <c r="W316" s="155"/>
      <c r="X316" s="155"/>
      <c r="Y316" s="155"/>
      <c r="Z316" s="155"/>
      <c r="AA316" s="155"/>
    </row>
    <row r="317" ht="15.75" customHeight="1">
      <c r="A317" s="146" t="s">
        <v>399</v>
      </c>
      <c r="B317" s="147">
        <f>COUNTIF(Activities!A:A, A317)</f>
        <v>1</v>
      </c>
      <c r="C317" s="161" t="s">
        <v>859</v>
      </c>
      <c r="D317" s="149">
        <v>43646.0</v>
      </c>
      <c r="E317" s="150">
        <v>43646.0</v>
      </c>
      <c r="F317" s="156">
        <v>4.0</v>
      </c>
      <c r="G317" s="152">
        <f t="shared" si="1"/>
        <v>6</v>
      </c>
      <c r="H317" s="153" t="s">
        <v>814</v>
      </c>
      <c r="I317" s="152">
        <f t="shared" si="2"/>
        <v>2019</v>
      </c>
      <c r="J317" s="152">
        <f t="shared" si="3"/>
        <v>2020</v>
      </c>
      <c r="K317" s="153" t="str">
        <f t="shared" si="4"/>
        <v>Expenditure on Jordan Political Stability (Q1 FY 2020)</v>
      </c>
      <c r="L317" s="152" t="s">
        <v>5</v>
      </c>
      <c r="M317" s="152" t="s">
        <v>8</v>
      </c>
      <c r="N317" s="152">
        <v>10.0</v>
      </c>
      <c r="O317" s="152"/>
      <c r="P317" s="152"/>
      <c r="Q317" s="152"/>
      <c r="R317" s="153"/>
      <c r="S317" s="153" t="str">
        <f t="array" ref="S317">INDEX(Activities!I:I, MATCH(A317, Activities!A:A, 0))</f>
        <v>Jordan Political Stability</v>
      </c>
      <c r="T317" s="157"/>
      <c r="U317" s="155"/>
      <c r="V317" s="155"/>
      <c r="W317" s="155"/>
      <c r="X317" s="155"/>
      <c r="Y317" s="155"/>
      <c r="Z317" s="155"/>
      <c r="AA317" s="155"/>
    </row>
    <row r="318" ht="15.75" customHeight="1">
      <c r="A318" s="146" t="s">
        <v>409</v>
      </c>
      <c r="B318" s="147">
        <f>COUNTIF(Activities!A:A, A318)</f>
        <v>1</v>
      </c>
      <c r="C318" s="161" t="s">
        <v>860</v>
      </c>
      <c r="D318" s="149">
        <v>43646.0</v>
      </c>
      <c r="E318" s="150">
        <v>43646.0</v>
      </c>
      <c r="F318" s="156">
        <v>4.0</v>
      </c>
      <c r="G318" s="152">
        <f t="shared" si="1"/>
        <v>6</v>
      </c>
      <c r="H318" s="153" t="s">
        <v>814</v>
      </c>
      <c r="I318" s="152">
        <f t="shared" si="2"/>
        <v>2019</v>
      </c>
      <c r="J318" s="152">
        <f t="shared" si="3"/>
        <v>2020</v>
      </c>
      <c r="K318" s="153" t="str">
        <f t="shared" si="4"/>
        <v>Expenditure on Jordan Internal Security (Q1 FY 2020)</v>
      </c>
      <c r="L318" s="152" t="s">
        <v>5</v>
      </c>
      <c r="M318" s="152" t="s">
        <v>8</v>
      </c>
      <c r="N318" s="152">
        <v>10.0</v>
      </c>
      <c r="O318" s="152"/>
      <c r="P318" s="152"/>
      <c r="Q318" s="152"/>
      <c r="R318" s="153"/>
      <c r="S318" s="153" t="str">
        <f t="array" ref="S318">INDEX(Activities!I:I, MATCH(A318, Activities!A:A, 0))</f>
        <v>Jordan Internal Security</v>
      </c>
      <c r="T318" s="157"/>
      <c r="U318" s="155"/>
      <c r="V318" s="155"/>
      <c r="W318" s="155"/>
      <c r="X318" s="155"/>
      <c r="Y318" s="155"/>
      <c r="Z318" s="155"/>
      <c r="AA318" s="155"/>
    </row>
    <row r="319" ht="15.75" customHeight="1">
      <c r="A319" s="146" t="s">
        <v>414</v>
      </c>
      <c r="B319" s="147">
        <f>COUNTIF(Activities!A:A, A319)</f>
        <v>1</v>
      </c>
      <c r="C319" s="161" t="s">
        <v>861</v>
      </c>
      <c r="D319" s="149">
        <v>43646.0</v>
      </c>
      <c r="E319" s="150">
        <v>43646.0</v>
      </c>
      <c r="F319" s="156">
        <v>4.0</v>
      </c>
      <c r="G319" s="152">
        <f t="shared" si="1"/>
        <v>6</v>
      </c>
      <c r="H319" s="153" t="s">
        <v>814</v>
      </c>
      <c r="I319" s="152">
        <f t="shared" si="2"/>
        <v>2019</v>
      </c>
      <c r="J319" s="152">
        <f t="shared" si="3"/>
        <v>2020</v>
      </c>
      <c r="K319" s="153" t="str">
        <f t="shared" si="4"/>
        <v>Expenditure on Lebanon CSSF: Community Stability Programme (Q1 FY 2020)</v>
      </c>
      <c r="L319" s="152" t="s">
        <v>5</v>
      </c>
      <c r="M319" s="152" t="s">
        <v>8</v>
      </c>
      <c r="N319" s="152">
        <v>10.0</v>
      </c>
      <c r="O319" s="152"/>
      <c r="P319" s="152"/>
      <c r="Q319" s="152"/>
      <c r="R319" s="153"/>
      <c r="S319" s="153" t="str">
        <f t="array" ref="S319">INDEX(Activities!I:I, MATCH(A319, Activities!A:A, 0))</f>
        <v>Lebanon CSSF: Community Stability Programme</v>
      </c>
      <c r="T319" s="157"/>
      <c r="U319" s="155"/>
      <c r="V319" s="155"/>
      <c r="W319" s="155"/>
      <c r="X319" s="155"/>
      <c r="Y319" s="155"/>
      <c r="Z319" s="155"/>
      <c r="AA319" s="155"/>
    </row>
    <row r="320" ht="15.75" customHeight="1">
      <c r="A320" s="146" t="s">
        <v>418</v>
      </c>
      <c r="B320" s="147">
        <f>COUNTIF(Activities!A:A, A320)</f>
        <v>1</v>
      </c>
      <c r="C320" s="161" t="s">
        <v>862</v>
      </c>
      <c r="D320" s="149">
        <v>43646.0</v>
      </c>
      <c r="E320" s="150">
        <v>43646.0</v>
      </c>
      <c r="F320" s="156">
        <v>4.0</v>
      </c>
      <c r="G320" s="152">
        <f t="shared" si="1"/>
        <v>6</v>
      </c>
      <c r="H320" s="153" t="s">
        <v>814</v>
      </c>
      <c r="I320" s="152">
        <f t="shared" si="2"/>
        <v>2019</v>
      </c>
      <c r="J320" s="152">
        <f t="shared" si="3"/>
        <v>2020</v>
      </c>
      <c r="K320" s="153" t="str">
        <f t="shared" si="4"/>
        <v>Expenditure on The North Africa Fund for Regional Cooperation (Q1 FY 2020)</v>
      </c>
      <c r="L320" s="152" t="s">
        <v>5</v>
      </c>
      <c r="M320" s="152" t="s">
        <v>8</v>
      </c>
      <c r="N320" s="152">
        <v>10.0</v>
      </c>
      <c r="O320" s="152"/>
      <c r="P320" s="152"/>
      <c r="Q320" s="152"/>
      <c r="R320" s="153"/>
      <c r="S320" s="153" t="str">
        <f t="array" ref="S320">INDEX(Activities!I:I, MATCH(A320, Activities!A:A, 0))</f>
        <v>The North Africa Fund for Regional Cooperation</v>
      </c>
      <c r="T320" s="157"/>
      <c r="U320" s="155"/>
      <c r="V320" s="155"/>
      <c r="W320" s="155"/>
      <c r="X320" s="155"/>
      <c r="Y320" s="155"/>
      <c r="Z320" s="155"/>
      <c r="AA320" s="155"/>
    </row>
    <row r="321" ht="15.75" customHeight="1">
      <c r="A321" s="146" t="s">
        <v>423</v>
      </c>
      <c r="B321" s="147">
        <f>COUNTIF(Activities!A:A, A321)</f>
        <v>1</v>
      </c>
      <c r="C321" s="161" t="s">
        <v>863</v>
      </c>
      <c r="D321" s="149">
        <v>43646.0</v>
      </c>
      <c r="E321" s="150">
        <v>43646.0</v>
      </c>
      <c r="F321" s="156">
        <v>4.0</v>
      </c>
      <c r="G321" s="152">
        <f t="shared" si="1"/>
        <v>6</v>
      </c>
      <c r="H321" s="153" t="s">
        <v>814</v>
      </c>
      <c r="I321" s="152">
        <f t="shared" si="2"/>
        <v>2019</v>
      </c>
      <c r="J321" s="152">
        <f t="shared" si="3"/>
        <v>2020</v>
      </c>
      <c r="K321" s="153" t="str">
        <f t="shared" si="4"/>
        <v>Expenditure on Technical Assistance Facility Programme (Q1 FY 2020)</v>
      </c>
      <c r="L321" s="152" t="s">
        <v>5</v>
      </c>
      <c r="M321" s="152" t="s">
        <v>8</v>
      </c>
      <c r="N321" s="152">
        <v>10.0</v>
      </c>
      <c r="O321" s="152"/>
      <c r="P321" s="152"/>
      <c r="Q321" s="152"/>
      <c r="R321" s="153"/>
      <c r="S321" s="153" t="str">
        <f t="array" ref="S321">INDEX(Activities!I:I, MATCH(A321, Activities!A:A, 0))</f>
        <v>Technical Assistance Facility Programme</v>
      </c>
      <c r="T321" s="157"/>
      <c r="U321" s="155"/>
      <c r="V321" s="155"/>
      <c r="W321" s="155"/>
      <c r="X321" s="155"/>
      <c r="Y321" s="155"/>
      <c r="Z321" s="155"/>
      <c r="AA321" s="155"/>
    </row>
    <row r="322" ht="15.75" customHeight="1">
      <c r="A322" s="146" t="s">
        <v>427</v>
      </c>
      <c r="B322" s="147">
        <f>COUNTIF(Activities!A:A, A322)</f>
        <v>1</v>
      </c>
      <c r="C322" s="161" t="s">
        <v>864</v>
      </c>
      <c r="D322" s="149">
        <v>43646.0</v>
      </c>
      <c r="E322" s="150">
        <v>43646.0</v>
      </c>
      <c r="F322" s="156">
        <v>4.0</v>
      </c>
      <c r="G322" s="152">
        <f t="shared" si="1"/>
        <v>6</v>
      </c>
      <c r="H322" s="153" t="s">
        <v>814</v>
      </c>
      <c r="I322" s="152">
        <f t="shared" si="2"/>
        <v>2019</v>
      </c>
      <c r="J322" s="152">
        <f t="shared" si="3"/>
        <v>2020</v>
      </c>
      <c r="K322" s="153" t="str">
        <f t="shared" si="4"/>
        <v>Expenditure on Middle East Peace Process (MEPP) CSSF Programme (Q1 FY 2020)</v>
      </c>
      <c r="L322" s="152" t="s">
        <v>5</v>
      </c>
      <c r="M322" s="152" t="s">
        <v>8</v>
      </c>
      <c r="N322" s="152">
        <v>10.0</v>
      </c>
      <c r="O322" s="152"/>
      <c r="P322" s="152"/>
      <c r="Q322" s="152"/>
      <c r="R322" s="153"/>
      <c r="S322" s="153" t="str">
        <f t="array" ref="S322">INDEX(Activities!I:I, MATCH(A322, Activities!A:A, 0))</f>
        <v>Middle East Peace Process (MEPP) CSSF Programme</v>
      </c>
      <c r="T322" s="157"/>
      <c r="U322" s="155"/>
      <c r="V322" s="155"/>
      <c r="W322" s="155"/>
      <c r="X322" s="155"/>
      <c r="Y322" s="155"/>
      <c r="Z322" s="155"/>
      <c r="AA322" s="155"/>
    </row>
    <row r="323" ht="15.75" customHeight="1">
      <c r="A323" s="146" t="s">
        <v>446</v>
      </c>
      <c r="B323" s="147">
        <f>COUNTIF(Activities!A:A, A323)</f>
        <v>1</v>
      </c>
      <c r="C323" s="161" t="s">
        <v>865</v>
      </c>
      <c r="D323" s="149">
        <v>43646.0</v>
      </c>
      <c r="E323" s="150">
        <v>43646.0</v>
      </c>
      <c r="F323" s="156">
        <v>4.0</v>
      </c>
      <c r="G323" s="152">
        <f t="shared" si="1"/>
        <v>6</v>
      </c>
      <c r="H323" s="153" t="s">
        <v>814</v>
      </c>
      <c r="I323" s="152">
        <f t="shared" si="2"/>
        <v>2019</v>
      </c>
      <c r="J323" s="152">
        <f t="shared" si="3"/>
        <v>2020</v>
      </c>
      <c r="K323" s="153" t="str">
        <f t="shared" si="4"/>
        <v>Expenditure on Tunisia CSSF Programme (Q1 FY 2020)</v>
      </c>
      <c r="L323" s="152" t="s">
        <v>5</v>
      </c>
      <c r="M323" s="152" t="s">
        <v>8</v>
      </c>
      <c r="N323" s="152">
        <v>10.0</v>
      </c>
      <c r="O323" s="152"/>
      <c r="P323" s="152"/>
      <c r="Q323" s="152"/>
      <c r="R323" s="153"/>
      <c r="S323" s="153" t="str">
        <f t="array" ref="S323">INDEX(Activities!I:I, MATCH(A323, Activities!A:A, 0))</f>
        <v>Tunisia CSSF Programme</v>
      </c>
      <c r="T323" s="157"/>
      <c r="U323" s="155"/>
      <c r="V323" s="155"/>
      <c r="W323" s="155"/>
      <c r="X323" s="155"/>
      <c r="Y323" s="155"/>
      <c r="Z323" s="155"/>
      <c r="AA323" s="155"/>
    </row>
    <row r="324" ht="15.75" customHeight="1">
      <c r="A324" s="146" t="s">
        <v>452</v>
      </c>
      <c r="B324" s="147">
        <f>COUNTIF(Activities!A:A, A324)</f>
        <v>1</v>
      </c>
      <c r="C324" s="161" t="s">
        <v>866</v>
      </c>
      <c r="D324" s="149">
        <v>43646.0</v>
      </c>
      <c r="E324" s="150">
        <v>43646.0</v>
      </c>
      <c r="F324" s="156">
        <v>4.0</v>
      </c>
      <c r="G324" s="152">
        <f t="shared" si="1"/>
        <v>6</v>
      </c>
      <c r="H324" s="153" t="s">
        <v>814</v>
      </c>
      <c r="I324" s="152">
        <f t="shared" si="2"/>
        <v>2019</v>
      </c>
      <c r="J324" s="152">
        <f t="shared" si="3"/>
        <v>2020</v>
      </c>
      <c r="K324" s="153" t="str">
        <f t="shared" si="4"/>
        <v>Expenditure on Iraq CSSF Programme (Q1 FY 2020)</v>
      </c>
      <c r="L324" s="152" t="s">
        <v>5</v>
      </c>
      <c r="M324" s="152" t="s">
        <v>8</v>
      </c>
      <c r="N324" s="152">
        <v>10.0</v>
      </c>
      <c r="O324" s="152"/>
      <c r="P324" s="152"/>
      <c r="Q324" s="152"/>
      <c r="R324" s="153"/>
      <c r="S324" s="153" t="str">
        <f t="array" ref="S324">INDEX(Activities!I:I, MATCH(A324, Activities!A:A, 0))</f>
        <v>Iraq CSSF Programme</v>
      </c>
      <c r="T324" s="157"/>
      <c r="U324" s="155"/>
      <c r="V324" s="155"/>
      <c r="W324" s="155"/>
      <c r="X324" s="155"/>
      <c r="Y324" s="155"/>
      <c r="Z324" s="155"/>
      <c r="AA324" s="155"/>
    </row>
    <row r="325" ht="15.75" customHeight="1">
      <c r="A325" s="146" t="s">
        <v>456</v>
      </c>
      <c r="B325" s="147">
        <f>COUNTIF(Activities!A:A, A325)</f>
        <v>1</v>
      </c>
      <c r="C325" s="161" t="s">
        <v>729</v>
      </c>
      <c r="D325" s="149">
        <v>43646.0</v>
      </c>
      <c r="E325" s="150">
        <v>43646.0</v>
      </c>
      <c r="F325" s="156">
        <v>4.0</v>
      </c>
      <c r="G325" s="152">
        <f t="shared" si="1"/>
        <v>6</v>
      </c>
      <c r="H325" s="153" t="s">
        <v>814</v>
      </c>
      <c r="I325" s="152">
        <f t="shared" si="2"/>
        <v>2019</v>
      </c>
      <c r="J325" s="152">
        <f t="shared" si="3"/>
        <v>2020</v>
      </c>
      <c r="K325" s="153" t="str">
        <f t="shared" si="4"/>
        <v>Expenditure on Syria CSSF: Future Syria Programme (Q1 FY 2020)</v>
      </c>
      <c r="L325" s="152" t="s">
        <v>5</v>
      </c>
      <c r="M325" s="152" t="s">
        <v>8</v>
      </c>
      <c r="N325" s="152">
        <v>10.0</v>
      </c>
      <c r="O325" s="152"/>
      <c r="P325" s="152"/>
      <c r="Q325" s="152"/>
      <c r="R325" s="153"/>
      <c r="S325" s="153" t="str">
        <f t="array" ref="S325">INDEX(Activities!I:I, MATCH(A325, Activities!A:A, 0))</f>
        <v>Syria CSSF: Future Syria Programme</v>
      </c>
      <c r="T325" s="157"/>
      <c r="U325" s="155"/>
      <c r="V325" s="155"/>
      <c r="W325" s="155"/>
      <c r="X325" s="155"/>
      <c r="Y325" s="155"/>
      <c r="Z325" s="155"/>
      <c r="AA325" s="155"/>
    </row>
    <row r="326" ht="15.75" customHeight="1">
      <c r="A326" s="146" t="s">
        <v>460</v>
      </c>
      <c r="B326" s="147">
        <f>COUNTIF(Activities!A:A, A326)</f>
        <v>1</v>
      </c>
      <c r="C326" s="161" t="s">
        <v>729</v>
      </c>
      <c r="D326" s="149">
        <v>43646.0</v>
      </c>
      <c r="E326" s="150">
        <v>43646.0</v>
      </c>
      <c r="F326" s="156">
        <v>4.0</v>
      </c>
      <c r="G326" s="152">
        <f t="shared" si="1"/>
        <v>6</v>
      </c>
      <c r="H326" s="153" t="s">
        <v>814</v>
      </c>
      <c r="I326" s="152">
        <f t="shared" si="2"/>
        <v>2019</v>
      </c>
      <c r="J326" s="152">
        <f t="shared" si="3"/>
        <v>2020</v>
      </c>
      <c r="K326" s="153" t="str">
        <f t="shared" si="4"/>
        <v>Expenditure on UK-Jordan Partnership Facility Programme (Q1 FY 2020)</v>
      </c>
      <c r="L326" s="152" t="s">
        <v>5</v>
      </c>
      <c r="M326" s="152" t="s">
        <v>8</v>
      </c>
      <c r="N326" s="152">
        <v>10.0</v>
      </c>
      <c r="O326" s="152"/>
      <c r="P326" s="152"/>
      <c r="Q326" s="152"/>
      <c r="R326" s="153"/>
      <c r="S326" s="153" t="str">
        <f t="array" ref="S326">INDEX(Activities!I:I, MATCH(A326, Activities!A:A, 0))</f>
        <v>UK-Jordan Partnership Facility Programme</v>
      </c>
      <c r="T326" s="157"/>
      <c r="U326" s="155"/>
      <c r="V326" s="155"/>
      <c r="W326" s="155"/>
      <c r="X326" s="155"/>
      <c r="Y326" s="155"/>
      <c r="Z326" s="155"/>
      <c r="AA326" s="155"/>
    </row>
    <row r="327" ht="15.75" customHeight="1">
      <c r="A327" s="146" t="s">
        <v>465</v>
      </c>
      <c r="B327" s="147">
        <f>COUNTIF(Activities!A:A, A327)</f>
        <v>1</v>
      </c>
      <c r="C327" s="161" t="s">
        <v>729</v>
      </c>
      <c r="D327" s="149">
        <v>43646.0</v>
      </c>
      <c r="E327" s="150">
        <v>43646.0</v>
      </c>
      <c r="F327" s="156">
        <v>4.0</v>
      </c>
      <c r="G327" s="152">
        <f t="shared" si="1"/>
        <v>6</v>
      </c>
      <c r="H327" s="153" t="s">
        <v>814</v>
      </c>
      <c r="I327" s="152">
        <f t="shared" si="2"/>
        <v>2019</v>
      </c>
      <c r="J327" s="152">
        <f t="shared" si="3"/>
        <v>2020</v>
      </c>
      <c r="K327" s="153" t="str">
        <f t="shared" si="4"/>
        <v>Expenditure on Lebanon CSSF: Political Reform Programme (Q1 FY 2020)</v>
      </c>
      <c r="L327" s="152" t="s">
        <v>5</v>
      </c>
      <c r="M327" s="152" t="s">
        <v>8</v>
      </c>
      <c r="N327" s="152">
        <v>10.0</v>
      </c>
      <c r="O327" s="152"/>
      <c r="P327" s="152"/>
      <c r="Q327" s="152"/>
      <c r="R327" s="153"/>
      <c r="S327" s="153" t="str">
        <f t="array" ref="S327">INDEX(Activities!I:I, MATCH(A327, Activities!A:A, 0))</f>
        <v>Lebanon CSSF: Political Reform Programme</v>
      </c>
      <c r="T327" s="157"/>
      <c r="U327" s="155"/>
      <c r="V327" s="155"/>
      <c r="W327" s="155"/>
      <c r="X327" s="155"/>
      <c r="Y327" s="155"/>
      <c r="Z327" s="155"/>
      <c r="AA327" s="155"/>
    </row>
    <row r="328" ht="15.75" customHeight="1">
      <c r="A328" s="146" t="s">
        <v>481</v>
      </c>
      <c r="B328" s="147">
        <f>COUNTIF(Activities!A:A, A328)</f>
        <v>1</v>
      </c>
      <c r="C328" s="161" t="s">
        <v>867</v>
      </c>
      <c r="D328" s="149">
        <v>43646.0</v>
      </c>
      <c r="E328" s="150">
        <v>43646.0</v>
      </c>
      <c r="F328" s="156">
        <v>4.0</v>
      </c>
      <c r="G328" s="152">
        <f t="shared" si="1"/>
        <v>6</v>
      </c>
      <c r="H328" s="153" t="s">
        <v>814</v>
      </c>
      <c r="I328" s="152">
        <f t="shared" si="2"/>
        <v>2019</v>
      </c>
      <c r="J328" s="152">
        <f t="shared" si="3"/>
        <v>2020</v>
      </c>
      <c r="K328" s="153" t="str">
        <f t="shared" si="4"/>
        <v>Expenditure on Overseas Territories Justice, Security &amp; Governance (Q1 FY 2020)</v>
      </c>
      <c r="L328" s="152" t="s">
        <v>5</v>
      </c>
      <c r="M328" s="152" t="s">
        <v>8</v>
      </c>
      <c r="N328" s="152">
        <v>10.0</v>
      </c>
      <c r="O328" s="152"/>
      <c r="P328" s="152"/>
      <c r="Q328" s="152"/>
      <c r="R328" s="153"/>
      <c r="S328" s="153" t="str">
        <f t="array" ref="S328">INDEX(Activities!I:I, MATCH(A328, Activities!A:A, 0))</f>
        <v>Overseas Territories Justice, Security &amp; Governance</v>
      </c>
      <c r="T328" s="157"/>
      <c r="U328" s="155"/>
      <c r="V328" s="155"/>
      <c r="W328" s="155"/>
      <c r="X328" s="155"/>
      <c r="Y328" s="155"/>
      <c r="Z328" s="155"/>
      <c r="AA328" s="155"/>
    </row>
    <row r="329" ht="15.75" customHeight="1">
      <c r="A329" s="146" t="s">
        <v>485</v>
      </c>
      <c r="B329" s="147">
        <f>COUNTIF(Activities!A:A, A329)</f>
        <v>1</v>
      </c>
      <c r="C329" s="161" t="s">
        <v>868</v>
      </c>
      <c r="D329" s="149">
        <v>43646.0</v>
      </c>
      <c r="E329" s="150">
        <v>43646.0</v>
      </c>
      <c r="F329" s="156">
        <v>4.0</v>
      </c>
      <c r="G329" s="152">
        <f t="shared" si="1"/>
        <v>6</v>
      </c>
      <c r="H329" s="153" t="s">
        <v>814</v>
      </c>
      <c r="I329" s="152">
        <f t="shared" si="2"/>
        <v>2019</v>
      </c>
      <c r="J329" s="152">
        <f t="shared" si="3"/>
        <v>2020</v>
      </c>
      <c r="K329" s="153" t="str">
        <f t="shared" si="4"/>
        <v>Expenditure on Maritime Governance and Environment Programme (Q1 FY 2020)</v>
      </c>
      <c r="L329" s="152" t="s">
        <v>5</v>
      </c>
      <c r="M329" s="152" t="s">
        <v>8</v>
      </c>
      <c r="N329" s="152">
        <v>10.0</v>
      </c>
      <c r="O329" s="152"/>
      <c r="P329" s="152"/>
      <c r="Q329" s="152"/>
      <c r="R329" s="153"/>
      <c r="S329" s="153" t="str">
        <f t="array" ref="S329">INDEX(Activities!I:I, MATCH(A329, Activities!A:A, 0))</f>
        <v>Maritime Governance and Environment Programme</v>
      </c>
      <c r="T329" s="157"/>
      <c r="U329" s="155"/>
      <c r="V329" s="155"/>
      <c r="W329" s="155"/>
      <c r="X329" s="155"/>
      <c r="Y329" s="155"/>
      <c r="Z329" s="155"/>
      <c r="AA329" s="155"/>
    </row>
    <row r="330" ht="15.75" customHeight="1">
      <c r="A330" s="146" t="s">
        <v>516</v>
      </c>
      <c r="B330" s="147">
        <f>COUNTIF(Activities!A:A, A330)</f>
        <v>1</v>
      </c>
      <c r="C330" s="161" t="s">
        <v>869</v>
      </c>
      <c r="D330" s="149">
        <v>43646.0</v>
      </c>
      <c r="E330" s="150">
        <v>43646.0</v>
      </c>
      <c r="F330" s="156">
        <v>4.0</v>
      </c>
      <c r="G330" s="152">
        <f t="shared" si="1"/>
        <v>6</v>
      </c>
      <c r="H330" s="153" t="s">
        <v>814</v>
      </c>
      <c r="I330" s="152">
        <f t="shared" si="2"/>
        <v>2019</v>
      </c>
      <c r="J330" s="152">
        <f t="shared" si="3"/>
        <v>2020</v>
      </c>
      <c r="K330" s="153" t="str">
        <f t="shared" si="4"/>
        <v>Expenditure on Consolidating Democracy in Pakistan (Q1 FY 2020)</v>
      </c>
      <c r="L330" s="152" t="s">
        <v>5</v>
      </c>
      <c r="M330" s="152" t="s">
        <v>8</v>
      </c>
      <c r="N330" s="152">
        <v>10.0</v>
      </c>
      <c r="O330" s="152"/>
      <c r="P330" s="152"/>
      <c r="Q330" s="152"/>
      <c r="R330" s="153"/>
      <c r="S330" s="153" t="str">
        <f t="array" ref="S330">INDEX(Activities!I:I, MATCH(A330, Activities!A:A, 0))</f>
        <v>Consolidating Democracy in Pakistan</v>
      </c>
      <c r="T330" s="157"/>
      <c r="U330" s="155"/>
      <c r="V330" s="155"/>
      <c r="W330" s="155"/>
      <c r="X330" s="155"/>
      <c r="Y330" s="155"/>
      <c r="Z330" s="155"/>
      <c r="AA330" s="155"/>
    </row>
    <row r="331" ht="15.75" customHeight="1">
      <c r="A331" s="146" t="s">
        <v>522</v>
      </c>
      <c r="B331" s="147">
        <f>COUNTIF(Activities!A:A, A331)</f>
        <v>1</v>
      </c>
      <c r="C331" s="161" t="s">
        <v>870</v>
      </c>
      <c r="D331" s="149">
        <v>43646.0</v>
      </c>
      <c r="E331" s="150">
        <v>43646.0</v>
      </c>
      <c r="F331" s="156">
        <v>4.0</v>
      </c>
      <c r="G331" s="152">
        <f t="shared" si="1"/>
        <v>6</v>
      </c>
      <c r="H331" s="153" t="s">
        <v>814</v>
      </c>
      <c r="I331" s="152">
        <f t="shared" si="2"/>
        <v>2019</v>
      </c>
      <c r="J331" s="152">
        <f t="shared" si="3"/>
        <v>2020</v>
      </c>
      <c r="K331" s="153" t="str">
        <f t="shared" si="4"/>
        <v>Expenditure on Rule of Law in Pakistan Programme (Q1 FY 2020)</v>
      </c>
      <c r="L331" s="152" t="s">
        <v>5</v>
      </c>
      <c r="M331" s="152" t="s">
        <v>8</v>
      </c>
      <c r="N331" s="152">
        <v>10.0</v>
      </c>
      <c r="O331" s="152"/>
      <c r="P331" s="152"/>
      <c r="Q331" s="152"/>
      <c r="R331" s="153"/>
      <c r="S331" s="153" t="str">
        <f t="array" ref="S331">INDEX(Activities!I:I, MATCH(A331, Activities!A:A, 0))</f>
        <v>Rule of Law in Pakistan Programme</v>
      </c>
      <c r="T331" s="157"/>
      <c r="U331" s="155"/>
      <c r="V331" s="155"/>
      <c r="W331" s="155"/>
      <c r="X331" s="155"/>
      <c r="Y331" s="155"/>
      <c r="Z331" s="155"/>
      <c r="AA331" s="155"/>
    </row>
    <row r="332" ht="15.75" customHeight="1">
      <c r="A332" s="146" t="s">
        <v>526</v>
      </c>
      <c r="B332" s="147">
        <f>COUNTIF(Activities!A:A, A332)</f>
        <v>1</v>
      </c>
      <c r="C332" s="161" t="s">
        <v>871</v>
      </c>
      <c r="D332" s="149">
        <v>43646.0</v>
      </c>
      <c r="E332" s="150">
        <v>43646.0</v>
      </c>
      <c r="F332" s="156">
        <v>4.0</v>
      </c>
      <c r="G332" s="152">
        <f t="shared" si="1"/>
        <v>6</v>
      </c>
      <c r="H332" s="153" t="s">
        <v>814</v>
      </c>
      <c r="I332" s="152">
        <f t="shared" si="2"/>
        <v>2019</v>
      </c>
      <c r="J332" s="152">
        <f t="shared" si="3"/>
        <v>2020</v>
      </c>
      <c r="K332" s="153" t="str">
        <f t="shared" si="4"/>
        <v>Expenditure on Myanmar Country Programme (Q1 FY 2020)</v>
      </c>
      <c r="L332" s="152" t="s">
        <v>5</v>
      </c>
      <c r="M332" s="152" t="s">
        <v>8</v>
      </c>
      <c r="N332" s="152">
        <v>10.0</v>
      </c>
      <c r="O332" s="152"/>
      <c r="P332" s="152"/>
      <c r="Q332" s="152"/>
      <c r="R332" s="153"/>
      <c r="S332" s="153" t="str">
        <f t="array" ref="S332">INDEX(Activities!I:I, MATCH(A332, Activities!A:A, 0))</f>
        <v>Myanmar Country Programme</v>
      </c>
      <c r="T332" s="157"/>
      <c r="U332" s="155"/>
      <c r="V332" s="155"/>
      <c r="W332" s="155"/>
      <c r="X332" s="155"/>
      <c r="Y332" s="155"/>
      <c r="Z332" s="155"/>
      <c r="AA332" s="155"/>
    </row>
    <row r="333" ht="15.75" customHeight="1">
      <c r="A333" s="146" t="s">
        <v>532</v>
      </c>
      <c r="B333" s="147">
        <f>COUNTIF(Activities!A:A, A333)</f>
        <v>1</v>
      </c>
      <c r="C333" s="161" t="s">
        <v>872</v>
      </c>
      <c r="D333" s="149">
        <v>43646.0</v>
      </c>
      <c r="E333" s="150">
        <v>43646.0</v>
      </c>
      <c r="F333" s="156">
        <v>4.0</v>
      </c>
      <c r="G333" s="152">
        <f t="shared" si="1"/>
        <v>6</v>
      </c>
      <c r="H333" s="153" t="s">
        <v>814</v>
      </c>
      <c r="I333" s="152">
        <f t="shared" si="2"/>
        <v>2019</v>
      </c>
      <c r="J333" s="152">
        <f t="shared" si="3"/>
        <v>2020</v>
      </c>
      <c r="K333" s="153" t="str">
        <f t="shared" si="4"/>
        <v>Expenditure on Nepal Peacebuilding Programme (Q1 FY 2020)</v>
      </c>
      <c r="L333" s="152" t="s">
        <v>5</v>
      </c>
      <c r="M333" s="152" t="s">
        <v>8</v>
      </c>
      <c r="N333" s="152">
        <v>10.0</v>
      </c>
      <c r="O333" s="152"/>
      <c r="P333" s="152"/>
      <c r="Q333" s="152"/>
      <c r="R333" s="153"/>
      <c r="S333" s="153" t="str">
        <f t="array" ref="S333">INDEX(Activities!I:I, MATCH(A333, Activities!A:A, 0))</f>
        <v>Nepal Peacebuilding Programme</v>
      </c>
      <c r="T333" s="157"/>
      <c r="U333" s="155"/>
      <c r="V333" s="155"/>
      <c r="W333" s="155"/>
      <c r="X333" s="155"/>
      <c r="Y333" s="155"/>
      <c r="Z333" s="155"/>
      <c r="AA333" s="155"/>
    </row>
    <row r="334" ht="15.75" customHeight="1">
      <c r="A334" s="146" t="s">
        <v>538</v>
      </c>
      <c r="B334" s="147">
        <f>COUNTIF(Activities!A:A, A334)</f>
        <v>1</v>
      </c>
      <c r="C334" s="161" t="s">
        <v>873</v>
      </c>
      <c r="D334" s="149">
        <v>43646.0</v>
      </c>
      <c r="E334" s="150">
        <v>43646.0</v>
      </c>
      <c r="F334" s="156">
        <v>4.0</v>
      </c>
      <c r="G334" s="152">
        <f t="shared" si="1"/>
        <v>6</v>
      </c>
      <c r="H334" s="153" t="s">
        <v>814</v>
      </c>
      <c r="I334" s="152">
        <f t="shared" si="2"/>
        <v>2019</v>
      </c>
      <c r="J334" s="152">
        <f t="shared" si="3"/>
        <v>2020</v>
      </c>
      <c r="K334" s="153" t="str">
        <f t="shared" si="4"/>
        <v>Expenditure on Sri Lanka - Delivering increased stability and reducing the risk of a return to conflict (Q1 FY 2020)</v>
      </c>
      <c r="L334" s="152" t="s">
        <v>5</v>
      </c>
      <c r="M334" s="152" t="s">
        <v>8</v>
      </c>
      <c r="N334" s="152">
        <v>10.0</v>
      </c>
      <c r="O334" s="152"/>
      <c r="P334" s="152"/>
      <c r="Q334" s="152"/>
      <c r="R334" s="153"/>
      <c r="S334" s="153" t="str">
        <f t="array" ref="S334">INDEX(Activities!I:I, MATCH(A334, Activities!A:A, 0))</f>
        <v>Sri Lanka - Delivering increased stability and reducing the risk of a return to conflict</v>
      </c>
      <c r="T334" s="157"/>
      <c r="U334" s="155"/>
      <c r="V334" s="155"/>
      <c r="W334" s="155"/>
      <c r="X334" s="155"/>
      <c r="Y334" s="155"/>
      <c r="Z334" s="155"/>
      <c r="AA334" s="155"/>
    </row>
    <row r="335" ht="15.75" customHeight="1">
      <c r="A335" s="163" t="s">
        <v>565</v>
      </c>
      <c r="B335" s="147">
        <f>COUNTIF(Activities!A:A, A335)</f>
        <v>1</v>
      </c>
      <c r="C335" s="161" t="s">
        <v>874</v>
      </c>
      <c r="D335" s="149">
        <v>43646.0</v>
      </c>
      <c r="E335" s="150">
        <v>43646.0</v>
      </c>
      <c r="F335" s="156">
        <v>4.0</v>
      </c>
      <c r="G335" s="152">
        <f t="shared" si="1"/>
        <v>6</v>
      </c>
      <c r="H335" s="153" t="s">
        <v>814</v>
      </c>
      <c r="I335" s="152">
        <f t="shared" si="2"/>
        <v>2019</v>
      </c>
      <c r="J335" s="152">
        <f t="shared" si="3"/>
        <v>2020</v>
      </c>
      <c r="K335" s="153" t="str">
        <f t="shared" si="4"/>
        <v>Expenditure on Western Balkans Stability CSSF Programme (Q1 FY 2020)</v>
      </c>
      <c r="L335" s="152" t="s">
        <v>5</v>
      </c>
      <c r="M335" s="152" t="s">
        <v>8</v>
      </c>
      <c r="N335" s="152">
        <v>10.0</v>
      </c>
      <c r="O335" s="152"/>
      <c r="P335" s="152"/>
      <c r="Q335" s="152"/>
      <c r="R335" s="153"/>
      <c r="S335" s="153" t="str">
        <f t="array" ref="S335">INDEX(Activities!I:I, MATCH(A335, Activities!A:A, 0))</f>
        <v>Western Balkans Stability CSSF Programme</v>
      </c>
      <c r="T335" s="157"/>
      <c r="U335" s="155"/>
      <c r="V335" s="155"/>
      <c r="W335" s="155"/>
      <c r="X335" s="155"/>
      <c r="Y335" s="155"/>
      <c r="Z335" s="155"/>
      <c r="AA335" s="155"/>
    </row>
    <row r="336" ht="15.75" customHeight="1">
      <c r="A336" s="163" t="s">
        <v>569</v>
      </c>
      <c r="B336" s="147">
        <f>COUNTIF(Activities!A:A, A336)</f>
        <v>1</v>
      </c>
      <c r="C336" s="161">
        <v>0.0</v>
      </c>
      <c r="D336" s="149">
        <v>43646.0</v>
      </c>
      <c r="E336" s="150">
        <v>43646.0</v>
      </c>
      <c r="F336" s="156">
        <v>4.0</v>
      </c>
      <c r="G336" s="152">
        <f t="shared" si="1"/>
        <v>6</v>
      </c>
      <c r="H336" s="153" t="s">
        <v>814</v>
      </c>
      <c r="I336" s="152">
        <f t="shared" si="2"/>
        <v>2019</v>
      </c>
      <c r="J336" s="152">
        <f t="shared" si="3"/>
        <v>2020</v>
      </c>
      <c r="K336" s="153" t="str">
        <f t="shared" si="4"/>
        <v>Expenditure on Western Balkans: Media Cyber and Defence (MCD) CSSF Programme (Q1 FY 2020)</v>
      </c>
      <c r="L336" s="152" t="s">
        <v>5</v>
      </c>
      <c r="M336" s="152" t="s">
        <v>8</v>
      </c>
      <c r="N336" s="152">
        <v>10.0</v>
      </c>
      <c r="O336" s="152"/>
      <c r="P336" s="152"/>
      <c r="Q336" s="152"/>
      <c r="R336" s="153"/>
      <c r="S336" s="153" t="str">
        <f t="array" ref="S336">INDEX(Activities!I:I, MATCH(A336, Activities!A:A, 0))</f>
        <v>Western Balkans: Media Cyber and Defence (MCD) CSSF Programme</v>
      </c>
      <c r="T336" s="157"/>
      <c r="U336" s="155"/>
      <c r="V336" s="155"/>
      <c r="W336" s="155"/>
      <c r="X336" s="155"/>
      <c r="Y336" s="155"/>
      <c r="Z336" s="155"/>
      <c r="AA336" s="155"/>
    </row>
    <row r="337" ht="15.75" customHeight="1">
      <c r="A337" s="146" t="s">
        <v>109</v>
      </c>
      <c r="B337" s="147">
        <f>COUNTIF(Activities!A:A, A337)</f>
        <v>1</v>
      </c>
      <c r="C337" s="161" t="s">
        <v>875</v>
      </c>
      <c r="D337" s="149">
        <v>43738.0</v>
      </c>
      <c r="E337" s="150">
        <v>43738.0</v>
      </c>
      <c r="F337" s="156">
        <v>4.0</v>
      </c>
      <c r="G337" s="152">
        <f t="shared" si="1"/>
        <v>9</v>
      </c>
      <c r="H337" s="153" t="s">
        <v>815</v>
      </c>
      <c r="I337" s="152">
        <f t="shared" si="2"/>
        <v>2019</v>
      </c>
      <c r="J337" s="152">
        <f t="shared" si="3"/>
        <v>2020</v>
      </c>
      <c r="K337" s="153" t="str">
        <f t="shared" si="4"/>
        <v>Expenditure on Multilateral Championing Our Values (Q2 FY 2020)</v>
      </c>
      <c r="L337" s="152" t="s">
        <v>5</v>
      </c>
      <c r="M337" s="152" t="s">
        <v>8</v>
      </c>
      <c r="N337" s="152">
        <v>10.0</v>
      </c>
      <c r="O337" s="152"/>
      <c r="P337" s="152"/>
      <c r="Q337" s="152"/>
      <c r="R337" s="153"/>
      <c r="S337" s="153" t="str">
        <f t="array" ref="S337">INDEX(Activities!I:I, MATCH(A337, Activities!A:A, 0))</f>
        <v>Multilateral Championing Our Values</v>
      </c>
      <c r="T337" s="157"/>
      <c r="U337" s="155"/>
      <c r="V337" s="155"/>
      <c r="W337" s="155"/>
      <c r="X337" s="155"/>
      <c r="Y337" s="155"/>
      <c r="Z337" s="155"/>
      <c r="AA337" s="155"/>
    </row>
    <row r="338" ht="15.75" customHeight="1">
      <c r="A338" s="146" t="s">
        <v>117</v>
      </c>
      <c r="B338" s="147">
        <f>COUNTIF(Activities!A:A, A338)</f>
        <v>1</v>
      </c>
      <c r="C338" s="161" t="s">
        <v>876</v>
      </c>
      <c r="D338" s="149">
        <v>43738.0</v>
      </c>
      <c r="E338" s="150">
        <v>43738.0</v>
      </c>
      <c r="F338" s="156">
        <v>4.0</v>
      </c>
      <c r="G338" s="152">
        <f t="shared" si="1"/>
        <v>9</v>
      </c>
      <c r="H338" s="153" t="s">
        <v>815</v>
      </c>
      <c r="I338" s="152">
        <f t="shared" si="2"/>
        <v>2019</v>
      </c>
      <c r="J338" s="152">
        <f t="shared" si="3"/>
        <v>2020</v>
      </c>
      <c r="K338" s="153" t="str">
        <f t="shared" si="4"/>
        <v>Expenditure on Multilateral Strategy Peacebuilding Programme (Q2 FY 2020)</v>
      </c>
      <c r="L338" s="152" t="s">
        <v>5</v>
      </c>
      <c r="M338" s="152" t="s">
        <v>8</v>
      </c>
      <c r="N338" s="152">
        <v>10.0</v>
      </c>
      <c r="O338" s="152"/>
      <c r="P338" s="152"/>
      <c r="Q338" s="152"/>
      <c r="R338" s="153"/>
      <c r="S338" s="153" t="str">
        <f t="array" ref="S338">INDEX(Activities!I:I, MATCH(A338, Activities!A:A, 0))</f>
        <v>Multilateral Strategy Peacebuilding Programme</v>
      </c>
      <c r="T338" s="157"/>
      <c r="U338" s="155"/>
      <c r="V338" s="155"/>
      <c r="W338" s="155"/>
      <c r="X338" s="155"/>
      <c r="Y338" s="155"/>
      <c r="Z338" s="155"/>
      <c r="AA338" s="155"/>
    </row>
    <row r="339" ht="15.75" customHeight="1">
      <c r="A339" s="146" t="s">
        <v>122</v>
      </c>
      <c r="B339" s="147">
        <f>COUNTIF(Activities!A:A, A339)</f>
        <v>1</v>
      </c>
      <c r="C339" s="161" t="s">
        <v>877</v>
      </c>
      <c r="D339" s="149">
        <v>43738.0</v>
      </c>
      <c r="E339" s="150">
        <v>43738.0</v>
      </c>
      <c r="F339" s="156">
        <v>4.0</v>
      </c>
      <c r="G339" s="152">
        <f t="shared" si="1"/>
        <v>9</v>
      </c>
      <c r="H339" s="153" t="s">
        <v>815</v>
      </c>
      <c r="I339" s="152">
        <f t="shared" si="2"/>
        <v>2019</v>
      </c>
      <c r="J339" s="152">
        <f t="shared" si="3"/>
        <v>2020</v>
      </c>
      <c r="K339" s="153" t="str">
        <f t="shared" si="4"/>
        <v>Expenditure on Multilateral Strategy Peacekeeping Programme (Q2 FY 2020)</v>
      </c>
      <c r="L339" s="152" t="s">
        <v>5</v>
      </c>
      <c r="M339" s="152" t="s">
        <v>8</v>
      </c>
      <c r="N339" s="152">
        <v>10.0</v>
      </c>
      <c r="O339" s="152"/>
      <c r="P339" s="152"/>
      <c r="Q339" s="152"/>
      <c r="R339" s="153"/>
      <c r="S339" s="153" t="str">
        <f t="array" ref="S339">INDEX(Activities!I:I, MATCH(A339, Activities!A:A, 0))</f>
        <v>Multilateral Strategy Peacekeeping Programme</v>
      </c>
      <c r="T339" s="157"/>
      <c r="U339" s="155"/>
      <c r="V339" s="155"/>
      <c r="W339" s="155"/>
      <c r="X339" s="155"/>
      <c r="Y339" s="155"/>
      <c r="Z339" s="155"/>
      <c r="AA339" s="155"/>
    </row>
    <row r="340" ht="15.75" customHeight="1">
      <c r="A340" s="146" t="s">
        <v>127</v>
      </c>
      <c r="B340" s="147">
        <f>COUNTIF(Activities!A:A, A340)</f>
        <v>1</v>
      </c>
      <c r="C340" s="161" t="s">
        <v>878</v>
      </c>
      <c r="D340" s="149">
        <v>43738.0</v>
      </c>
      <c r="E340" s="150">
        <v>43738.0</v>
      </c>
      <c r="F340" s="156">
        <v>4.0</v>
      </c>
      <c r="G340" s="152">
        <f t="shared" si="1"/>
        <v>9</v>
      </c>
      <c r="H340" s="153" t="s">
        <v>815</v>
      </c>
      <c r="I340" s="152">
        <f t="shared" si="2"/>
        <v>2019</v>
      </c>
      <c r="J340" s="152">
        <f t="shared" si="3"/>
        <v>2020</v>
      </c>
      <c r="K340" s="153" t="str">
        <f t="shared" si="4"/>
        <v>Expenditure on Multilateral Security Capacity Building (Q2 FY 2020)</v>
      </c>
      <c r="L340" s="152" t="s">
        <v>5</v>
      </c>
      <c r="M340" s="152" t="s">
        <v>8</v>
      </c>
      <c r="N340" s="152">
        <v>10.0</v>
      </c>
      <c r="O340" s="152"/>
      <c r="P340" s="152"/>
      <c r="Q340" s="152"/>
      <c r="R340" s="153"/>
      <c r="S340" s="153" t="str">
        <f t="array" ref="S340">INDEX(Activities!I:I, MATCH(A340, Activities!A:A, 0))</f>
        <v>Multilateral Security Capacity Building</v>
      </c>
      <c r="T340" s="157"/>
      <c r="U340" s="155"/>
      <c r="V340" s="155"/>
      <c r="W340" s="155"/>
      <c r="X340" s="155"/>
      <c r="Y340" s="155"/>
      <c r="Z340" s="155"/>
      <c r="AA340" s="155"/>
    </row>
    <row r="341" ht="15.75" customHeight="1">
      <c r="A341" s="146" t="s">
        <v>131</v>
      </c>
      <c r="B341" s="147">
        <f>COUNTIF(Activities!A:A, A341)</f>
        <v>1</v>
      </c>
      <c r="C341" s="161" t="s">
        <v>879</v>
      </c>
      <c r="D341" s="149">
        <v>43738.0</v>
      </c>
      <c r="E341" s="150">
        <v>43738.0</v>
      </c>
      <c r="F341" s="156">
        <v>4.0</v>
      </c>
      <c r="G341" s="152">
        <f t="shared" si="1"/>
        <v>9</v>
      </c>
      <c r="H341" s="153" t="s">
        <v>815</v>
      </c>
      <c r="I341" s="152">
        <f t="shared" si="2"/>
        <v>2019</v>
      </c>
      <c r="J341" s="152">
        <f t="shared" si="3"/>
        <v>2020</v>
      </c>
      <c r="K341" s="153" t="str">
        <f t="shared" si="4"/>
        <v>Expenditure on Migration Reintegration and Support for Returnees Programme (Q2 FY 2020)</v>
      </c>
      <c r="L341" s="152" t="s">
        <v>5</v>
      </c>
      <c r="M341" s="152" t="s">
        <v>8</v>
      </c>
      <c r="N341" s="152">
        <v>10.0</v>
      </c>
      <c r="O341" s="152"/>
      <c r="P341" s="152"/>
      <c r="Q341" s="152"/>
      <c r="R341" s="153"/>
      <c r="S341" s="153" t="str">
        <f t="array" ref="S341">INDEX(Activities!I:I, MATCH(A341, Activities!A:A, 0))</f>
        <v>Migration Reintegration and Support for Returnees Programme</v>
      </c>
      <c r="T341" s="157"/>
      <c r="U341" s="155"/>
      <c r="V341" s="155"/>
      <c r="W341" s="155"/>
      <c r="X341" s="155"/>
      <c r="Y341" s="155"/>
      <c r="Z341" s="155"/>
      <c r="AA341" s="155"/>
    </row>
    <row r="342" ht="15.75" customHeight="1">
      <c r="A342" s="146" t="s">
        <v>136</v>
      </c>
      <c r="B342" s="147">
        <f>COUNTIF(Activities!A:A, A342)</f>
        <v>1</v>
      </c>
      <c r="C342" s="161" t="s">
        <v>880</v>
      </c>
      <c r="D342" s="149">
        <v>43738.0</v>
      </c>
      <c r="E342" s="150">
        <v>43738.0</v>
      </c>
      <c r="F342" s="156">
        <v>4.0</v>
      </c>
      <c r="G342" s="152">
        <f t="shared" si="1"/>
        <v>9</v>
      </c>
      <c r="H342" s="153" t="s">
        <v>815</v>
      </c>
      <c r="I342" s="152">
        <f t="shared" si="2"/>
        <v>2019</v>
      </c>
      <c r="J342" s="152">
        <f t="shared" si="3"/>
        <v>2020</v>
      </c>
      <c r="K342" s="153" t="str">
        <f t="shared" si="4"/>
        <v>Expenditure on Supporting Turkey to manage illegal migration from the East (Q2 FY 2020)</v>
      </c>
      <c r="L342" s="152" t="s">
        <v>5</v>
      </c>
      <c r="M342" s="152" t="s">
        <v>8</v>
      </c>
      <c r="N342" s="152">
        <v>10.0</v>
      </c>
      <c r="O342" s="152"/>
      <c r="P342" s="152"/>
      <c r="Q342" s="152"/>
      <c r="R342" s="153"/>
      <c r="S342" s="153" t="str">
        <f t="array" ref="S342">INDEX(Activities!I:I, MATCH(A342, Activities!A:A, 0))</f>
        <v>Supporting Turkey to manage illegal migration from the East</v>
      </c>
      <c r="T342" s="157"/>
      <c r="U342" s="155"/>
      <c r="V342" s="155"/>
      <c r="W342" s="155"/>
      <c r="X342" s="155"/>
      <c r="Y342" s="155"/>
      <c r="Z342" s="155"/>
      <c r="AA342" s="155"/>
    </row>
    <row r="343" ht="15.75" customHeight="1">
      <c r="A343" s="146" t="s">
        <v>146</v>
      </c>
      <c r="B343" s="147">
        <f>COUNTIF(Activities!A:A, A343)</f>
        <v>1</v>
      </c>
      <c r="C343" s="161" t="s">
        <v>881</v>
      </c>
      <c r="D343" s="149">
        <v>43738.0</v>
      </c>
      <c r="E343" s="150">
        <v>43738.0</v>
      </c>
      <c r="F343" s="156">
        <v>4.0</v>
      </c>
      <c r="G343" s="152">
        <f t="shared" si="1"/>
        <v>9</v>
      </c>
      <c r="H343" s="153" t="s">
        <v>815</v>
      </c>
      <c r="I343" s="152">
        <f t="shared" si="2"/>
        <v>2019</v>
      </c>
      <c r="J343" s="152">
        <f t="shared" si="3"/>
        <v>2020</v>
      </c>
      <c r="K343" s="153" t="str">
        <f t="shared" si="4"/>
        <v>Expenditure on Commonwealth Security (Q2 FY 2020)</v>
      </c>
      <c r="L343" s="152" t="s">
        <v>5</v>
      </c>
      <c r="M343" s="152" t="s">
        <v>8</v>
      </c>
      <c r="N343" s="152">
        <v>10.0</v>
      </c>
      <c r="O343" s="152"/>
      <c r="P343" s="152"/>
      <c r="Q343" s="152"/>
      <c r="R343" s="153"/>
      <c r="S343" s="153" t="str">
        <f t="array" ref="S343">INDEX(Activities!I:I, MATCH(A343, Activities!A:A, 0))</f>
        <v>Commonwealth Security</v>
      </c>
      <c r="T343" s="157"/>
      <c r="U343" s="155"/>
      <c r="V343" s="155"/>
      <c r="W343" s="155"/>
      <c r="X343" s="155"/>
      <c r="Y343" s="155"/>
      <c r="Z343" s="155"/>
      <c r="AA343" s="155"/>
    </row>
    <row r="344" ht="15.75" customHeight="1">
      <c r="A344" s="146" t="s">
        <v>151</v>
      </c>
      <c r="B344" s="147">
        <f>COUNTIF(Activities!A:A, A344)</f>
        <v>1</v>
      </c>
      <c r="C344" s="161" t="s">
        <v>882</v>
      </c>
      <c r="D344" s="149">
        <v>43738.0</v>
      </c>
      <c r="E344" s="150">
        <v>43738.0</v>
      </c>
      <c r="F344" s="156">
        <v>4.0</v>
      </c>
      <c r="G344" s="152">
        <f t="shared" si="1"/>
        <v>9</v>
      </c>
      <c r="H344" s="153" t="s">
        <v>815</v>
      </c>
      <c r="I344" s="152">
        <f t="shared" si="2"/>
        <v>2019</v>
      </c>
      <c r="J344" s="152">
        <f t="shared" si="3"/>
        <v>2020</v>
      </c>
      <c r="K344" s="153" t="str">
        <f t="shared" si="4"/>
        <v>Expenditure on Commonwealth Fairness (Q2 FY 2020)</v>
      </c>
      <c r="L344" s="152" t="s">
        <v>5</v>
      </c>
      <c r="M344" s="152" t="s">
        <v>8</v>
      </c>
      <c r="N344" s="152">
        <v>10.0</v>
      </c>
      <c r="O344" s="152"/>
      <c r="P344" s="152"/>
      <c r="Q344" s="152"/>
      <c r="R344" s="153"/>
      <c r="S344" s="153" t="str">
        <f t="array" ref="S344">INDEX(Activities!I:I, MATCH(A344, Activities!A:A, 0))</f>
        <v>Commonwealth Fairness</v>
      </c>
      <c r="T344" s="157"/>
      <c r="U344" s="155"/>
      <c r="V344" s="155"/>
      <c r="W344" s="155"/>
      <c r="X344" s="155"/>
      <c r="Y344" s="155"/>
      <c r="Z344" s="155"/>
      <c r="AA344" s="155"/>
    </row>
    <row r="345" ht="15.75" customHeight="1">
      <c r="A345" s="146" t="s">
        <v>156</v>
      </c>
      <c r="B345" s="147">
        <f>COUNTIF(Activities!A:A, A345)</f>
        <v>1</v>
      </c>
      <c r="C345" s="161" t="s">
        <v>883</v>
      </c>
      <c r="D345" s="149">
        <v>43738.0</v>
      </c>
      <c r="E345" s="150">
        <v>43738.0</v>
      </c>
      <c r="F345" s="156">
        <v>4.0</v>
      </c>
      <c r="G345" s="152">
        <f t="shared" si="1"/>
        <v>9</v>
      </c>
      <c r="H345" s="153" t="s">
        <v>815</v>
      </c>
      <c r="I345" s="152">
        <f t="shared" si="2"/>
        <v>2019</v>
      </c>
      <c r="J345" s="152">
        <f t="shared" si="3"/>
        <v>2020</v>
      </c>
      <c r="K345" s="153" t="str">
        <f t="shared" si="4"/>
        <v>Expenditure on Commonwealth Sustainability (Q2 FY 2020)</v>
      </c>
      <c r="L345" s="152" t="s">
        <v>5</v>
      </c>
      <c r="M345" s="152" t="s">
        <v>8</v>
      </c>
      <c r="N345" s="152">
        <v>10.0</v>
      </c>
      <c r="O345" s="152"/>
      <c r="P345" s="152"/>
      <c r="Q345" s="152"/>
      <c r="R345" s="153"/>
      <c r="S345" s="153" t="str">
        <f t="array" ref="S345">INDEX(Activities!I:I, MATCH(A345, Activities!A:A, 0))</f>
        <v>Commonwealth Sustainability</v>
      </c>
      <c r="T345" s="157"/>
      <c r="U345" s="155"/>
      <c r="V345" s="155"/>
      <c r="W345" s="155"/>
      <c r="X345" s="155"/>
      <c r="Y345" s="155"/>
      <c r="Z345" s="155"/>
      <c r="AA345" s="155"/>
    </row>
    <row r="346" ht="15.75" customHeight="1">
      <c r="A346" s="146" t="s">
        <v>161</v>
      </c>
      <c r="B346" s="147">
        <f>COUNTIF(Activities!A:A, A346)</f>
        <v>1</v>
      </c>
      <c r="C346" s="161" t="s">
        <v>884</v>
      </c>
      <c r="D346" s="149">
        <v>43738.0</v>
      </c>
      <c r="E346" s="150">
        <v>43738.0</v>
      </c>
      <c r="F346" s="156">
        <v>4.0</v>
      </c>
      <c r="G346" s="152">
        <f t="shared" si="1"/>
        <v>9</v>
      </c>
      <c r="H346" s="153" t="s">
        <v>815</v>
      </c>
      <c r="I346" s="152">
        <f t="shared" si="2"/>
        <v>2019</v>
      </c>
      <c r="J346" s="152">
        <f t="shared" si="3"/>
        <v>2020</v>
      </c>
      <c r="K346" s="153" t="str">
        <f t="shared" si="4"/>
        <v>Expenditure on Counter Terrorism Programmes Fund (Q2 FY 2020)</v>
      </c>
      <c r="L346" s="152" t="s">
        <v>5</v>
      </c>
      <c r="M346" s="152" t="s">
        <v>8</v>
      </c>
      <c r="N346" s="152">
        <v>10.0</v>
      </c>
      <c r="O346" s="152"/>
      <c r="P346" s="152"/>
      <c r="Q346" s="152"/>
      <c r="R346" s="153"/>
      <c r="S346" s="153" t="str">
        <f t="array" ref="S346">INDEX(Activities!I:I, MATCH(A346, Activities!A:A, 0))</f>
        <v>Counter Terrorism Programmes Fund</v>
      </c>
      <c r="T346" s="157"/>
      <c r="U346" s="155"/>
      <c r="V346" s="155"/>
      <c r="W346" s="155"/>
      <c r="X346" s="155"/>
      <c r="Y346" s="155"/>
      <c r="Z346" s="155"/>
      <c r="AA346" s="155"/>
    </row>
    <row r="347" ht="15.75" customHeight="1">
      <c r="A347" s="164" t="s">
        <v>165</v>
      </c>
      <c r="B347" s="147">
        <f>COUNTIF(Activities!A:A, A347)</f>
        <v>1</v>
      </c>
      <c r="C347" s="161" t="s">
        <v>885</v>
      </c>
      <c r="D347" s="149">
        <v>43738.0</v>
      </c>
      <c r="E347" s="150">
        <v>43738.0</v>
      </c>
      <c r="F347" s="156">
        <v>4.0</v>
      </c>
      <c r="G347" s="152">
        <f t="shared" si="1"/>
        <v>9</v>
      </c>
      <c r="H347" s="153" t="s">
        <v>815</v>
      </c>
      <c r="I347" s="152">
        <f t="shared" si="2"/>
        <v>2019</v>
      </c>
      <c r="J347" s="152">
        <f t="shared" si="3"/>
        <v>2020</v>
      </c>
      <c r="K347" s="153" t="str">
        <f t="shared" si="4"/>
        <v>Expenditure on Collaboration against trafficking and smuggling in Nigeria &amp; Niger (CATS NN)(Formerly Upstream Programme) (Q2 FY 2020)</v>
      </c>
      <c r="L347" s="152" t="s">
        <v>5</v>
      </c>
      <c r="M347" s="152" t="s">
        <v>8</v>
      </c>
      <c r="N347" s="152">
        <v>10.0</v>
      </c>
      <c r="O347" s="152"/>
      <c r="P347" s="152"/>
      <c r="Q347" s="152"/>
      <c r="R347" s="153"/>
      <c r="S347" s="153" t="str">
        <f t="array" ref="S347">INDEX(Activities!I:I, MATCH(A347, Activities!A:A, 0))</f>
        <v>Collaboration against trafficking and smuggling in Nigeria &amp; Niger (CATS NN)(Formerly Upstream Programme)</v>
      </c>
      <c r="T347" s="157"/>
      <c r="U347" s="155"/>
      <c r="V347" s="155"/>
      <c r="W347" s="155"/>
      <c r="X347" s="155"/>
      <c r="Y347" s="155"/>
      <c r="Z347" s="155"/>
      <c r="AA347" s="155"/>
    </row>
    <row r="348" ht="15.75" customHeight="1">
      <c r="A348" s="165" t="s">
        <v>170</v>
      </c>
      <c r="B348" s="147">
        <f>COUNTIF(Activities!A:A, A348)</f>
        <v>1</v>
      </c>
      <c r="C348" s="161" t="s">
        <v>886</v>
      </c>
      <c r="D348" s="149">
        <v>43738.0</v>
      </c>
      <c r="E348" s="150">
        <v>43738.0</v>
      </c>
      <c r="F348" s="156">
        <v>4.0</v>
      </c>
      <c r="G348" s="152">
        <f t="shared" si="1"/>
        <v>9</v>
      </c>
      <c r="H348" s="153" t="s">
        <v>815</v>
      </c>
      <c r="I348" s="152">
        <f t="shared" si="2"/>
        <v>2019</v>
      </c>
      <c r="J348" s="152">
        <f t="shared" si="3"/>
        <v>2020</v>
      </c>
      <c r="K348" s="153" t="str">
        <f t="shared" si="4"/>
        <v>Expenditure on Multilateral UN Reform (Q2 FY 2020)</v>
      </c>
      <c r="L348" s="152" t="s">
        <v>5</v>
      </c>
      <c r="M348" s="152" t="s">
        <v>8</v>
      </c>
      <c r="N348" s="152">
        <v>10.0</v>
      </c>
      <c r="O348" s="152"/>
      <c r="P348" s="152"/>
      <c r="Q348" s="152"/>
      <c r="R348" s="153"/>
      <c r="S348" s="153" t="str">
        <f t="array" ref="S348">INDEX(Activities!I:I, MATCH(A348, Activities!A:A, 0))</f>
        <v>Multilateral UN Reform</v>
      </c>
      <c r="T348" s="157"/>
      <c r="U348" s="155"/>
      <c r="V348" s="155"/>
      <c r="W348" s="155"/>
      <c r="X348" s="155"/>
      <c r="Y348" s="155"/>
      <c r="Z348" s="155"/>
      <c r="AA348" s="155"/>
    </row>
    <row r="349" ht="15.75" customHeight="1">
      <c r="A349" s="146" t="s">
        <v>179</v>
      </c>
      <c r="B349" s="147">
        <f>COUNTIF(Activities!A:A, A349)</f>
        <v>1</v>
      </c>
      <c r="C349" s="161" t="s">
        <v>887</v>
      </c>
      <c r="D349" s="149">
        <v>43738.0</v>
      </c>
      <c r="E349" s="150">
        <v>43738.0</v>
      </c>
      <c r="F349" s="156">
        <v>4.0</v>
      </c>
      <c r="G349" s="152">
        <f t="shared" si="1"/>
        <v>9</v>
      </c>
      <c r="H349" s="153" t="s">
        <v>815</v>
      </c>
      <c r="I349" s="152">
        <f t="shared" si="2"/>
        <v>2019</v>
      </c>
      <c r="J349" s="152">
        <f t="shared" si="3"/>
        <v>2020</v>
      </c>
      <c r="K349" s="153" t="str">
        <f t="shared" si="4"/>
        <v>Expenditure on Afghanistan Demining programme (Q2 FY 2020)</v>
      </c>
      <c r="L349" s="152" t="s">
        <v>5</v>
      </c>
      <c r="M349" s="152" t="s">
        <v>8</v>
      </c>
      <c r="N349" s="152">
        <v>10.0</v>
      </c>
      <c r="O349" s="152"/>
      <c r="P349" s="152"/>
      <c r="Q349" s="152"/>
      <c r="R349" s="153"/>
      <c r="S349" s="153" t="str">
        <f t="array" ref="S349">INDEX(Activities!I:I, MATCH(A349, Activities!A:A, 0))</f>
        <v>Afghanistan Demining programme</v>
      </c>
      <c r="T349" s="157"/>
      <c r="U349" s="155"/>
      <c r="V349" s="155"/>
      <c r="W349" s="155"/>
      <c r="X349" s="155"/>
      <c r="Y349" s="155"/>
      <c r="Z349" s="155"/>
      <c r="AA349" s="155"/>
    </row>
    <row r="350" ht="15.75" customHeight="1">
      <c r="A350" s="146" t="s">
        <v>191</v>
      </c>
      <c r="B350" s="147">
        <f>COUNTIF(Activities!A:A, A350)</f>
        <v>1</v>
      </c>
      <c r="C350" s="161" t="s">
        <v>888</v>
      </c>
      <c r="D350" s="149">
        <v>43738.0</v>
      </c>
      <c r="E350" s="150">
        <v>43738.0</v>
      </c>
      <c r="F350" s="156">
        <v>4.0</v>
      </c>
      <c r="G350" s="152">
        <f t="shared" si="1"/>
        <v>9</v>
      </c>
      <c r="H350" s="153" t="s">
        <v>815</v>
      </c>
      <c r="I350" s="152">
        <f t="shared" si="2"/>
        <v>2019</v>
      </c>
      <c r="J350" s="152">
        <f t="shared" si="3"/>
        <v>2020</v>
      </c>
      <c r="K350" s="153" t="str">
        <f t="shared" si="4"/>
        <v>Expenditure on Afghanistan Security Sector and Peace-building Support (Q2 FY 2020)</v>
      </c>
      <c r="L350" s="152" t="s">
        <v>5</v>
      </c>
      <c r="M350" s="152" t="s">
        <v>8</v>
      </c>
      <c r="N350" s="152">
        <v>10.0</v>
      </c>
      <c r="O350" s="152"/>
      <c r="P350" s="152"/>
      <c r="Q350" s="152"/>
      <c r="R350" s="153"/>
      <c r="S350" s="153" t="str">
        <f t="array" ref="S350">INDEX(Activities!I:I, MATCH(A350, Activities!A:A, 0))</f>
        <v>Afghanistan Security Sector and Peace-building Support</v>
      </c>
      <c r="T350" s="157"/>
      <c r="U350" s="155"/>
      <c r="V350" s="155"/>
      <c r="W350" s="155"/>
      <c r="X350" s="155"/>
      <c r="Y350" s="155"/>
      <c r="Z350" s="155"/>
      <c r="AA350" s="155"/>
    </row>
    <row r="351" ht="15.75" customHeight="1">
      <c r="A351" s="146" t="s">
        <v>195</v>
      </c>
      <c r="B351" s="147">
        <f>COUNTIF(Activities!A:A, A351)</f>
        <v>1</v>
      </c>
      <c r="C351" s="161" t="s">
        <v>729</v>
      </c>
      <c r="D351" s="149">
        <v>43738.0</v>
      </c>
      <c r="E351" s="150">
        <v>43738.0</v>
      </c>
      <c r="F351" s="156">
        <v>4.0</v>
      </c>
      <c r="G351" s="152">
        <f t="shared" si="1"/>
        <v>9</v>
      </c>
      <c r="H351" s="153" t="s">
        <v>815</v>
      </c>
      <c r="I351" s="152">
        <f t="shared" si="2"/>
        <v>2019</v>
      </c>
      <c r="J351" s="152">
        <f t="shared" si="3"/>
        <v>2020</v>
      </c>
      <c r="K351" s="153" t="str">
        <f t="shared" si="4"/>
        <v>Expenditure on Afghan National Army Trust Fund (Q2 FY 2020)</v>
      </c>
      <c r="L351" s="152" t="s">
        <v>5</v>
      </c>
      <c r="M351" s="152" t="s">
        <v>8</v>
      </c>
      <c r="N351" s="152">
        <v>10.0</v>
      </c>
      <c r="O351" s="152"/>
      <c r="P351" s="152"/>
      <c r="Q351" s="152"/>
      <c r="R351" s="153"/>
      <c r="S351" s="153" t="str">
        <f t="array" ref="S351">INDEX(Activities!I:I, MATCH(A351, Activities!A:A, 0))</f>
        <v>Afghan National Army Trust Fund</v>
      </c>
      <c r="T351" s="157"/>
      <c r="U351" s="155"/>
      <c r="V351" s="155"/>
      <c r="W351" s="155"/>
      <c r="X351" s="155"/>
      <c r="Y351" s="155"/>
      <c r="Z351" s="155"/>
      <c r="AA351" s="155"/>
    </row>
    <row r="352" ht="15.75" customHeight="1">
      <c r="A352" s="146" t="s">
        <v>199</v>
      </c>
      <c r="B352" s="147">
        <f>COUNTIF(Activities!A:A, A352)</f>
        <v>1</v>
      </c>
      <c r="C352" s="161" t="s">
        <v>889</v>
      </c>
      <c r="D352" s="149">
        <v>43738.0</v>
      </c>
      <c r="E352" s="150">
        <v>43738.0</v>
      </c>
      <c r="F352" s="156">
        <v>4.0</v>
      </c>
      <c r="G352" s="152">
        <f t="shared" si="1"/>
        <v>9</v>
      </c>
      <c r="H352" s="153" t="s">
        <v>815</v>
      </c>
      <c r="I352" s="152">
        <f t="shared" si="2"/>
        <v>2019</v>
      </c>
      <c r="J352" s="152">
        <f t="shared" si="3"/>
        <v>2020</v>
      </c>
      <c r="K352" s="153" t="str">
        <f t="shared" si="4"/>
        <v>Expenditure on Afghanistan Support to the Peace Process (Q2 FY 2020)</v>
      </c>
      <c r="L352" s="152" t="s">
        <v>5</v>
      </c>
      <c r="M352" s="152" t="s">
        <v>8</v>
      </c>
      <c r="N352" s="152">
        <v>10.0</v>
      </c>
      <c r="O352" s="152"/>
      <c r="P352" s="152"/>
      <c r="Q352" s="152"/>
      <c r="R352" s="153"/>
      <c r="S352" s="153" t="str">
        <f t="array" ref="S352">INDEX(Activities!I:I, MATCH(A352, Activities!A:A, 0))</f>
        <v>Afghanistan Support to the Peace Process</v>
      </c>
      <c r="T352" s="157"/>
      <c r="U352" s="155"/>
      <c r="V352" s="155"/>
      <c r="W352" s="155"/>
      <c r="X352" s="155"/>
      <c r="Y352" s="155"/>
      <c r="Z352" s="155"/>
      <c r="AA352" s="155"/>
    </row>
    <row r="353" ht="15.75" customHeight="1">
      <c r="A353" s="146" t="s">
        <v>207</v>
      </c>
      <c r="B353" s="147">
        <f>COUNTIF(Activities!A:A, A353)</f>
        <v>1</v>
      </c>
      <c r="C353" s="161" t="s">
        <v>890</v>
      </c>
      <c r="D353" s="149">
        <v>43738.0</v>
      </c>
      <c r="E353" s="150">
        <v>43738.0</v>
      </c>
      <c r="F353" s="156">
        <v>4.0</v>
      </c>
      <c r="G353" s="152">
        <f t="shared" si="1"/>
        <v>9</v>
      </c>
      <c r="H353" s="153" t="s">
        <v>815</v>
      </c>
      <c r="I353" s="152">
        <f t="shared" si="2"/>
        <v>2019</v>
      </c>
      <c r="J353" s="152">
        <f t="shared" si="3"/>
        <v>2020</v>
      </c>
      <c r="K353" s="153" t="str">
        <f t="shared" si="4"/>
        <v>Expenditure on Nigeria Security &amp; Justice Reform Programme (Q2 FY 2020)</v>
      </c>
      <c r="L353" s="152" t="s">
        <v>5</v>
      </c>
      <c r="M353" s="152" t="s">
        <v>8</v>
      </c>
      <c r="N353" s="152">
        <v>10.0</v>
      </c>
      <c r="O353" s="152"/>
      <c r="P353" s="152"/>
      <c r="Q353" s="152"/>
      <c r="R353" s="153"/>
      <c r="S353" s="153" t="str">
        <f t="array" ref="S353">INDEX(Activities!I:I, MATCH(A353, Activities!A:A, 0))</f>
        <v>Nigeria Security &amp; Justice Reform Programme</v>
      </c>
      <c r="T353" s="157"/>
      <c r="U353" s="155"/>
      <c r="V353" s="155"/>
      <c r="W353" s="155"/>
      <c r="X353" s="155"/>
      <c r="Y353" s="155"/>
      <c r="Z353" s="155"/>
      <c r="AA353" s="155"/>
    </row>
    <row r="354" ht="15.75" customHeight="1">
      <c r="A354" s="146" t="s">
        <v>213</v>
      </c>
      <c r="B354" s="147">
        <f>COUNTIF(Activities!A:A, A354)</f>
        <v>1</v>
      </c>
      <c r="C354" s="161" t="s">
        <v>891</v>
      </c>
      <c r="D354" s="149">
        <v>43738.0</v>
      </c>
      <c r="E354" s="150">
        <v>43738.0</v>
      </c>
      <c r="F354" s="156">
        <v>4.0</v>
      </c>
      <c r="G354" s="152">
        <f t="shared" si="1"/>
        <v>9</v>
      </c>
      <c r="H354" s="153" t="s">
        <v>815</v>
      </c>
      <c r="I354" s="152">
        <f t="shared" si="2"/>
        <v>2019</v>
      </c>
      <c r="J354" s="152">
        <f t="shared" si="3"/>
        <v>2020</v>
      </c>
      <c r="K354" s="153" t="str">
        <f t="shared" si="4"/>
        <v>Expenditure on North East Nigeria Security and Conflict and Stabilisation Programme (Q2 FY 2020)</v>
      </c>
      <c r="L354" s="152" t="s">
        <v>5</v>
      </c>
      <c r="M354" s="152" t="s">
        <v>8</v>
      </c>
      <c r="N354" s="152">
        <v>10.0</v>
      </c>
      <c r="O354" s="152"/>
      <c r="P354" s="152"/>
      <c r="Q354" s="152"/>
      <c r="R354" s="153"/>
      <c r="S354" s="153" t="str">
        <f t="array" ref="S354">INDEX(Activities!I:I, MATCH(A354, Activities!A:A, 0))</f>
        <v>North East Nigeria Security and Conflict and Stabilisation Programme</v>
      </c>
      <c r="T354" s="157"/>
      <c r="U354" s="155"/>
      <c r="V354" s="155"/>
      <c r="W354" s="155"/>
      <c r="X354" s="155"/>
      <c r="Y354" s="155"/>
      <c r="Z354" s="155"/>
      <c r="AA354" s="155"/>
    </row>
    <row r="355" ht="15.75" customHeight="1">
      <c r="A355" s="146" t="s">
        <v>217</v>
      </c>
      <c r="B355" s="147">
        <f>COUNTIF(Activities!A:A, A355)</f>
        <v>1</v>
      </c>
      <c r="C355" s="161" t="s">
        <v>892</v>
      </c>
      <c r="D355" s="149">
        <v>43738.0</v>
      </c>
      <c r="E355" s="150">
        <v>43738.0</v>
      </c>
      <c r="F355" s="156">
        <v>4.0</v>
      </c>
      <c r="G355" s="152">
        <f t="shared" si="1"/>
        <v>9</v>
      </c>
      <c r="H355" s="153" t="s">
        <v>815</v>
      </c>
      <c r="I355" s="152">
        <f t="shared" si="2"/>
        <v>2019</v>
      </c>
      <c r="J355" s="152">
        <f t="shared" si="3"/>
        <v>2020</v>
      </c>
      <c r="K355" s="153" t="str">
        <f t="shared" si="4"/>
        <v>Expenditure on Strengthening Security and Resilience in Sierra Leone and Neighbouring Countries (Q2 FY 2020)</v>
      </c>
      <c r="L355" s="152" t="s">
        <v>5</v>
      </c>
      <c r="M355" s="152" t="s">
        <v>8</v>
      </c>
      <c r="N355" s="152">
        <v>10.0</v>
      </c>
      <c r="O355" s="152"/>
      <c r="P355" s="152"/>
      <c r="Q355" s="152"/>
      <c r="R355" s="153"/>
      <c r="S355" s="153" t="str">
        <f t="array" ref="S355">INDEX(Activities!I:I, MATCH(A355, Activities!A:A, 0))</f>
        <v>Strengthening Security and Resilience in Sierra Leone and Neighbouring Countries</v>
      </c>
      <c r="T355" s="157"/>
      <c r="U355" s="155"/>
      <c r="V355" s="155"/>
      <c r="W355" s="155"/>
      <c r="X355" s="155"/>
      <c r="Y355" s="155"/>
      <c r="Z355" s="155"/>
      <c r="AA355" s="155"/>
    </row>
    <row r="356" ht="15.75" customHeight="1">
      <c r="A356" s="146" t="s">
        <v>221</v>
      </c>
      <c r="B356" s="147">
        <f>COUNTIF(Activities!A:A, A356)</f>
        <v>1</v>
      </c>
      <c r="C356" s="161" t="s">
        <v>893</v>
      </c>
      <c r="D356" s="149">
        <v>43738.0</v>
      </c>
      <c r="E356" s="150">
        <v>43738.0</v>
      </c>
      <c r="F356" s="156">
        <v>4.0</v>
      </c>
      <c r="G356" s="152">
        <f t="shared" si="1"/>
        <v>9</v>
      </c>
      <c r="H356" s="153" t="s">
        <v>815</v>
      </c>
      <c r="I356" s="152">
        <f t="shared" si="2"/>
        <v>2019</v>
      </c>
      <c r="J356" s="152">
        <f t="shared" si="3"/>
        <v>2020</v>
      </c>
      <c r="K356" s="153" t="str">
        <f t="shared" si="4"/>
        <v>Expenditure on Somaliland (Somalia) Programme (Q2 FY 2020)</v>
      </c>
      <c r="L356" s="152" t="s">
        <v>5</v>
      </c>
      <c r="M356" s="152" t="s">
        <v>8</v>
      </c>
      <c r="N356" s="152">
        <v>10.0</v>
      </c>
      <c r="O356" s="152"/>
      <c r="P356" s="152"/>
      <c r="Q356" s="152"/>
      <c r="R356" s="153"/>
      <c r="S356" s="153" t="str">
        <f t="array" ref="S356">INDEX(Activities!I:I, MATCH(A356, Activities!A:A, 0))</f>
        <v>Somaliland (Somalia) Programme</v>
      </c>
      <c r="T356" s="157"/>
      <c r="U356" s="155"/>
      <c r="V356" s="155"/>
      <c r="W356" s="155"/>
      <c r="X356" s="155"/>
      <c r="Y356" s="155"/>
      <c r="Z356" s="155"/>
      <c r="AA356" s="155"/>
    </row>
    <row r="357" ht="15.75" customHeight="1">
      <c r="A357" s="146" t="s">
        <v>227</v>
      </c>
      <c r="B357" s="147">
        <f>COUNTIF(Activities!A:A, A357)</f>
        <v>1</v>
      </c>
      <c r="C357" s="161" t="s">
        <v>894</v>
      </c>
      <c r="D357" s="149">
        <v>43738.0</v>
      </c>
      <c r="E357" s="150">
        <v>43738.0</v>
      </c>
      <c r="F357" s="156">
        <v>4.0</v>
      </c>
      <c r="G357" s="152">
        <f t="shared" si="1"/>
        <v>9</v>
      </c>
      <c r="H357" s="153" t="s">
        <v>815</v>
      </c>
      <c r="I357" s="152">
        <f t="shared" si="2"/>
        <v>2019</v>
      </c>
      <c r="J357" s="152">
        <f t="shared" si="3"/>
        <v>2020</v>
      </c>
      <c r="K357" s="153" t="str">
        <f t="shared" si="4"/>
        <v>Expenditure on Africa Peace and Security (Q2 FY 2020)</v>
      </c>
      <c r="L357" s="152" t="s">
        <v>5</v>
      </c>
      <c r="M357" s="152" t="s">
        <v>8</v>
      </c>
      <c r="N357" s="152">
        <v>10.0</v>
      </c>
      <c r="O357" s="152"/>
      <c r="P357" s="152"/>
      <c r="Q357" s="152"/>
      <c r="R357" s="153"/>
      <c r="S357" s="153" t="str">
        <f t="array" ref="S357">INDEX(Activities!I:I, MATCH(A357, Activities!A:A, 0))</f>
        <v>Africa Peace and Security</v>
      </c>
      <c r="T357" s="157"/>
      <c r="U357" s="155"/>
      <c r="V357" s="155"/>
      <c r="W357" s="155"/>
      <c r="X357" s="155"/>
      <c r="Y357" s="155"/>
      <c r="Z357" s="155"/>
      <c r="AA357" s="155"/>
    </row>
    <row r="358" ht="15.75" customHeight="1">
      <c r="A358" s="146" t="s">
        <v>231</v>
      </c>
      <c r="B358" s="147">
        <f>COUNTIF(Activities!A:A, A358)</f>
        <v>1</v>
      </c>
      <c r="C358" s="148" t="s">
        <v>895</v>
      </c>
      <c r="D358" s="149">
        <v>43738.0</v>
      </c>
      <c r="E358" s="150">
        <v>43738.0</v>
      </c>
      <c r="F358" s="156">
        <v>4.0</v>
      </c>
      <c r="G358" s="152">
        <f t="shared" si="1"/>
        <v>9</v>
      </c>
      <c r="H358" s="153" t="s">
        <v>815</v>
      </c>
      <c r="I358" s="152">
        <f t="shared" si="2"/>
        <v>2019</v>
      </c>
      <c r="J358" s="152">
        <f t="shared" si="3"/>
        <v>2020</v>
      </c>
      <c r="K358" s="153" t="str">
        <f t="shared" si="4"/>
        <v>Expenditure on East Africa Preventing Violent Extremism (Q2 FY 2020)</v>
      </c>
      <c r="L358" s="152" t="s">
        <v>5</v>
      </c>
      <c r="M358" s="152" t="s">
        <v>8</v>
      </c>
      <c r="N358" s="152">
        <v>10.0</v>
      </c>
      <c r="O358" s="152"/>
      <c r="P358" s="152"/>
      <c r="Q358" s="152"/>
      <c r="R358" s="153"/>
      <c r="S358" s="153" t="str">
        <f t="array" ref="S358">INDEX(Activities!I:I, MATCH(A358, Activities!A:A, 0))</f>
        <v>East Africa Preventing Violent Extremism</v>
      </c>
      <c r="T358" s="157"/>
      <c r="U358" s="155"/>
      <c r="V358" s="155"/>
      <c r="W358" s="155"/>
      <c r="X358" s="155"/>
      <c r="Y358" s="155"/>
      <c r="Z358" s="155"/>
      <c r="AA358" s="155"/>
    </row>
    <row r="359" ht="15.75" customHeight="1">
      <c r="A359" s="146" t="s">
        <v>235</v>
      </c>
      <c r="B359" s="147">
        <f>COUNTIF(Activities!A:A, A359)</f>
        <v>1</v>
      </c>
      <c r="C359" s="148" t="s">
        <v>896</v>
      </c>
      <c r="D359" s="149">
        <v>43738.0</v>
      </c>
      <c r="E359" s="150">
        <v>43738.0</v>
      </c>
      <c r="F359" s="156">
        <v>4.0</v>
      </c>
      <c r="G359" s="152">
        <f t="shared" si="1"/>
        <v>9</v>
      </c>
      <c r="H359" s="153" t="s">
        <v>815</v>
      </c>
      <c r="I359" s="152">
        <f t="shared" si="2"/>
        <v>2019</v>
      </c>
      <c r="J359" s="152">
        <f t="shared" si="3"/>
        <v>2020</v>
      </c>
      <c r="K359" s="153" t="str">
        <f t="shared" si="4"/>
        <v>Expenditure on East Africa Crime and Justice Programme (Q2 FY 2020)</v>
      </c>
      <c r="L359" s="152" t="s">
        <v>5</v>
      </c>
      <c r="M359" s="152" t="s">
        <v>8</v>
      </c>
      <c r="N359" s="152">
        <v>10.0</v>
      </c>
      <c r="O359" s="152"/>
      <c r="P359" s="152"/>
      <c r="Q359" s="152"/>
      <c r="R359" s="153"/>
      <c r="S359" s="153" t="str">
        <f t="array" ref="S359">INDEX(Activities!I:I, MATCH(A359, Activities!A:A, 0))</f>
        <v>East Africa Crime and Justice Programme</v>
      </c>
      <c r="T359" s="157"/>
      <c r="U359" s="155"/>
      <c r="V359" s="155"/>
      <c r="W359" s="155"/>
      <c r="X359" s="155"/>
      <c r="Y359" s="155"/>
      <c r="Z359" s="155"/>
      <c r="AA359" s="155"/>
    </row>
    <row r="360" ht="15.75" customHeight="1">
      <c r="A360" s="146" t="s">
        <v>244</v>
      </c>
      <c r="B360" s="147">
        <f>COUNTIF(Activities!A:A, A360)</f>
        <v>1</v>
      </c>
      <c r="C360" s="148" t="s">
        <v>897</v>
      </c>
      <c r="D360" s="149">
        <v>43738.0</v>
      </c>
      <c r="E360" s="150">
        <v>43738.0</v>
      </c>
      <c r="F360" s="156">
        <v>4.0</v>
      </c>
      <c r="G360" s="152">
        <f t="shared" si="1"/>
        <v>9</v>
      </c>
      <c r="H360" s="153" t="s">
        <v>815</v>
      </c>
      <c r="I360" s="152">
        <f t="shared" si="2"/>
        <v>2019</v>
      </c>
      <c r="J360" s="152">
        <f t="shared" si="3"/>
        <v>2020</v>
      </c>
      <c r="K360" s="153" t="str">
        <f t="shared" si="4"/>
        <v>Expenditure on Nigeria Delta &amp; Maritime Security and Stability Programme (Q2 FY 2020)</v>
      </c>
      <c r="L360" s="152" t="s">
        <v>5</v>
      </c>
      <c r="M360" s="152" t="s">
        <v>8</v>
      </c>
      <c r="N360" s="152">
        <v>10.0</v>
      </c>
      <c r="O360" s="152"/>
      <c r="P360" s="152"/>
      <c r="Q360" s="152"/>
      <c r="R360" s="153"/>
      <c r="S360" s="153" t="str">
        <f t="array" ref="S360">INDEX(Activities!I:I, MATCH(A360, Activities!A:A, 0))</f>
        <v>Nigeria Delta &amp; Maritime Security and Stability Programme</v>
      </c>
      <c r="T360" s="157"/>
      <c r="U360" s="155"/>
      <c r="V360" s="155"/>
      <c r="W360" s="155"/>
      <c r="X360" s="155"/>
      <c r="Y360" s="155"/>
      <c r="Z360" s="155"/>
      <c r="AA360" s="155"/>
    </row>
    <row r="361" ht="15.75" customHeight="1">
      <c r="A361" s="146" t="s">
        <v>248</v>
      </c>
      <c r="B361" s="147">
        <f>COUNTIF(Activities!A:A, A361)</f>
        <v>1</v>
      </c>
      <c r="C361" s="148" t="s">
        <v>898</v>
      </c>
      <c r="D361" s="149">
        <v>43738.0</v>
      </c>
      <c r="E361" s="150">
        <v>43738.0</v>
      </c>
      <c r="F361" s="156">
        <v>4.0</v>
      </c>
      <c r="G361" s="152">
        <f t="shared" si="1"/>
        <v>9</v>
      </c>
      <c r="H361" s="153" t="s">
        <v>815</v>
      </c>
      <c r="I361" s="152">
        <f t="shared" si="2"/>
        <v>2019</v>
      </c>
      <c r="J361" s="152">
        <f t="shared" si="3"/>
        <v>2020</v>
      </c>
      <c r="K361" s="153" t="str">
        <f t="shared" si="4"/>
        <v>Expenditure on Sahel Defence and Security (Q2 FY 2020)</v>
      </c>
      <c r="L361" s="152" t="s">
        <v>5</v>
      </c>
      <c r="M361" s="152" t="s">
        <v>8</v>
      </c>
      <c r="N361" s="152">
        <v>10.0</v>
      </c>
      <c r="O361" s="152"/>
      <c r="P361" s="152"/>
      <c r="Q361" s="152"/>
      <c r="R361" s="153"/>
      <c r="S361" s="153" t="str">
        <f t="array" ref="S361">INDEX(Activities!I:I, MATCH(A361, Activities!A:A, 0))</f>
        <v>Sahel Defence and Security</v>
      </c>
      <c r="T361" s="157"/>
      <c r="U361" s="155"/>
      <c r="V361" s="155"/>
      <c r="W361" s="155"/>
      <c r="X361" s="155"/>
      <c r="Y361" s="155"/>
      <c r="Z361" s="155"/>
      <c r="AA361" s="155"/>
    </row>
    <row r="362" ht="15.75" customHeight="1">
      <c r="A362" s="146" t="s">
        <v>252</v>
      </c>
      <c r="B362" s="147">
        <f>COUNTIF(Activities!A:A, A362)</f>
        <v>1</v>
      </c>
      <c r="C362" s="148" t="s">
        <v>899</v>
      </c>
      <c r="D362" s="149">
        <v>43738.0</v>
      </c>
      <c r="E362" s="150">
        <v>43738.0</v>
      </c>
      <c r="F362" s="156">
        <v>4.0</v>
      </c>
      <c r="G362" s="152">
        <f t="shared" si="1"/>
        <v>9</v>
      </c>
      <c r="H362" s="153" t="s">
        <v>815</v>
      </c>
      <c r="I362" s="152">
        <f t="shared" si="2"/>
        <v>2019</v>
      </c>
      <c r="J362" s="152">
        <f t="shared" si="3"/>
        <v>2020</v>
      </c>
      <c r="K362" s="153" t="str">
        <f t="shared" si="4"/>
        <v>Expenditure on Sahel Stabilisation Programme (Q2 FY 2020)</v>
      </c>
      <c r="L362" s="152" t="s">
        <v>5</v>
      </c>
      <c r="M362" s="152" t="s">
        <v>8</v>
      </c>
      <c r="N362" s="152">
        <v>10.0</v>
      </c>
      <c r="O362" s="152"/>
      <c r="P362" s="152"/>
      <c r="Q362" s="152"/>
      <c r="R362" s="153"/>
      <c r="S362" s="153" t="str">
        <f t="array" ref="S362">INDEX(Activities!I:I, MATCH(A362, Activities!A:A, 0))</f>
        <v>Sahel Stabilisation Programme</v>
      </c>
      <c r="T362" s="157"/>
      <c r="U362" s="155"/>
      <c r="V362" s="155"/>
      <c r="W362" s="155"/>
      <c r="X362" s="155"/>
      <c r="Y362" s="155"/>
      <c r="Z362" s="155"/>
      <c r="AA362" s="155"/>
    </row>
    <row r="363" ht="15.75" customHeight="1">
      <c r="A363" s="146" t="s">
        <v>256</v>
      </c>
      <c r="B363" s="147">
        <f>COUNTIF(Activities!A:A, A363)</f>
        <v>1</v>
      </c>
      <c r="C363" s="148" t="s">
        <v>729</v>
      </c>
      <c r="D363" s="149">
        <v>43738.0</v>
      </c>
      <c r="E363" s="150">
        <v>43738.0</v>
      </c>
      <c r="F363" s="156">
        <v>4.0</v>
      </c>
      <c r="G363" s="152">
        <f t="shared" si="1"/>
        <v>9</v>
      </c>
      <c r="H363" s="153" t="s">
        <v>815</v>
      </c>
      <c r="I363" s="152">
        <f t="shared" si="2"/>
        <v>2019</v>
      </c>
      <c r="J363" s="152">
        <f t="shared" si="3"/>
        <v>2020</v>
      </c>
      <c r="K363" s="153" t="str">
        <f t="shared" si="4"/>
        <v>Expenditure on Somalia Human Rights and Vulnerable Persons’ Programme (Q2 FY 2020)</v>
      </c>
      <c r="L363" s="152" t="s">
        <v>5</v>
      </c>
      <c r="M363" s="152" t="s">
        <v>8</v>
      </c>
      <c r="N363" s="152">
        <v>10.0</v>
      </c>
      <c r="O363" s="152"/>
      <c r="P363" s="152"/>
      <c r="Q363" s="152"/>
      <c r="R363" s="153"/>
      <c r="S363" s="153" t="str">
        <f t="array" ref="S363">INDEX(Activities!I:I, MATCH(A363, Activities!A:A, 0))</f>
        <v>Somalia Human Rights and Vulnerable Persons’ Programme</v>
      </c>
      <c r="T363" s="157"/>
      <c r="U363" s="155"/>
      <c r="V363" s="155"/>
      <c r="W363" s="155"/>
      <c r="X363" s="155"/>
      <c r="Y363" s="155"/>
      <c r="Z363" s="155"/>
      <c r="AA363" s="155"/>
    </row>
    <row r="364" ht="15.75" customHeight="1">
      <c r="A364" s="146" t="s">
        <v>260</v>
      </c>
      <c r="B364" s="147">
        <f>COUNTIF(Activities!A:A, A364)</f>
        <v>1</v>
      </c>
      <c r="C364" s="148" t="s">
        <v>900</v>
      </c>
      <c r="D364" s="149">
        <v>43738.0</v>
      </c>
      <c r="E364" s="150">
        <v>43738.0</v>
      </c>
      <c r="F364" s="156">
        <v>4.0</v>
      </c>
      <c r="G364" s="152">
        <f t="shared" si="1"/>
        <v>9</v>
      </c>
      <c r="H364" s="153" t="s">
        <v>815</v>
      </c>
      <c r="I364" s="152">
        <f t="shared" si="2"/>
        <v>2019</v>
      </c>
      <c r="J364" s="152">
        <f t="shared" si="3"/>
        <v>2020</v>
      </c>
      <c r="K364" s="153" t="str">
        <f t="shared" si="4"/>
        <v>Expenditure on Somalia Counter Extremism Programme (Q2 FY 2020)</v>
      </c>
      <c r="L364" s="152" t="s">
        <v>5</v>
      </c>
      <c r="M364" s="152" t="s">
        <v>8</v>
      </c>
      <c r="N364" s="152">
        <v>10.0</v>
      </c>
      <c r="O364" s="152"/>
      <c r="P364" s="152"/>
      <c r="Q364" s="152"/>
      <c r="R364" s="153"/>
      <c r="S364" s="153" t="str">
        <f t="array" ref="S364">INDEX(Activities!I:I, MATCH(A364, Activities!A:A, 0))</f>
        <v>Somalia Counter Extremism Programme</v>
      </c>
      <c r="T364" s="157"/>
      <c r="U364" s="155"/>
      <c r="V364" s="155"/>
      <c r="W364" s="155"/>
      <c r="X364" s="155"/>
      <c r="Y364" s="155"/>
      <c r="Z364" s="155"/>
      <c r="AA364" s="155"/>
    </row>
    <row r="365" ht="15.75" customHeight="1">
      <c r="A365" s="146" t="s">
        <v>265</v>
      </c>
      <c r="B365" s="147">
        <f>COUNTIF(Activities!A:A, A365)</f>
        <v>1</v>
      </c>
      <c r="C365" s="148" t="s">
        <v>901</v>
      </c>
      <c r="D365" s="149">
        <v>43738.0</v>
      </c>
      <c r="E365" s="150">
        <v>43738.0</v>
      </c>
      <c r="F365" s="156">
        <v>4.0</v>
      </c>
      <c r="G365" s="152">
        <f t="shared" si="1"/>
        <v>9</v>
      </c>
      <c r="H365" s="153" t="s">
        <v>815</v>
      </c>
      <c r="I365" s="152">
        <f t="shared" si="2"/>
        <v>2019</v>
      </c>
      <c r="J365" s="152">
        <f t="shared" si="3"/>
        <v>2020</v>
      </c>
      <c r="K365" s="153" t="str">
        <f t="shared" si="4"/>
        <v>Expenditure on Somalia Security Sector Reform Programme (Q2 FY 2020)</v>
      </c>
      <c r="L365" s="152" t="s">
        <v>5</v>
      </c>
      <c r="M365" s="152" t="s">
        <v>8</v>
      </c>
      <c r="N365" s="152">
        <v>10.0</v>
      </c>
      <c r="O365" s="152"/>
      <c r="P365" s="152"/>
      <c r="Q365" s="152"/>
      <c r="R365" s="153"/>
      <c r="S365" s="153" t="str">
        <f t="array" ref="S365">INDEX(Activities!I:I, MATCH(A365, Activities!A:A, 0))</f>
        <v>Somalia Security Sector Reform Programme</v>
      </c>
      <c r="T365" s="157"/>
      <c r="U365" s="155"/>
      <c r="V365" s="155"/>
      <c r="W365" s="155"/>
      <c r="X365" s="155"/>
      <c r="Y365" s="155"/>
      <c r="Z365" s="155"/>
      <c r="AA365" s="155"/>
    </row>
    <row r="366" ht="15.75" customHeight="1">
      <c r="A366" s="146" t="s">
        <v>269</v>
      </c>
      <c r="B366" s="147">
        <f>COUNTIF(Activities!A:A, A366)</f>
        <v>1</v>
      </c>
      <c r="C366" s="148" t="s">
        <v>902</v>
      </c>
      <c r="D366" s="149">
        <v>43738.0</v>
      </c>
      <c r="E366" s="150">
        <v>43738.0</v>
      </c>
      <c r="F366" s="156">
        <v>4.0</v>
      </c>
      <c r="G366" s="152">
        <f t="shared" si="1"/>
        <v>9</v>
      </c>
      <c r="H366" s="153" t="s">
        <v>815</v>
      </c>
      <c r="I366" s="152">
        <f t="shared" si="2"/>
        <v>2019</v>
      </c>
      <c r="J366" s="152">
        <f t="shared" si="3"/>
        <v>2020</v>
      </c>
      <c r="K366" s="153" t="str">
        <f t="shared" si="4"/>
        <v>Expenditure on Somalia Stabilisation Programme (Q2 FY 2020)</v>
      </c>
      <c r="L366" s="152" t="s">
        <v>5</v>
      </c>
      <c r="M366" s="152" t="s">
        <v>8</v>
      </c>
      <c r="N366" s="152">
        <v>10.0</v>
      </c>
      <c r="O366" s="152"/>
      <c r="P366" s="152"/>
      <c r="Q366" s="152"/>
      <c r="R366" s="153"/>
      <c r="S366" s="153" t="str">
        <f t="array" ref="S366">INDEX(Activities!I:I, MATCH(A366, Activities!A:A, 0))</f>
        <v>Somalia Stabilisation Programme</v>
      </c>
      <c r="T366" s="157"/>
      <c r="U366" s="155"/>
      <c r="V366" s="155"/>
      <c r="W366" s="155"/>
      <c r="X366" s="155"/>
      <c r="Y366" s="155"/>
      <c r="Z366" s="155"/>
      <c r="AA366" s="155"/>
    </row>
    <row r="367" ht="15.75" customHeight="1">
      <c r="A367" s="146" t="s">
        <v>273</v>
      </c>
      <c r="B367" s="147">
        <f>COUNTIF(Activities!A:A, A367)</f>
        <v>1</v>
      </c>
      <c r="C367" s="148" t="s">
        <v>903</v>
      </c>
      <c r="D367" s="149">
        <v>43738.0</v>
      </c>
      <c r="E367" s="150">
        <v>43738.0</v>
      </c>
      <c r="F367" s="156">
        <v>4.0</v>
      </c>
      <c r="G367" s="152">
        <f t="shared" si="1"/>
        <v>9</v>
      </c>
      <c r="H367" s="153" t="s">
        <v>815</v>
      </c>
      <c r="I367" s="152">
        <f t="shared" si="2"/>
        <v>2019</v>
      </c>
      <c r="J367" s="152">
        <f t="shared" si="3"/>
        <v>2020</v>
      </c>
      <c r="K367" s="153" t="str">
        <f t="shared" si="4"/>
        <v>Expenditure on South Sudan Conflict Reduction (Q2 FY 2020)</v>
      </c>
      <c r="L367" s="152" t="s">
        <v>5</v>
      </c>
      <c r="M367" s="152" t="s">
        <v>8</v>
      </c>
      <c r="N367" s="152">
        <v>10.0</v>
      </c>
      <c r="O367" s="152"/>
      <c r="P367" s="152"/>
      <c r="Q367" s="152"/>
      <c r="R367" s="153"/>
      <c r="S367" s="153" t="str">
        <f t="array" ref="S367">INDEX(Activities!I:I, MATCH(A367, Activities!A:A, 0))</f>
        <v>South Sudan Conflict Reduction</v>
      </c>
      <c r="T367" s="157"/>
      <c r="U367" s="155"/>
      <c r="V367" s="155"/>
      <c r="W367" s="155"/>
      <c r="X367" s="155"/>
      <c r="Y367" s="155"/>
      <c r="Z367" s="155"/>
      <c r="AA367" s="155"/>
    </row>
    <row r="368" ht="15.75" customHeight="1">
      <c r="A368" s="146" t="s">
        <v>279</v>
      </c>
      <c r="B368" s="147">
        <f>COUNTIF(Activities!A:A, A368)</f>
        <v>1</v>
      </c>
      <c r="C368" s="148" t="s">
        <v>904</v>
      </c>
      <c r="D368" s="149">
        <v>43738.0</v>
      </c>
      <c r="E368" s="150">
        <v>43738.0</v>
      </c>
      <c r="F368" s="156">
        <v>4.0</v>
      </c>
      <c r="G368" s="152">
        <f t="shared" si="1"/>
        <v>9</v>
      </c>
      <c r="H368" s="153" t="s">
        <v>815</v>
      </c>
      <c r="I368" s="152">
        <f t="shared" si="2"/>
        <v>2019</v>
      </c>
      <c r="J368" s="152">
        <f t="shared" si="3"/>
        <v>2020</v>
      </c>
      <c r="K368" s="153" t="str">
        <f t="shared" si="4"/>
        <v>Expenditure on Sudan Conflict Reduction and Stabilisation Programme (Q2 FY 2020)</v>
      </c>
      <c r="L368" s="152" t="s">
        <v>5</v>
      </c>
      <c r="M368" s="152" t="s">
        <v>8</v>
      </c>
      <c r="N368" s="152">
        <v>10.0</v>
      </c>
      <c r="O368" s="152"/>
      <c r="P368" s="152"/>
      <c r="Q368" s="152"/>
      <c r="R368" s="153"/>
      <c r="S368" s="153" t="str">
        <f t="array" ref="S368">INDEX(Activities!I:I, MATCH(A368, Activities!A:A, 0))</f>
        <v>Sudan Conflict Reduction and Stabilisation Programme</v>
      </c>
      <c r="T368" s="157"/>
      <c r="U368" s="155"/>
      <c r="V368" s="155"/>
      <c r="W368" s="155"/>
      <c r="X368" s="155"/>
      <c r="Y368" s="155"/>
      <c r="Z368" s="155"/>
      <c r="AA368" s="155"/>
    </row>
    <row r="369" ht="15.75" customHeight="1">
      <c r="A369" s="146" t="s">
        <v>309</v>
      </c>
      <c r="B369" s="147">
        <f>COUNTIF(Activities!A:A, A369)</f>
        <v>1</v>
      </c>
      <c r="C369" s="148" t="s">
        <v>905</v>
      </c>
      <c r="D369" s="149">
        <v>43738.0</v>
      </c>
      <c r="E369" s="150">
        <v>43738.0</v>
      </c>
      <c r="F369" s="156">
        <v>4.0</v>
      </c>
      <c r="G369" s="152">
        <f t="shared" si="1"/>
        <v>9</v>
      </c>
      <c r="H369" s="153" t="s">
        <v>815</v>
      </c>
      <c r="I369" s="152">
        <f t="shared" si="2"/>
        <v>2019</v>
      </c>
      <c r="J369" s="152">
        <f t="shared" si="3"/>
        <v>2020</v>
      </c>
      <c r="K369" s="153" t="str">
        <f t="shared" si="4"/>
        <v>Expenditure on Caribbean – Serious and Organised Crime (Q2 FY 2020)</v>
      </c>
      <c r="L369" s="152" t="s">
        <v>5</v>
      </c>
      <c r="M369" s="152" t="s">
        <v>8</v>
      </c>
      <c r="N369" s="152">
        <v>10.0</v>
      </c>
      <c r="O369" s="152"/>
      <c r="P369" s="152"/>
      <c r="Q369" s="152"/>
      <c r="R369" s="153"/>
      <c r="S369" s="153" t="str">
        <f t="array" ref="S369">INDEX(Activities!I:I, MATCH(A369, Activities!A:A, 0))</f>
        <v>Caribbean – Serious and Organised Crime</v>
      </c>
      <c r="T369" s="157"/>
      <c r="U369" s="155"/>
      <c r="V369" s="155"/>
      <c r="W369" s="155"/>
      <c r="X369" s="155"/>
      <c r="Y369" s="155"/>
      <c r="Z369" s="155"/>
      <c r="AA369" s="155"/>
    </row>
    <row r="370" ht="15.75" customHeight="1">
      <c r="A370" s="146" t="s">
        <v>314</v>
      </c>
      <c r="B370" s="147">
        <f>COUNTIF(Activities!A:A, A370)</f>
        <v>1</v>
      </c>
      <c r="C370" s="148" t="s">
        <v>906</v>
      </c>
      <c r="D370" s="149">
        <v>43738.0</v>
      </c>
      <c r="E370" s="150">
        <v>43738.0</v>
      </c>
      <c r="F370" s="156">
        <v>4.0</v>
      </c>
      <c r="G370" s="152">
        <f t="shared" si="1"/>
        <v>9</v>
      </c>
      <c r="H370" s="153" t="s">
        <v>815</v>
      </c>
      <c r="I370" s="152">
        <f t="shared" si="2"/>
        <v>2019</v>
      </c>
      <c r="J370" s="152">
        <f t="shared" si="3"/>
        <v>2020</v>
      </c>
      <c r="K370" s="153" t="str">
        <f t="shared" si="4"/>
        <v>Expenditure on Colombia Peace and Stability (Q2 FY 2020)</v>
      </c>
      <c r="L370" s="152" t="s">
        <v>5</v>
      </c>
      <c r="M370" s="152" t="s">
        <v>8</v>
      </c>
      <c r="N370" s="152">
        <v>10.0</v>
      </c>
      <c r="O370" s="152"/>
      <c r="P370" s="152"/>
      <c r="Q370" s="152"/>
      <c r="R370" s="153"/>
      <c r="S370" s="153" t="str">
        <f t="array" ref="S370">INDEX(Activities!I:I, MATCH(A370, Activities!A:A, 0))</f>
        <v>Colombia Peace and Stability</v>
      </c>
      <c r="T370" s="157"/>
      <c r="U370" s="155"/>
      <c r="V370" s="155"/>
      <c r="W370" s="155"/>
      <c r="X370" s="155"/>
      <c r="Y370" s="155"/>
      <c r="Z370" s="155"/>
      <c r="AA370" s="155"/>
    </row>
    <row r="371" ht="15.75" customHeight="1">
      <c r="A371" s="146" t="s">
        <v>320</v>
      </c>
      <c r="B371" s="147">
        <f>COUNTIF(Activities!A:A, A371)</f>
        <v>1</v>
      </c>
      <c r="C371" s="148" t="s">
        <v>907</v>
      </c>
      <c r="D371" s="149">
        <v>43738.0</v>
      </c>
      <c r="E371" s="150">
        <v>43738.0</v>
      </c>
      <c r="F371" s="156">
        <v>4.0</v>
      </c>
      <c r="G371" s="152">
        <f t="shared" si="1"/>
        <v>9</v>
      </c>
      <c r="H371" s="153" t="s">
        <v>815</v>
      </c>
      <c r="I371" s="152">
        <f t="shared" si="2"/>
        <v>2019</v>
      </c>
      <c r="J371" s="152">
        <f t="shared" si="3"/>
        <v>2020</v>
      </c>
      <c r="K371" s="153" t="str">
        <f t="shared" si="4"/>
        <v>Expenditure on Peru/Colombia Serious Organised Crime (Formerly Combatting Illicit Economies - Colombia/Peru/Panama) (Q2 FY 2020)</v>
      </c>
      <c r="L371" s="152" t="s">
        <v>5</v>
      </c>
      <c r="M371" s="152" t="s">
        <v>8</v>
      </c>
      <c r="N371" s="152">
        <v>10.0</v>
      </c>
      <c r="O371" s="152"/>
      <c r="P371" s="152"/>
      <c r="Q371" s="152"/>
      <c r="R371" s="153"/>
      <c r="S371" s="153" t="str">
        <f t="array" ref="S371">INDEX(Activities!I:I, MATCH(A371, Activities!A:A, 0))</f>
        <v>Peru/Colombia Serious Organised Crime (Formerly Combatting Illicit Economies - Colombia/Peru/Panama)</v>
      </c>
      <c r="T371" s="157"/>
      <c r="U371" s="155"/>
      <c r="V371" s="155"/>
      <c r="W371" s="155"/>
      <c r="X371" s="155"/>
      <c r="Y371" s="155"/>
      <c r="Z371" s="155"/>
      <c r="AA371" s="155"/>
    </row>
    <row r="372" ht="15.75" customHeight="1">
      <c r="A372" s="146" t="s">
        <v>325</v>
      </c>
      <c r="B372" s="147">
        <f>COUNTIF(Activities!A:A, A372)</f>
        <v>1</v>
      </c>
      <c r="C372" s="148" t="s">
        <v>908</v>
      </c>
      <c r="D372" s="149">
        <v>43738.0</v>
      </c>
      <c r="E372" s="150">
        <v>43738.0</v>
      </c>
      <c r="F372" s="156">
        <v>4.0</v>
      </c>
      <c r="G372" s="152">
        <f t="shared" si="1"/>
        <v>9</v>
      </c>
      <c r="H372" s="153" t="s">
        <v>815</v>
      </c>
      <c r="I372" s="152">
        <f t="shared" si="2"/>
        <v>2019</v>
      </c>
      <c r="J372" s="152">
        <f t="shared" si="3"/>
        <v>2020</v>
      </c>
      <c r="K372" s="153" t="str">
        <f t="shared" si="4"/>
        <v>Expenditure on Central Asia Programme (Q2 FY 2020)</v>
      </c>
      <c r="L372" s="152" t="s">
        <v>5</v>
      </c>
      <c r="M372" s="152" t="s">
        <v>8</v>
      </c>
      <c r="N372" s="152">
        <v>10.0</v>
      </c>
      <c r="O372" s="152"/>
      <c r="P372" s="152"/>
      <c r="Q372" s="152"/>
      <c r="R372" s="153"/>
      <c r="S372" s="153" t="str">
        <f t="array" ref="S372">INDEX(Activities!I:I, MATCH(A372, Activities!A:A, 0))</f>
        <v>Central Asia Programme</v>
      </c>
      <c r="T372" s="157"/>
      <c r="U372" s="155"/>
      <c r="V372" s="155"/>
      <c r="W372" s="155"/>
      <c r="X372" s="155"/>
      <c r="Y372" s="155"/>
      <c r="Z372" s="155"/>
      <c r="AA372" s="155"/>
    </row>
    <row r="373" ht="15.75" customHeight="1">
      <c r="A373" s="146" t="s">
        <v>330</v>
      </c>
      <c r="B373" s="147">
        <f>COUNTIF(Activities!A:A, A373)</f>
        <v>1</v>
      </c>
      <c r="C373" s="148" t="s">
        <v>909</v>
      </c>
      <c r="D373" s="149">
        <v>43738.0</v>
      </c>
      <c r="E373" s="150">
        <v>43738.0</v>
      </c>
      <c r="F373" s="156">
        <v>4.0</v>
      </c>
      <c r="G373" s="152">
        <f t="shared" si="1"/>
        <v>9</v>
      </c>
      <c r="H373" s="153" t="s">
        <v>815</v>
      </c>
      <c r="I373" s="152">
        <f t="shared" si="2"/>
        <v>2019</v>
      </c>
      <c r="J373" s="152">
        <f t="shared" si="3"/>
        <v>2020</v>
      </c>
      <c r="K373" s="153" t="str">
        <f t="shared" si="4"/>
        <v>Expenditure on Eastern Partnership (Q2 FY 2020)</v>
      </c>
      <c r="L373" s="152" t="s">
        <v>5</v>
      </c>
      <c r="M373" s="152" t="s">
        <v>8</v>
      </c>
      <c r="N373" s="152">
        <v>10.0</v>
      </c>
      <c r="O373" s="152"/>
      <c r="P373" s="152"/>
      <c r="Q373" s="152"/>
      <c r="R373" s="153"/>
      <c r="S373" s="153" t="str">
        <f t="array" ref="S373">INDEX(Activities!I:I, MATCH(A373, Activities!A:A, 0))</f>
        <v>Eastern Partnership</v>
      </c>
      <c r="T373" s="157"/>
      <c r="U373" s="155"/>
      <c r="V373" s="155"/>
      <c r="W373" s="155"/>
      <c r="X373" s="155"/>
      <c r="Y373" s="155"/>
      <c r="Z373" s="155"/>
      <c r="AA373" s="155"/>
    </row>
    <row r="374" ht="15.75" customHeight="1">
      <c r="A374" s="146" t="s">
        <v>334</v>
      </c>
      <c r="B374" s="147">
        <f>COUNTIF(Activities!A:A, A374)</f>
        <v>1</v>
      </c>
      <c r="C374" s="148" t="s">
        <v>910</v>
      </c>
      <c r="D374" s="149">
        <v>43738.0</v>
      </c>
      <c r="E374" s="150">
        <v>43738.0</v>
      </c>
      <c r="F374" s="156">
        <v>4.0</v>
      </c>
      <c r="G374" s="152">
        <f t="shared" si="1"/>
        <v>9</v>
      </c>
      <c r="H374" s="153" t="s">
        <v>815</v>
      </c>
      <c r="I374" s="152">
        <f t="shared" si="2"/>
        <v>2019</v>
      </c>
      <c r="J374" s="152">
        <f t="shared" si="3"/>
        <v>2020</v>
      </c>
      <c r="K374" s="153" t="str">
        <f t="shared" si="4"/>
        <v>Expenditure on Good Governance Fund (Q2 FY 2020)</v>
      </c>
      <c r="L374" s="152" t="s">
        <v>5</v>
      </c>
      <c r="M374" s="152" t="s">
        <v>8</v>
      </c>
      <c r="N374" s="152">
        <v>10.0</v>
      </c>
      <c r="O374" s="152"/>
      <c r="P374" s="152"/>
      <c r="Q374" s="152"/>
      <c r="R374" s="153"/>
      <c r="S374" s="153" t="str">
        <f t="array" ref="S374">INDEX(Activities!I:I, MATCH(A374, Activities!A:A, 0))</f>
        <v>Good Governance Fund</v>
      </c>
      <c r="T374" s="157"/>
      <c r="U374" s="155"/>
      <c r="V374" s="155"/>
      <c r="W374" s="155"/>
      <c r="X374" s="155"/>
      <c r="Y374" s="155"/>
      <c r="Z374" s="155"/>
      <c r="AA374" s="155"/>
    </row>
    <row r="375" ht="15.75" customHeight="1">
      <c r="A375" s="146" t="s">
        <v>349</v>
      </c>
      <c r="B375" s="147">
        <f>COUNTIF(Activities!A:A, A375)</f>
        <v>1</v>
      </c>
      <c r="C375" s="148" t="s">
        <v>911</v>
      </c>
      <c r="D375" s="149">
        <v>43738.0</v>
      </c>
      <c r="E375" s="150">
        <v>43738.0</v>
      </c>
      <c r="F375" s="156">
        <v>4.0</v>
      </c>
      <c r="G375" s="152">
        <f t="shared" si="1"/>
        <v>9</v>
      </c>
      <c r="H375" s="153" t="s">
        <v>815</v>
      </c>
      <c r="I375" s="152">
        <f t="shared" si="2"/>
        <v>2019</v>
      </c>
      <c r="J375" s="152">
        <f t="shared" si="3"/>
        <v>2020</v>
      </c>
      <c r="K375" s="153" t="str">
        <f t="shared" si="4"/>
        <v>Expenditure on Algeria CSSF Programme (Q2 FY 2020)</v>
      </c>
      <c r="L375" s="152" t="s">
        <v>5</v>
      </c>
      <c r="M375" s="152" t="s">
        <v>8</v>
      </c>
      <c r="N375" s="152">
        <v>10.0</v>
      </c>
      <c r="O375" s="152"/>
      <c r="P375" s="152"/>
      <c r="Q375" s="152"/>
      <c r="R375" s="153"/>
      <c r="S375" s="153" t="str">
        <f t="array" ref="S375">INDEX(Activities!I:I, MATCH(A375, Activities!A:A, 0))</f>
        <v>Algeria CSSF Programme</v>
      </c>
      <c r="T375" s="157"/>
      <c r="U375" s="155"/>
      <c r="V375" s="155"/>
      <c r="W375" s="155"/>
      <c r="X375" s="155"/>
      <c r="Y375" s="155"/>
      <c r="Z375" s="155"/>
      <c r="AA375" s="155"/>
    </row>
    <row r="376" ht="15.75" customHeight="1">
      <c r="A376" s="146" t="s">
        <v>356</v>
      </c>
      <c r="B376" s="147">
        <f>COUNTIF(Activities!A:A, A376)</f>
        <v>1</v>
      </c>
      <c r="C376" s="148" t="s">
        <v>912</v>
      </c>
      <c r="D376" s="149">
        <v>43738.0</v>
      </c>
      <c r="E376" s="150">
        <v>43738.0</v>
      </c>
      <c r="F376" s="156">
        <v>4.0</v>
      </c>
      <c r="G376" s="152">
        <f t="shared" si="1"/>
        <v>9</v>
      </c>
      <c r="H376" s="153" t="s">
        <v>815</v>
      </c>
      <c r="I376" s="152">
        <f t="shared" si="2"/>
        <v>2019</v>
      </c>
      <c r="J376" s="152">
        <f t="shared" si="3"/>
        <v>2020</v>
      </c>
      <c r="K376" s="153" t="str">
        <f t="shared" si="4"/>
        <v>Expenditure on Egypt CSSF Programme (Q2 FY 2020)</v>
      </c>
      <c r="L376" s="152" t="s">
        <v>5</v>
      </c>
      <c r="M376" s="152" t="s">
        <v>8</v>
      </c>
      <c r="N376" s="152">
        <v>10.0</v>
      </c>
      <c r="O376" s="152"/>
      <c r="P376" s="152"/>
      <c r="Q376" s="152"/>
      <c r="R376" s="153"/>
      <c r="S376" s="153" t="str">
        <f t="array" ref="S376">INDEX(Activities!I:I, MATCH(A376, Activities!A:A, 0))</f>
        <v>Egypt CSSF Programme</v>
      </c>
      <c r="T376" s="157"/>
      <c r="U376" s="155"/>
      <c r="V376" s="155"/>
      <c r="W376" s="155"/>
      <c r="X376" s="155"/>
      <c r="Y376" s="155"/>
      <c r="Z376" s="155"/>
      <c r="AA376" s="155"/>
    </row>
    <row r="377" ht="15.75" customHeight="1">
      <c r="A377" s="146" t="s">
        <v>363</v>
      </c>
      <c r="B377" s="147">
        <f>COUNTIF(Activities!A:A, A377)</f>
        <v>1</v>
      </c>
      <c r="C377" s="148" t="s">
        <v>913</v>
      </c>
      <c r="D377" s="149">
        <v>43738.0</v>
      </c>
      <c r="E377" s="150">
        <v>43738.0</v>
      </c>
      <c r="F377" s="156">
        <v>4.0</v>
      </c>
      <c r="G377" s="152">
        <f t="shared" si="1"/>
        <v>9</v>
      </c>
      <c r="H377" s="153" t="s">
        <v>815</v>
      </c>
      <c r="I377" s="152">
        <f t="shared" si="2"/>
        <v>2019</v>
      </c>
      <c r="J377" s="152">
        <f t="shared" si="3"/>
        <v>2020</v>
      </c>
      <c r="K377" s="153" t="str">
        <f t="shared" si="4"/>
        <v>Expenditure on Lebanon CSSF: Security Programme (Q2 FY 2020)</v>
      </c>
      <c r="L377" s="152" t="s">
        <v>5</v>
      </c>
      <c r="M377" s="152" t="s">
        <v>8</v>
      </c>
      <c r="N377" s="152">
        <v>10.0</v>
      </c>
      <c r="O377" s="152"/>
      <c r="P377" s="152"/>
      <c r="Q377" s="152"/>
      <c r="R377" s="153"/>
      <c r="S377" s="153" t="str">
        <f t="array" ref="S377">INDEX(Activities!I:I, MATCH(A377, Activities!A:A, 0))</f>
        <v>Lebanon CSSF: Security Programme</v>
      </c>
      <c r="T377" s="157"/>
      <c r="U377" s="155"/>
      <c r="V377" s="155"/>
      <c r="W377" s="155"/>
      <c r="X377" s="155"/>
      <c r="Y377" s="155"/>
      <c r="Z377" s="155"/>
      <c r="AA377" s="155"/>
    </row>
    <row r="378" ht="15.75" customHeight="1">
      <c r="A378" s="146" t="s">
        <v>370</v>
      </c>
      <c r="B378" s="147">
        <f>COUNTIF(Activities!A:A, A378)</f>
        <v>1</v>
      </c>
      <c r="C378" s="148" t="s">
        <v>914</v>
      </c>
      <c r="D378" s="149">
        <v>43738.0</v>
      </c>
      <c r="E378" s="150">
        <v>43738.0</v>
      </c>
      <c r="F378" s="156">
        <v>4.0</v>
      </c>
      <c r="G378" s="152">
        <f t="shared" si="1"/>
        <v>9</v>
      </c>
      <c r="H378" s="153" t="s">
        <v>815</v>
      </c>
      <c r="I378" s="152">
        <f t="shared" si="2"/>
        <v>2019</v>
      </c>
      <c r="J378" s="152">
        <f t="shared" si="3"/>
        <v>2020</v>
      </c>
      <c r="K378" s="153" t="str">
        <f t="shared" si="4"/>
        <v>Expenditure on Libya CSSF Programme (Q2 FY 2020)</v>
      </c>
      <c r="L378" s="152" t="s">
        <v>5</v>
      </c>
      <c r="M378" s="152" t="s">
        <v>8</v>
      </c>
      <c r="N378" s="152">
        <v>10.0</v>
      </c>
      <c r="O378" s="152"/>
      <c r="P378" s="152"/>
      <c r="Q378" s="152"/>
      <c r="R378" s="153"/>
      <c r="S378" s="153" t="str">
        <f t="array" ref="S378">INDEX(Activities!I:I, MATCH(A378, Activities!A:A, 0))</f>
        <v>Libya CSSF Programme</v>
      </c>
      <c r="T378" s="157"/>
      <c r="U378" s="155"/>
      <c r="V378" s="155"/>
      <c r="W378" s="155"/>
      <c r="X378" s="155"/>
      <c r="Y378" s="155"/>
      <c r="Z378" s="155"/>
      <c r="AA378" s="155"/>
    </row>
    <row r="379" ht="15.75" customHeight="1">
      <c r="A379" s="146" t="s">
        <v>376</v>
      </c>
      <c r="B379" s="147">
        <f>COUNTIF(Activities!A:A, A379)</f>
        <v>1</v>
      </c>
      <c r="C379" s="148" t="s">
        <v>915</v>
      </c>
      <c r="D379" s="149">
        <v>43738.0</v>
      </c>
      <c r="E379" s="150">
        <v>43738.0</v>
      </c>
      <c r="F379" s="156">
        <v>4.0</v>
      </c>
      <c r="G379" s="152">
        <f t="shared" si="1"/>
        <v>9</v>
      </c>
      <c r="H379" s="153" t="s">
        <v>815</v>
      </c>
      <c r="I379" s="152">
        <f t="shared" si="2"/>
        <v>2019</v>
      </c>
      <c r="J379" s="152">
        <f t="shared" si="3"/>
        <v>2020</v>
      </c>
      <c r="K379" s="153" t="str">
        <f t="shared" si="4"/>
        <v>Expenditure on Morocco CSSF Programme (Q2 FY 2020)</v>
      </c>
      <c r="L379" s="152" t="s">
        <v>5</v>
      </c>
      <c r="M379" s="152" t="s">
        <v>8</v>
      </c>
      <c r="N379" s="152">
        <v>10.0</v>
      </c>
      <c r="O379" s="152"/>
      <c r="P379" s="152"/>
      <c r="Q379" s="152"/>
      <c r="R379" s="153"/>
      <c r="S379" s="153" t="str">
        <f t="array" ref="S379">INDEX(Activities!I:I, MATCH(A379, Activities!A:A, 0))</f>
        <v>Morocco CSSF Programme</v>
      </c>
      <c r="T379" s="157"/>
      <c r="U379" s="155"/>
      <c r="V379" s="155"/>
      <c r="W379" s="155"/>
      <c r="X379" s="155"/>
      <c r="Y379" s="155"/>
      <c r="Z379" s="155"/>
      <c r="AA379" s="155"/>
    </row>
    <row r="380" ht="15.75" customHeight="1">
      <c r="A380" s="146" t="s">
        <v>383</v>
      </c>
      <c r="B380" s="147">
        <f>COUNTIF(Activities!A:A, A380)</f>
        <v>1</v>
      </c>
      <c r="C380" s="148" t="s">
        <v>916</v>
      </c>
      <c r="D380" s="149">
        <v>43738.0</v>
      </c>
      <c r="E380" s="150">
        <v>43738.0</v>
      </c>
      <c r="F380" s="156">
        <v>4.0</v>
      </c>
      <c r="G380" s="152">
        <f t="shared" si="1"/>
        <v>9</v>
      </c>
      <c r="H380" s="153" t="s">
        <v>815</v>
      </c>
      <c r="I380" s="152">
        <f t="shared" si="2"/>
        <v>2019</v>
      </c>
      <c r="J380" s="152">
        <f t="shared" si="3"/>
        <v>2020</v>
      </c>
      <c r="K380" s="153" t="str">
        <f t="shared" si="4"/>
        <v>Expenditure on Yemen CSSF Programme (Q2 FY 2020)</v>
      </c>
      <c r="L380" s="152" t="s">
        <v>5</v>
      </c>
      <c r="M380" s="152" t="s">
        <v>8</v>
      </c>
      <c r="N380" s="152">
        <v>10.0</v>
      </c>
      <c r="O380" s="152"/>
      <c r="P380" s="152"/>
      <c r="Q380" s="152"/>
      <c r="R380" s="153"/>
      <c r="S380" s="153" t="str">
        <f t="array" ref="S380">INDEX(Activities!I:I, MATCH(A380, Activities!A:A, 0))</f>
        <v>Yemen CSSF Programme</v>
      </c>
      <c r="T380" s="157"/>
      <c r="U380" s="155"/>
      <c r="V380" s="155"/>
      <c r="W380" s="155"/>
      <c r="X380" s="155"/>
      <c r="Y380" s="155"/>
      <c r="Z380" s="155"/>
      <c r="AA380" s="155"/>
    </row>
    <row r="381" ht="15.75" customHeight="1">
      <c r="A381" s="146" t="s">
        <v>399</v>
      </c>
      <c r="B381" s="147">
        <f>COUNTIF(Activities!A:A, A381)</f>
        <v>1</v>
      </c>
      <c r="C381" s="148" t="s">
        <v>917</v>
      </c>
      <c r="D381" s="149">
        <v>43738.0</v>
      </c>
      <c r="E381" s="150">
        <v>43738.0</v>
      </c>
      <c r="F381" s="156">
        <v>4.0</v>
      </c>
      <c r="G381" s="152">
        <f t="shared" si="1"/>
        <v>9</v>
      </c>
      <c r="H381" s="153" t="s">
        <v>815</v>
      </c>
      <c r="I381" s="152">
        <f t="shared" si="2"/>
        <v>2019</v>
      </c>
      <c r="J381" s="152">
        <f t="shared" si="3"/>
        <v>2020</v>
      </c>
      <c r="K381" s="153" t="str">
        <f t="shared" si="4"/>
        <v>Expenditure on Jordan Political Stability (Q2 FY 2020)</v>
      </c>
      <c r="L381" s="152" t="s">
        <v>5</v>
      </c>
      <c r="M381" s="152" t="s">
        <v>8</v>
      </c>
      <c r="N381" s="152">
        <v>10.0</v>
      </c>
      <c r="O381" s="152"/>
      <c r="P381" s="152"/>
      <c r="Q381" s="152"/>
      <c r="R381" s="153"/>
      <c r="S381" s="153" t="str">
        <f t="array" ref="S381">INDEX(Activities!I:I, MATCH(A381, Activities!A:A, 0))</f>
        <v>Jordan Political Stability</v>
      </c>
      <c r="T381" s="157"/>
      <c r="U381" s="155"/>
      <c r="V381" s="155"/>
      <c r="W381" s="155"/>
      <c r="X381" s="155"/>
      <c r="Y381" s="155"/>
      <c r="Z381" s="155"/>
      <c r="AA381" s="155"/>
    </row>
    <row r="382" ht="15.75" customHeight="1">
      <c r="A382" s="146" t="s">
        <v>409</v>
      </c>
      <c r="B382" s="147">
        <f>COUNTIF(Activities!A:A, A382)</f>
        <v>1</v>
      </c>
      <c r="C382" s="148" t="s">
        <v>729</v>
      </c>
      <c r="D382" s="149">
        <v>43738.0</v>
      </c>
      <c r="E382" s="150">
        <v>43738.0</v>
      </c>
      <c r="F382" s="156">
        <v>4.0</v>
      </c>
      <c r="G382" s="152">
        <f t="shared" si="1"/>
        <v>9</v>
      </c>
      <c r="H382" s="153" t="s">
        <v>815</v>
      </c>
      <c r="I382" s="152">
        <f t="shared" si="2"/>
        <v>2019</v>
      </c>
      <c r="J382" s="152">
        <f t="shared" si="3"/>
        <v>2020</v>
      </c>
      <c r="K382" s="153" t="str">
        <f t="shared" si="4"/>
        <v>Expenditure on Jordan Internal Security (Q2 FY 2020)</v>
      </c>
      <c r="L382" s="152" t="s">
        <v>5</v>
      </c>
      <c r="M382" s="152" t="s">
        <v>8</v>
      </c>
      <c r="N382" s="152">
        <v>10.0</v>
      </c>
      <c r="O382" s="152"/>
      <c r="P382" s="152"/>
      <c r="Q382" s="152"/>
      <c r="R382" s="153"/>
      <c r="S382" s="153" t="str">
        <f t="array" ref="S382">INDEX(Activities!I:I, MATCH(A382, Activities!A:A, 0))</f>
        <v>Jordan Internal Security</v>
      </c>
      <c r="T382" s="157"/>
      <c r="U382" s="155"/>
      <c r="V382" s="155"/>
      <c r="W382" s="155"/>
      <c r="X382" s="155"/>
      <c r="Y382" s="155"/>
      <c r="Z382" s="155"/>
      <c r="AA382" s="155"/>
    </row>
    <row r="383" ht="15.75" customHeight="1">
      <c r="A383" s="146" t="s">
        <v>414</v>
      </c>
      <c r="B383" s="147">
        <f>COUNTIF(Activities!A:A, A383)</f>
        <v>1</v>
      </c>
      <c r="C383" s="148" t="s">
        <v>918</v>
      </c>
      <c r="D383" s="149">
        <v>43738.0</v>
      </c>
      <c r="E383" s="150">
        <v>43738.0</v>
      </c>
      <c r="F383" s="156">
        <v>4.0</v>
      </c>
      <c r="G383" s="152">
        <f t="shared" si="1"/>
        <v>9</v>
      </c>
      <c r="H383" s="153" t="s">
        <v>815</v>
      </c>
      <c r="I383" s="152">
        <f t="shared" si="2"/>
        <v>2019</v>
      </c>
      <c r="J383" s="152">
        <f t="shared" si="3"/>
        <v>2020</v>
      </c>
      <c r="K383" s="153" t="str">
        <f t="shared" si="4"/>
        <v>Expenditure on Lebanon CSSF: Community Stability Programme (Q2 FY 2020)</v>
      </c>
      <c r="L383" s="152" t="s">
        <v>5</v>
      </c>
      <c r="M383" s="152" t="s">
        <v>8</v>
      </c>
      <c r="N383" s="152">
        <v>10.0</v>
      </c>
      <c r="O383" s="152"/>
      <c r="P383" s="152"/>
      <c r="Q383" s="152"/>
      <c r="R383" s="153"/>
      <c r="S383" s="153" t="str">
        <f t="array" ref="S383">INDEX(Activities!I:I, MATCH(A383, Activities!A:A, 0))</f>
        <v>Lebanon CSSF: Community Stability Programme</v>
      </c>
      <c r="T383" s="157"/>
      <c r="U383" s="155"/>
      <c r="V383" s="155"/>
      <c r="W383" s="155"/>
      <c r="X383" s="155"/>
      <c r="Y383" s="155"/>
      <c r="Z383" s="155"/>
      <c r="AA383" s="155"/>
    </row>
    <row r="384" ht="15.75" customHeight="1">
      <c r="A384" s="146" t="s">
        <v>418</v>
      </c>
      <c r="B384" s="147">
        <f>COUNTIF(Activities!A:A, A384)</f>
        <v>1</v>
      </c>
      <c r="C384" s="148" t="s">
        <v>919</v>
      </c>
      <c r="D384" s="149">
        <v>43738.0</v>
      </c>
      <c r="E384" s="150">
        <v>43738.0</v>
      </c>
      <c r="F384" s="156">
        <v>4.0</v>
      </c>
      <c r="G384" s="152">
        <f t="shared" si="1"/>
        <v>9</v>
      </c>
      <c r="H384" s="153" t="s">
        <v>815</v>
      </c>
      <c r="I384" s="152">
        <f t="shared" si="2"/>
        <v>2019</v>
      </c>
      <c r="J384" s="152">
        <f t="shared" si="3"/>
        <v>2020</v>
      </c>
      <c r="K384" s="153" t="str">
        <f t="shared" si="4"/>
        <v>Expenditure on The North Africa Fund for Regional Cooperation (Q2 FY 2020)</v>
      </c>
      <c r="L384" s="152" t="s">
        <v>5</v>
      </c>
      <c r="M384" s="152" t="s">
        <v>8</v>
      </c>
      <c r="N384" s="152">
        <v>10.0</v>
      </c>
      <c r="O384" s="152"/>
      <c r="P384" s="152"/>
      <c r="Q384" s="152"/>
      <c r="R384" s="153"/>
      <c r="S384" s="153" t="str">
        <f t="array" ref="S384">INDEX(Activities!I:I, MATCH(A384, Activities!A:A, 0))</f>
        <v>The North Africa Fund for Regional Cooperation</v>
      </c>
      <c r="T384" s="157"/>
      <c r="U384" s="155"/>
      <c r="V384" s="155"/>
      <c r="W384" s="155"/>
      <c r="X384" s="155"/>
      <c r="Y384" s="155"/>
      <c r="Z384" s="155"/>
      <c r="AA384" s="155"/>
    </row>
    <row r="385" ht="15.75" customHeight="1">
      <c r="A385" s="146" t="s">
        <v>423</v>
      </c>
      <c r="B385" s="147">
        <f>COUNTIF(Activities!A:A, A385)</f>
        <v>1</v>
      </c>
      <c r="C385" s="148" t="s">
        <v>920</v>
      </c>
      <c r="D385" s="149">
        <v>43738.0</v>
      </c>
      <c r="E385" s="150">
        <v>43738.0</v>
      </c>
      <c r="F385" s="156">
        <v>4.0</v>
      </c>
      <c r="G385" s="152">
        <f t="shared" si="1"/>
        <v>9</v>
      </c>
      <c r="H385" s="153" t="s">
        <v>815</v>
      </c>
      <c r="I385" s="152">
        <f t="shared" si="2"/>
        <v>2019</v>
      </c>
      <c r="J385" s="152">
        <f t="shared" si="3"/>
        <v>2020</v>
      </c>
      <c r="K385" s="153" t="str">
        <f t="shared" si="4"/>
        <v>Expenditure on Technical Assistance Facility Programme (Q2 FY 2020)</v>
      </c>
      <c r="L385" s="152" t="s">
        <v>5</v>
      </c>
      <c r="M385" s="152" t="s">
        <v>8</v>
      </c>
      <c r="N385" s="152">
        <v>10.0</v>
      </c>
      <c r="O385" s="152"/>
      <c r="P385" s="152"/>
      <c r="Q385" s="152"/>
      <c r="R385" s="153"/>
      <c r="S385" s="153" t="str">
        <f t="array" ref="S385">INDEX(Activities!I:I, MATCH(A385, Activities!A:A, 0))</f>
        <v>Technical Assistance Facility Programme</v>
      </c>
      <c r="T385" s="157"/>
      <c r="U385" s="155"/>
      <c r="V385" s="155"/>
      <c r="W385" s="155"/>
      <c r="X385" s="155"/>
      <c r="Y385" s="155"/>
      <c r="Z385" s="155"/>
      <c r="AA385" s="155"/>
    </row>
    <row r="386" ht="15.75" customHeight="1">
      <c r="A386" s="146" t="s">
        <v>427</v>
      </c>
      <c r="B386" s="147">
        <f>COUNTIF(Activities!A:A, A386)</f>
        <v>1</v>
      </c>
      <c r="C386" s="148" t="s">
        <v>921</v>
      </c>
      <c r="D386" s="149">
        <v>43738.0</v>
      </c>
      <c r="E386" s="150">
        <v>43738.0</v>
      </c>
      <c r="F386" s="156">
        <v>4.0</v>
      </c>
      <c r="G386" s="152">
        <f t="shared" si="1"/>
        <v>9</v>
      </c>
      <c r="H386" s="153" t="s">
        <v>815</v>
      </c>
      <c r="I386" s="152">
        <f t="shared" si="2"/>
        <v>2019</v>
      </c>
      <c r="J386" s="152">
        <f t="shared" si="3"/>
        <v>2020</v>
      </c>
      <c r="K386" s="153" t="str">
        <f t="shared" si="4"/>
        <v>Expenditure on Middle East Peace Process (MEPP) CSSF Programme (Q2 FY 2020)</v>
      </c>
      <c r="L386" s="152" t="s">
        <v>5</v>
      </c>
      <c r="M386" s="152" t="s">
        <v>8</v>
      </c>
      <c r="N386" s="152">
        <v>10.0</v>
      </c>
      <c r="O386" s="152"/>
      <c r="P386" s="152"/>
      <c r="Q386" s="152"/>
      <c r="R386" s="153"/>
      <c r="S386" s="153" t="str">
        <f t="array" ref="S386">INDEX(Activities!I:I, MATCH(A386, Activities!A:A, 0))</f>
        <v>Middle East Peace Process (MEPP) CSSF Programme</v>
      </c>
      <c r="T386" s="157"/>
      <c r="U386" s="155"/>
      <c r="V386" s="155"/>
      <c r="W386" s="155"/>
      <c r="X386" s="155"/>
      <c r="Y386" s="155"/>
      <c r="Z386" s="155"/>
      <c r="AA386" s="155"/>
    </row>
    <row r="387" ht="15.75" customHeight="1">
      <c r="A387" s="146" t="s">
        <v>446</v>
      </c>
      <c r="B387" s="147">
        <f>COUNTIF(Activities!A:A, A387)</f>
        <v>1</v>
      </c>
      <c r="C387" s="148" t="s">
        <v>922</v>
      </c>
      <c r="D387" s="149">
        <v>43738.0</v>
      </c>
      <c r="E387" s="150">
        <v>43738.0</v>
      </c>
      <c r="F387" s="156">
        <v>4.0</v>
      </c>
      <c r="G387" s="152">
        <f t="shared" si="1"/>
        <v>9</v>
      </c>
      <c r="H387" s="153" t="s">
        <v>815</v>
      </c>
      <c r="I387" s="152">
        <f t="shared" si="2"/>
        <v>2019</v>
      </c>
      <c r="J387" s="152">
        <f t="shared" si="3"/>
        <v>2020</v>
      </c>
      <c r="K387" s="153" t="str">
        <f t="shared" si="4"/>
        <v>Expenditure on Tunisia CSSF Programme (Q2 FY 2020)</v>
      </c>
      <c r="L387" s="152" t="s">
        <v>5</v>
      </c>
      <c r="M387" s="152" t="s">
        <v>8</v>
      </c>
      <c r="N387" s="152">
        <v>10.0</v>
      </c>
      <c r="O387" s="152"/>
      <c r="P387" s="152"/>
      <c r="Q387" s="152"/>
      <c r="R387" s="153"/>
      <c r="S387" s="153" t="str">
        <f t="array" ref="S387">INDEX(Activities!I:I, MATCH(A387, Activities!A:A, 0))</f>
        <v>Tunisia CSSF Programme</v>
      </c>
      <c r="T387" s="157"/>
      <c r="U387" s="155"/>
      <c r="V387" s="155"/>
      <c r="W387" s="155"/>
      <c r="X387" s="155"/>
      <c r="Y387" s="155"/>
      <c r="Z387" s="155"/>
      <c r="AA387" s="155"/>
    </row>
    <row r="388" ht="15.75" customHeight="1">
      <c r="A388" s="146" t="s">
        <v>452</v>
      </c>
      <c r="B388" s="147">
        <f>COUNTIF(Activities!A:A, A388)</f>
        <v>1</v>
      </c>
      <c r="C388" s="148" t="s">
        <v>923</v>
      </c>
      <c r="D388" s="149">
        <v>43738.0</v>
      </c>
      <c r="E388" s="150">
        <v>43738.0</v>
      </c>
      <c r="F388" s="156">
        <v>4.0</v>
      </c>
      <c r="G388" s="152">
        <f t="shared" si="1"/>
        <v>9</v>
      </c>
      <c r="H388" s="153" t="s">
        <v>815</v>
      </c>
      <c r="I388" s="152">
        <f t="shared" si="2"/>
        <v>2019</v>
      </c>
      <c r="J388" s="152">
        <f t="shared" si="3"/>
        <v>2020</v>
      </c>
      <c r="K388" s="153" t="str">
        <f t="shared" si="4"/>
        <v>Expenditure on Iraq CSSF Programme (Q2 FY 2020)</v>
      </c>
      <c r="L388" s="152" t="s">
        <v>5</v>
      </c>
      <c r="M388" s="152" t="s">
        <v>8</v>
      </c>
      <c r="N388" s="152">
        <v>10.0</v>
      </c>
      <c r="O388" s="152"/>
      <c r="P388" s="152"/>
      <c r="Q388" s="152"/>
      <c r="R388" s="153"/>
      <c r="S388" s="153" t="str">
        <f t="array" ref="S388">INDEX(Activities!I:I, MATCH(A388, Activities!A:A, 0))</f>
        <v>Iraq CSSF Programme</v>
      </c>
      <c r="T388" s="157"/>
      <c r="U388" s="155"/>
      <c r="V388" s="155"/>
      <c r="W388" s="155"/>
      <c r="X388" s="155"/>
      <c r="Y388" s="155"/>
      <c r="Z388" s="155"/>
      <c r="AA388" s="155"/>
    </row>
    <row r="389" ht="15.75" customHeight="1">
      <c r="A389" s="146" t="s">
        <v>456</v>
      </c>
      <c r="B389" s="147">
        <f>COUNTIF(Activities!A:A, A389)</f>
        <v>1</v>
      </c>
      <c r="C389" s="148" t="s">
        <v>729</v>
      </c>
      <c r="D389" s="149">
        <v>43738.0</v>
      </c>
      <c r="E389" s="150">
        <v>43738.0</v>
      </c>
      <c r="F389" s="156">
        <v>4.0</v>
      </c>
      <c r="G389" s="152">
        <f t="shared" si="1"/>
        <v>9</v>
      </c>
      <c r="H389" s="153" t="s">
        <v>815</v>
      </c>
      <c r="I389" s="152">
        <f t="shared" si="2"/>
        <v>2019</v>
      </c>
      <c r="J389" s="152">
        <f t="shared" si="3"/>
        <v>2020</v>
      </c>
      <c r="K389" s="153" t="str">
        <f t="shared" si="4"/>
        <v>Expenditure on Syria CSSF: Future Syria Programme (Q2 FY 2020)</v>
      </c>
      <c r="L389" s="152" t="s">
        <v>5</v>
      </c>
      <c r="M389" s="152" t="s">
        <v>8</v>
      </c>
      <c r="N389" s="152">
        <v>10.0</v>
      </c>
      <c r="O389" s="152"/>
      <c r="P389" s="152"/>
      <c r="Q389" s="152"/>
      <c r="R389" s="153"/>
      <c r="S389" s="153" t="str">
        <f t="array" ref="S389">INDEX(Activities!I:I, MATCH(A389, Activities!A:A, 0))</f>
        <v>Syria CSSF: Future Syria Programme</v>
      </c>
      <c r="T389" s="157"/>
      <c r="U389" s="155"/>
      <c r="V389" s="155"/>
      <c r="W389" s="155"/>
      <c r="X389" s="155"/>
      <c r="Y389" s="155"/>
      <c r="Z389" s="155"/>
      <c r="AA389" s="155"/>
    </row>
    <row r="390" ht="15.75" customHeight="1">
      <c r="A390" s="146" t="s">
        <v>460</v>
      </c>
      <c r="B390" s="147">
        <f>COUNTIF(Activities!A:A, A390)</f>
        <v>1</v>
      </c>
      <c r="C390" s="148" t="s">
        <v>729</v>
      </c>
      <c r="D390" s="149">
        <v>43738.0</v>
      </c>
      <c r="E390" s="150">
        <v>43738.0</v>
      </c>
      <c r="F390" s="156">
        <v>4.0</v>
      </c>
      <c r="G390" s="152">
        <f t="shared" si="1"/>
        <v>9</v>
      </c>
      <c r="H390" s="153" t="s">
        <v>815</v>
      </c>
      <c r="I390" s="152">
        <f t="shared" si="2"/>
        <v>2019</v>
      </c>
      <c r="J390" s="152">
        <f t="shared" si="3"/>
        <v>2020</v>
      </c>
      <c r="K390" s="153" t="str">
        <f t="shared" si="4"/>
        <v>Expenditure on UK-Jordan Partnership Facility Programme (Q2 FY 2020)</v>
      </c>
      <c r="L390" s="152" t="s">
        <v>5</v>
      </c>
      <c r="M390" s="152" t="s">
        <v>8</v>
      </c>
      <c r="N390" s="152">
        <v>10.0</v>
      </c>
      <c r="O390" s="152"/>
      <c r="P390" s="152"/>
      <c r="Q390" s="152"/>
      <c r="R390" s="153"/>
      <c r="S390" s="153" t="str">
        <f t="array" ref="S390">INDEX(Activities!I:I, MATCH(A390, Activities!A:A, 0))</f>
        <v>UK-Jordan Partnership Facility Programme</v>
      </c>
      <c r="T390" s="157"/>
      <c r="U390" s="155"/>
      <c r="V390" s="155"/>
      <c r="W390" s="155"/>
      <c r="X390" s="155"/>
      <c r="Y390" s="155"/>
      <c r="Z390" s="155"/>
      <c r="AA390" s="155"/>
    </row>
    <row r="391" ht="15.75" customHeight="1">
      <c r="A391" s="146" t="s">
        <v>465</v>
      </c>
      <c r="B391" s="147">
        <f>COUNTIF(Activities!A:A, A391)</f>
        <v>1</v>
      </c>
      <c r="C391" s="148" t="s">
        <v>729</v>
      </c>
      <c r="D391" s="149">
        <v>43738.0</v>
      </c>
      <c r="E391" s="150">
        <v>43738.0</v>
      </c>
      <c r="F391" s="156">
        <v>4.0</v>
      </c>
      <c r="G391" s="152">
        <f t="shared" si="1"/>
        <v>9</v>
      </c>
      <c r="H391" s="153" t="s">
        <v>815</v>
      </c>
      <c r="I391" s="152">
        <f t="shared" si="2"/>
        <v>2019</v>
      </c>
      <c r="J391" s="152">
        <f t="shared" si="3"/>
        <v>2020</v>
      </c>
      <c r="K391" s="153" t="str">
        <f t="shared" si="4"/>
        <v>Expenditure on Lebanon CSSF: Political Reform Programme (Q2 FY 2020)</v>
      </c>
      <c r="L391" s="152" t="s">
        <v>5</v>
      </c>
      <c r="M391" s="152" t="s">
        <v>8</v>
      </c>
      <c r="N391" s="152">
        <v>10.0</v>
      </c>
      <c r="O391" s="152"/>
      <c r="P391" s="152"/>
      <c r="Q391" s="152"/>
      <c r="R391" s="153"/>
      <c r="S391" s="153" t="str">
        <f t="array" ref="S391">INDEX(Activities!I:I, MATCH(A391, Activities!A:A, 0))</f>
        <v>Lebanon CSSF: Political Reform Programme</v>
      </c>
      <c r="T391" s="157"/>
      <c r="U391" s="155"/>
      <c r="V391" s="155"/>
      <c r="W391" s="155"/>
      <c r="X391" s="155"/>
      <c r="Y391" s="155"/>
      <c r="Z391" s="155"/>
      <c r="AA391" s="155"/>
    </row>
    <row r="392" ht="15.75" customHeight="1">
      <c r="A392" s="146" t="s">
        <v>481</v>
      </c>
      <c r="B392" s="147">
        <f>COUNTIF(Activities!A:A, A392)</f>
        <v>1</v>
      </c>
      <c r="C392" s="148" t="s">
        <v>924</v>
      </c>
      <c r="D392" s="149">
        <v>43738.0</v>
      </c>
      <c r="E392" s="150">
        <v>43738.0</v>
      </c>
      <c r="F392" s="156">
        <v>4.0</v>
      </c>
      <c r="G392" s="152">
        <f t="shared" si="1"/>
        <v>9</v>
      </c>
      <c r="H392" s="153" t="s">
        <v>815</v>
      </c>
      <c r="I392" s="152">
        <f t="shared" si="2"/>
        <v>2019</v>
      </c>
      <c r="J392" s="152">
        <f t="shared" si="3"/>
        <v>2020</v>
      </c>
      <c r="K392" s="153" t="str">
        <f t="shared" si="4"/>
        <v>Expenditure on Overseas Territories Justice, Security &amp; Governance (Q2 FY 2020)</v>
      </c>
      <c r="L392" s="152" t="s">
        <v>5</v>
      </c>
      <c r="M392" s="152" t="s">
        <v>8</v>
      </c>
      <c r="N392" s="152">
        <v>10.0</v>
      </c>
      <c r="O392" s="152"/>
      <c r="P392" s="152"/>
      <c r="Q392" s="152"/>
      <c r="R392" s="153"/>
      <c r="S392" s="153" t="str">
        <f t="array" ref="S392">INDEX(Activities!I:I, MATCH(A392, Activities!A:A, 0))</f>
        <v>Overseas Territories Justice, Security &amp; Governance</v>
      </c>
      <c r="T392" s="157"/>
      <c r="U392" s="155"/>
      <c r="V392" s="155"/>
      <c r="W392" s="155"/>
      <c r="X392" s="155"/>
      <c r="Y392" s="155"/>
      <c r="Z392" s="155"/>
      <c r="AA392" s="155"/>
    </row>
    <row r="393" ht="15.75" customHeight="1">
      <c r="A393" s="146" t="s">
        <v>485</v>
      </c>
      <c r="B393" s="147">
        <f>COUNTIF(Activities!A:A, A393)</f>
        <v>1</v>
      </c>
      <c r="C393" s="148" t="s">
        <v>925</v>
      </c>
      <c r="D393" s="149">
        <v>43738.0</v>
      </c>
      <c r="E393" s="150">
        <v>43738.0</v>
      </c>
      <c r="F393" s="156">
        <v>4.0</v>
      </c>
      <c r="G393" s="152">
        <f t="shared" si="1"/>
        <v>9</v>
      </c>
      <c r="H393" s="153" t="s">
        <v>815</v>
      </c>
      <c r="I393" s="152">
        <f t="shared" si="2"/>
        <v>2019</v>
      </c>
      <c r="J393" s="152">
        <f t="shared" si="3"/>
        <v>2020</v>
      </c>
      <c r="K393" s="153" t="str">
        <f t="shared" si="4"/>
        <v>Expenditure on Maritime Governance and Environment Programme (Q2 FY 2020)</v>
      </c>
      <c r="L393" s="152" t="s">
        <v>5</v>
      </c>
      <c r="M393" s="152" t="s">
        <v>8</v>
      </c>
      <c r="N393" s="152">
        <v>10.0</v>
      </c>
      <c r="O393" s="152"/>
      <c r="P393" s="152"/>
      <c r="Q393" s="152"/>
      <c r="R393" s="153"/>
      <c r="S393" s="153" t="str">
        <f t="array" ref="S393">INDEX(Activities!I:I, MATCH(A393, Activities!A:A, 0))</f>
        <v>Maritime Governance and Environment Programme</v>
      </c>
      <c r="T393" s="157"/>
      <c r="U393" s="155"/>
      <c r="V393" s="155"/>
      <c r="W393" s="155"/>
      <c r="X393" s="155"/>
      <c r="Y393" s="155"/>
      <c r="Z393" s="155"/>
      <c r="AA393" s="155"/>
    </row>
    <row r="394" ht="15.75" customHeight="1">
      <c r="A394" s="146" t="s">
        <v>516</v>
      </c>
      <c r="B394" s="147">
        <f>COUNTIF(Activities!A:A, A394)</f>
        <v>1</v>
      </c>
      <c r="C394" s="148" t="s">
        <v>729</v>
      </c>
      <c r="D394" s="149">
        <v>43738.0</v>
      </c>
      <c r="E394" s="150">
        <v>43738.0</v>
      </c>
      <c r="F394" s="156">
        <v>4.0</v>
      </c>
      <c r="G394" s="152">
        <f t="shared" si="1"/>
        <v>9</v>
      </c>
      <c r="H394" s="153" t="s">
        <v>815</v>
      </c>
      <c r="I394" s="152">
        <f t="shared" si="2"/>
        <v>2019</v>
      </c>
      <c r="J394" s="152">
        <f t="shared" si="3"/>
        <v>2020</v>
      </c>
      <c r="K394" s="153" t="str">
        <f t="shared" si="4"/>
        <v>Expenditure on Consolidating Democracy in Pakistan (Q2 FY 2020)</v>
      </c>
      <c r="L394" s="152" t="s">
        <v>5</v>
      </c>
      <c r="M394" s="152" t="s">
        <v>8</v>
      </c>
      <c r="N394" s="152">
        <v>10.0</v>
      </c>
      <c r="O394" s="152"/>
      <c r="P394" s="152"/>
      <c r="Q394" s="152"/>
      <c r="R394" s="153"/>
      <c r="S394" s="153" t="str">
        <f t="array" ref="S394">INDEX(Activities!I:I, MATCH(A394, Activities!A:A, 0))</f>
        <v>Consolidating Democracy in Pakistan</v>
      </c>
      <c r="T394" s="157"/>
      <c r="U394" s="155"/>
      <c r="V394" s="155"/>
      <c r="W394" s="155"/>
      <c r="X394" s="155"/>
      <c r="Y394" s="155"/>
      <c r="Z394" s="155"/>
      <c r="AA394" s="155"/>
    </row>
    <row r="395" ht="15.75" customHeight="1">
      <c r="A395" s="146" t="s">
        <v>522</v>
      </c>
      <c r="B395" s="147">
        <f>COUNTIF(Activities!A:A, A395)</f>
        <v>1</v>
      </c>
      <c r="C395" s="148" t="s">
        <v>926</v>
      </c>
      <c r="D395" s="149">
        <v>43738.0</v>
      </c>
      <c r="E395" s="150">
        <v>43738.0</v>
      </c>
      <c r="F395" s="156">
        <v>4.0</v>
      </c>
      <c r="G395" s="152">
        <f t="shared" si="1"/>
        <v>9</v>
      </c>
      <c r="H395" s="153" t="s">
        <v>815</v>
      </c>
      <c r="I395" s="152">
        <f t="shared" si="2"/>
        <v>2019</v>
      </c>
      <c r="J395" s="152">
        <f t="shared" si="3"/>
        <v>2020</v>
      </c>
      <c r="K395" s="153" t="str">
        <f t="shared" si="4"/>
        <v>Expenditure on Rule of Law in Pakistan Programme (Q2 FY 2020)</v>
      </c>
      <c r="L395" s="152" t="s">
        <v>5</v>
      </c>
      <c r="M395" s="152" t="s">
        <v>8</v>
      </c>
      <c r="N395" s="152">
        <v>10.0</v>
      </c>
      <c r="O395" s="152"/>
      <c r="P395" s="152"/>
      <c r="Q395" s="152"/>
      <c r="R395" s="153"/>
      <c r="S395" s="153" t="str">
        <f t="array" ref="S395">INDEX(Activities!I:I, MATCH(A395, Activities!A:A, 0))</f>
        <v>Rule of Law in Pakistan Programme</v>
      </c>
      <c r="T395" s="157"/>
      <c r="U395" s="155"/>
      <c r="V395" s="155"/>
      <c r="W395" s="155"/>
      <c r="X395" s="155"/>
      <c r="Y395" s="155"/>
      <c r="Z395" s="155"/>
      <c r="AA395" s="155"/>
    </row>
    <row r="396" ht="15.75" customHeight="1">
      <c r="A396" s="146" t="s">
        <v>526</v>
      </c>
      <c r="B396" s="147">
        <f>COUNTIF(Activities!A:A, A396)</f>
        <v>1</v>
      </c>
      <c r="C396" s="148" t="s">
        <v>927</v>
      </c>
      <c r="D396" s="149">
        <v>43738.0</v>
      </c>
      <c r="E396" s="150">
        <v>43738.0</v>
      </c>
      <c r="F396" s="156">
        <v>4.0</v>
      </c>
      <c r="G396" s="152">
        <f t="shared" si="1"/>
        <v>9</v>
      </c>
      <c r="H396" s="153" t="s">
        <v>815</v>
      </c>
      <c r="I396" s="152">
        <f t="shared" si="2"/>
        <v>2019</v>
      </c>
      <c r="J396" s="152">
        <f t="shared" si="3"/>
        <v>2020</v>
      </c>
      <c r="K396" s="153" t="str">
        <f t="shared" si="4"/>
        <v>Expenditure on Myanmar Country Programme (Q2 FY 2020)</v>
      </c>
      <c r="L396" s="152" t="s">
        <v>5</v>
      </c>
      <c r="M396" s="152" t="s">
        <v>8</v>
      </c>
      <c r="N396" s="152">
        <v>10.0</v>
      </c>
      <c r="O396" s="152"/>
      <c r="P396" s="152"/>
      <c r="Q396" s="152"/>
      <c r="R396" s="153"/>
      <c r="S396" s="153" t="str">
        <f t="array" ref="S396">INDEX(Activities!I:I, MATCH(A396, Activities!A:A, 0))</f>
        <v>Myanmar Country Programme</v>
      </c>
      <c r="T396" s="157"/>
      <c r="U396" s="155"/>
      <c r="V396" s="155"/>
      <c r="W396" s="155"/>
      <c r="X396" s="155"/>
      <c r="Y396" s="155"/>
      <c r="Z396" s="155"/>
      <c r="AA396" s="155"/>
    </row>
    <row r="397" ht="15.75" customHeight="1">
      <c r="A397" s="146" t="s">
        <v>532</v>
      </c>
      <c r="B397" s="147">
        <f>COUNTIF(Activities!A:A, A397)</f>
        <v>1</v>
      </c>
      <c r="C397" s="148" t="s">
        <v>928</v>
      </c>
      <c r="D397" s="149">
        <v>43738.0</v>
      </c>
      <c r="E397" s="150">
        <v>43738.0</v>
      </c>
      <c r="F397" s="156">
        <v>4.0</v>
      </c>
      <c r="G397" s="152">
        <f t="shared" si="1"/>
        <v>9</v>
      </c>
      <c r="H397" s="153" t="s">
        <v>815</v>
      </c>
      <c r="I397" s="152">
        <f t="shared" si="2"/>
        <v>2019</v>
      </c>
      <c r="J397" s="152">
        <f t="shared" si="3"/>
        <v>2020</v>
      </c>
      <c r="K397" s="153" t="str">
        <f t="shared" si="4"/>
        <v>Expenditure on Nepal Peacebuilding Programme (Q2 FY 2020)</v>
      </c>
      <c r="L397" s="152" t="s">
        <v>5</v>
      </c>
      <c r="M397" s="152" t="s">
        <v>8</v>
      </c>
      <c r="N397" s="152">
        <v>10.0</v>
      </c>
      <c r="O397" s="152"/>
      <c r="P397" s="152"/>
      <c r="Q397" s="152"/>
      <c r="R397" s="153"/>
      <c r="S397" s="153" t="str">
        <f t="array" ref="S397">INDEX(Activities!I:I, MATCH(A397, Activities!A:A, 0))</f>
        <v>Nepal Peacebuilding Programme</v>
      </c>
      <c r="T397" s="157"/>
      <c r="U397" s="155"/>
      <c r="V397" s="155"/>
      <c r="W397" s="155"/>
      <c r="X397" s="155"/>
      <c r="Y397" s="155"/>
      <c r="Z397" s="155"/>
      <c r="AA397" s="155"/>
    </row>
    <row r="398" ht="15.75" customHeight="1">
      <c r="A398" s="146" t="s">
        <v>538</v>
      </c>
      <c r="B398" s="147">
        <f>COUNTIF(Activities!A:A, A398)</f>
        <v>1</v>
      </c>
      <c r="C398" s="148" t="s">
        <v>929</v>
      </c>
      <c r="D398" s="149">
        <v>43738.0</v>
      </c>
      <c r="E398" s="150">
        <v>43738.0</v>
      </c>
      <c r="F398" s="156">
        <v>4.0</v>
      </c>
      <c r="G398" s="152">
        <f t="shared" si="1"/>
        <v>9</v>
      </c>
      <c r="H398" s="153" t="s">
        <v>815</v>
      </c>
      <c r="I398" s="152">
        <f t="shared" si="2"/>
        <v>2019</v>
      </c>
      <c r="J398" s="152">
        <f t="shared" si="3"/>
        <v>2020</v>
      </c>
      <c r="K398" s="153" t="str">
        <f t="shared" si="4"/>
        <v>Expenditure on Sri Lanka - Delivering increased stability and reducing the risk of a return to conflict (Q2 FY 2020)</v>
      </c>
      <c r="L398" s="152" t="s">
        <v>5</v>
      </c>
      <c r="M398" s="152" t="s">
        <v>8</v>
      </c>
      <c r="N398" s="152">
        <v>10.0</v>
      </c>
      <c r="O398" s="152"/>
      <c r="P398" s="152"/>
      <c r="Q398" s="152"/>
      <c r="R398" s="153"/>
      <c r="S398" s="153" t="str">
        <f t="array" ref="S398">INDEX(Activities!I:I, MATCH(A398, Activities!A:A, 0))</f>
        <v>Sri Lanka - Delivering increased stability and reducing the risk of a return to conflict</v>
      </c>
      <c r="T398" s="157"/>
      <c r="U398" s="155"/>
      <c r="V398" s="155"/>
      <c r="W398" s="155"/>
      <c r="X398" s="155"/>
      <c r="Y398" s="155"/>
      <c r="Z398" s="155"/>
      <c r="AA398" s="155"/>
    </row>
    <row r="399" ht="15.75" customHeight="1">
      <c r="A399" s="163" t="s">
        <v>565</v>
      </c>
      <c r="B399" s="147">
        <f>COUNTIF(Activities!A:A, A399)</f>
        <v>1</v>
      </c>
      <c r="C399" s="166" t="s">
        <v>930</v>
      </c>
      <c r="D399" s="149">
        <v>43738.0</v>
      </c>
      <c r="E399" s="150">
        <v>43738.0</v>
      </c>
      <c r="F399" s="156">
        <v>4.0</v>
      </c>
      <c r="G399" s="152">
        <f t="shared" si="1"/>
        <v>9</v>
      </c>
      <c r="H399" s="153" t="s">
        <v>815</v>
      </c>
      <c r="I399" s="152">
        <f t="shared" si="2"/>
        <v>2019</v>
      </c>
      <c r="J399" s="152">
        <f t="shared" si="3"/>
        <v>2020</v>
      </c>
      <c r="K399" s="153" t="str">
        <f t="shared" si="4"/>
        <v>Expenditure on Western Balkans Stability CSSF Programme (Q2 FY 2020)</v>
      </c>
      <c r="L399" s="152" t="s">
        <v>5</v>
      </c>
      <c r="M399" s="152" t="s">
        <v>8</v>
      </c>
      <c r="N399" s="152">
        <v>10.0</v>
      </c>
      <c r="O399" s="152"/>
      <c r="P399" s="152"/>
      <c r="Q399" s="152"/>
      <c r="R399" s="153"/>
      <c r="S399" s="153" t="str">
        <f t="array" ref="S399">INDEX(Activities!I:I, MATCH(A399, Activities!A:A, 0))</f>
        <v>Western Balkans Stability CSSF Programme</v>
      </c>
      <c r="T399" s="157"/>
      <c r="U399" s="155"/>
      <c r="V399" s="155"/>
      <c r="W399" s="155"/>
      <c r="X399" s="155"/>
      <c r="Y399" s="155"/>
      <c r="Z399" s="155"/>
      <c r="AA399" s="155"/>
    </row>
    <row r="400" ht="15.75" customHeight="1">
      <c r="A400" s="163" t="s">
        <v>569</v>
      </c>
      <c r="B400" s="147">
        <f>COUNTIF(Activities!A:A, A400)</f>
        <v>1</v>
      </c>
      <c r="C400" s="166">
        <v>0.0</v>
      </c>
      <c r="D400" s="149">
        <v>43738.0</v>
      </c>
      <c r="E400" s="150">
        <v>43738.0</v>
      </c>
      <c r="F400" s="156">
        <v>4.0</v>
      </c>
      <c r="G400" s="152">
        <f t="shared" si="1"/>
        <v>9</v>
      </c>
      <c r="H400" s="153" t="s">
        <v>815</v>
      </c>
      <c r="I400" s="152">
        <f t="shared" si="2"/>
        <v>2019</v>
      </c>
      <c r="J400" s="152">
        <f t="shared" si="3"/>
        <v>2020</v>
      </c>
      <c r="K400" s="153" t="str">
        <f t="shared" si="4"/>
        <v>Expenditure on Western Balkans: Media Cyber and Defence (MCD) CSSF Programme (Q2 FY 2020)</v>
      </c>
      <c r="L400" s="152" t="s">
        <v>5</v>
      </c>
      <c r="M400" s="152" t="s">
        <v>8</v>
      </c>
      <c r="N400" s="152">
        <v>10.0</v>
      </c>
      <c r="O400" s="152"/>
      <c r="P400" s="152"/>
      <c r="Q400" s="152"/>
      <c r="R400" s="153"/>
      <c r="S400" s="153" t="str">
        <f t="array" ref="S400">INDEX(Activities!I:I, MATCH(A400, Activities!A:A, 0))</f>
        <v>Western Balkans: Media Cyber and Defence (MCD) CSSF Programme</v>
      </c>
      <c r="T400" s="152"/>
      <c r="U400" s="155"/>
      <c r="V400" s="155"/>
      <c r="W400" s="155"/>
      <c r="X400" s="155"/>
      <c r="Y400" s="155"/>
      <c r="Z400" s="155"/>
      <c r="AA400" s="155"/>
    </row>
    <row r="401" ht="13.5" customHeight="1">
      <c r="A401" s="160" t="s">
        <v>109</v>
      </c>
      <c r="B401" s="147">
        <f>COUNTIF(Activities!A:A, A401)</f>
        <v>1</v>
      </c>
      <c r="C401" s="166" t="s">
        <v>931</v>
      </c>
      <c r="D401" s="149">
        <v>43830.0</v>
      </c>
      <c r="E401" s="150">
        <v>43830.0</v>
      </c>
      <c r="F401" s="156">
        <v>4.0</v>
      </c>
      <c r="G401" s="152">
        <f t="shared" si="1"/>
        <v>12</v>
      </c>
      <c r="H401" s="153" t="s">
        <v>816</v>
      </c>
      <c r="I401" s="152">
        <f t="shared" si="2"/>
        <v>2019</v>
      </c>
      <c r="J401" s="152">
        <f t="shared" si="3"/>
        <v>2020</v>
      </c>
      <c r="K401" s="153" t="str">
        <f t="shared" si="4"/>
        <v>Expenditure on Multilateral Championing Our Values (Q3 FY 2020)</v>
      </c>
      <c r="L401" s="152" t="s">
        <v>5</v>
      </c>
      <c r="M401" s="152" t="s">
        <v>8</v>
      </c>
      <c r="N401" s="152">
        <v>10.0</v>
      </c>
      <c r="O401" s="152"/>
      <c r="P401" s="152"/>
      <c r="Q401" s="152"/>
      <c r="R401" s="153"/>
      <c r="S401" s="153" t="str">
        <f t="array" ref="S401">INDEX(Activities!I:I, MATCH(A401, Activities!A:A, 0))</f>
        <v>Multilateral Championing Our Values</v>
      </c>
      <c r="T401" s="153"/>
      <c r="U401" s="155"/>
      <c r="V401" s="155"/>
      <c r="W401" s="155"/>
      <c r="X401" s="155"/>
      <c r="Y401" s="155"/>
      <c r="Z401" s="155"/>
      <c r="AA401" s="155"/>
    </row>
    <row r="402" ht="13.5" customHeight="1">
      <c r="A402" s="160" t="s">
        <v>117</v>
      </c>
      <c r="B402" s="147">
        <f>COUNTIF(Activities!A:A, A402)</f>
        <v>1</v>
      </c>
      <c r="C402" s="166" t="s">
        <v>932</v>
      </c>
      <c r="D402" s="149">
        <v>43830.0</v>
      </c>
      <c r="E402" s="150">
        <v>43830.0</v>
      </c>
      <c r="F402" s="156">
        <v>4.0</v>
      </c>
      <c r="G402" s="152">
        <f t="shared" si="1"/>
        <v>12</v>
      </c>
      <c r="H402" s="153" t="s">
        <v>816</v>
      </c>
      <c r="I402" s="152">
        <f t="shared" si="2"/>
        <v>2019</v>
      </c>
      <c r="J402" s="152">
        <f t="shared" si="3"/>
        <v>2020</v>
      </c>
      <c r="K402" s="153" t="str">
        <f t="shared" si="4"/>
        <v>Expenditure on Multilateral Strategy Peacebuilding Programme (Q3 FY 2020)</v>
      </c>
      <c r="L402" s="152" t="s">
        <v>5</v>
      </c>
      <c r="M402" s="152" t="s">
        <v>8</v>
      </c>
      <c r="N402" s="152">
        <v>10.0</v>
      </c>
      <c r="O402" s="152"/>
      <c r="P402" s="152"/>
      <c r="Q402" s="152"/>
      <c r="R402" s="153"/>
      <c r="S402" s="153" t="str">
        <f t="array" ref="S402">INDEX(Activities!I:I, MATCH(A402, Activities!A:A, 0))</f>
        <v>Multilateral Strategy Peacebuilding Programme</v>
      </c>
      <c r="T402" s="153"/>
      <c r="U402" s="155"/>
      <c r="V402" s="155"/>
      <c r="W402" s="155"/>
      <c r="X402" s="155"/>
      <c r="Y402" s="155"/>
      <c r="Z402" s="155"/>
      <c r="AA402" s="155"/>
    </row>
    <row r="403" ht="13.5" customHeight="1">
      <c r="A403" s="160" t="s">
        <v>122</v>
      </c>
      <c r="B403" s="147">
        <f>COUNTIF(Activities!A:A, A403)</f>
        <v>1</v>
      </c>
      <c r="C403" s="166" t="s">
        <v>933</v>
      </c>
      <c r="D403" s="149">
        <v>43830.0</v>
      </c>
      <c r="E403" s="150">
        <v>43830.0</v>
      </c>
      <c r="F403" s="156">
        <v>4.0</v>
      </c>
      <c r="G403" s="152">
        <f t="shared" si="1"/>
        <v>12</v>
      </c>
      <c r="H403" s="153" t="s">
        <v>816</v>
      </c>
      <c r="I403" s="152">
        <f t="shared" si="2"/>
        <v>2019</v>
      </c>
      <c r="J403" s="152">
        <f t="shared" si="3"/>
        <v>2020</v>
      </c>
      <c r="K403" s="153" t="str">
        <f t="shared" si="4"/>
        <v>Expenditure on Multilateral Strategy Peacekeeping Programme (Q3 FY 2020)</v>
      </c>
      <c r="L403" s="152" t="s">
        <v>5</v>
      </c>
      <c r="M403" s="152" t="s">
        <v>8</v>
      </c>
      <c r="N403" s="152">
        <v>10.0</v>
      </c>
      <c r="O403" s="152"/>
      <c r="P403" s="152"/>
      <c r="Q403" s="152"/>
      <c r="R403" s="153"/>
      <c r="S403" s="153" t="str">
        <f t="array" ref="S403">INDEX(Activities!I:I, MATCH(A403, Activities!A:A, 0))</f>
        <v>Multilateral Strategy Peacekeeping Programme</v>
      </c>
      <c r="T403" s="153"/>
      <c r="U403" s="155"/>
      <c r="V403" s="155"/>
      <c r="W403" s="155"/>
      <c r="X403" s="155"/>
      <c r="Y403" s="155"/>
      <c r="Z403" s="155"/>
      <c r="AA403" s="155"/>
    </row>
    <row r="404" ht="13.5" customHeight="1">
      <c r="A404" s="160" t="s">
        <v>127</v>
      </c>
      <c r="B404" s="147">
        <f>COUNTIF(Activities!A:A, A404)</f>
        <v>1</v>
      </c>
      <c r="C404" s="166" t="s">
        <v>934</v>
      </c>
      <c r="D404" s="149">
        <v>43830.0</v>
      </c>
      <c r="E404" s="150">
        <v>43830.0</v>
      </c>
      <c r="F404" s="156">
        <v>4.0</v>
      </c>
      <c r="G404" s="152">
        <f t="shared" si="1"/>
        <v>12</v>
      </c>
      <c r="H404" s="153" t="s">
        <v>816</v>
      </c>
      <c r="I404" s="152">
        <f t="shared" si="2"/>
        <v>2019</v>
      </c>
      <c r="J404" s="152">
        <f t="shared" si="3"/>
        <v>2020</v>
      </c>
      <c r="K404" s="153" t="str">
        <f t="shared" si="4"/>
        <v>Expenditure on Multilateral Security Capacity Building (Q3 FY 2020)</v>
      </c>
      <c r="L404" s="152" t="s">
        <v>5</v>
      </c>
      <c r="M404" s="152" t="s">
        <v>8</v>
      </c>
      <c r="N404" s="152">
        <v>10.0</v>
      </c>
      <c r="O404" s="152"/>
      <c r="P404" s="152"/>
      <c r="Q404" s="152"/>
      <c r="R404" s="153"/>
      <c r="S404" s="153" t="str">
        <f t="array" ref="S404">INDEX(Activities!I:I, MATCH(A404, Activities!A:A, 0))</f>
        <v>Multilateral Security Capacity Building</v>
      </c>
      <c r="T404" s="153"/>
      <c r="U404" s="155"/>
      <c r="V404" s="155"/>
      <c r="W404" s="155"/>
      <c r="X404" s="155"/>
      <c r="Y404" s="155"/>
      <c r="Z404" s="155"/>
      <c r="AA404" s="155"/>
    </row>
    <row r="405" ht="13.5" customHeight="1">
      <c r="A405" s="160" t="s">
        <v>131</v>
      </c>
      <c r="B405" s="147">
        <f>COUNTIF(Activities!A:A, A405)</f>
        <v>1</v>
      </c>
      <c r="C405" s="166" t="s">
        <v>935</v>
      </c>
      <c r="D405" s="149">
        <v>43830.0</v>
      </c>
      <c r="E405" s="150">
        <v>43830.0</v>
      </c>
      <c r="F405" s="156">
        <v>4.0</v>
      </c>
      <c r="G405" s="152">
        <f t="shared" si="1"/>
        <v>12</v>
      </c>
      <c r="H405" s="153" t="s">
        <v>816</v>
      </c>
      <c r="I405" s="152">
        <f t="shared" si="2"/>
        <v>2019</v>
      </c>
      <c r="J405" s="152">
        <f t="shared" si="3"/>
        <v>2020</v>
      </c>
      <c r="K405" s="153" t="str">
        <f t="shared" si="4"/>
        <v>Expenditure on Migration Reintegration and Support for Returnees Programme (Q3 FY 2020)</v>
      </c>
      <c r="L405" s="152" t="s">
        <v>5</v>
      </c>
      <c r="M405" s="152" t="s">
        <v>8</v>
      </c>
      <c r="N405" s="152">
        <v>10.0</v>
      </c>
      <c r="O405" s="152"/>
      <c r="P405" s="152"/>
      <c r="Q405" s="152"/>
      <c r="R405" s="153"/>
      <c r="S405" s="153" t="str">
        <f t="array" ref="S405">INDEX(Activities!I:I, MATCH(A405, Activities!A:A, 0))</f>
        <v>Migration Reintegration and Support for Returnees Programme</v>
      </c>
      <c r="T405" s="153"/>
      <c r="U405" s="155"/>
      <c r="V405" s="155"/>
      <c r="W405" s="155"/>
      <c r="X405" s="155"/>
      <c r="Y405" s="155"/>
      <c r="Z405" s="155"/>
      <c r="AA405" s="155"/>
    </row>
    <row r="406" ht="13.5" customHeight="1">
      <c r="A406" s="146" t="s">
        <v>136</v>
      </c>
      <c r="B406" s="147">
        <f>COUNTIF(Activities!A:A, A406)</f>
        <v>1</v>
      </c>
      <c r="C406" s="166" t="s">
        <v>936</v>
      </c>
      <c r="D406" s="149">
        <v>43830.0</v>
      </c>
      <c r="E406" s="150">
        <v>43830.0</v>
      </c>
      <c r="F406" s="156">
        <v>4.0</v>
      </c>
      <c r="G406" s="152">
        <f t="shared" si="1"/>
        <v>12</v>
      </c>
      <c r="H406" s="153" t="s">
        <v>816</v>
      </c>
      <c r="I406" s="152">
        <f t="shared" si="2"/>
        <v>2019</v>
      </c>
      <c r="J406" s="152">
        <f t="shared" si="3"/>
        <v>2020</v>
      </c>
      <c r="K406" s="153" t="str">
        <f t="shared" si="4"/>
        <v>Expenditure on Supporting Turkey to manage illegal migration from the East (Q3 FY 2020)</v>
      </c>
      <c r="L406" s="152" t="s">
        <v>5</v>
      </c>
      <c r="M406" s="152" t="s">
        <v>8</v>
      </c>
      <c r="N406" s="152">
        <v>10.0</v>
      </c>
      <c r="O406" s="152"/>
      <c r="P406" s="152"/>
      <c r="Q406" s="152"/>
      <c r="R406" s="153"/>
      <c r="S406" s="153" t="str">
        <f t="array" ref="S406">INDEX(Activities!I:I, MATCH(A406, Activities!A:A, 0))</f>
        <v>Supporting Turkey to manage illegal migration from the East</v>
      </c>
      <c r="T406" s="153"/>
      <c r="U406" s="155"/>
      <c r="V406" s="155"/>
      <c r="W406" s="155"/>
      <c r="X406" s="155"/>
      <c r="Y406" s="155"/>
      <c r="Z406" s="155"/>
      <c r="AA406" s="155"/>
    </row>
    <row r="407" ht="13.5" customHeight="1">
      <c r="A407" s="146" t="s">
        <v>146</v>
      </c>
      <c r="B407" s="147">
        <f>COUNTIF(Activities!A:A, A407)</f>
        <v>1</v>
      </c>
      <c r="C407" s="166" t="s">
        <v>937</v>
      </c>
      <c r="D407" s="149">
        <v>43830.0</v>
      </c>
      <c r="E407" s="150">
        <v>43830.0</v>
      </c>
      <c r="F407" s="156">
        <v>4.0</v>
      </c>
      <c r="G407" s="152">
        <f t="shared" si="1"/>
        <v>12</v>
      </c>
      <c r="H407" s="153" t="s">
        <v>816</v>
      </c>
      <c r="I407" s="152">
        <f t="shared" si="2"/>
        <v>2019</v>
      </c>
      <c r="J407" s="152">
        <f t="shared" si="3"/>
        <v>2020</v>
      </c>
      <c r="K407" s="153" t="str">
        <f t="shared" si="4"/>
        <v>Expenditure on Commonwealth Security (Q3 FY 2020)</v>
      </c>
      <c r="L407" s="152" t="s">
        <v>5</v>
      </c>
      <c r="M407" s="152" t="s">
        <v>8</v>
      </c>
      <c r="N407" s="152">
        <v>10.0</v>
      </c>
      <c r="O407" s="152"/>
      <c r="P407" s="152"/>
      <c r="Q407" s="152"/>
      <c r="R407" s="153"/>
      <c r="S407" s="153" t="str">
        <f t="array" ref="S407">INDEX(Activities!I:I, MATCH(A407, Activities!A:A, 0))</f>
        <v>Commonwealth Security</v>
      </c>
      <c r="T407" s="153"/>
      <c r="U407" s="155"/>
      <c r="V407" s="155"/>
      <c r="W407" s="155"/>
      <c r="X407" s="155"/>
      <c r="Y407" s="155"/>
      <c r="Z407" s="155"/>
      <c r="AA407" s="155"/>
    </row>
    <row r="408" ht="13.5" customHeight="1">
      <c r="A408" s="146" t="s">
        <v>151</v>
      </c>
      <c r="B408" s="147">
        <f>COUNTIF(Activities!A:A, A408)</f>
        <v>1</v>
      </c>
      <c r="C408" s="166" t="s">
        <v>938</v>
      </c>
      <c r="D408" s="149">
        <v>43830.0</v>
      </c>
      <c r="E408" s="150">
        <v>43830.0</v>
      </c>
      <c r="F408" s="156">
        <v>4.0</v>
      </c>
      <c r="G408" s="152">
        <f t="shared" si="1"/>
        <v>12</v>
      </c>
      <c r="H408" s="153" t="s">
        <v>816</v>
      </c>
      <c r="I408" s="152">
        <f t="shared" si="2"/>
        <v>2019</v>
      </c>
      <c r="J408" s="152">
        <f t="shared" si="3"/>
        <v>2020</v>
      </c>
      <c r="K408" s="153" t="str">
        <f t="shared" si="4"/>
        <v>Expenditure on Commonwealth Fairness (Q3 FY 2020)</v>
      </c>
      <c r="L408" s="152" t="s">
        <v>5</v>
      </c>
      <c r="M408" s="152" t="s">
        <v>8</v>
      </c>
      <c r="N408" s="152">
        <v>10.0</v>
      </c>
      <c r="O408" s="152"/>
      <c r="P408" s="152"/>
      <c r="Q408" s="152"/>
      <c r="R408" s="153"/>
      <c r="S408" s="153" t="str">
        <f t="array" ref="S408">INDEX(Activities!I:I, MATCH(A408, Activities!A:A, 0))</f>
        <v>Commonwealth Fairness</v>
      </c>
      <c r="T408" s="153"/>
      <c r="U408" s="155"/>
      <c r="V408" s="155"/>
      <c r="W408" s="155"/>
      <c r="X408" s="155"/>
      <c r="Y408" s="155"/>
      <c r="Z408" s="155"/>
      <c r="AA408" s="155"/>
    </row>
    <row r="409" ht="13.5" customHeight="1">
      <c r="A409" s="146" t="s">
        <v>156</v>
      </c>
      <c r="B409" s="147">
        <f>COUNTIF(Activities!A:A, A409)</f>
        <v>1</v>
      </c>
      <c r="C409" s="166" t="s">
        <v>939</v>
      </c>
      <c r="D409" s="149">
        <v>43830.0</v>
      </c>
      <c r="E409" s="150">
        <v>43830.0</v>
      </c>
      <c r="F409" s="156">
        <v>4.0</v>
      </c>
      <c r="G409" s="152">
        <f t="shared" si="1"/>
        <v>12</v>
      </c>
      <c r="H409" s="153" t="s">
        <v>816</v>
      </c>
      <c r="I409" s="152">
        <f t="shared" si="2"/>
        <v>2019</v>
      </c>
      <c r="J409" s="152">
        <f t="shared" si="3"/>
        <v>2020</v>
      </c>
      <c r="K409" s="153" t="str">
        <f t="shared" si="4"/>
        <v>Expenditure on Commonwealth Sustainability (Q3 FY 2020)</v>
      </c>
      <c r="L409" s="152" t="s">
        <v>5</v>
      </c>
      <c r="M409" s="152" t="s">
        <v>8</v>
      </c>
      <c r="N409" s="152">
        <v>10.0</v>
      </c>
      <c r="O409" s="152"/>
      <c r="P409" s="152"/>
      <c r="Q409" s="152"/>
      <c r="R409" s="153"/>
      <c r="S409" s="153" t="str">
        <f t="array" ref="S409">INDEX(Activities!I:I, MATCH(A409, Activities!A:A, 0))</f>
        <v>Commonwealth Sustainability</v>
      </c>
      <c r="T409" s="153"/>
      <c r="U409" s="155"/>
      <c r="V409" s="155"/>
      <c r="W409" s="155"/>
      <c r="X409" s="155"/>
      <c r="Y409" s="155"/>
      <c r="Z409" s="155"/>
      <c r="AA409" s="155"/>
    </row>
    <row r="410" ht="13.5" customHeight="1">
      <c r="A410" s="146" t="s">
        <v>161</v>
      </c>
      <c r="B410" s="147">
        <f>COUNTIF(Activities!A:A, A410)</f>
        <v>1</v>
      </c>
      <c r="C410" s="166" t="s">
        <v>940</v>
      </c>
      <c r="D410" s="149">
        <v>43830.0</v>
      </c>
      <c r="E410" s="150">
        <v>43830.0</v>
      </c>
      <c r="F410" s="156">
        <v>4.0</v>
      </c>
      <c r="G410" s="152">
        <f t="shared" si="1"/>
        <v>12</v>
      </c>
      <c r="H410" s="153" t="s">
        <v>816</v>
      </c>
      <c r="I410" s="152">
        <f t="shared" si="2"/>
        <v>2019</v>
      </c>
      <c r="J410" s="152">
        <f t="shared" si="3"/>
        <v>2020</v>
      </c>
      <c r="K410" s="153" t="str">
        <f t="shared" si="4"/>
        <v>Expenditure on Counter Terrorism Programmes Fund (Q3 FY 2020)</v>
      </c>
      <c r="L410" s="152" t="s">
        <v>5</v>
      </c>
      <c r="M410" s="152" t="s">
        <v>8</v>
      </c>
      <c r="N410" s="152">
        <v>10.0</v>
      </c>
      <c r="O410" s="152"/>
      <c r="P410" s="152"/>
      <c r="Q410" s="152"/>
      <c r="R410" s="153"/>
      <c r="S410" s="153" t="str">
        <f t="array" ref="S410">INDEX(Activities!I:I, MATCH(A410, Activities!A:A, 0))</f>
        <v>Counter Terrorism Programmes Fund</v>
      </c>
      <c r="T410" s="153"/>
      <c r="U410" s="155"/>
      <c r="V410" s="155"/>
      <c r="W410" s="155"/>
      <c r="X410" s="155"/>
      <c r="Y410" s="155"/>
      <c r="Z410" s="155"/>
      <c r="AA410" s="155"/>
    </row>
    <row r="411" ht="13.5" customHeight="1">
      <c r="A411" s="164" t="s">
        <v>165</v>
      </c>
      <c r="B411" s="147">
        <f>COUNTIF(Activities!A:A, A411)</f>
        <v>1</v>
      </c>
      <c r="C411" s="166" t="s">
        <v>941</v>
      </c>
      <c r="D411" s="149">
        <v>43830.0</v>
      </c>
      <c r="E411" s="150">
        <v>43830.0</v>
      </c>
      <c r="F411" s="156">
        <v>4.0</v>
      </c>
      <c r="G411" s="152">
        <f t="shared" si="1"/>
        <v>12</v>
      </c>
      <c r="H411" s="153" t="s">
        <v>816</v>
      </c>
      <c r="I411" s="152">
        <f t="shared" si="2"/>
        <v>2019</v>
      </c>
      <c r="J411" s="152">
        <f t="shared" si="3"/>
        <v>2020</v>
      </c>
      <c r="K411" s="153" t="str">
        <f t="shared" si="4"/>
        <v>Expenditure on Collaboration against trafficking and smuggling in Nigeria &amp; Niger (CATS NN)(Formerly Upstream Programme) (Q3 FY 2020)</v>
      </c>
      <c r="L411" s="152" t="s">
        <v>5</v>
      </c>
      <c r="M411" s="152" t="s">
        <v>8</v>
      </c>
      <c r="N411" s="152">
        <v>10.0</v>
      </c>
      <c r="O411" s="152"/>
      <c r="P411" s="152"/>
      <c r="Q411" s="152"/>
      <c r="R411" s="153"/>
      <c r="S411" s="153" t="str">
        <f t="array" ref="S411">INDEX(Activities!I:I, MATCH(A411, Activities!A:A, 0))</f>
        <v>Collaboration against trafficking and smuggling in Nigeria &amp; Niger (CATS NN)(Formerly Upstream Programme)</v>
      </c>
      <c r="T411" s="153"/>
      <c r="U411" s="155"/>
      <c r="V411" s="155"/>
      <c r="W411" s="155"/>
      <c r="X411" s="155"/>
      <c r="Y411" s="155"/>
      <c r="Z411" s="155"/>
      <c r="AA411" s="155"/>
    </row>
    <row r="412" ht="13.5" customHeight="1">
      <c r="A412" s="165" t="s">
        <v>170</v>
      </c>
      <c r="B412" s="147">
        <f>COUNTIF(Activities!A:A, A412)</f>
        <v>1</v>
      </c>
      <c r="C412" s="166" t="s">
        <v>942</v>
      </c>
      <c r="D412" s="149">
        <v>43830.0</v>
      </c>
      <c r="E412" s="150">
        <v>43830.0</v>
      </c>
      <c r="F412" s="156">
        <v>4.0</v>
      </c>
      <c r="G412" s="152">
        <f t="shared" si="1"/>
        <v>12</v>
      </c>
      <c r="H412" s="153" t="s">
        <v>816</v>
      </c>
      <c r="I412" s="152">
        <f t="shared" si="2"/>
        <v>2019</v>
      </c>
      <c r="J412" s="152">
        <f t="shared" si="3"/>
        <v>2020</v>
      </c>
      <c r="K412" s="153" t="str">
        <f t="shared" si="4"/>
        <v>Expenditure on Multilateral UN Reform (Q3 FY 2020)</v>
      </c>
      <c r="L412" s="152" t="s">
        <v>5</v>
      </c>
      <c r="M412" s="152" t="s">
        <v>8</v>
      </c>
      <c r="N412" s="152">
        <v>10.0</v>
      </c>
      <c r="O412" s="152"/>
      <c r="P412" s="152"/>
      <c r="Q412" s="152"/>
      <c r="R412" s="153"/>
      <c r="S412" s="153" t="str">
        <f t="array" ref="S412">INDEX(Activities!I:I, MATCH(A412, Activities!A:A, 0))</f>
        <v>Multilateral UN Reform</v>
      </c>
      <c r="T412" s="153"/>
      <c r="U412" s="155"/>
      <c r="V412" s="155"/>
      <c r="W412" s="155"/>
      <c r="X412" s="155"/>
      <c r="Y412" s="155"/>
      <c r="Z412" s="155"/>
      <c r="AA412" s="155"/>
    </row>
    <row r="413" ht="13.5" customHeight="1">
      <c r="A413" s="146" t="s">
        <v>179</v>
      </c>
      <c r="B413" s="147">
        <f>COUNTIF(Activities!A:A, A413)</f>
        <v>1</v>
      </c>
      <c r="C413" s="166" t="s">
        <v>943</v>
      </c>
      <c r="D413" s="149">
        <v>43830.0</v>
      </c>
      <c r="E413" s="150">
        <v>43830.0</v>
      </c>
      <c r="F413" s="156">
        <v>4.0</v>
      </c>
      <c r="G413" s="152">
        <f t="shared" si="1"/>
        <v>12</v>
      </c>
      <c r="H413" s="153" t="s">
        <v>816</v>
      </c>
      <c r="I413" s="152">
        <f t="shared" si="2"/>
        <v>2019</v>
      </c>
      <c r="J413" s="152">
        <f t="shared" si="3"/>
        <v>2020</v>
      </c>
      <c r="K413" s="153" t="str">
        <f t="shared" si="4"/>
        <v>Expenditure on Afghanistan Demining programme (Q3 FY 2020)</v>
      </c>
      <c r="L413" s="152" t="s">
        <v>5</v>
      </c>
      <c r="M413" s="152" t="s">
        <v>8</v>
      </c>
      <c r="N413" s="152">
        <v>10.0</v>
      </c>
      <c r="O413" s="152"/>
      <c r="P413" s="152"/>
      <c r="Q413" s="152"/>
      <c r="R413" s="153"/>
      <c r="S413" s="153" t="str">
        <f t="array" ref="S413">INDEX(Activities!I:I, MATCH(A413, Activities!A:A, 0))</f>
        <v>Afghanistan Demining programme</v>
      </c>
      <c r="T413" s="153"/>
      <c r="U413" s="155"/>
      <c r="V413" s="155"/>
      <c r="W413" s="155"/>
      <c r="X413" s="155"/>
      <c r="Y413" s="155"/>
      <c r="Z413" s="155"/>
      <c r="AA413" s="155"/>
    </row>
    <row r="414" ht="13.5" customHeight="1">
      <c r="A414" s="146" t="s">
        <v>191</v>
      </c>
      <c r="B414" s="147">
        <f>COUNTIF(Activities!A:A, A414)</f>
        <v>1</v>
      </c>
      <c r="C414" s="166" t="s">
        <v>944</v>
      </c>
      <c r="D414" s="149">
        <v>43830.0</v>
      </c>
      <c r="E414" s="150">
        <v>43830.0</v>
      </c>
      <c r="F414" s="156">
        <v>4.0</v>
      </c>
      <c r="G414" s="152">
        <f t="shared" si="1"/>
        <v>12</v>
      </c>
      <c r="H414" s="153" t="s">
        <v>816</v>
      </c>
      <c r="I414" s="152">
        <f t="shared" si="2"/>
        <v>2019</v>
      </c>
      <c r="J414" s="152">
        <f t="shared" si="3"/>
        <v>2020</v>
      </c>
      <c r="K414" s="153" t="str">
        <f t="shared" si="4"/>
        <v>Expenditure on Afghanistan Security Sector and Peace-building Support (Q3 FY 2020)</v>
      </c>
      <c r="L414" s="152" t="s">
        <v>5</v>
      </c>
      <c r="M414" s="152" t="s">
        <v>8</v>
      </c>
      <c r="N414" s="152">
        <v>10.0</v>
      </c>
      <c r="O414" s="152"/>
      <c r="P414" s="152"/>
      <c r="Q414" s="152"/>
      <c r="R414" s="153"/>
      <c r="S414" s="153" t="str">
        <f t="array" ref="S414">INDEX(Activities!I:I, MATCH(A414, Activities!A:A, 0))</f>
        <v>Afghanistan Security Sector and Peace-building Support</v>
      </c>
      <c r="T414" s="153"/>
      <c r="U414" s="155"/>
      <c r="V414" s="155"/>
      <c r="W414" s="155"/>
      <c r="X414" s="155"/>
      <c r="Y414" s="155"/>
      <c r="Z414" s="155"/>
      <c r="AA414" s="155"/>
    </row>
    <row r="415" ht="13.5" customHeight="1">
      <c r="A415" s="146" t="s">
        <v>195</v>
      </c>
      <c r="B415" s="147">
        <f>COUNTIF(Activities!A:A, A415)</f>
        <v>1</v>
      </c>
      <c r="C415" s="166" t="s">
        <v>945</v>
      </c>
      <c r="D415" s="149">
        <v>43830.0</v>
      </c>
      <c r="E415" s="150">
        <v>43830.0</v>
      </c>
      <c r="F415" s="156">
        <v>4.0</v>
      </c>
      <c r="G415" s="152">
        <f t="shared" si="1"/>
        <v>12</v>
      </c>
      <c r="H415" s="153" t="s">
        <v>816</v>
      </c>
      <c r="I415" s="152">
        <f t="shared" si="2"/>
        <v>2019</v>
      </c>
      <c r="J415" s="152">
        <f t="shared" si="3"/>
        <v>2020</v>
      </c>
      <c r="K415" s="153" t="str">
        <f t="shared" si="4"/>
        <v>Expenditure on Afghan National Army Trust Fund (Q3 FY 2020)</v>
      </c>
      <c r="L415" s="152" t="s">
        <v>5</v>
      </c>
      <c r="M415" s="152" t="s">
        <v>8</v>
      </c>
      <c r="N415" s="152">
        <v>10.0</v>
      </c>
      <c r="O415" s="152"/>
      <c r="P415" s="152"/>
      <c r="Q415" s="152"/>
      <c r="R415" s="153"/>
      <c r="S415" s="153" t="str">
        <f t="array" ref="S415">INDEX(Activities!I:I, MATCH(A415, Activities!A:A, 0))</f>
        <v>Afghan National Army Trust Fund</v>
      </c>
      <c r="T415" s="153"/>
      <c r="U415" s="155"/>
      <c r="V415" s="155"/>
      <c r="W415" s="155"/>
      <c r="X415" s="155"/>
      <c r="Y415" s="155"/>
      <c r="Z415" s="155"/>
      <c r="AA415" s="155"/>
    </row>
    <row r="416" ht="13.5" customHeight="1">
      <c r="A416" s="146" t="s">
        <v>199</v>
      </c>
      <c r="B416" s="147">
        <f>COUNTIF(Activities!A:A, A416)</f>
        <v>1</v>
      </c>
      <c r="C416" s="166" t="s">
        <v>946</v>
      </c>
      <c r="D416" s="149">
        <v>43830.0</v>
      </c>
      <c r="E416" s="150">
        <v>43830.0</v>
      </c>
      <c r="F416" s="156">
        <v>4.0</v>
      </c>
      <c r="G416" s="152">
        <f t="shared" si="1"/>
        <v>12</v>
      </c>
      <c r="H416" s="153" t="s">
        <v>816</v>
      </c>
      <c r="I416" s="152">
        <f t="shared" si="2"/>
        <v>2019</v>
      </c>
      <c r="J416" s="152">
        <f t="shared" si="3"/>
        <v>2020</v>
      </c>
      <c r="K416" s="153" t="str">
        <f t="shared" si="4"/>
        <v>Expenditure on Afghanistan Support to the Peace Process (Q3 FY 2020)</v>
      </c>
      <c r="L416" s="152" t="s">
        <v>5</v>
      </c>
      <c r="M416" s="152" t="s">
        <v>8</v>
      </c>
      <c r="N416" s="152">
        <v>10.0</v>
      </c>
      <c r="O416" s="152"/>
      <c r="P416" s="152"/>
      <c r="Q416" s="152"/>
      <c r="R416" s="153"/>
      <c r="S416" s="153" t="str">
        <f t="array" ref="S416">INDEX(Activities!I:I, MATCH(A416, Activities!A:A, 0))</f>
        <v>Afghanistan Support to the Peace Process</v>
      </c>
      <c r="T416" s="153"/>
      <c r="U416" s="155"/>
      <c r="V416" s="155"/>
      <c r="W416" s="155"/>
      <c r="X416" s="155"/>
      <c r="Y416" s="155"/>
      <c r="Z416" s="155"/>
      <c r="AA416" s="155"/>
    </row>
    <row r="417" ht="13.5" customHeight="1">
      <c r="A417" s="146" t="s">
        <v>207</v>
      </c>
      <c r="B417" s="147">
        <f>COUNTIF(Activities!A:A, A417)</f>
        <v>1</v>
      </c>
      <c r="C417" s="166" t="s">
        <v>947</v>
      </c>
      <c r="D417" s="149">
        <v>43830.0</v>
      </c>
      <c r="E417" s="150">
        <v>43830.0</v>
      </c>
      <c r="F417" s="156">
        <v>4.0</v>
      </c>
      <c r="G417" s="152">
        <f t="shared" si="1"/>
        <v>12</v>
      </c>
      <c r="H417" s="153" t="s">
        <v>816</v>
      </c>
      <c r="I417" s="152">
        <f t="shared" si="2"/>
        <v>2019</v>
      </c>
      <c r="J417" s="152">
        <f t="shared" si="3"/>
        <v>2020</v>
      </c>
      <c r="K417" s="153" t="str">
        <f t="shared" si="4"/>
        <v>Expenditure on Nigeria Security &amp; Justice Reform Programme (Q3 FY 2020)</v>
      </c>
      <c r="L417" s="152" t="s">
        <v>5</v>
      </c>
      <c r="M417" s="152" t="s">
        <v>8</v>
      </c>
      <c r="N417" s="152">
        <v>10.0</v>
      </c>
      <c r="O417" s="152"/>
      <c r="P417" s="152"/>
      <c r="Q417" s="152"/>
      <c r="R417" s="153"/>
      <c r="S417" s="153" t="str">
        <f t="array" ref="S417">INDEX(Activities!I:I, MATCH(A417, Activities!A:A, 0))</f>
        <v>Nigeria Security &amp; Justice Reform Programme</v>
      </c>
      <c r="T417" s="153"/>
      <c r="U417" s="155"/>
      <c r="V417" s="155"/>
      <c r="W417" s="155"/>
      <c r="X417" s="155"/>
      <c r="Y417" s="155"/>
      <c r="Z417" s="155"/>
      <c r="AA417" s="155"/>
    </row>
    <row r="418" ht="13.5" customHeight="1">
      <c r="A418" s="146" t="s">
        <v>213</v>
      </c>
      <c r="B418" s="147">
        <f>COUNTIF(Activities!A:A, A418)</f>
        <v>1</v>
      </c>
      <c r="C418" s="166" t="s">
        <v>948</v>
      </c>
      <c r="D418" s="149">
        <v>43830.0</v>
      </c>
      <c r="E418" s="150">
        <v>43830.0</v>
      </c>
      <c r="F418" s="156">
        <v>4.0</v>
      </c>
      <c r="G418" s="152">
        <f t="shared" si="1"/>
        <v>12</v>
      </c>
      <c r="H418" s="153" t="s">
        <v>816</v>
      </c>
      <c r="I418" s="152">
        <f t="shared" si="2"/>
        <v>2019</v>
      </c>
      <c r="J418" s="152">
        <f t="shared" si="3"/>
        <v>2020</v>
      </c>
      <c r="K418" s="153" t="str">
        <f t="shared" si="4"/>
        <v>Expenditure on North East Nigeria Security and Conflict and Stabilisation Programme (Q3 FY 2020)</v>
      </c>
      <c r="L418" s="152" t="s">
        <v>5</v>
      </c>
      <c r="M418" s="152" t="s">
        <v>8</v>
      </c>
      <c r="N418" s="152">
        <v>10.0</v>
      </c>
      <c r="O418" s="152"/>
      <c r="P418" s="152"/>
      <c r="Q418" s="152"/>
      <c r="R418" s="153"/>
      <c r="S418" s="153" t="str">
        <f t="array" ref="S418">INDEX(Activities!I:I, MATCH(A418, Activities!A:A, 0))</f>
        <v>North East Nigeria Security and Conflict and Stabilisation Programme</v>
      </c>
      <c r="T418" s="153"/>
      <c r="U418" s="155"/>
      <c r="V418" s="155"/>
      <c r="W418" s="155"/>
      <c r="X418" s="155"/>
      <c r="Y418" s="155"/>
      <c r="Z418" s="155"/>
      <c r="AA418" s="155"/>
    </row>
    <row r="419" ht="13.5" customHeight="1">
      <c r="A419" s="146" t="s">
        <v>217</v>
      </c>
      <c r="B419" s="147">
        <f>COUNTIF(Activities!A:A, A419)</f>
        <v>1</v>
      </c>
      <c r="C419" s="166" t="s">
        <v>949</v>
      </c>
      <c r="D419" s="149">
        <v>43830.0</v>
      </c>
      <c r="E419" s="150">
        <v>43830.0</v>
      </c>
      <c r="F419" s="156">
        <v>4.0</v>
      </c>
      <c r="G419" s="152">
        <f t="shared" si="1"/>
        <v>12</v>
      </c>
      <c r="H419" s="153" t="s">
        <v>816</v>
      </c>
      <c r="I419" s="152">
        <f t="shared" si="2"/>
        <v>2019</v>
      </c>
      <c r="J419" s="152">
        <f t="shared" si="3"/>
        <v>2020</v>
      </c>
      <c r="K419" s="153" t="str">
        <f t="shared" si="4"/>
        <v>Expenditure on Strengthening Security and Resilience in Sierra Leone and Neighbouring Countries (Q3 FY 2020)</v>
      </c>
      <c r="L419" s="152" t="s">
        <v>5</v>
      </c>
      <c r="M419" s="152" t="s">
        <v>8</v>
      </c>
      <c r="N419" s="152">
        <v>10.0</v>
      </c>
      <c r="O419" s="152"/>
      <c r="P419" s="152"/>
      <c r="Q419" s="152"/>
      <c r="R419" s="153"/>
      <c r="S419" s="153" t="str">
        <f t="array" ref="S419">INDEX(Activities!I:I, MATCH(A419, Activities!A:A, 0))</f>
        <v>Strengthening Security and Resilience in Sierra Leone and Neighbouring Countries</v>
      </c>
      <c r="T419" s="153"/>
      <c r="U419" s="155"/>
      <c r="V419" s="155"/>
      <c r="W419" s="155"/>
      <c r="X419" s="155"/>
      <c r="Y419" s="155"/>
      <c r="Z419" s="155"/>
      <c r="AA419" s="155"/>
    </row>
    <row r="420" ht="13.5" customHeight="1">
      <c r="A420" s="146" t="s">
        <v>221</v>
      </c>
      <c r="B420" s="147">
        <f>COUNTIF(Activities!A:A, A420)</f>
        <v>1</v>
      </c>
      <c r="C420" s="166" t="s">
        <v>950</v>
      </c>
      <c r="D420" s="149">
        <v>43830.0</v>
      </c>
      <c r="E420" s="150">
        <v>43830.0</v>
      </c>
      <c r="F420" s="156">
        <v>4.0</v>
      </c>
      <c r="G420" s="152">
        <f t="shared" si="1"/>
        <v>12</v>
      </c>
      <c r="H420" s="153" t="s">
        <v>816</v>
      </c>
      <c r="I420" s="152">
        <f t="shared" si="2"/>
        <v>2019</v>
      </c>
      <c r="J420" s="152">
        <f t="shared" si="3"/>
        <v>2020</v>
      </c>
      <c r="K420" s="153" t="str">
        <f t="shared" si="4"/>
        <v>Expenditure on Somaliland (Somalia) Programme (Q3 FY 2020)</v>
      </c>
      <c r="L420" s="152" t="s">
        <v>5</v>
      </c>
      <c r="M420" s="152" t="s">
        <v>8</v>
      </c>
      <c r="N420" s="152">
        <v>10.0</v>
      </c>
      <c r="O420" s="152"/>
      <c r="P420" s="152"/>
      <c r="Q420" s="152"/>
      <c r="R420" s="153"/>
      <c r="S420" s="153" t="str">
        <f t="array" ref="S420">INDEX(Activities!I:I, MATCH(A420, Activities!A:A, 0))</f>
        <v>Somaliland (Somalia) Programme</v>
      </c>
      <c r="T420" s="153"/>
      <c r="U420" s="155"/>
      <c r="V420" s="155"/>
      <c r="W420" s="155"/>
      <c r="X420" s="155"/>
      <c r="Y420" s="155"/>
      <c r="Z420" s="155"/>
      <c r="AA420" s="155"/>
    </row>
    <row r="421" ht="13.5" customHeight="1">
      <c r="A421" s="146" t="s">
        <v>227</v>
      </c>
      <c r="B421" s="147">
        <f>COUNTIF(Activities!A:A, A421)</f>
        <v>1</v>
      </c>
      <c r="C421" s="166" t="s">
        <v>951</v>
      </c>
      <c r="D421" s="149">
        <v>43830.0</v>
      </c>
      <c r="E421" s="150">
        <v>43830.0</v>
      </c>
      <c r="F421" s="156">
        <v>4.0</v>
      </c>
      <c r="G421" s="152">
        <f t="shared" si="1"/>
        <v>12</v>
      </c>
      <c r="H421" s="153" t="s">
        <v>816</v>
      </c>
      <c r="I421" s="152">
        <f t="shared" si="2"/>
        <v>2019</v>
      </c>
      <c r="J421" s="152">
        <f t="shared" si="3"/>
        <v>2020</v>
      </c>
      <c r="K421" s="153" t="str">
        <f t="shared" si="4"/>
        <v>Expenditure on Africa Peace and Security (Q3 FY 2020)</v>
      </c>
      <c r="L421" s="152" t="s">
        <v>5</v>
      </c>
      <c r="M421" s="152" t="s">
        <v>8</v>
      </c>
      <c r="N421" s="152">
        <v>10.0</v>
      </c>
      <c r="O421" s="152"/>
      <c r="P421" s="152"/>
      <c r="Q421" s="152"/>
      <c r="R421" s="153"/>
      <c r="S421" s="153" t="str">
        <f t="array" ref="S421">INDEX(Activities!I:I, MATCH(A421, Activities!A:A, 0))</f>
        <v>Africa Peace and Security</v>
      </c>
      <c r="T421" s="153"/>
      <c r="U421" s="155"/>
      <c r="V421" s="155"/>
      <c r="W421" s="155"/>
      <c r="X421" s="155"/>
      <c r="Y421" s="155"/>
      <c r="Z421" s="155"/>
      <c r="AA421" s="155"/>
    </row>
    <row r="422" ht="13.5" customHeight="1">
      <c r="A422" s="146" t="s">
        <v>231</v>
      </c>
      <c r="B422" s="147">
        <f>COUNTIF(Activities!A:A, A422)</f>
        <v>1</v>
      </c>
      <c r="C422" s="166" t="s">
        <v>952</v>
      </c>
      <c r="D422" s="149">
        <v>43830.0</v>
      </c>
      <c r="E422" s="150">
        <v>43830.0</v>
      </c>
      <c r="F422" s="156">
        <v>4.0</v>
      </c>
      <c r="G422" s="152">
        <f t="shared" si="1"/>
        <v>12</v>
      </c>
      <c r="H422" s="153" t="s">
        <v>816</v>
      </c>
      <c r="I422" s="152">
        <f t="shared" si="2"/>
        <v>2019</v>
      </c>
      <c r="J422" s="152">
        <f t="shared" si="3"/>
        <v>2020</v>
      </c>
      <c r="K422" s="153" t="str">
        <f t="shared" si="4"/>
        <v>Expenditure on East Africa Preventing Violent Extremism (Q3 FY 2020)</v>
      </c>
      <c r="L422" s="152" t="s">
        <v>5</v>
      </c>
      <c r="M422" s="152" t="s">
        <v>8</v>
      </c>
      <c r="N422" s="152">
        <v>10.0</v>
      </c>
      <c r="O422" s="152"/>
      <c r="P422" s="152"/>
      <c r="Q422" s="152"/>
      <c r="R422" s="153"/>
      <c r="S422" s="153" t="str">
        <f t="array" ref="S422">INDEX(Activities!I:I, MATCH(A422, Activities!A:A, 0))</f>
        <v>East Africa Preventing Violent Extremism</v>
      </c>
      <c r="T422" s="153"/>
      <c r="U422" s="155"/>
      <c r="V422" s="155"/>
      <c r="W422" s="155"/>
      <c r="X422" s="155"/>
      <c r="Y422" s="155"/>
      <c r="Z422" s="155"/>
      <c r="AA422" s="155"/>
    </row>
    <row r="423" ht="13.5" customHeight="1">
      <c r="A423" s="146" t="s">
        <v>235</v>
      </c>
      <c r="B423" s="147">
        <f>COUNTIF(Activities!A:A, A423)</f>
        <v>1</v>
      </c>
      <c r="C423" s="166" t="s">
        <v>953</v>
      </c>
      <c r="D423" s="149">
        <v>43830.0</v>
      </c>
      <c r="E423" s="150">
        <v>43830.0</v>
      </c>
      <c r="F423" s="156">
        <v>4.0</v>
      </c>
      <c r="G423" s="152">
        <f t="shared" si="1"/>
        <v>12</v>
      </c>
      <c r="H423" s="153" t="s">
        <v>816</v>
      </c>
      <c r="I423" s="152">
        <f t="shared" si="2"/>
        <v>2019</v>
      </c>
      <c r="J423" s="152">
        <f t="shared" si="3"/>
        <v>2020</v>
      </c>
      <c r="K423" s="153" t="str">
        <f t="shared" si="4"/>
        <v>Expenditure on East Africa Crime and Justice Programme (Q3 FY 2020)</v>
      </c>
      <c r="L423" s="152" t="s">
        <v>5</v>
      </c>
      <c r="M423" s="152" t="s">
        <v>8</v>
      </c>
      <c r="N423" s="152">
        <v>10.0</v>
      </c>
      <c r="O423" s="152"/>
      <c r="P423" s="152"/>
      <c r="Q423" s="152"/>
      <c r="R423" s="153"/>
      <c r="S423" s="153" t="str">
        <f t="array" ref="S423">INDEX(Activities!I:I, MATCH(A423, Activities!A:A, 0))</f>
        <v>East Africa Crime and Justice Programme</v>
      </c>
      <c r="T423" s="153"/>
      <c r="U423" s="155"/>
      <c r="V423" s="155"/>
      <c r="W423" s="155"/>
      <c r="X423" s="155"/>
      <c r="Y423" s="155"/>
      <c r="Z423" s="155"/>
      <c r="AA423" s="155"/>
    </row>
    <row r="424" ht="13.5" customHeight="1">
      <c r="A424" s="146" t="s">
        <v>244</v>
      </c>
      <c r="B424" s="147">
        <f>COUNTIF(Activities!A:A, A424)</f>
        <v>1</v>
      </c>
      <c r="C424" s="166" t="s">
        <v>954</v>
      </c>
      <c r="D424" s="149">
        <v>43830.0</v>
      </c>
      <c r="E424" s="150">
        <v>43830.0</v>
      </c>
      <c r="F424" s="156">
        <v>4.0</v>
      </c>
      <c r="G424" s="152">
        <f t="shared" si="1"/>
        <v>12</v>
      </c>
      <c r="H424" s="153" t="s">
        <v>816</v>
      </c>
      <c r="I424" s="152">
        <f t="shared" si="2"/>
        <v>2019</v>
      </c>
      <c r="J424" s="152">
        <f t="shared" si="3"/>
        <v>2020</v>
      </c>
      <c r="K424" s="153" t="str">
        <f t="shared" si="4"/>
        <v>Expenditure on Nigeria Delta &amp; Maritime Security and Stability Programme (Q3 FY 2020)</v>
      </c>
      <c r="L424" s="152" t="s">
        <v>5</v>
      </c>
      <c r="M424" s="152" t="s">
        <v>8</v>
      </c>
      <c r="N424" s="152">
        <v>10.0</v>
      </c>
      <c r="O424" s="152"/>
      <c r="P424" s="152"/>
      <c r="Q424" s="152"/>
      <c r="R424" s="153"/>
      <c r="S424" s="153" t="str">
        <f t="array" ref="S424">INDEX(Activities!I:I, MATCH(A424, Activities!A:A, 0))</f>
        <v>Nigeria Delta &amp; Maritime Security and Stability Programme</v>
      </c>
      <c r="T424" s="153"/>
      <c r="U424" s="155"/>
      <c r="V424" s="155"/>
      <c r="W424" s="155"/>
      <c r="X424" s="155"/>
      <c r="Y424" s="155"/>
      <c r="Z424" s="155"/>
      <c r="AA424" s="155"/>
    </row>
    <row r="425" ht="13.5" customHeight="1">
      <c r="A425" s="146" t="s">
        <v>248</v>
      </c>
      <c r="B425" s="147">
        <f>COUNTIF(Activities!A:A, A425)</f>
        <v>1</v>
      </c>
      <c r="C425" s="166" t="s">
        <v>955</v>
      </c>
      <c r="D425" s="149">
        <v>43830.0</v>
      </c>
      <c r="E425" s="150">
        <v>43830.0</v>
      </c>
      <c r="F425" s="156">
        <v>4.0</v>
      </c>
      <c r="G425" s="152">
        <f t="shared" si="1"/>
        <v>12</v>
      </c>
      <c r="H425" s="153" t="s">
        <v>816</v>
      </c>
      <c r="I425" s="152">
        <f t="shared" si="2"/>
        <v>2019</v>
      </c>
      <c r="J425" s="152">
        <f t="shared" si="3"/>
        <v>2020</v>
      </c>
      <c r="K425" s="153" t="str">
        <f t="shared" si="4"/>
        <v>Expenditure on Sahel Defence and Security (Q3 FY 2020)</v>
      </c>
      <c r="L425" s="152" t="s">
        <v>5</v>
      </c>
      <c r="M425" s="152" t="s">
        <v>8</v>
      </c>
      <c r="N425" s="152">
        <v>10.0</v>
      </c>
      <c r="O425" s="152"/>
      <c r="P425" s="152"/>
      <c r="Q425" s="152"/>
      <c r="R425" s="153"/>
      <c r="S425" s="153" t="str">
        <f t="array" ref="S425">INDEX(Activities!I:I, MATCH(A425, Activities!A:A, 0))</f>
        <v>Sahel Defence and Security</v>
      </c>
      <c r="T425" s="153"/>
      <c r="U425" s="155"/>
      <c r="V425" s="155"/>
      <c r="W425" s="155"/>
      <c r="X425" s="155"/>
      <c r="Y425" s="155"/>
      <c r="Z425" s="155"/>
      <c r="AA425" s="155"/>
    </row>
    <row r="426" ht="13.5" customHeight="1">
      <c r="A426" s="146" t="s">
        <v>252</v>
      </c>
      <c r="B426" s="147">
        <f>COUNTIF(Activities!A:A, A426)</f>
        <v>1</v>
      </c>
      <c r="C426" s="166" t="s">
        <v>956</v>
      </c>
      <c r="D426" s="149">
        <v>43830.0</v>
      </c>
      <c r="E426" s="150">
        <v>43830.0</v>
      </c>
      <c r="F426" s="156">
        <v>4.0</v>
      </c>
      <c r="G426" s="152">
        <f t="shared" si="1"/>
        <v>12</v>
      </c>
      <c r="H426" s="153" t="s">
        <v>816</v>
      </c>
      <c r="I426" s="152">
        <f t="shared" si="2"/>
        <v>2019</v>
      </c>
      <c r="J426" s="152">
        <f t="shared" si="3"/>
        <v>2020</v>
      </c>
      <c r="K426" s="153" t="str">
        <f t="shared" si="4"/>
        <v>Expenditure on Sahel Stabilisation Programme (Q3 FY 2020)</v>
      </c>
      <c r="L426" s="152" t="s">
        <v>5</v>
      </c>
      <c r="M426" s="152" t="s">
        <v>8</v>
      </c>
      <c r="N426" s="152">
        <v>10.0</v>
      </c>
      <c r="O426" s="152"/>
      <c r="P426" s="152"/>
      <c r="Q426" s="152"/>
      <c r="R426" s="153"/>
      <c r="S426" s="153" t="str">
        <f t="array" ref="S426">INDEX(Activities!I:I, MATCH(A426, Activities!A:A, 0))</f>
        <v>Sahel Stabilisation Programme</v>
      </c>
      <c r="T426" s="153"/>
      <c r="U426" s="155"/>
      <c r="V426" s="155"/>
      <c r="W426" s="155"/>
      <c r="X426" s="155"/>
      <c r="Y426" s="155"/>
      <c r="Z426" s="155"/>
      <c r="AA426" s="155"/>
    </row>
    <row r="427" ht="13.5" customHeight="1">
      <c r="A427" s="146" t="s">
        <v>256</v>
      </c>
      <c r="B427" s="147">
        <f>COUNTIF(Activities!A:A, A427)</f>
        <v>1</v>
      </c>
      <c r="C427" s="166" t="s">
        <v>729</v>
      </c>
      <c r="D427" s="149">
        <v>43830.0</v>
      </c>
      <c r="E427" s="150">
        <v>43830.0</v>
      </c>
      <c r="F427" s="156">
        <v>4.0</v>
      </c>
      <c r="G427" s="152">
        <f t="shared" si="1"/>
        <v>12</v>
      </c>
      <c r="H427" s="153" t="s">
        <v>816</v>
      </c>
      <c r="I427" s="152">
        <f t="shared" si="2"/>
        <v>2019</v>
      </c>
      <c r="J427" s="152">
        <f t="shared" si="3"/>
        <v>2020</v>
      </c>
      <c r="K427" s="153" t="str">
        <f t="shared" si="4"/>
        <v>Expenditure on Somalia Human Rights and Vulnerable Persons’ Programme (Q3 FY 2020)</v>
      </c>
      <c r="L427" s="152" t="s">
        <v>5</v>
      </c>
      <c r="M427" s="152" t="s">
        <v>8</v>
      </c>
      <c r="N427" s="152">
        <v>10.0</v>
      </c>
      <c r="O427" s="152"/>
      <c r="P427" s="152"/>
      <c r="Q427" s="152"/>
      <c r="R427" s="153"/>
      <c r="S427" s="153" t="str">
        <f t="array" ref="S427">INDEX(Activities!I:I, MATCH(A427, Activities!A:A, 0))</f>
        <v>Somalia Human Rights and Vulnerable Persons’ Programme</v>
      </c>
      <c r="T427" s="153"/>
      <c r="U427" s="155"/>
      <c r="V427" s="155"/>
      <c r="W427" s="155"/>
      <c r="X427" s="155"/>
      <c r="Y427" s="155"/>
      <c r="Z427" s="155"/>
      <c r="AA427" s="155"/>
    </row>
    <row r="428" ht="13.5" customHeight="1">
      <c r="A428" s="146" t="s">
        <v>260</v>
      </c>
      <c r="B428" s="147">
        <f>COUNTIF(Activities!A:A, A428)</f>
        <v>1</v>
      </c>
      <c r="C428" s="166" t="s">
        <v>957</v>
      </c>
      <c r="D428" s="149">
        <v>43830.0</v>
      </c>
      <c r="E428" s="150">
        <v>43830.0</v>
      </c>
      <c r="F428" s="156">
        <v>4.0</v>
      </c>
      <c r="G428" s="152">
        <f t="shared" si="1"/>
        <v>12</v>
      </c>
      <c r="H428" s="153" t="s">
        <v>816</v>
      </c>
      <c r="I428" s="152">
        <f t="shared" si="2"/>
        <v>2019</v>
      </c>
      <c r="J428" s="152">
        <f t="shared" si="3"/>
        <v>2020</v>
      </c>
      <c r="K428" s="153" t="str">
        <f t="shared" si="4"/>
        <v>Expenditure on Somalia Counter Extremism Programme (Q3 FY 2020)</v>
      </c>
      <c r="L428" s="152" t="s">
        <v>5</v>
      </c>
      <c r="M428" s="152" t="s">
        <v>8</v>
      </c>
      <c r="N428" s="152">
        <v>10.0</v>
      </c>
      <c r="O428" s="152"/>
      <c r="P428" s="152"/>
      <c r="Q428" s="152"/>
      <c r="R428" s="153"/>
      <c r="S428" s="153" t="str">
        <f t="array" ref="S428">INDEX(Activities!I:I, MATCH(A428, Activities!A:A, 0))</f>
        <v>Somalia Counter Extremism Programme</v>
      </c>
      <c r="T428" s="153"/>
      <c r="U428" s="155"/>
      <c r="V428" s="155"/>
      <c r="W428" s="155"/>
      <c r="X428" s="155"/>
      <c r="Y428" s="155"/>
      <c r="Z428" s="155"/>
      <c r="AA428" s="155"/>
    </row>
    <row r="429" ht="13.5" customHeight="1">
      <c r="A429" s="146" t="s">
        <v>265</v>
      </c>
      <c r="B429" s="147">
        <f>COUNTIF(Activities!A:A, A429)</f>
        <v>1</v>
      </c>
      <c r="C429" s="166" t="s">
        <v>958</v>
      </c>
      <c r="D429" s="149">
        <v>43830.0</v>
      </c>
      <c r="E429" s="150">
        <v>43830.0</v>
      </c>
      <c r="F429" s="156">
        <v>4.0</v>
      </c>
      <c r="G429" s="152">
        <f t="shared" si="1"/>
        <v>12</v>
      </c>
      <c r="H429" s="153" t="s">
        <v>816</v>
      </c>
      <c r="I429" s="152">
        <f t="shared" si="2"/>
        <v>2019</v>
      </c>
      <c r="J429" s="152">
        <f t="shared" si="3"/>
        <v>2020</v>
      </c>
      <c r="K429" s="153" t="str">
        <f t="shared" si="4"/>
        <v>Expenditure on Somalia Security Sector Reform Programme (Q3 FY 2020)</v>
      </c>
      <c r="L429" s="152" t="s">
        <v>5</v>
      </c>
      <c r="M429" s="152" t="s">
        <v>8</v>
      </c>
      <c r="N429" s="152">
        <v>10.0</v>
      </c>
      <c r="O429" s="152"/>
      <c r="P429" s="152"/>
      <c r="Q429" s="152"/>
      <c r="R429" s="153"/>
      <c r="S429" s="153" t="str">
        <f t="array" ref="S429">INDEX(Activities!I:I, MATCH(A429, Activities!A:A, 0))</f>
        <v>Somalia Security Sector Reform Programme</v>
      </c>
      <c r="T429" s="153"/>
      <c r="U429" s="155"/>
      <c r="V429" s="155"/>
      <c r="W429" s="155"/>
      <c r="X429" s="155"/>
      <c r="Y429" s="155"/>
      <c r="Z429" s="155"/>
      <c r="AA429" s="155"/>
    </row>
    <row r="430" ht="13.5" customHeight="1">
      <c r="A430" s="146" t="s">
        <v>269</v>
      </c>
      <c r="B430" s="147">
        <f>COUNTIF(Activities!A:A, A430)</f>
        <v>1</v>
      </c>
      <c r="C430" s="166" t="s">
        <v>959</v>
      </c>
      <c r="D430" s="149">
        <v>43830.0</v>
      </c>
      <c r="E430" s="150">
        <v>43830.0</v>
      </c>
      <c r="F430" s="156">
        <v>4.0</v>
      </c>
      <c r="G430" s="152">
        <f t="shared" si="1"/>
        <v>12</v>
      </c>
      <c r="H430" s="153" t="s">
        <v>816</v>
      </c>
      <c r="I430" s="152">
        <f t="shared" si="2"/>
        <v>2019</v>
      </c>
      <c r="J430" s="152">
        <f t="shared" si="3"/>
        <v>2020</v>
      </c>
      <c r="K430" s="153" t="str">
        <f t="shared" si="4"/>
        <v>Expenditure on Somalia Stabilisation Programme (Q3 FY 2020)</v>
      </c>
      <c r="L430" s="152" t="s">
        <v>5</v>
      </c>
      <c r="M430" s="152" t="s">
        <v>8</v>
      </c>
      <c r="N430" s="152">
        <v>10.0</v>
      </c>
      <c r="O430" s="152"/>
      <c r="P430" s="152"/>
      <c r="Q430" s="152"/>
      <c r="R430" s="153"/>
      <c r="S430" s="153" t="str">
        <f t="array" ref="S430">INDEX(Activities!I:I, MATCH(A430, Activities!A:A, 0))</f>
        <v>Somalia Stabilisation Programme</v>
      </c>
      <c r="T430" s="153"/>
      <c r="U430" s="155"/>
      <c r="V430" s="155"/>
      <c r="W430" s="155"/>
      <c r="X430" s="155"/>
      <c r="Y430" s="155"/>
      <c r="Z430" s="155"/>
      <c r="AA430" s="155"/>
    </row>
    <row r="431" ht="13.5" customHeight="1">
      <c r="A431" s="146" t="s">
        <v>273</v>
      </c>
      <c r="B431" s="147">
        <f>COUNTIF(Activities!A:A, A431)</f>
        <v>1</v>
      </c>
      <c r="C431" s="166" t="s">
        <v>960</v>
      </c>
      <c r="D431" s="149">
        <v>43830.0</v>
      </c>
      <c r="E431" s="150">
        <v>43830.0</v>
      </c>
      <c r="F431" s="156">
        <v>4.0</v>
      </c>
      <c r="G431" s="152">
        <f t="shared" si="1"/>
        <v>12</v>
      </c>
      <c r="H431" s="153" t="s">
        <v>816</v>
      </c>
      <c r="I431" s="152">
        <f t="shared" si="2"/>
        <v>2019</v>
      </c>
      <c r="J431" s="152">
        <f t="shared" si="3"/>
        <v>2020</v>
      </c>
      <c r="K431" s="153" t="str">
        <f t="shared" si="4"/>
        <v>Expenditure on South Sudan Conflict Reduction (Q3 FY 2020)</v>
      </c>
      <c r="L431" s="152" t="s">
        <v>5</v>
      </c>
      <c r="M431" s="152" t="s">
        <v>8</v>
      </c>
      <c r="N431" s="152">
        <v>10.0</v>
      </c>
      <c r="O431" s="152"/>
      <c r="P431" s="152"/>
      <c r="Q431" s="152"/>
      <c r="R431" s="153"/>
      <c r="S431" s="153" t="str">
        <f t="array" ref="S431">INDEX(Activities!I:I, MATCH(A431, Activities!A:A, 0))</f>
        <v>South Sudan Conflict Reduction</v>
      </c>
      <c r="T431" s="153"/>
      <c r="U431" s="155"/>
      <c r="V431" s="155"/>
      <c r="W431" s="155"/>
      <c r="X431" s="155"/>
      <c r="Y431" s="155"/>
      <c r="Z431" s="155"/>
      <c r="AA431" s="155"/>
    </row>
    <row r="432" ht="13.5" customHeight="1">
      <c r="A432" s="146" t="s">
        <v>279</v>
      </c>
      <c r="B432" s="147">
        <f>COUNTIF(Activities!A:A, A432)</f>
        <v>1</v>
      </c>
      <c r="C432" s="166" t="s">
        <v>961</v>
      </c>
      <c r="D432" s="149">
        <v>43830.0</v>
      </c>
      <c r="E432" s="150">
        <v>43830.0</v>
      </c>
      <c r="F432" s="156">
        <v>4.0</v>
      </c>
      <c r="G432" s="152">
        <f t="shared" si="1"/>
        <v>12</v>
      </c>
      <c r="H432" s="153" t="s">
        <v>816</v>
      </c>
      <c r="I432" s="152">
        <f t="shared" si="2"/>
        <v>2019</v>
      </c>
      <c r="J432" s="152">
        <f t="shared" si="3"/>
        <v>2020</v>
      </c>
      <c r="K432" s="153" t="str">
        <f t="shared" si="4"/>
        <v>Expenditure on Sudan Conflict Reduction and Stabilisation Programme (Q3 FY 2020)</v>
      </c>
      <c r="L432" s="152" t="s">
        <v>5</v>
      </c>
      <c r="M432" s="152" t="s">
        <v>8</v>
      </c>
      <c r="N432" s="152">
        <v>10.0</v>
      </c>
      <c r="O432" s="152"/>
      <c r="P432" s="152"/>
      <c r="Q432" s="152"/>
      <c r="R432" s="153"/>
      <c r="S432" s="153" t="str">
        <f t="array" ref="S432">INDEX(Activities!I:I, MATCH(A432, Activities!A:A, 0))</f>
        <v>Sudan Conflict Reduction and Stabilisation Programme</v>
      </c>
      <c r="T432" s="153"/>
      <c r="U432" s="155"/>
      <c r="V432" s="155"/>
      <c r="W432" s="155"/>
      <c r="X432" s="155"/>
      <c r="Y432" s="155"/>
      <c r="Z432" s="155"/>
      <c r="AA432" s="155"/>
    </row>
    <row r="433" ht="13.5" customHeight="1">
      <c r="A433" s="146" t="s">
        <v>309</v>
      </c>
      <c r="B433" s="147">
        <f>COUNTIF(Activities!A:A, A433)</f>
        <v>1</v>
      </c>
      <c r="C433" s="166" t="s">
        <v>962</v>
      </c>
      <c r="D433" s="149">
        <v>43830.0</v>
      </c>
      <c r="E433" s="150">
        <v>43830.0</v>
      </c>
      <c r="F433" s="156">
        <v>4.0</v>
      </c>
      <c r="G433" s="152">
        <f t="shared" si="1"/>
        <v>12</v>
      </c>
      <c r="H433" s="153" t="s">
        <v>816</v>
      </c>
      <c r="I433" s="152">
        <f t="shared" si="2"/>
        <v>2019</v>
      </c>
      <c r="J433" s="152">
        <f t="shared" si="3"/>
        <v>2020</v>
      </c>
      <c r="K433" s="153" t="str">
        <f t="shared" si="4"/>
        <v>Expenditure on Caribbean – Serious and Organised Crime (Q3 FY 2020)</v>
      </c>
      <c r="L433" s="152" t="s">
        <v>5</v>
      </c>
      <c r="M433" s="152" t="s">
        <v>8</v>
      </c>
      <c r="N433" s="152">
        <v>10.0</v>
      </c>
      <c r="O433" s="152"/>
      <c r="P433" s="152"/>
      <c r="Q433" s="152"/>
      <c r="R433" s="153"/>
      <c r="S433" s="153" t="str">
        <f t="array" ref="S433">INDEX(Activities!I:I, MATCH(A433, Activities!A:A, 0))</f>
        <v>Caribbean – Serious and Organised Crime</v>
      </c>
      <c r="T433" s="153"/>
      <c r="U433" s="155"/>
      <c r="V433" s="155"/>
      <c r="W433" s="155"/>
      <c r="X433" s="155"/>
      <c r="Y433" s="155"/>
      <c r="Z433" s="155"/>
      <c r="AA433" s="155"/>
    </row>
    <row r="434" ht="13.5" customHeight="1">
      <c r="A434" s="146" t="s">
        <v>314</v>
      </c>
      <c r="B434" s="147">
        <f>COUNTIF(Activities!A:A, A434)</f>
        <v>1</v>
      </c>
      <c r="C434" s="166" t="s">
        <v>963</v>
      </c>
      <c r="D434" s="149">
        <v>43830.0</v>
      </c>
      <c r="E434" s="150">
        <v>43830.0</v>
      </c>
      <c r="F434" s="156">
        <v>4.0</v>
      </c>
      <c r="G434" s="152">
        <f t="shared" si="1"/>
        <v>12</v>
      </c>
      <c r="H434" s="153" t="s">
        <v>816</v>
      </c>
      <c r="I434" s="152">
        <f t="shared" si="2"/>
        <v>2019</v>
      </c>
      <c r="J434" s="152">
        <f t="shared" si="3"/>
        <v>2020</v>
      </c>
      <c r="K434" s="153" t="str">
        <f t="shared" si="4"/>
        <v>Expenditure on Colombia Peace and Stability (Q3 FY 2020)</v>
      </c>
      <c r="L434" s="152" t="s">
        <v>5</v>
      </c>
      <c r="M434" s="152" t="s">
        <v>8</v>
      </c>
      <c r="N434" s="152">
        <v>10.0</v>
      </c>
      <c r="O434" s="152"/>
      <c r="P434" s="152"/>
      <c r="Q434" s="152"/>
      <c r="R434" s="153"/>
      <c r="S434" s="153" t="str">
        <f t="array" ref="S434">INDEX(Activities!I:I, MATCH(A434, Activities!A:A, 0))</f>
        <v>Colombia Peace and Stability</v>
      </c>
      <c r="T434" s="153"/>
      <c r="U434" s="155"/>
      <c r="V434" s="155"/>
      <c r="W434" s="155"/>
      <c r="X434" s="155"/>
      <c r="Y434" s="155"/>
      <c r="Z434" s="155"/>
      <c r="AA434" s="155"/>
    </row>
    <row r="435" ht="13.5" customHeight="1">
      <c r="A435" s="146" t="s">
        <v>320</v>
      </c>
      <c r="B435" s="147">
        <f>COUNTIF(Activities!A:A, A435)</f>
        <v>1</v>
      </c>
      <c r="C435" s="166" t="s">
        <v>964</v>
      </c>
      <c r="D435" s="149">
        <v>43830.0</v>
      </c>
      <c r="E435" s="150">
        <v>43830.0</v>
      </c>
      <c r="F435" s="156">
        <v>4.0</v>
      </c>
      <c r="G435" s="152">
        <f t="shared" si="1"/>
        <v>12</v>
      </c>
      <c r="H435" s="153" t="s">
        <v>816</v>
      </c>
      <c r="I435" s="152">
        <f t="shared" si="2"/>
        <v>2019</v>
      </c>
      <c r="J435" s="152">
        <f t="shared" si="3"/>
        <v>2020</v>
      </c>
      <c r="K435" s="153" t="str">
        <f t="shared" si="4"/>
        <v>Expenditure on Peru/Colombia Serious Organised Crime (Formerly Combatting Illicit Economies - Colombia/Peru/Panama) (Q3 FY 2020)</v>
      </c>
      <c r="L435" s="152" t="s">
        <v>5</v>
      </c>
      <c r="M435" s="152" t="s">
        <v>8</v>
      </c>
      <c r="N435" s="152">
        <v>10.0</v>
      </c>
      <c r="O435" s="152"/>
      <c r="P435" s="152"/>
      <c r="Q435" s="152"/>
      <c r="R435" s="153"/>
      <c r="S435" s="153" t="str">
        <f t="array" ref="S435">INDEX(Activities!I:I, MATCH(A435, Activities!A:A, 0))</f>
        <v>Peru/Colombia Serious Organised Crime (Formerly Combatting Illicit Economies - Colombia/Peru/Panama)</v>
      </c>
      <c r="T435" s="153"/>
      <c r="U435" s="155"/>
      <c r="V435" s="155"/>
      <c r="W435" s="155"/>
      <c r="X435" s="155"/>
      <c r="Y435" s="155"/>
      <c r="Z435" s="155"/>
      <c r="AA435" s="155"/>
    </row>
    <row r="436" ht="13.5" customHeight="1">
      <c r="A436" s="146" t="s">
        <v>325</v>
      </c>
      <c r="B436" s="147">
        <f>COUNTIF(Activities!A:A, A436)</f>
        <v>1</v>
      </c>
      <c r="C436" s="166" t="s">
        <v>965</v>
      </c>
      <c r="D436" s="149">
        <v>43830.0</v>
      </c>
      <c r="E436" s="150">
        <v>43830.0</v>
      </c>
      <c r="F436" s="156">
        <v>4.0</v>
      </c>
      <c r="G436" s="152">
        <f t="shared" si="1"/>
        <v>12</v>
      </c>
      <c r="H436" s="153" t="s">
        <v>816</v>
      </c>
      <c r="I436" s="152">
        <f t="shared" si="2"/>
        <v>2019</v>
      </c>
      <c r="J436" s="152">
        <f t="shared" si="3"/>
        <v>2020</v>
      </c>
      <c r="K436" s="153" t="str">
        <f t="shared" si="4"/>
        <v>Expenditure on Central Asia Programme (Q3 FY 2020)</v>
      </c>
      <c r="L436" s="152" t="s">
        <v>5</v>
      </c>
      <c r="M436" s="152" t="s">
        <v>8</v>
      </c>
      <c r="N436" s="152">
        <v>10.0</v>
      </c>
      <c r="O436" s="152"/>
      <c r="P436" s="152"/>
      <c r="Q436" s="152"/>
      <c r="R436" s="153"/>
      <c r="S436" s="153" t="str">
        <f t="array" ref="S436">INDEX(Activities!I:I, MATCH(A436, Activities!A:A, 0))</f>
        <v>Central Asia Programme</v>
      </c>
      <c r="T436" s="153"/>
      <c r="U436" s="155"/>
      <c r="V436" s="155"/>
      <c r="W436" s="155"/>
      <c r="X436" s="155"/>
      <c r="Y436" s="155"/>
      <c r="Z436" s="155"/>
      <c r="AA436" s="155"/>
    </row>
    <row r="437" ht="13.5" customHeight="1">
      <c r="A437" s="146" t="s">
        <v>330</v>
      </c>
      <c r="B437" s="147">
        <f>COUNTIF(Activities!A:A, A437)</f>
        <v>1</v>
      </c>
      <c r="C437" s="166" t="s">
        <v>966</v>
      </c>
      <c r="D437" s="149">
        <v>43830.0</v>
      </c>
      <c r="E437" s="150">
        <v>43830.0</v>
      </c>
      <c r="F437" s="156">
        <v>4.0</v>
      </c>
      <c r="G437" s="152">
        <f t="shared" si="1"/>
        <v>12</v>
      </c>
      <c r="H437" s="153" t="s">
        <v>816</v>
      </c>
      <c r="I437" s="152">
        <f t="shared" si="2"/>
        <v>2019</v>
      </c>
      <c r="J437" s="152">
        <f t="shared" si="3"/>
        <v>2020</v>
      </c>
      <c r="K437" s="153" t="str">
        <f t="shared" si="4"/>
        <v>Expenditure on Eastern Partnership (Q3 FY 2020)</v>
      </c>
      <c r="L437" s="152" t="s">
        <v>5</v>
      </c>
      <c r="M437" s="152" t="s">
        <v>8</v>
      </c>
      <c r="N437" s="152">
        <v>10.0</v>
      </c>
      <c r="O437" s="152"/>
      <c r="P437" s="152"/>
      <c r="Q437" s="152"/>
      <c r="R437" s="153"/>
      <c r="S437" s="153" t="str">
        <f t="array" ref="S437">INDEX(Activities!I:I, MATCH(A437, Activities!A:A, 0))</f>
        <v>Eastern Partnership</v>
      </c>
      <c r="T437" s="153"/>
      <c r="U437" s="155"/>
      <c r="V437" s="155"/>
      <c r="W437" s="155"/>
      <c r="X437" s="155"/>
      <c r="Y437" s="155"/>
      <c r="Z437" s="155"/>
      <c r="AA437" s="155"/>
    </row>
    <row r="438" ht="13.5" customHeight="1">
      <c r="A438" s="146" t="s">
        <v>334</v>
      </c>
      <c r="B438" s="147">
        <f>COUNTIF(Activities!A:A, A438)</f>
        <v>1</v>
      </c>
      <c r="C438" s="166" t="s">
        <v>967</v>
      </c>
      <c r="D438" s="149">
        <v>43830.0</v>
      </c>
      <c r="E438" s="150">
        <v>43830.0</v>
      </c>
      <c r="F438" s="156">
        <v>4.0</v>
      </c>
      <c r="G438" s="152">
        <f t="shared" si="1"/>
        <v>12</v>
      </c>
      <c r="H438" s="153" t="s">
        <v>816</v>
      </c>
      <c r="I438" s="152">
        <f t="shared" si="2"/>
        <v>2019</v>
      </c>
      <c r="J438" s="152">
        <f t="shared" si="3"/>
        <v>2020</v>
      </c>
      <c r="K438" s="153" t="str">
        <f t="shared" si="4"/>
        <v>Expenditure on Good Governance Fund (Q3 FY 2020)</v>
      </c>
      <c r="L438" s="152" t="s">
        <v>5</v>
      </c>
      <c r="M438" s="152" t="s">
        <v>8</v>
      </c>
      <c r="N438" s="152">
        <v>10.0</v>
      </c>
      <c r="O438" s="152"/>
      <c r="P438" s="152"/>
      <c r="Q438" s="152"/>
      <c r="R438" s="153"/>
      <c r="S438" s="153" t="str">
        <f t="array" ref="S438">INDEX(Activities!I:I, MATCH(A438, Activities!A:A, 0))</f>
        <v>Good Governance Fund</v>
      </c>
      <c r="T438" s="153"/>
      <c r="U438" s="155"/>
      <c r="V438" s="155"/>
      <c r="W438" s="155"/>
      <c r="X438" s="155"/>
      <c r="Y438" s="155"/>
      <c r="Z438" s="155"/>
      <c r="AA438" s="155"/>
    </row>
    <row r="439" ht="13.5" customHeight="1">
      <c r="A439" s="146" t="s">
        <v>349</v>
      </c>
      <c r="B439" s="147">
        <f>COUNTIF(Activities!A:A, A439)</f>
        <v>1</v>
      </c>
      <c r="C439" s="166" t="s">
        <v>968</v>
      </c>
      <c r="D439" s="149">
        <v>43830.0</v>
      </c>
      <c r="E439" s="150">
        <v>43830.0</v>
      </c>
      <c r="F439" s="156">
        <v>4.0</v>
      </c>
      <c r="G439" s="152">
        <f t="shared" si="1"/>
        <v>12</v>
      </c>
      <c r="H439" s="153" t="s">
        <v>816</v>
      </c>
      <c r="I439" s="152">
        <f t="shared" si="2"/>
        <v>2019</v>
      </c>
      <c r="J439" s="152">
        <f t="shared" si="3"/>
        <v>2020</v>
      </c>
      <c r="K439" s="153" t="str">
        <f t="shared" si="4"/>
        <v>Expenditure on Algeria CSSF Programme (Q3 FY 2020)</v>
      </c>
      <c r="L439" s="152" t="s">
        <v>5</v>
      </c>
      <c r="M439" s="152" t="s">
        <v>8</v>
      </c>
      <c r="N439" s="152">
        <v>10.0</v>
      </c>
      <c r="O439" s="152"/>
      <c r="P439" s="152"/>
      <c r="Q439" s="152"/>
      <c r="R439" s="153"/>
      <c r="S439" s="153" t="str">
        <f t="array" ref="S439">INDEX(Activities!I:I, MATCH(A439, Activities!A:A, 0))</f>
        <v>Algeria CSSF Programme</v>
      </c>
      <c r="T439" s="153"/>
      <c r="U439" s="155"/>
      <c r="V439" s="155"/>
      <c r="W439" s="155"/>
      <c r="X439" s="155"/>
      <c r="Y439" s="155"/>
      <c r="Z439" s="155"/>
      <c r="AA439" s="155"/>
    </row>
    <row r="440" ht="13.5" customHeight="1">
      <c r="A440" s="146" t="s">
        <v>356</v>
      </c>
      <c r="B440" s="147">
        <f>COUNTIF(Activities!A:A, A440)</f>
        <v>1</v>
      </c>
      <c r="C440" s="166" t="s">
        <v>969</v>
      </c>
      <c r="D440" s="149">
        <v>43830.0</v>
      </c>
      <c r="E440" s="150">
        <v>43830.0</v>
      </c>
      <c r="F440" s="156">
        <v>4.0</v>
      </c>
      <c r="G440" s="152">
        <f t="shared" si="1"/>
        <v>12</v>
      </c>
      <c r="H440" s="153" t="s">
        <v>816</v>
      </c>
      <c r="I440" s="152">
        <f t="shared" si="2"/>
        <v>2019</v>
      </c>
      <c r="J440" s="152">
        <f t="shared" si="3"/>
        <v>2020</v>
      </c>
      <c r="K440" s="153" t="str">
        <f t="shared" si="4"/>
        <v>Expenditure on Egypt CSSF Programme (Q3 FY 2020)</v>
      </c>
      <c r="L440" s="152" t="s">
        <v>5</v>
      </c>
      <c r="M440" s="152" t="s">
        <v>8</v>
      </c>
      <c r="N440" s="152">
        <v>10.0</v>
      </c>
      <c r="O440" s="152"/>
      <c r="P440" s="152"/>
      <c r="Q440" s="152"/>
      <c r="R440" s="153"/>
      <c r="S440" s="153" t="str">
        <f t="array" ref="S440">INDEX(Activities!I:I, MATCH(A440, Activities!A:A, 0))</f>
        <v>Egypt CSSF Programme</v>
      </c>
      <c r="T440" s="153"/>
      <c r="U440" s="155"/>
      <c r="V440" s="155"/>
      <c r="W440" s="155"/>
      <c r="X440" s="155"/>
      <c r="Y440" s="155"/>
      <c r="Z440" s="155"/>
      <c r="AA440" s="155"/>
    </row>
    <row r="441" ht="13.5" customHeight="1">
      <c r="A441" s="146" t="s">
        <v>363</v>
      </c>
      <c r="B441" s="147">
        <f>COUNTIF(Activities!A:A, A441)</f>
        <v>1</v>
      </c>
      <c r="C441" s="166" t="s">
        <v>970</v>
      </c>
      <c r="D441" s="149">
        <v>43830.0</v>
      </c>
      <c r="E441" s="150">
        <v>43830.0</v>
      </c>
      <c r="F441" s="156">
        <v>4.0</v>
      </c>
      <c r="G441" s="152">
        <f t="shared" si="1"/>
        <v>12</v>
      </c>
      <c r="H441" s="153" t="s">
        <v>816</v>
      </c>
      <c r="I441" s="152">
        <f t="shared" si="2"/>
        <v>2019</v>
      </c>
      <c r="J441" s="152">
        <f t="shared" si="3"/>
        <v>2020</v>
      </c>
      <c r="K441" s="153" t="str">
        <f t="shared" si="4"/>
        <v>Expenditure on Lebanon CSSF: Security Programme (Q3 FY 2020)</v>
      </c>
      <c r="L441" s="152" t="s">
        <v>5</v>
      </c>
      <c r="M441" s="152" t="s">
        <v>8</v>
      </c>
      <c r="N441" s="152">
        <v>10.0</v>
      </c>
      <c r="O441" s="152"/>
      <c r="P441" s="152"/>
      <c r="Q441" s="152"/>
      <c r="R441" s="153"/>
      <c r="S441" s="153" t="str">
        <f t="array" ref="S441">INDEX(Activities!I:I, MATCH(A441, Activities!A:A, 0))</f>
        <v>Lebanon CSSF: Security Programme</v>
      </c>
      <c r="T441" s="153"/>
      <c r="U441" s="155"/>
      <c r="V441" s="155"/>
      <c r="W441" s="155"/>
      <c r="X441" s="155"/>
      <c r="Y441" s="155"/>
      <c r="Z441" s="155"/>
      <c r="AA441" s="155"/>
    </row>
    <row r="442" ht="13.5" customHeight="1">
      <c r="A442" s="146" t="s">
        <v>370</v>
      </c>
      <c r="B442" s="147">
        <f>COUNTIF(Activities!A:A, A442)</f>
        <v>1</v>
      </c>
      <c r="C442" s="166" t="s">
        <v>971</v>
      </c>
      <c r="D442" s="149">
        <v>43830.0</v>
      </c>
      <c r="E442" s="150">
        <v>43830.0</v>
      </c>
      <c r="F442" s="156">
        <v>4.0</v>
      </c>
      <c r="G442" s="152">
        <f t="shared" si="1"/>
        <v>12</v>
      </c>
      <c r="H442" s="153" t="s">
        <v>816</v>
      </c>
      <c r="I442" s="152">
        <f t="shared" si="2"/>
        <v>2019</v>
      </c>
      <c r="J442" s="152">
        <f t="shared" si="3"/>
        <v>2020</v>
      </c>
      <c r="K442" s="153" t="str">
        <f t="shared" si="4"/>
        <v>Expenditure on Libya CSSF Programme (Q3 FY 2020)</v>
      </c>
      <c r="L442" s="152" t="s">
        <v>5</v>
      </c>
      <c r="M442" s="152" t="s">
        <v>8</v>
      </c>
      <c r="N442" s="152">
        <v>10.0</v>
      </c>
      <c r="O442" s="152"/>
      <c r="P442" s="152"/>
      <c r="Q442" s="152"/>
      <c r="R442" s="153"/>
      <c r="S442" s="153" t="str">
        <f t="array" ref="S442">INDEX(Activities!I:I, MATCH(A442, Activities!A:A, 0))</f>
        <v>Libya CSSF Programme</v>
      </c>
      <c r="T442" s="153"/>
      <c r="U442" s="155"/>
      <c r="V442" s="155"/>
      <c r="W442" s="155"/>
      <c r="X442" s="155"/>
      <c r="Y442" s="155"/>
      <c r="Z442" s="155"/>
      <c r="AA442" s="155"/>
    </row>
    <row r="443" ht="13.5" customHeight="1">
      <c r="A443" s="146" t="s">
        <v>376</v>
      </c>
      <c r="B443" s="147">
        <f>COUNTIF(Activities!A:A, A443)</f>
        <v>1</v>
      </c>
      <c r="C443" s="166" t="s">
        <v>972</v>
      </c>
      <c r="D443" s="149">
        <v>43830.0</v>
      </c>
      <c r="E443" s="150">
        <v>43830.0</v>
      </c>
      <c r="F443" s="156">
        <v>4.0</v>
      </c>
      <c r="G443" s="152">
        <f t="shared" si="1"/>
        <v>12</v>
      </c>
      <c r="H443" s="153" t="s">
        <v>816</v>
      </c>
      <c r="I443" s="152">
        <f t="shared" si="2"/>
        <v>2019</v>
      </c>
      <c r="J443" s="152">
        <f t="shared" si="3"/>
        <v>2020</v>
      </c>
      <c r="K443" s="153" t="str">
        <f t="shared" si="4"/>
        <v>Expenditure on Morocco CSSF Programme (Q3 FY 2020)</v>
      </c>
      <c r="L443" s="152" t="s">
        <v>5</v>
      </c>
      <c r="M443" s="152" t="s">
        <v>8</v>
      </c>
      <c r="N443" s="152">
        <v>10.0</v>
      </c>
      <c r="O443" s="152"/>
      <c r="P443" s="152"/>
      <c r="Q443" s="152"/>
      <c r="R443" s="153"/>
      <c r="S443" s="153" t="str">
        <f t="array" ref="S443">INDEX(Activities!I:I, MATCH(A443, Activities!A:A, 0))</f>
        <v>Morocco CSSF Programme</v>
      </c>
      <c r="T443" s="153"/>
      <c r="U443" s="155"/>
      <c r="V443" s="155"/>
      <c r="W443" s="155"/>
      <c r="X443" s="155"/>
      <c r="Y443" s="155"/>
      <c r="Z443" s="155"/>
      <c r="AA443" s="155"/>
    </row>
    <row r="444" ht="13.5" customHeight="1">
      <c r="A444" s="146" t="s">
        <v>383</v>
      </c>
      <c r="B444" s="147">
        <f>COUNTIF(Activities!A:A, A444)</f>
        <v>1</v>
      </c>
      <c r="C444" s="166" t="s">
        <v>973</v>
      </c>
      <c r="D444" s="149">
        <v>43830.0</v>
      </c>
      <c r="E444" s="150">
        <v>43830.0</v>
      </c>
      <c r="F444" s="156">
        <v>4.0</v>
      </c>
      <c r="G444" s="152">
        <f t="shared" si="1"/>
        <v>12</v>
      </c>
      <c r="H444" s="153" t="s">
        <v>816</v>
      </c>
      <c r="I444" s="152">
        <f t="shared" si="2"/>
        <v>2019</v>
      </c>
      <c r="J444" s="152">
        <f t="shared" si="3"/>
        <v>2020</v>
      </c>
      <c r="K444" s="153" t="str">
        <f t="shared" si="4"/>
        <v>Expenditure on Yemen CSSF Programme (Q3 FY 2020)</v>
      </c>
      <c r="L444" s="152" t="s">
        <v>5</v>
      </c>
      <c r="M444" s="152" t="s">
        <v>8</v>
      </c>
      <c r="N444" s="152">
        <v>10.0</v>
      </c>
      <c r="O444" s="152"/>
      <c r="P444" s="152"/>
      <c r="Q444" s="152"/>
      <c r="R444" s="153"/>
      <c r="S444" s="153" t="str">
        <f t="array" ref="S444">INDEX(Activities!I:I, MATCH(A444, Activities!A:A, 0))</f>
        <v>Yemen CSSF Programme</v>
      </c>
      <c r="T444" s="153"/>
      <c r="U444" s="155"/>
      <c r="V444" s="155"/>
      <c r="W444" s="155"/>
      <c r="X444" s="155"/>
      <c r="Y444" s="155"/>
      <c r="Z444" s="155"/>
      <c r="AA444" s="155"/>
    </row>
    <row r="445" ht="13.5" customHeight="1">
      <c r="A445" s="146" t="s">
        <v>399</v>
      </c>
      <c r="B445" s="147">
        <f>COUNTIF(Activities!A:A, A445)</f>
        <v>1</v>
      </c>
      <c r="C445" s="166" t="s">
        <v>974</v>
      </c>
      <c r="D445" s="149">
        <v>43830.0</v>
      </c>
      <c r="E445" s="150">
        <v>43830.0</v>
      </c>
      <c r="F445" s="156">
        <v>4.0</v>
      </c>
      <c r="G445" s="152">
        <f t="shared" si="1"/>
        <v>12</v>
      </c>
      <c r="H445" s="153" t="s">
        <v>816</v>
      </c>
      <c r="I445" s="152">
        <f t="shared" si="2"/>
        <v>2019</v>
      </c>
      <c r="J445" s="152">
        <f t="shared" si="3"/>
        <v>2020</v>
      </c>
      <c r="K445" s="153" t="str">
        <f t="shared" si="4"/>
        <v>Expenditure on Jordan Political Stability (Q3 FY 2020)</v>
      </c>
      <c r="L445" s="152" t="s">
        <v>5</v>
      </c>
      <c r="M445" s="152" t="s">
        <v>8</v>
      </c>
      <c r="N445" s="152">
        <v>10.0</v>
      </c>
      <c r="O445" s="152"/>
      <c r="P445" s="152"/>
      <c r="Q445" s="152"/>
      <c r="R445" s="153"/>
      <c r="S445" s="153" t="str">
        <f t="array" ref="S445">INDEX(Activities!I:I, MATCH(A445, Activities!A:A, 0))</f>
        <v>Jordan Political Stability</v>
      </c>
      <c r="T445" s="153"/>
      <c r="U445" s="155"/>
      <c r="V445" s="155"/>
      <c r="W445" s="155"/>
      <c r="X445" s="155"/>
      <c r="Y445" s="155"/>
      <c r="Z445" s="155"/>
      <c r="AA445" s="155"/>
    </row>
    <row r="446" ht="13.5" customHeight="1">
      <c r="A446" s="146" t="s">
        <v>409</v>
      </c>
      <c r="B446" s="147">
        <f>COUNTIF(Activities!A:A, A446)</f>
        <v>1</v>
      </c>
      <c r="C446" s="166" t="s">
        <v>975</v>
      </c>
      <c r="D446" s="149">
        <v>43830.0</v>
      </c>
      <c r="E446" s="150">
        <v>43830.0</v>
      </c>
      <c r="F446" s="156">
        <v>4.0</v>
      </c>
      <c r="G446" s="152">
        <f t="shared" si="1"/>
        <v>12</v>
      </c>
      <c r="H446" s="153" t="s">
        <v>816</v>
      </c>
      <c r="I446" s="152">
        <f t="shared" si="2"/>
        <v>2019</v>
      </c>
      <c r="J446" s="152">
        <f t="shared" si="3"/>
        <v>2020</v>
      </c>
      <c r="K446" s="153" t="str">
        <f t="shared" si="4"/>
        <v>Expenditure on Jordan Internal Security (Q3 FY 2020)</v>
      </c>
      <c r="L446" s="152" t="s">
        <v>5</v>
      </c>
      <c r="M446" s="152" t="s">
        <v>8</v>
      </c>
      <c r="N446" s="152">
        <v>10.0</v>
      </c>
      <c r="O446" s="152"/>
      <c r="P446" s="152"/>
      <c r="Q446" s="152"/>
      <c r="R446" s="153"/>
      <c r="S446" s="153" t="str">
        <f t="array" ref="S446">INDEX(Activities!I:I, MATCH(A446, Activities!A:A, 0))</f>
        <v>Jordan Internal Security</v>
      </c>
      <c r="T446" s="153"/>
      <c r="U446" s="155"/>
      <c r="V446" s="155"/>
      <c r="W446" s="155"/>
      <c r="X446" s="155"/>
      <c r="Y446" s="155"/>
      <c r="Z446" s="155"/>
      <c r="AA446" s="155"/>
    </row>
    <row r="447" ht="13.5" customHeight="1">
      <c r="A447" s="146" t="s">
        <v>414</v>
      </c>
      <c r="B447" s="147">
        <f>COUNTIF(Activities!A:A, A447)</f>
        <v>1</v>
      </c>
      <c r="C447" s="166" t="s">
        <v>976</v>
      </c>
      <c r="D447" s="149">
        <v>43830.0</v>
      </c>
      <c r="E447" s="150">
        <v>43830.0</v>
      </c>
      <c r="F447" s="156">
        <v>4.0</v>
      </c>
      <c r="G447" s="152">
        <f t="shared" si="1"/>
        <v>12</v>
      </c>
      <c r="H447" s="153" t="s">
        <v>816</v>
      </c>
      <c r="I447" s="152">
        <f t="shared" si="2"/>
        <v>2019</v>
      </c>
      <c r="J447" s="152">
        <f t="shared" si="3"/>
        <v>2020</v>
      </c>
      <c r="K447" s="153" t="str">
        <f t="shared" si="4"/>
        <v>Expenditure on Lebanon CSSF: Community Stability Programme (Q3 FY 2020)</v>
      </c>
      <c r="L447" s="152" t="s">
        <v>5</v>
      </c>
      <c r="M447" s="152" t="s">
        <v>8</v>
      </c>
      <c r="N447" s="152">
        <v>10.0</v>
      </c>
      <c r="O447" s="152"/>
      <c r="P447" s="152"/>
      <c r="Q447" s="152"/>
      <c r="R447" s="153"/>
      <c r="S447" s="153" t="str">
        <f t="array" ref="S447">INDEX(Activities!I:I, MATCH(A447, Activities!A:A, 0))</f>
        <v>Lebanon CSSF: Community Stability Programme</v>
      </c>
      <c r="T447" s="153"/>
      <c r="U447" s="155"/>
      <c r="V447" s="155"/>
      <c r="W447" s="155"/>
      <c r="X447" s="155"/>
      <c r="Y447" s="155"/>
      <c r="Z447" s="155"/>
      <c r="AA447" s="155"/>
    </row>
    <row r="448" ht="13.5" customHeight="1">
      <c r="A448" s="146" t="s">
        <v>418</v>
      </c>
      <c r="B448" s="147">
        <f>COUNTIF(Activities!A:A, A448)</f>
        <v>1</v>
      </c>
      <c r="C448" s="166" t="s">
        <v>977</v>
      </c>
      <c r="D448" s="149">
        <v>43830.0</v>
      </c>
      <c r="E448" s="150">
        <v>43830.0</v>
      </c>
      <c r="F448" s="156">
        <v>4.0</v>
      </c>
      <c r="G448" s="152">
        <f t="shared" si="1"/>
        <v>12</v>
      </c>
      <c r="H448" s="153" t="s">
        <v>816</v>
      </c>
      <c r="I448" s="152">
        <f t="shared" si="2"/>
        <v>2019</v>
      </c>
      <c r="J448" s="152">
        <f t="shared" si="3"/>
        <v>2020</v>
      </c>
      <c r="K448" s="153" t="str">
        <f t="shared" si="4"/>
        <v>Expenditure on The North Africa Fund for Regional Cooperation (Q3 FY 2020)</v>
      </c>
      <c r="L448" s="152" t="s">
        <v>5</v>
      </c>
      <c r="M448" s="152" t="s">
        <v>8</v>
      </c>
      <c r="N448" s="152">
        <v>10.0</v>
      </c>
      <c r="O448" s="152"/>
      <c r="P448" s="152"/>
      <c r="Q448" s="152"/>
      <c r="R448" s="153"/>
      <c r="S448" s="153" t="str">
        <f t="array" ref="S448">INDEX(Activities!I:I, MATCH(A448, Activities!A:A, 0))</f>
        <v>The North Africa Fund for Regional Cooperation</v>
      </c>
      <c r="T448" s="153"/>
      <c r="U448" s="155"/>
      <c r="V448" s="155"/>
      <c r="W448" s="155"/>
      <c r="X448" s="155"/>
      <c r="Y448" s="155"/>
      <c r="Z448" s="155"/>
      <c r="AA448" s="155"/>
    </row>
    <row r="449" ht="13.5" customHeight="1">
      <c r="A449" s="146" t="s">
        <v>423</v>
      </c>
      <c r="B449" s="147">
        <f>COUNTIF(Activities!A:A, A449)</f>
        <v>1</v>
      </c>
      <c r="C449" s="166" t="s">
        <v>978</v>
      </c>
      <c r="D449" s="149">
        <v>43830.0</v>
      </c>
      <c r="E449" s="150">
        <v>43830.0</v>
      </c>
      <c r="F449" s="156">
        <v>4.0</v>
      </c>
      <c r="G449" s="152">
        <f t="shared" si="1"/>
        <v>12</v>
      </c>
      <c r="H449" s="153" t="s">
        <v>816</v>
      </c>
      <c r="I449" s="152">
        <f t="shared" si="2"/>
        <v>2019</v>
      </c>
      <c r="J449" s="152">
        <f t="shared" si="3"/>
        <v>2020</v>
      </c>
      <c r="K449" s="153" t="str">
        <f t="shared" si="4"/>
        <v>Expenditure on Technical Assistance Facility Programme (Q3 FY 2020)</v>
      </c>
      <c r="L449" s="152" t="s">
        <v>5</v>
      </c>
      <c r="M449" s="152" t="s">
        <v>8</v>
      </c>
      <c r="N449" s="152">
        <v>10.0</v>
      </c>
      <c r="O449" s="152"/>
      <c r="P449" s="152"/>
      <c r="Q449" s="152"/>
      <c r="R449" s="153"/>
      <c r="S449" s="153" t="str">
        <f t="array" ref="S449">INDEX(Activities!I:I, MATCH(A449, Activities!A:A, 0))</f>
        <v>Technical Assistance Facility Programme</v>
      </c>
      <c r="T449" s="153"/>
      <c r="U449" s="155"/>
      <c r="V449" s="155"/>
      <c r="W449" s="155"/>
      <c r="X449" s="155"/>
      <c r="Y449" s="155"/>
      <c r="Z449" s="155"/>
      <c r="AA449" s="155"/>
    </row>
    <row r="450" ht="13.5" customHeight="1">
      <c r="A450" s="146" t="s">
        <v>427</v>
      </c>
      <c r="B450" s="147">
        <f>COUNTIF(Activities!A:A, A450)</f>
        <v>1</v>
      </c>
      <c r="C450" s="166" t="s">
        <v>979</v>
      </c>
      <c r="D450" s="149">
        <v>43830.0</v>
      </c>
      <c r="E450" s="150">
        <v>43830.0</v>
      </c>
      <c r="F450" s="156">
        <v>4.0</v>
      </c>
      <c r="G450" s="152">
        <f t="shared" si="1"/>
        <v>12</v>
      </c>
      <c r="H450" s="153" t="s">
        <v>816</v>
      </c>
      <c r="I450" s="152">
        <f t="shared" si="2"/>
        <v>2019</v>
      </c>
      <c r="J450" s="152">
        <f t="shared" si="3"/>
        <v>2020</v>
      </c>
      <c r="K450" s="153" t="str">
        <f t="shared" si="4"/>
        <v>Expenditure on Middle East Peace Process (MEPP) CSSF Programme (Q3 FY 2020)</v>
      </c>
      <c r="L450" s="152" t="s">
        <v>5</v>
      </c>
      <c r="M450" s="152" t="s">
        <v>8</v>
      </c>
      <c r="N450" s="152">
        <v>10.0</v>
      </c>
      <c r="O450" s="152"/>
      <c r="P450" s="152"/>
      <c r="Q450" s="152"/>
      <c r="R450" s="153"/>
      <c r="S450" s="153" t="str">
        <f t="array" ref="S450">INDEX(Activities!I:I, MATCH(A450, Activities!A:A, 0))</f>
        <v>Middle East Peace Process (MEPP) CSSF Programme</v>
      </c>
      <c r="T450" s="153"/>
      <c r="U450" s="155"/>
      <c r="V450" s="155"/>
      <c r="W450" s="155"/>
      <c r="X450" s="155"/>
      <c r="Y450" s="155"/>
      <c r="Z450" s="155"/>
      <c r="AA450" s="155"/>
    </row>
    <row r="451" ht="13.5" customHeight="1">
      <c r="A451" s="146" t="s">
        <v>446</v>
      </c>
      <c r="B451" s="147">
        <f>COUNTIF(Activities!A:A, A451)</f>
        <v>1</v>
      </c>
      <c r="C451" s="166" t="s">
        <v>980</v>
      </c>
      <c r="D451" s="149">
        <v>43830.0</v>
      </c>
      <c r="E451" s="150">
        <v>43830.0</v>
      </c>
      <c r="F451" s="156">
        <v>4.0</v>
      </c>
      <c r="G451" s="152">
        <f t="shared" si="1"/>
        <v>12</v>
      </c>
      <c r="H451" s="153" t="s">
        <v>816</v>
      </c>
      <c r="I451" s="152">
        <f t="shared" si="2"/>
        <v>2019</v>
      </c>
      <c r="J451" s="152">
        <f t="shared" si="3"/>
        <v>2020</v>
      </c>
      <c r="K451" s="153" t="str">
        <f t="shared" si="4"/>
        <v>Expenditure on Tunisia CSSF Programme (Q3 FY 2020)</v>
      </c>
      <c r="L451" s="152" t="s">
        <v>5</v>
      </c>
      <c r="M451" s="152" t="s">
        <v>8</v>
      </c>
      <c r="N451" s="152">
        <v>10.0</v>
      </c>
      <c r="O451" s="152"/>
      <c r="P451" s="152"/>
      <c r="Q451" s="152"/>
      <c r="R451" s="153"/>
      <c r="S451" s="153" t="str">
        <f t="array" ref="S451">INDEX(Activities!I:I, MATCH(A451, Activities!A:A, 0))</f>
        <v>Tunisia CSSF Programme</v>
      </c>
      <c r="T451" s="153"/>
      <c r="U451" s="155"/>
      <c r="V451" s="155"/>
      <c r="W451" s="155"/>
      <c r="X451" s="155"/>
      <c r="Y451" s="155"/>
      <c r="Z451" s="155"/>
      <c r="AA451" s="155"/>
    </row>
    <row r="452" ht="13.5" customHeight="1">
      <c r="A452" s="146" t="s">
        <v>452</v>
      </c>
      <c r="B452" s="147">
        <f>COUNTIF(Activities!A:A, A452)</f>
        <v>1</v>
      </c>
      <c r="C452" s="166" t="s">
        <v>981</v>
      </c>
      <c r="D452" s="149">
        <v>43830.0</v>
      </c>
      <c r="E452" s="150">
        <v>43830.0</v>
      </c>
      <c r="F452" s="156">
        <v>4.0</v>
      </c>
      <c r="G452" s="152">
        <f t="shared" si="1"/>
        <v>12</v>
      </c>
      <c r="H452" s="153" t="s">
        <v>816</v>
      </c>
      <c r="I452" s="152">
        <f t="shared" si="2"/>
        <v>2019</v>
      </c>
      <c r="J452" s="152">
        <f t="shared" si="3"/>
        <v>2020</v>
      </c>
      <c r="K452" s="153" t="str">
        <f t="shared" si="4"/>
        <v>Expenditure on Iraq CSSF Programme (Q3 FY 2020)</v>
      </c>
      <c r="L452" s="152" t="s">
        <v>5</v>
      </c>
      <c r="M452" s="152" t="s">
        <v>8</v>
      </c>
      <c r="N452" s="152">
        <v>10.0</v>
      </c>
      <c r="O452" s="152"/>
      <c r="P452" s="152"/>
      <c r="Q452" s="152"/>
      <c r="R452" s="153"/>
      <c r="S452" s="153" t="str">
        <f t="array" ref="S452">INDEX(Activities!I:I, MATCH(A452, Activities!A:A, 0))</f>
        <v>Iraq CSSF Programme</v>
      </c>
      <c r="T452" s="153"/>
      <c r="U452" s="155"/>
      <c r="V452" s="155"/>
      <c r="W452" s="155"/>
      <c r="X452" s="155"/>
      <c r="Y452" s="155"/>
      <c r="Z452" s="155"/>
      <c r="AA452" s="155"/>
    </row>
    <row r="453" ht="13.5" customHeight="1">
      <c r="A453" s="146" t="s">
        <v>456</v>
      </c>
      <c r="B453" s="147">
        <f>COUNTIF(Activities!A:A, A453)</f>
        <v>1</v>
      </c>
      <c r="C453" s="166" t="s">
        <v>729</v>
      </c>
      <c r="D453" s="149">
        <v>43830.0</v>
      </c>
      <c r="E453" s="150">
        <v>43830.0</v>
      </c>
      <c r="F453" s="156">
        <v>4.0</v>
      </c>
      <c r="G453" s="152">
        <f t="shared" si="1"/>
        <v>12</v>
      </c>
      <c r="H453" s="153" t="s">
        <v>816</v>
      </c>
      <c r="I453" s="152">
        <f t="shared" si="2"/>
        <v>2019</v>
      </c>
      <c r="J453" s="152">
        <f t="shared" si="3"/>
        <v>2020</v>
      </c>
      <c r="K453" s="153" t="str">
        <f t="shared" si="4"/>
        <v>Expenditure on Syria CSSF: Future Syria Programme (Q3 FY 2020)</v>
      </c>
      <c r="L453" s="152" t="s">
        <v>5</v>
      </c>
      <c r="M453" s="152" t="s">
        <v>8</v>
      </c>
      <c r="N453" s="152">
        <v>10.0</v>
      </c>
      <c r="O453" s="152"/>
      <c r="P453" s="152"/>
      <c r="Q453" s="152"/>
      <c r="R453" s="153"/>
      <c r="S453" s="153" t="str">
        <f t="array" ref="S453">INDEX(Activities!I:I, MATCH(A453, Activities!A:A, 0))</f>
        <v>Syria CSSF: Future Syria Programme</v>
      </c>
      <c r="T453" s="153"/>
      <c r="U453" s="155"/>
      <c r="V453" s="155"/>
      <c r="W453" s="155"/>
      <c r="X453" s="155"/>
      <c r="Y453" s="155"/>
      <c r="Z453" s="155"/>
      <c r="AA453" s="155"/>
    </row>
    <row r="454" ht="13.5" customHeight="1">
      <c r="A454" s="146" t="s">
        <v>460</v>
      </c>
      <c r="B454" s="147">
        <f>COUNTIF(Activities!A:A, A454)</f>
        <v>1</v>
      </c>
      <c r="C454" s="166" t="s">
        <v>729</v>
      </c>
      <c r="D454" s="149">
        <v>43830.0</v>
      </c>
      <c r="E454" s="150">
        <v>43830.0</v>
      </c>
      <c r="F454" s="156">
        <v>4.0</v>
      </c>
      <c r="G454" s="152">
        <f t="shared" si="1"/>
        <v>12</v>
      </c>
      <c r="H454" s="153" t="s">
        <v>816</v>
      </c>
      <c r="I454" s="152">
        <f t="shared" si="2"/>
        <v>2019</v>
      </c>
      <c r="J454" s="152">
        <f t="shared" si="3"/>
        <v>2020</v>
      </c>
      <c r="K454" s="153" t="str">
        <f t="shared" si="4"/>
        <v>Expenditure on UK-Jordan Partnership Facility Programme (Q3 FY 2020)</v>
      </c>
      <c r="L454" s="152" t="s">
        <v>5</v>
      </c>
      <c r="M454" s="152" t="s">
        <v>8</v>
      </c>
      <c r="N454" s="152">
        <v>10.0</v>
      </c>
      <c r="O454" s="152"/>
      <c r="P454" s="152"/>
      <c r="Q454" s="152"/>
      <c r="R454" s="153"/>
      <c r="S454" s="153" t="str">
        <f t="array" ref="S454">INDEX(Activities!I:I, MATCH(A454, Activities!A:A, 0))</f>
        <v>UK-Jordan Partnership Facility Programme</v>
      </c>
      <c r="T454" s="153"/>
      <c r="U454" s="155"/>
      <c r="V454" s="155"/>
      <c r="W454" s="155"/>
      <c r="X454" s="155"/>
      <c r="Y454" s="155"/>
      <c r="Z454" s="155"/>
      <c r="AA454" s="155"/>
    </row>
    <row r="455" ht="13.5" customHeight="1">
      <c r="A455" s="146" t="s">
        <v>465</v>
      </c>
      <c r="B455" s="147">
        <f>COUNTIF(Activities!A:A, A455)</f>
        <v>1</v>
      </c>
      <c r="C455" s="166" t="s">
        <v>729</v>
      </c>
      <c r="D455" s="149">
        <v>43830.0</v>
      </c>
      <c r="E455" s="150">
        <v>43830.0</v>
      </c>
      <c r="F455" s="156">
        <v>4.0</v>
      </c>
      <c r="G455" s="152">
        <f t="shared" si="1"/>
        <v>12</v>
      </c>
      <c r="H455" s="153" t="s">
        <v>816</v>
      </c>
      <c r="I455" s="152">
        <f t="shared" si="2"/>
        <v>2019</v>
      </c>
      <c r="J455" s="152">
        <f t="shared" si="3"/>
        <v>2020</v>
      </c>
      <c r="K455" s="153" t="str">
        <f t="shared" si="4"/>
        <v>Expenditure on Lebanon CSSF: Political Reform Programme (Q3 FY 2020)</v>
      </c>
      <c r="L455" s="152" t="s">
        <v>5</v>
      </c>
      <c r="M455" s="152" t="s">
        <v>8</v>
      </c>
      <c r="N455" s="152">
        <v>10.0</v>
      </c>
      <c r="O455" s="152"/>
      <c r="P455" s="152"/>
      <c r="Q455" s="152"/>
      <c r="R455" s="153"/>
      <c r="S455" s="153" t="str">
        <f t="array" ref="S455">INDEX(Activities!I:I, MATCH(A455, Activities!A:A, 0))</f>
        <v>Lebanon CSSF: Political Reform Programme</v>
      </c>
      <c r="T455" s="153"/>
      <c r="U455" s="155"/>
      <c r="V455" s="155"/>
      <c r="W455" s="155"/>
      <c r="X455" s="155"/>
      <c r="Y455" s="155"/>
      <c r="Z455" s="155"/>
      <c r="AA455" s="155"/>
    </row>
    <row r="456" ht="13.5" customHeight="1">
      <c r="A456" s="146" t="s">
        <v>481</v>
      </c>
      <c r="B456" s="147">
        <f>COUNTIF(Activities!A:A, A456)</f>
        <v>1</v>
      </c>
      <c r="C456" s="166" t="s">
        <v>982</v>
      </c>
      <c r="D456" s="149">
        <v>43830.0</v>
      </c>
      <c r="E456" s="150">
        <v>43830.0</v>
      </c>
      <c r="F456" s="156">
        <v>4.0</v>
      </c>
      <c r="G456" s="152">
        <f t="shared" si="1"/>
        <v>12</v>
      </c>
      <c r="H456" s="153" t="s">
        <v>816</v>
      </c>
      <c r="I456" s="152">
        <f t="shared" si="2"/>
        <v>2019</v>
      </c>
      <c r="J456" s="152">
        <f t="shared" si="3"/>
        <v>2020</v>
      </c>
      <c r="K456" s="153" t="str">
        <f t="shared" si="4"/>
        <v>Expenditure on Overseas Territories Justice, Security &amp; Governance (Q3 FY 2020)</v>
      </c>
      <c r="L456" s="152" t="s">
        <v>5</v>
      </c>
      <c r="M456" s="152" t="s">
        <v>8</v>
      </c>
      <c r="N456" s="152">
        <v>10.0</v>
      </c>
      <c r="O456" s="152"/>
      <c r="P456" s="152"/>
      <c r="Q456" s="152"/>
      <c r="R456" s="153"/>
      <c r="S456" s="153" t="str">
        <f t="array" ref="S456">INDEX(Activities!I:I, MATCH(A456, Activities!A:A, 0))</f>
        <v>Overseas Territories Justice, Security &amp; Governance</v>
      </c>
      <c r="T456" s="153"/>
      <c r="U456" s="155"/>
      <c r="V456" s="155"/>
      <c r="W456" s="155"/>
      <c r="X456" s="155"/>
      <c r="Y456" s="155"/>
      <c r="Z456" s="155"/>
      <c r="AA456" s="155"/>
    </row>
    <row r="457" ht="13.5" customHeight="1">
      <c r="A457" s="146" t="s">
        <v>485</v>
      </c>
      <c r="B457" s="147">
        <f>COUNTIF(Activities!A:A, A457)</f>
        <v>1</v>
      </c>
      <c r="C457" s="166" t="s">
        <v>983</v>
      </c>
      <c r="D457" s="149">
        <v>43830.0</v>
      </c>
      <c r="E457" s="150">
        <v>43830.0</v>
      </c>
      <c r="F457" s="156">
        <v>4.0</v>
      </c>
      <c r="G457" s="152">
        <f t="shared" si="1"/>
        <v>12</v>
      </c>
      <c r="H457" s="153" t="s">
        <v>816</v>
      </c>
      <c r="I457" s="152">
        <f t="shared" si="2"/>
        <v>2019</v>
      </c>
      <c r="J457" s="152">
        <f t="shared" si="3"/>
        <v>2020</v>
      </c>
      <c r="K457" s="153" t="str">
        <f t="shared" si="4"/>
        <v>Expenditure on Maritime Governance and Environment Programme (Q3 FY 2020)</v>
      </c>
      <c r="L457" s="152" t="s">
        <v>5</v>
      </c>
      <c r="M457" s="152" t="s">
        <v>8</v>
      </c>
      <c r="N457" s="152">
        <v>10.0</v>
      </c>
      <c r="O457" s="152"/>
      <c r="P457" s="152"/>
      <c r="Q457" s="152"/>
      <c r="R457" s="153"/>
      <c r="S457" s="153" t="str">
        <f t="array" ref="S457">INDEX(Activities!I:I, MATCH(A457, Activities!A:A, 0))</f>
        <v>Maritime Governance and Environment Programme</v>
      </c>
      <c r="T457" s="153"/>
      <c r="U457" s="155"/>
      <c r="V457" s="155"/>
      <c r="W457" s="155"/>
      <c r="X457" s="155"/>
      <c r="Y457" s="155"/>
      <c r="Z457" s="155"/>
      <c r="AA457" s="155"/>
    </row>
    <row r="458" ht="13.5" customHeight="1">
      <c r="A458" s="146" t="s">
        <v>516</v>
      </c>
      <c r="B458" s="147">
        <f>COUNTIF(Activities!A:A, A458)</f>
        <v>1</v>
      </c>
      <c r="C458" s="166" t="s">
        <v>984</v>
      </c>
      <c r="D458" s="149">
        <v>43830.0</v>
      </c>
      <c r="E458" s="150">
        <v>43830.0</v>
      </c>
      <c r="F458" s="156">
        <v>4.0</v>
      </c>
      <c r="G458" s="152">
        <f t="shared" si="1"/>
        <v>12</v>
      </c>
      <c r="H458" s="153" t="s">
        <v>816</v>
      </c>
      <c r="I458" s="152">
        <f t="shared" si="2"/>
        <v>2019</v>
      </c>
      <c r="J458" s="152">
        <f t="shared" si="3"/>
        <v>2020</v>
      </c>
      <c r="K458" s="153" t="str">
        <f t="shared" si="4"/>
        <v>Expenditure on Consolidating Democracy in Pakistan (Q3 FY 2020)</v>
      </c>
      <c r="L458" s="152" t="s">
        <v>5</v>
      </c>
      <c r="M458" s="152" t="s">
        <v>8</v>
      </c>
      <c r="N458" s="152">
        <v>10.0</v>
      </c>
      <c r="O458" s="152"/>
      <c r="P458" s="152"/>
      <c r="Q458" s="152"/>
      <c r="R458" s="153"/>
      <c r="S458" s="153" t="str">
        <f t="array" ref="S458">INDEX(Activities!I:I, MATCH(A458, Activities!A:A, 0))</f>
        <v>Consolidating Democracy in Pakistan</v>
      </c>
      <c r="T458" s="153"/>
      <c r="U458" s="155"/>
      <c r="V458" s="155"/>
      <c r="W458" s="155"/>
      <c r="X458" s="155"/>
      <c r="Y458" s="155"/>
      <c r="Z458" s="155"/>
      <c r="AA458" s="155"/>
    </row>
    <row r="459" ht="13.5" customHeight="1">
      <c r="A459" s="146" t="s">
        <v>522</v>
      </c>
      <c r="B459" s="147">
        <f>COUNTIF(Activities!A:A, A459)</f>
        <v>1</v>
      </c>
      <c r="C459" s="166" t="s">
        <v>985</v>
      </c>
      <c r="D459" s="149">
        <v>43830.0</v>
      </c>
      <c r="E459" s="150">
        <v>43830.0</v>
      </c>
      <c r="F459" s="156">
        <v>4.0</v>
      </c>
      <c r="G459" s="152">
        <f t="shared" si="1"/>
        <v>12</v>
      </c>
      <c r="H459" s="153" t="s">
        <v>816</v>
      </c>
      <c r="I459" s="152">
        <f t="shared" si="2"/>
        <v>2019</v>
      </c>
      <c r="J459" s="152">
        <f t="shared" si="3"/>
        <v>2020</v>
      </c>
      <c r="K459" s="153" t="str">
        <f t="shared" si="4"/>
        <v>Expenditure on Rule of Law in Pakistan Programme (Q3 FY 2020)</v>
      </c>
      <c r="L459" s="152" t="s">
        <v>5</v>
      </c>
      <c r="M459" s="152" t="s">
        <v>8</v>
      </c>
      <c r="N459" s="152">
        <v>10.0</v>
      </c>
      <c r="O459" s="152"/>
      <c r="P459" s="152"/>
      <c r="Q459" s="152"/>
      <c r="R459" s="153"/>
      <c r="S459" s="153" t="str">
        <f t="array" ref="S459">INDEX(Activities!I:I, MATCH(A459, Activities!A:A, 0))</f>
        <v>Rule of Law in Pakistan Programme</v>
      </c>
      <c r="T459" s="153"/>
      <c r="U459" s="155"/>
      <c r="V459" s="155"/>
      <c r="W459" s="155"/>
      <c r="X459" s="155"/>
      <c r="Y459" s="155"/>
      <c r="Z459" s="155"/>
      <c r="AA459" s="155"/>
    </row>
    <row r="460" ht="13.5" customHeight="1">
      <c r="A460" s="146" t="s">
        <v>526</v>
      </c>
      <c r="B460" s="147">
        <f>COUNTIF(Activities!A:A, A460)</f>
        <v>1</v>
      </c>
      <c r="C460" s="166" t="s">
        <v>986</v>
      </c>
      <c r="D460" s="149">
        <v>43830.0</v>
      </c>
      <c r="E460" s="150">
        <v>43830.0</v>
      </c>
      <c r="F460" s="156">
        <v>4.0</v>
      </c>
      <c r="G460" s="152">
        <f t="shared" si="1"/>
        <v>12</v>
      </c>
      <c r="H460" s="153" t="s">
        <v>816</v>
      </c>
      <c r="I460" s="152">
        <f t="shared" si="2"/>
        <v>2019</v>
      </c>
      <c r="J460" s="152">
        <f t="shared" si="3"/>
        <v>2020</v>
      </c>
      <c r="K460" s="153" t="str">
        <f t="shared" si="4"/>
        <v>Expenditure on Myanmar Country Programme (Q3 FY 2020)</v>
      </c>
      <c r="L460" s="152" t="s">
        <v>5</v>
      </c>
      <c r="M460" s="152" t="s">
        <v>8</v>
      </c>
      <c r="N460" s="152">
        <v>10.0</v>
      </c>
      <c r="O460" s="152"/>
      <c r="P460" s="152"/>
      <c r="Q460" s="152"/>
      <c r="R460" s="153"/>
      <c r="S460" s="153" t="str">
        <f t="array" ref="S460">INDEX(Activities!I:I, MATCH(A460, Activities!A:A, 0))</f>
        <v>Myanmar Country Programme</v>
      </c>
      <c r="T460" s="153"/>
      <c r="U460" s="155"/>
      <c r="V460" s="155"/>
      <c r="W460" s="155"/>
      <c r="X460" s="155"/>
      <c r="Y460" s="155"/>
      <c r="Z460" s="155"/>
      <c r="AA460" s="155"/>
    </row>
    <row r="461" ht="13.5" customHeight="1">
      <c r="A461" s="146" t="s">
        <v>532</v>
      </c>
      <c r="B461" s="147">
        <f>COUNTIF(Activities!A:A, A461)</f>
        <v>1</v>
      </c>
      <c r="C461" s="166" t="s">
        <v>987</v>
      </c>
      <c r="D461" s="149">
        <v>43830.0</v>
      </c>
      <c r="E461" s="150">
        <v>43830.0</v>
      </c>
      <c r="F461" s="156">
        <v>4.0</v>
      </c>
      <c r="G461" s="152">
        <f t="shared" si="1"/>
        <v>12</v>
      </c>
      <c r="H461" s="153" t="s">
        <v>816</v>
      </c>
      <c r="I461" s="152">
        <f t="shared" si="2"/>
        <v>2019</v>
      </c>
      <c r="J461" s="152">
        <f t="shared" si="3"/>
        <v>2020</v>
      </c>
      <c r="K461" s="153" t="str">
        <f t="shared" si="4"/>
        <v>Expenditure on Nepal Peacebuilding Programme (Q3 FY 2020)</v>
      </c>
      <c r="L461" s="152" t="s">
        <v>5</v>
      </c>
      <c r="M461" s="152" t="s">
        <v>8</v>
      </c>
      <c r="N461" s="152">
        <v>10.0</v>
      </c>
      <c r="O461" s="152"/>
      <c r="P461" s="152"/>
      <c r="Q461" s="152"/>
      <c r="R461" s="153"/>
      <c r="S461" s="153" t="str">
        <f t="array" ref="S461">INDEX(Activities!I:I, MATCH(A461, Activities!A:A, 0))</f>
        <v>Nepal Peacebuilding Programme</v>
      </c>
      <c r="T461" s="153"/>
      <c r="U461" s="155"/>
      <c r="V461" s="155"/>
      <c r="W461" s="155"/>
      <c r="X461" s="155"/>
      <c r="Y461" s="155"/>
      <c r="Z461" s="155"/>
      <c r="AA461" s="155"/>
    </row>
    <row r="462" ht="13.5" customHeight="1">
      <c r="A462" s="146" t="s">
        <v>538</v>
      </c>
      <c r="B462" s="147">
        <f>COUNTIF(Activities!A:A, A462)</f>
        <v>1</v>
      </c>
      <c r="C462" s="166" t="s">
        <v>988</v>
      </c>
      <c r="D462" s="149">
        <v>43830.0</v>
      </c>
      <c r="E462" s="150">
        <v>43830.0</v>
      </c>
      <c r="F462" s="156">
        <v>4.0</v>
      </c>
      <c r="G462" s="152">
        <f t="shared" si="1"/>
        <v>12</v>
      </c>
      <c r="H462" s="153" t="s">
        <v>816</v>
      </c>
      <c r="I462" s="152">
        <f t="shared" si="2"/>
        <v>2019</v>
      </c>
      <c r="J462" s="152">
        <f t="shared" si="3"/>
        <v>2020</v>
      </c>
      <c r="K462" s="153" t="str">
        <f t="shared" si="4"/>
        <v>Expenditure on Sri Lanka - Delivering increased stability and reducing the risk of a return to conflict (Q3 FY 2020)</v>
      </c>
      <c r="L462" s="152" t="s">
        <v>5</v>
      </c>
      <c r="M462" s="152" t="s">
        <v>8</v>
      </c>
      <c r="N462" s="152">
        <v>10.0</v>
      </c>
      <c r="O462" s="152"/>
      <c r="P462" s="152"/>
      <c r="Q462" s="152"/>
      <c r="R462" s="153"/>
      <c r="S462" s="153" t="str">
        <f t="array" ref="S462">INDEX(Activities!I:I, MATCH(A462, Activities!A:A, 0))</f>
        <v>Sri Lanka - Delivering increased stability and reducing the risk of a return to conflict</v>
      </c>
      <c r="T462" s="153"/>
      <c r="U462" s="155"/>
      <c r="V462" s="155"/>
      <c r="W462" s="155"/>
      <c r="X462" s="155"/>
      <c r="Y462" s="155"/>
      <c r="Z462" s="155"/>
      <c r="AA462" s="155"/>
    </row>
    <row r="463" ht="13.5" customHeight="1">
      <c r="A463" s="67" t="s">
        <v>565</v>
      </c>
      <c r="B463" s="147">
        <f>COUNTIF(Activities!A:A, A463)</f>
        <v>1</v>
      </c>
      <c r="C463" s="166" t="s">
        <v>989</v>
      </c>
      <c r="D463" s="149">
        <v>43830.0</v>
      </c>
      <c r="E463" s="150">
        <v>43830.0</v>
      </c>
      <c r="F463" s="156">
        <v>4.0</v>
      </c>
      <c r="G463" s="152">
        <f t="shared" si="1"/>
        <v>12</v>
      </c>
      <c r="H463" s="153" t="s">
        <v>816</v>
      </c>
      <c r="I463" s="152">
        <f t="shared" si="2"/>
        <v>2019</v>
      </c>
      <c r="J463" s="152">
        <f t="shared" si="3"/>
        <v>2020</v>
      </c>
      <c r="K463" s="153" t="str">
        <f t="shared" si="4"/>
        <v>Expenditure on Western Balkans Stability CSSF Programme (Q3 FY 2020)</v>
      </c>
      <c r="L463" s="152" t="s">
        <v>5</v>
      </c>
      <c r="M463" s="152" t="s">
        <v>8</v>
      </c>
      <c r="N463" s="152">
        <v>10.0</v>
      </c>
      <c r="O463" s="152"/>
      <c r="P463" s="152"/>
      <c r="Q463" s="152"/>
      <c r="R463" s="153"/>
      <c r="S463" s="153" t="str">
        <f t="array" ref="S463">INDEX(Activities!I:I, MATCH(A463, Activities!A:A, 0))</f>
        <v>Western Balkans Stability CSSF Programme</v>
      </c>
      <c r="T463" s="153"/>
      <c r="U463" s="155"/>
      <c r="V463" s="155"/>
      <c r="W463" s="155"/>
      <c r="X463" s="155"/>
      <c r="Y463" s="155"/>
      <c r="Z463" s="155"/>
      <c r="AA463" s="155"/>
    </row>
    <row r="464" ht="13.5" customHeight="1">
      <c r="A464" s="67" t="s">
        <v>569</v>
      </c>
      <c r="B464" s="147">
        <f>COUNTIF(Activities!A:A, A464)</f>
        <v>1</v>
      </c>
      <c r="C464" s="166">
        <v>0.0</v>
      </c>
      <c r="D464" s="149">
        <v>43830.0</v>
      </c>
      <c r="E464" s="150">
        <v>43830.0</v>
      </c>
      <c r="F464" s="156">
        <v>4.0</v>
      </c>
      <c r="G464" s="152">
        <f t="shared" si="1"/>
        <v>12</v>
      </c>
      <c r="H464" s="153" t="s">
        <v>816</v>
      </c>
      <c r="I464" s="152">
        <f t="shared" si="2"/>
        <v>2019</v>
      </c>
      <c r="J464" s="152">
        <f t="shared" si="3"/>
        <v>2020</v>
      </c>
      <c r="K464" s="153" t="str">
        <f t="shared" si="4"/>
        <v>Expenditure on Western Balkans: Media Cyber and Defence (MCD) CSSF Programme (Q3 FY 2020)</v>
      </c>
      <c r="L464" s="152" t="s">
        <v>5</v>
      </c>
      <c r="M464" s="152" t="s">
        <v>8</v>
      </c>
      <c r="N464" s="152">
        <v>10.0</v>
      </c>
      <c r="O464" s="152"/>
      <c r="P464" s="152"/>
      <c r="Q464" s="152"/>
      <c r="R464" s="153"/>
      <c r="S464" s="153" t="str">
        <f t="array" ref="S464">INDEX(Activities!I:I, MATCH(A464, Activities!A:A, 0))</f>
        <v>Western Balkans: Media Cyber and Defence (MCD) CSSF Programme</v>
      </c>
      <c r="T464" s="153"/>
      <c r="U464" s="155"/>
      <c r="V464" s="155"/>
      <c r="W464" s="155"/>
      <c r="X464" s="155"/>
      <c r="Y464" s="155"/>
      <c r="Z464" s="155"/>
      <c r="AA464" s="155"/>
    </row>
    <row r="465" ht="13.5" customHeight="1">
      <c r="A465" s="160" t="s">
        <v>109</v>
      </c>
      <c r="B465" s="147">
        <f>COUNTIF(Activities!A:A, A465)</f>
        <v>1</v>
      </c>
      <c r="C465" s="161">
        <v>11776.0</v>
      </c>
      <c r="D465" s="149">
        <v>43921.0</v>
      </c>
      <c r="E465" s="150">
        <v>43921.0</v>
      </c>
      <c r="F465" s="156">
        <v>4.0</v>
      </c>
      <c r="G465" s="152">
        <f t="shared" si="1"/>
        <v>3</v>
      </c>
      <c r="H465" s="153" t="s">
        <v>817</v>
      </c>
      <c r="I465" s="152">
        <f t="shared" si="2"/>
        <v>2020</v>
      </c>
      <c r="J465" s="152">
        <f t="shared" si="3"/>
        <v>2021</v>
      </c>
      <c r="K465" s="153" t="str">
        <f t="shared" si="4"/>
        <v>Expenditure on Multilateral Championing Our Values (Q4 FY 2021)</v>
      </c>
      <c r="L465" s="152" t="s">
        <v>5</v>
      </c>
      <c r="M465" s="152" t="s">
        <v>8</v>
      </c>
      <c r="N465" s="152">
        <v>10.0</v>
      </c>
      <c r="O465" s="152"/>
      <c r="P465" s="152"/>
      <c r="Q465" s="152"/>
      <c r="R465" s="153"/>
      <c r="S465" s="153" t="str">
        <f t="array" ref="S465">INDEX(Activities!I:I, MATCH(A465, Activities!A:A, 0))</f>
        <v>Multilateral Championing Our Values</v>
      </c>
      <c r="T465" s="153"/>
      <c r="U465" s="135"/>
      <c r="V465" s="135"/>
      <c r="W465" s="135"/>
      <c r="X465" s="135"/>
      <c r="Y465" s="135"/>
      <c r="Z465" s="135"/>
      <c r="AA465" s="135"/>
    </row>
    <row r="466" ht="13.5" customHeight="1">
      <c r="A466" s="160" t="s">
        <v>117</v>
      </c>
      <c r="B466" s="147">
        <f>COUNTIF(Activities!A:A, A466)</f>
        <v>1</v>
      </c>
      <c r="C466" s="161">
        <v>0.0</v>
      </c>
      <c r="D466" s="149">
        <v>43921.0</v>
      </c>
      <c r="E466" s="150">
        <v>43921.0</v>
      </c>
      <c r="F466" s="156">
        <v>4.0</v>
      </c>
      <c r="G466" s="152">
        <f t="shared" si="1"/>
        <v>3</v>
      </c>
      <c r="H466" s="153" t="s">
        <v>817</v>
      </c>
      <c r="I466" s="152">
        <f t="shared" si="2"/>
        <v>2020</v>
      </c>
      <c r="J466" s="152">
        <f t="shared" si="3"/>
        <v>2021</v>
      </c>
      <c r="K466" s="153" t="str">
        <f t="shared" si="4"/>
        <v>Expenditure on Multilateral Strategy Peacebuilding Programme (Q4 FY 2021)</v>
      </c>
      <c r="L466" s="152" t="s">
        <v>5</v>
      </c>
      <c r="M466" s="152" t="s">
        <v>8</v>
      </c>
      <c r="N466" s="152">
        <v>10.0</v>
      </c>
      <c r="O466" s="152"/>
      <c r="P466" s="152"/>
      <c r="Q466" s="152"/>
      <c r="R466" s="153"/>
      <c r="S466" s="153" t="str">
        <f t="array" ref="S466">INDEX(Activities!I:I, MATCH(A466, Activities!A:A, 0))</f>
        <v>Multilateral Strategy Peacebuilding Programme</v>
      </c>
      <c r="T466" s="153"/>
      <c r="U466" s="135"/>
      <c r="V466" s="135"/>
      <c r="W466" s="135"/>
      <c r="X466" s="135"/>
      <c r="Y466" s="135"/>
      <c r="Z466" s="135"/>
      <c r="AA466" s="135"/>
    </row>
    <row r="467" ht="13.5" customHeight="1">
      <c r="A467" s="160" t="s">
        <v>122</v>
      </c>
      <c r="B467" s="147">
        <f>COUNTIF(Activities!A:A, A467)</f>
        <v>1</v>
      </c>
      <c r="C467" s="161">
        <v>-1955.0</v>
      </c>
      <c r="D467" s="149">
        <v>43921.0</v>
      </c>
      <c r="E467" s="150">
        <v>43921.0</v>
      </c>
      <c r="F467" s="156">
        <v>4.0</v>
      </c>
      <c r="G467" s="152">
        <f t="shared" si="1"/>
        <v>3</v>
      </c>
      <c r="H467" s="153" t="s">
        <v>817</v>
      </c>
      <c r="I467" s="152">
        <f t="shared" si="2"/>
        <v>2020</v>
      </c>
      <c r="J467" s="152">
        <f t="shared" si="3"/>
        <v>2021</v>
      </c>
      <c r="K467" s="153" t="str">
        <f t="shared" si="4"/>
        <v>Expenditure on Multilateral Strategy Peacekeeping Programme (Q4 FY 2021)</v>
      </c>
      <c r="L467" s="152" t="s">
        <v>5</v>
      </c>
      <c r="M467" s="152" t="s">
        <v>8</v>
      </c>
      <c r="N467" s="152">
        <v>10.0</v>
      </c>
      <c r="O467" s="152"/>
      <c r="P467" s="152"/>
      <c r="Q467" s="152"/>
      <c r="R467" s="153"/>
      <c r="S467" s="153" t="str">
        <f t="array" ref="S467">INDEX(Activities!I:I, MATCH(A467, Activities!A:A, 0))</f>
        <v>Multilateral Strategy Peacekeeping Programme</v>
      </c>
      <c r="T467" s="153"/>
      <c r="U467" s="135"/>
      <c r="V467" s="135"/>
      <c r="W467" s="135"/>
      <c r="X467" s="135"/>
      <c r="Y467" s="135"/>
      <c r="Z467" s="135"/>
      <c r="AA467" s="135"/>
    </row>
    <row r="468" ht="13.5" customHeight="1">
      <c r="A468" s="160" t="s">
        <v>127</v>
      </c>
      <c r="B468" s="147">
        <f>COUNTIF(Activities!A:A, A468)</f>
        <v>1</v>
      </c>
      <c r="C468" s="161">
        <v>33196.0</v>
      </c>
      <c r="D468" s="149">
        <v>43921.0</v>
      </c>
      <c r="E468" s="150">
        <v>43921.0</v>
      </c>
      <c r="F468" s="156">
        <v>4.0</v>
      </c>
      <c r="G468" s="152">
        <f t="shared" si="1"/>
        <v>3</v>
      </c>
      <c r="H468" s="153" t="s">
        <v>817</v>
      </c>
      <c r="I468" s="152">
        <f t="shared" si="2"/>
        <v>2020</v>
      </c>
      <c r="J468" s="152">
        <f t="shared" si="3"/>
        <v>2021</v>
      </c>
      <c r="K468" s="153" t="str">
        <f t="shared" si="4"/>
        <v>Expenditure on Multilateral Security Capacity Building (Q4 FY 2021)</v>
      </c>
      <c r="L468" s="152" t="s">
        <v>5</v>
      </c>
      <c r="M468" s="152" t="s">
        <v>8</v>
      </c>
      <c r="N468" s="152">
        <v>10.0</v>
      </c>
      <c r="O468" s="152"/>
      <c r="P468" s="152"/>
      <c r="Q468" s="152"/>
      <c r="R468" s="153"/>
      <c r="S468" s="153" t="str">
        <f t="array" ref="S468">INDEX(Activities!I:I, MATCH(A468, Activities!A:A, 0))</f>
        <v>Multilateral Security Capacity Building</v>
      </c>
      <c r="T468" s="153"/>
      <c r="U468" s="135"/>
      <c r="V468" s="135"/>
      <c r="W468" s="135"/>
      <c r="X468" s="135"/>
      <c r="Y468" s="135"/>
      <c r="Z468" s="135"/>
      <c r="AA468" s="135"/>
    </row>
    <row r="469" ht="13.5" customHeight="1">
      <c r="A469" s="160" t="s">
        <v>131</v>
      </c>
      <c r="B469" s="147">
        <f>COUNTIF(Activities!A:A, A469)</f>
        <v>1</v>
      </c>
      <c r="C469" s="161">
        <v>275106.0</v>
      </c>
      <c r="D469" s="149">
        <v>43921.0</v>
      </c>
      <c r="E469" s="150">
        <v>43921.0</v>
      </c>
      <c r="F469" s="156">
        <v>4.0</v>
      </c>
      <c r="G469" s="152">
        <f t="shared" si="1"/>
        <v>3</v>
      </c>
      <c r="H469" s="153" t="s">
        <v>817</v>
      </c>
      <c r="I469" s="152">
        <f t="shared" si="2"/>
        <v>2020</v>
      </c>
      <c r="J469" s="152">
        <f t="shared" si="3"/>
        <v>2021</v>
      </c>
      <c r="K469" s="153" t="str">
        <f t="shared" si="4"/>
        <v>Expenditure on Migration Reintegration and Support for Returnees Programme (Q4 FY 2021)</v>
      </c>
      <c r="L469" s="152" t="s">
        <v>5</v>
      </c>
      <c r="M469" s="152" t="s">
        <v>8</v>
      </c>
      <c r="N469" s="152">
        <v>10.0</v>
      </c>
      <c r="O469" s="152"/>
      <c r="P469" s="152"/>
      <c r="Q469" s="152"/>
      <c r="R469" s="153"/>
      <c r="S469" s="153" t="str">
        <f t="array" ref="S469">INDEX(Activities!I:I, MATCH(A469, Activities!A:A, 0))</f>
        <v>Migration Reintegration and Support for Returnees Programme</v>
      </c>
      <c r="T469" s="153"/>
      <c r="U469" s="135"/>
      <c r="V469" s="135"/>
      <c r="W469" s="135"/>
      <c r="X469" s="135"/>
      <c r="Y469" s="135"/>
      <c r="Z469" s="135"/>
      <c r="AA469" s="135"/>
    </row>
    <row r="470" ht="13.5" customHeight="1">
      <c r="A470" s="146" t="s">
        <v>136</v>
      </c>
      <c r="B470" s="147">
        <f>COUNTIF(Activities!A:A, A470)</f>
        <v>1</v>
      </c>
      <c r="C470" s="161">
        <v>720241.0</v>
      </c>
      <c r="D470" s="149">
        <v>43921.0</v>
      </c>
      <c r="E470" s="150">
        <v>43921.0</v>
      </c>
      <c r="F470" s="156">
        <v>4.0</v>
      </c>
      <c r="G470" s="152">
        <f t="shared" si="1"/>
        <v>3</v>
      </c>
      <c r="H470" s="153" t="s">
        <v>817</v>
      </c>
      <c r="I470" s="152">
        <f t="shared" si="2"/>
        <v>2020</v>
      </c>
      <c r="J470" s="152">
        <f t="shared" si="3"/>
        <v>2021</v>
      </c>
      <c r="K470" s="153" t="str">
        <f t="shared" si="4"/>
        <v>Expenditure on Supporting Turkey to manage illegal migration from the East (Q4 FY 2021)</v>
      </c>
      <c r="L470" s="152" t="s">
        <v>5</v>
      </c>
      <c r="M470" s="152" t="s">
        <v>8</v>
      </c>
      <c r="N470" s="152">
        <v>10.0</v>
      </c>
      <c r="O470" s="152"/>
      <c r="P470" s="152"/>
      <c r="Q470" s="152"/>
      <c r="R470" s="153"/>
      <c r="S470" s="153" t="str">
        <f t="array" ref="S470">INDEX(Activities!I:I, MATCH(A470, Activities!A:A, 0))</f>
        <v>Supporting Turkey to manage illegal migration from the East</v>
      </c>
      <c r="T470" s="153"/>
      <c r="U470" s="135"/>
      <c r="V470" s="135"/>
      <c r="W470" s="135"/>
      <c r="X470" s="135"/>
      <c r="Y470" s="135"/>
      <c r="Z470" s="135"/>
      <c r="AA470" s="135"/>
    </row>
    <row r="471" ht="13.5" customHeight="1">
      <c r="A471" s="146" t="s">
        <v>142</v>
      </c>
      <c r="B471" s="147">
        <f>COUNTIF(Activities!A:A, A471)</f>
        <v>1</v>
      </c>
      <c r="C471" s="161">
        <v>0.0</v>
      </c>
      <c r="D471" s="149">
        <v>43921.0</v>
      </c>
      <c r="E471" s="150">
        <v>43921.0</v>
      </c>
      <c r="F471" s="156">
        <v>4.0</v>
      </c>
      <c r="G471" s="152">
        <f t="shared" si="1"/>
        <v>3</v>
      </c>
      <c r="H471" s="153" t="s">
        <v>817</v>
      </c>
      <c r="I471" s="152">
        <f t="shared" si="2"/>
        <v>2020</v>
      </c>
      <c r="J471" s="152">
        <f t="shared" si="3"/>
        <v>2021</v>
      </c>
      <c r="K471" s="153" t="str">
        <f t="shared" si="4"/>
        <v>Expenditure on Commonwealth Prosperity (Q4 FY 2021)</v>
      </c>
      <c r="L471" s="152" t="s">
        <v>5</v>
      </c>
      <c r="M471" s="152" t="s">
        <v>8</v>
      </c>
      <c r="N471" s="152">
        <v>10.0</v>
      </c>
      <c r="O471" s="152"/>
      <c r="P471" s="152"/>
      <c r="Q471" s="152"/>
      <c r="R471" s="153"/>
      <c r="S471" s="153" t="str">
        <f t="array" ref="S471">INDEX(Activities!I:I, MATCH(A471, Activities!A:A, 0))</f>
        <v>Commonwealth Prosperity</v>
      </c>
      <c r="T471" s="153"/>
      <c r="U471" s="135"/>
      <c r="V471" s="135"/>
      <c r="W471" s="135"/>
      <c r="X471" s="135"/>
      <c r="Y471" s="135"/>
      <c r="Z471" s="135"/>
      <c r="AA471" s="135"/>
    </row>
    <row r="472" ht="13.5" customHeight="1">
      <c r="A472" s="146" t="s">
        <v>146</v>
      </c>
      <c r="B472" s="147">
        <f>COUNTIF(Activities!A:A, A472)</f>
        <v>1</v>
      </c>
      <c r="C472" s="161">
        <v>187680.0</v>
      </c>
      <c r="D472" s="149">
        <v>43921.0</v>
      </c>
      <c r="E472" s="150">
        <v>43921.0</v>
      </c>
      <c r="F472" s="156">
        <v>4.0</v>
      </c>
      <c r="G472" s="152">
        <f t="shared" si="1"/>
        <v>3</v>
      </c>
      <c r="H472" s="153" t="s">
        <v>817</v>
      </c>
      <c r="I472" s="152">
        <f t="shared" si="2"/>
        <v>2020</v>
      </c>
      <c r="J472" s="152">
        <f t="shared" si="3"/>
        <v>2021</v>
      </c>
      <c r="K472" s="153" t="str">
        <f t="shared" si="4"/>
        <v>Expenditure on Commonwealth Security (Q4 FY 2021)</v>
      </c>
      <c r="L472" s="152" t="s">
        <v>5</v>
      </c>
      <c r="M472" s="152" t="s">
        <v>8</v>
      </c>
      <c r="N472" s="152">
        <v>10.0</v>
      </c>
      <c r="O472" s="152"/>
      <c r="P472" s="152"/>
      <c r="Q472" s="152"/>
      <c r="R472" s="153"/>
      <c r="S472" s="153" t="str">
        <f t="array" ref="S472">INDEX(Activities!I:I, MATCH(A472, Activities!A:A, 0))</f>
        <v>Commonwealth Security</v>
      </c>
      <c r="T472" s="153"/>
      <c r="U472" s="135"/>
      <c r="V472" s="135"/>
      <c r="W472" s="135"/>
      <c r="X472" s="135"/>
      <c r="Y472" s="135"/>
      <c r="Z472" s="135"/>
      <c r="AA472" s="135"/>
    </row>
    <row r="473" ht="13.5" customHeight="1">
      <c r="A473" s="146" t="s">
        <v>151</v>
      </c>
      <c r="B473" s="147">
        <f>COUNTIF(Activities!A:A, A473)</f>
        <v>1</v>
      </c>
      <c r="C473" s="161">
        <v>2395208.0</v>
      </c>
      <c r="D473" s="149">
        <v>43921.0</v>
      </c>
      <c r="E473" s="150">
        <v>43921.0</v>
      </c>
      <c r="F473" s="156">
        <v>4.0</v>
      </c>
      <c r="G473" s="152">
        <f t="shared" si="1"/>
        <v>3</v>
      </c>
      <c r="H473" s="153" t="s">
        <v>817</v>
      </c>
      <c r="I473" s="152">
        <f t="shared" si="2"/>
        <v>2020</v>
      </c>
      <c r="J473" s="152">
        <f t="shared" si="3"/>
        <v>2021</v>
      </c>
      <c r="K473" s="153" t="str">
        <f t="shared" si="4"/>
        <v>Expenditure on Commonwealth Fairness (Q4 FY 2021)</v>
      </c>
      <c r="L473" s="152" t="s">
        <v>5</v>
      </c>
      <c r="M473" s="152" t="s">
        <v>8</v>
      </c>
      <c r="N473" s="152">
        <v>10.0</v>
      </c>
      <c r="O473" s="152"/>
      <c r="P473" s="152"/>
      <c r="Q473" s="152"/>
      <c r="R473" s="153"/>
      <c r="S473" s="153" t="str">
        <f t="array" ref="S473">INDEX(Activities!I:I, MATCH(A473, Activities!A:A, 0))</f>
        <v>Commonwealth Fairness</v>
      </c>
      <c r="T473" s="153"/>
      <c r="U473" s="135"/>
      <c r="V473" s="135"/>
      <c r="W473" s="135"/>
      <c r="X473" s="135"/>
      <c r="Y473" s="135"/>
      <c r="Z473" s="135"/>
      <c r="AA473" s="135"/>
    </row>
    <row r="474" ht="13.5" customHeight="1">
      <c r="A474" s="146" t="s">
        <v>156</v>
      </c>
      <c r="B474" s="147">
        <f>COUNTIF(Activities!A:A, A474)</f>
        <v>1</v>
      </c>
      <c r="C474" s="161">
        <v>1069424.0</v>
      </c>
      <c r="D474" s="149">
        <v>43921.0</v>
      </c>
      <c r="E474" s="150">
        <v>43921.0</v>
      </c>
      <c r="F474" s="156">
        <v>4.0</v>
      </c>
      <c r="G474" s="152">
        <f t="shared" si="1"/>
        <v>3</v>
      </c>
      <c r="H474" s="153" t="s">
        <v>817</v>
      </c>
      <c r="I474" s="152">
        <f t="shared" si="2"/>
        <v>2020</v>
      </c>
      <c r="J474" s="152">
        <f t="shared" si="3"/>
        <v>2021</v>
      </c>
      <c r="K474" s="153" t="str">
        <f t="shared" si="4"/>
        <v>Expenditure on Commonwealth Sustainability (Q4 FY 2021)</v>
      </c>
      <c r="L474" s="152" t="s">
        <v>5</v>
      </c>
      <c r="M474" s="152" t="s">
        <v>8</v>
      </c>
      <c r="N474" s="152">
        <v>10.0</v>
      </c>
      <c r="O474" s="152"/>
      <c r="P474" s="152"/>
      <c r="Q474" s="152"/>
      <c r="R474" s="153"/>
      <c r="S474" s="153" t="str">
        <f t="array" ref="S474">INDEX(Activities!I:I, MATCH(A474, Activities!A:A, 0))</f>
        <v>Commonwealth Sustainability</v>
      </c>
      <c r="T474" s="153"/>
      <c r="U474" s="135"/>
      <c r="V474" s="135"/>
      <c r="W474" s="135"/>
      <c r="X474" s="135"/>
      <c r="Y474" s="135"/>
      <c r="Z474" s="135"/>
      <c r="AA474" s="135"/>
    </row>
    <row r="475" ht="13.5" customHeight="1">
      <c r="A475" s="146" t="s">
        <v>161</v>
      </c>
      <c r="B475" s="147">
        <f>COUNTIF(Activities!A:A, A475)</f>
        <v>1</v>
      </c>
      <c r="C475" s="161">
        <v>4990000.0</v>
      </c>
      <c r="D475" s="149">
        <v>43921.0</v>
      </c>
      <c r="E475" s="150">
        <v>43921.0</v>
      </c>
      <c r="F475" s="156">
        <v>4.0</v>
      </c>
      <c r="G475" s="152">
        <f t="shared" si="1"/>
        <v>3</v>
      </c>
      <c r="H475" s="153" t="s">
        <v>817</v>
      </c>
      <c r="I475" s="152">
        <f t="shared" si="2"/>
        <v>2020</v>
      </c>
      <c r="J475" s="152">
        <f t="shared" si="3"/>
        <v>2021</v>
      </c>
      <c r="K475" s="153" t="str">
        <f t="shared" si="4"/>
        <v>Expenditure on Counter Terrorism Programmes Fund (Q4 FY 2021)</v>
      </c>
      <c r="L475" s="152" t="s">
        <v>5</v>
      </c>
      <c r="M475" s="152" t="s">
        <v>8</v>
      </c>
      <c r="N475" s="152">
        <v>10.0</v>
      </c>
      <c r="O475" s="152"/>
      <c r="P475" s="152"/>
      <c r="Q475" s="152"/>
      <c r="R475" s="153"/>
      <c r="S475" s="153" t="str">
        <f t="array" ref="S475">INDEX(Activities!I:I, MATCH(A475, Activities!A:A, 0))</f>
        <v>Counter Terrorism Programmes Fund</v>
      </c>
      <c r="T475" s="153"/>
      <c r="U475" s="135"/>
      <c r="V475" s="135"/>
      <c r="W475" s="135"/>
      <c r="X475" s="135"/>
      <c r="Y475" s="135"/>
      <c r="Z475" s="135"/>
      <c r="AA475" s="135"/>
    </row>
    <row r="476" ht="13.5" customHeight="1">
      <c r="A476" s="164" t="s">
        <v>165</v>
      </c>
      <c r="B476" s="147">
        <f>COUNTIF(Activities!A:A, A476)</f>
        <v>1</v>
      </c>
      <c r="C476" s="161">
        <v>441632.0</v>
      </c>
      <c r="D476" s="149">
        <v>43921.0</v>
      </c>
      <c r="E476" s="150">
        <v>43921.0</v>
      </c>
      <c r="F476" s="156">
        <v>4.0</v>
      </c>
      <c r="G476" s="152">
        <f t="shared" si="1"/>
        <v>3</v>
      </c>
      <c r="H476" s="153" t="s">
        <v>817</v>
      </c>
      <c r="I476" s="152">
        <f t="shared" si="2"/>
        <v>2020</v>
      </c>
      <c r="J476" s="152">
        <f t="shared" si="3"/>
        <v>2021</v>
      </c>
      <c r="K476" s="153" t="str">
        <f t="shared" si="4"/>
        <v>Expenditure on Collaboration against trafficking and smuggling in Nigeria &amp; Niger (CATS NN)(Formerly Upstream Programme) (Q4 FY 2021)</v>
      </c>
      <c r="L476" s="152" t="s">
        <v>5</v>
      </c>
      <c r="M476" s="152" t="s">
        <v>8</v>
      </c>
      <c r="N476" s="152">
        <v>10.0</v>
      </c>
      <c r="O476" s="152"/>
      <c r="P476" s="152"/>
      <c r="Q476" s="152"/>
      <c r="R476" s="153"/>
      <c r="S476" s="153" t="str">
        <f t="array" ref="S476">INDEX(Activities!I:I, MATCH(A476, Activities!A:A, 0))</f>
        <v>Collaboration against trafficking and smuggling in Nigeria &amp; Niger (CATS NN)(Formerly Upstream Programme)</v>
      </c>
      <c r="T476" s="153"/>
      <c r="U476" s="135"/>
      <c r="V476" s="135"/>
      <c r="W476" s="135"/>
      <c r="X476" s="135"/>
      <c r="Y476" s="135"/>
      <c r="Z476" s="135"/>
      <c r="AA476" s="135"/>
    </row>
    <row r="477" ht="13.5" customHeight="1">
      <c r="A477" s="165" t="s">
        <v>170</v>
      </c>
      <c r="B477" s="147">
        <f>COUNTIF(Activities!A:A, A477)</f>
        <v>1</v>
      </c>
      <c r="C477" s="161">
        <v>147460.0</v>
      </c>
      <c r="D477" s="149">
        <v>43921.0</v>
      </c>
      <c r="E477" s="150">
        <v>43921.0</v>
      </c>
      <c r="F477" s="156">
        <v>4.0</v>
      </c>
      <c r="G477" s="152">
        <f t="shared" si="1"/>
        <v>3</v>
      </c>
      <c r="H477" s="153" t="s">
        <v>817</v>
      </c>
      <c r="I477" s="152">
        <f t="shared" si="2"/>
        <v>2020</v>
      </c>
      <c r="J477" s="152">
        <f t="shared" si="3"/>
        <v>2021</v>
      </c>
      <c r="K477" s="153" t="str">
        <f t="shared" si="4"/>
        <v>Expenditure on Multilateral UN Reform (Q4 FY 2021)</v>
      </c>
      <c r="L477" s="152" t="s">
        <v>5</v>
      </c>
      <c r="M477" s="152" t="s">
        <v>8</v>
      </c>
      <c r="N477" s="152">
        <v>10.0</v>
      </c>
      <c r="O477" s="152"/>
      <c r="P477" s="152"/>
      <c r="Q477" s="152"/>
      <c r="R477" s="153"/>
      <c r="S477" s="153" t="str">
        <f t="array" ref="S477">INDEX(Activities!I:I, MATCH(A477, Activities!A:A, 0))</f>
        <v>Multilateral UN Reform</v>
      </c>
      <c r="T477" s="153"/>
      <c r="U477" s="135"/>
      <c r="V477" s="135"/>
      <c r="W477" s="135"/>
      <c r="X477" s="135"/>
      <c r="Y477" s="135"/>
      <c r="Z477" s="135"/>
      <c r="AA477" s="135"/>
    </row>
    <row r="478" ht="13.5" customHeight="1">
      <c r="A478" s="146" t="s">
        <v>179</v>
      </c>
      <c r="B478" s="147">
        <f>COUNTIF(Activities!A:A, A478)</f>
        <v>1</v>
      </c>
      <c r="C478" s="161">
        <v>864432.0</v>
      </c>
      <c r="D478" s="149">
        <v>43921.0</v>
      </c>
      <c r="E478" s="150">
        <v>43921.0</v>
      </c>
      <c r="F478" s="156">
        <v>4.0</v>
      </c>
      <c r="G478" s="152">
        <f t="shared" si="1"/>
        <v>3</v>
      </c>
      <c r="H478" s="153" t="s">
        <v>817</v>
      </c>
      <c r="I478" s="152">
        <f t="shared" si="2"/>
        <v>2020</v>
      </c>
      <c r="J478" s="152">
        <f t="shared" si="3"/>
        <v>2021</v>
      </c>
      <c r="K478" s="153" t="str">
        <f t="shared" si="4"/>
        <v>Expenditure on Afghanistan Demining programme (Q4 FY 2021)</v>
      </c>
      <c r="L478" s="152" t="s">
        <v>5</v>
      </c>
      <c r="M478" s="152" t="s">
        <v>8</v>
      </c>
      <c r="N478" s="152">
        <v>10.0</v>
      </c>
      <c r="O478" s="152"/>
      <c r="P478" s="152"/>
      <c r="Q478" s="152"/>
      <c r="R478" s="153"/>
      <c r="S478" s="153" t="str">
        <f t="array" ref="S478">INDEX(Activities!I:I, MATCH(A478, Activities!A:A, 0))</f>
        <v>Afghanistan Demining programme</v>
      </c>
      <c r="T478" s="153"/>
      <c r="U478" s="135"/>
      <c r="V478" s="135"/>
      <c r="W478" s="135"/>
      <c r="X478" s="135"/>
      <c r="Y478" s="135"/>
      <c r="Z478" s="135"/>
      <c r="AA478" s="135"/>
    </row>
    <row r="479" ht="13.5" customHeight="1">
      <c r="A479" s="146" t="s">
        <v>191</v>
      </c>
      <c r="B479" s="147">
        <f>COUNTIF(Activities!A:A, A479)</f>
        <v>1</v>
      </c>
      <c r="C479" s="161">
        <v>418266.0</v>
      </c>
      <c r="D479" s="149">
        <v>43921.0</v>
      </c>
      <c r="E479" s="150">
        <v>43921.0</v>
      </c>
      <c r="F479" s="156">
        <v>4.0</v>
      </c>
      <c r="G479" s="152">
        <f t="shared" si="1"/>
        <v>3</v>
      </c>
      <c r="H479" s="153" t="s">
        <v>817</v>
      </c>
      <c r="I479" s="152">
        <f t="shared" si="2"/>
        <v>2020</v>
      </c>
      <c r="J479" s="152">
        <f t="shared" si="3"/>
        <v>2021</v>
      </c>
      <c r="K479" s="153" t="str">
        <f t="shared" si="4"/>
        <v>Expenditure on Afghanistan Security Sector and Peace-building Support (Q4 FY 2021)</v>
      </c>
      <c r="L479" s="152" t="s">
        <v>5</v>
      </c>
      <c r="M479" s="152" t="s">
        <v>8</v>
      </c>
      <c r="N479" s="152">
        <v>10.0</v>
      </c>
      <c r="O479" s="152"/>
      <c r="P479" s="152"/>
      <c r="Q479" s="152"/>
      <c r="R479" s="153"/>
      <c r="S479" s="153" t="str">
        <f t="array" ref="S479">INDEX(Activities!I:I, MATCH(A479, Activities!A:A, 0))</f>
        <v>Afghanistan Security Sector and Peace-building Support</v>
      </c>
      <c r="T479" s="153"/>
      <c r="U479" s="135"/>
      <c r="V479" s="135"/>
      <c r="W479" s="135"/>
      <c r="X479" s="135"/>
      <c r="Y479" s="135"/>
      <c r="Z479" s="135"/>
      <c r="AA479" s="135"/>
    </row>
    <row r="480" ht="13.5" customHeight="1">
      <c r="A480" s="146" t="s">
        <v>195</v>
      </c>
      <c r="B480" s="147">
        <f>COUNTIF(Activities!A:A, A480)</f>
        <v>1</v>
      </c>
      <c r="C480" s="161">
        <v>283.0</v>
      </c>
      <c r="D480" s="149">
        <v>43921.0</v>
      </c>
      <c r="E480" s="150">
        <v>43921.0</v>
      </c>
      <c r="F480" s="156">
        <v>4.0</v>
      </c>
      <c r="G480" s="152">
        <f t="shared" si="1"/>
        <v>3</v>
      </c>
      <c r="H480" s="153" t="s">
        <v>817</v>
      </c>
      <c r="I480" s="152">
        <f t="shared" si="2"/>
        <v>2020</v>
      </c>
      <c r="J480" s="152">
        <f t="shared" si="3"/>
        <v>2021</v>
      </c>
      <c r="K480" s="153" t="str">
        <f t="shared" si="4"/>
        <v>Expenditure on Afghan National Army Trust Fund (Q4 FY 2021)</v>
      </c>
      <c r="L480" s="152" t="s">
        <v>5</v>
      </c>
      <c r="M480" s="152" t="s">
        <v>8</v>
      </c>
      <c r="N480" s="152">
        <v>10.0</v>
      </c>
      <c r="O480" s="152"/>
      <c r="P480" s="152"/>
      <c r="Q480" s="152"/>
      <c r="R480" s="153"/>
      <c r="S480" s="153" t="str">
        <f t="array" ref="S480">INDEX(Activities!I:I, MATCH(A480, Activities!A:A, 0))</f>
        <v>Afghan National Army Trust Fund</v>
      </c>
      <c r="T480" s="153"/>
      <c r="U480" s="135"/>
      <c r="V480" s="135"/>
      <c r="W480" s="135"/>
      <c r="X480" s="135"/>
      <c r="Y480" s="135"/>
      <c r="Z480" s="135"/>
      <c r="AA480" s="135"/>
    </row>
    <row r="481" ht="13.5" customHeight="1">
      <c r="A481" s="146" t="s">
        <v>199</v>
      </c>
      <c r="B481" s="147">
        <f>COUNTIF(Activities!A:A, A481)</f>
        <v>1</v>
      </c>
      <c r="C481" s="161">
        <v>1129509.0</v>
      </c>
      <c r="D481" s="149">
        <v>43921.0</v>
      </c>
      <c r="E481" s="150">
        <v>43921.0</v>
      </c>
      <c r="F481" s="156">
        <v>4.0</v>
      </c>
      <c r="G481" s="152">
        <f t="shared" si="1"/>
        <v>3</v>
      </c>
      <c r="H481" s="153" t="s">
        <v>817</v>
      </c>
      <c r="I481" s="152">
        <f t="shared" si="2"/>
        <v>2020</v>
      </c>
      <c r="J481" s="152">
        <f t="shared" si="3"/>
        <v>2021</v>
      </c>
      <c r="K481" s="153" t="str">
        <f t="shared" si="4"/>
        <v>Expenditure on Afghanistan Support to the Peace Process (Q4 FY 2021)</v>
      </c>
      <c r="L481" s="152" t="s">
        <v>5</v>
      </c>
      <c r="M481" s="152" t="s">
        <v>8</v>
      </c>
      <c r="N481" s="152">
        <v>10.0</v>
      </c>
      <c r="O481" s="152"/>
      <c r="P481" s="152"/>
      <c r="Q481" s="152"/>
      <c r="R481" s="153"/>
      <c r="S481" s="153" t="str">
        <f t="array" ref="S481">INDEX(Activities!I:I, MATCH(A481, Activities!A:A, 0))</f>
        <v>Afghanistan Support to the Peace Process</v>
      </c>
      <c r="T481" s="153"/>
      <c r="U481" s="135"/>
      <c r="V481" s="135"/>
      <c r="W481" s="135"/>
      <c r="X481" s="135"/>
      <c r="Y481" s="135"/>
      <c r="Z481" s="135"/>
      <c r="AA481" s="135"/>
    </row>
    <row r="482" ht="13.5" customHeight="1">
      <c r="A482" s="146" t="s">
        <v>207</v>
      </c>
      <c r="B482" s="147">
        <f>COUNTIF(Activities!A:A, A482)</f>
        <v>1</v>
      </c>
      <c r="C482" s="161">
        <v>1569468.0</v>
      </c>
      <c r="D482" s="149">
        <v>43921.0</v>
      </c>
      <c r="E482" s="150">
        <v>43921.0</v>
      </c>
      <c r="F482" s="156">
        <v>4.0</v>
      </c>
      <c r="G482" s="152">
        <f t="shared" si="1"/>
        <v>3</v>
      </c>
      <c r="H482" s="153" t="s">
        <v>817</v>
      </c>
      <c r="I482" s="152">
        <f t="shared" si="2"/>
        <v>2020</v>
      </c>
      <c r="J482" s="152">
        <f t="shared" si="3"/>
        <v>2021</v>
      </c>
      <c r="K482" s="153" t="str">
        <f t="shared" si="4"/>
        <v>Expenditure on Nigeria Security &amp; Justice Reform Programme (Q4 FY 2021)</v>
      </c>
      <c r="L482" s="152" t="s">
        <v>5</v>
      </c>
      <c r="M482" s="152" t="s">
        <v>8</v>
      </c>
      <c r="N482" s="152">
        <v>10.0</v>
      </c>
      <c r="O482" s="152"/>
      <c r="P482" s="152"/>
      <c r="Q482" s="152"/>
      <c r="R482" s="153"/>
      <c r="S482" s="153" t="str">
        <f t="array" ref="S482">INDEX(Activities!I:I, MATCH(A482, Activities!A:A, 0))</f>
        <v>Nigeria Security &amp; Justice Reform Programme</v>
      </c>
      <c r="T482" s="153"/>
      <c r="U482" s="135"/>
      <c r="V482" s="135"/>
      <c r="W482" s="135"/>
      <c r="X482" s="135"/>
      <c r="Y482" s="135"/>
      <c r="Z482" s="135"/>
      <c r="AA482" s="135"/>
    </row>
    <row r="483" ht="13.5" customHeight="1">
      <c r="A483" s="146" t="s">
        <v>213</v>
      </c>
      <c r="B483" s="147">
        <f>COUNTIF(Activities!A:A, A483)</f>
        <v>1</v>
      </c>
      <c r="C483" s="161">
        <v>-458389.0</v>
      </c>
      <c r="D483" s="149">
        <v>43921.0</v>
      </c>
      <c r="E483" s="150">
        <v>43921.0</v>
      </c>
      <c r="F483" s="156">
        <v>4.0</v>
      </c>
      <c r="G483" s="152">
        <f t="shared" si="1"/>
        <v>3</v>
      </c>
      <c r="H483" s="153" t="s">
        <v>817</v>
      </c>
      <c r="I483" s="152">
        <f t="shared" si="2"/>
        <v>2020</v>
      </c>
      <c r="J483" s="152">
        <f t="shared" si="3"/>
        <v>2021</v>
      </c>
      <c r="K483" s="153" t="str">
        <f t="shared" si="4"/>
        <v>Expenditure on North East Nigeria Security and Conflict and Stabilisation Programme (Q4 FY 2021)</v>
      </c>
      <c r="L483" s="152" t="s">
        <v>5</v>
      </c>
      <c r="M483" s="152" t="s">
        <v>8</v>
      </c>
      <c r="N483" s="152">
        <v>10.0</v>
      </c>
      <c r="O483" s="152"/>
      <c r="P483" s="152"/>
      <c r="Q483" s="152"/>
      <c r="R483" s="153"/>
      <c r="S483" s="153" t="str">
        <f t="array" ref="S483">INDEX(Activities!I:I, MATCH(A483, Activities!A:A, 0))</f>
        <v>North East Nigeria Security and Conflict and Stabilisation Programme</v>
      </c>
      <c r="T483" s="153"/>
      <c r="U483" s="135"/>
      <c r="V483" s="135"/>
      <c r="W483" s="135"/>
      <c r="X483" s="135"/>
      <c r="Y483" s="135"/>
      <c r="Z483" s="135"/>
      <c r="AA483" s="135"/>
    </row>
    <row r="484" ht="13.5" customHeight="1">
      <c r="A484" s="146" t="s">
        <v>217</v>
      </c>
      <c r="B484" s="147">
        <f>COUNTIF(Activities!A:A, A484)</f>
        <v>1</v>
      </c>
      <c r="C484" s="161">
        <v>0.0</v>
      </c>
      <c r="D484" s="149">
        <v>43921.0</v>
      </c>
      <c r="E484" s="150">
        <v>43921.0</v>
      </c>
      <c r="F484" s="156">
        <v>4.0</v>
      </c>
      <c r="G484" s="152">
        <f t="shared" si="1"/>
        <v>3</v>
      </c>
      <c r="H484" s="153" t="s">
        <v>817</v>
      </c>
      <c r="I484" s="152">
        <f t="shared" si="2"/>
        <v>2020</v>
      </c>
      <c r="J484" s="152">
        <f t="shared" si="3"/>
        <v>2021</v>
      </c>
      <c r="K484" s="153" t="str">
        <f t="shared" si="4"/>
        <v>Expenditure on Strengthening Security and Resilience in Sierra Leone and Neighbouring Countries (Q4 FY 2021)</v>
      </c>
      <c r="L484" s="152" t="s">
        <v>5</v>
      </c>
      <c r="M484" s="152" t="s">
        <v>8</v>
      </c>
      <c r="N484" s="152">
        <v>10.0</v>
      </c>
      <c r="O484" s="152"/>
      <c r="P484" s="152"/>
      <c r="Q484" s="152"/>
      <c r="R484" s="153"/>
      <c r="S484" s="153" t="str">
        <f t="array" ref="S484">INDEX(Activities!I:I, MATCH(A484, Activities!A:A, 0))</f>
        <v>Strengthening Security and Resilience in Sierra Leone and Neighbouring Countries</v>
      </c>
      <c r="T484" s="153"/>
      <c r="U484" s="135"/>
      <c r="V484" s="135"/>
      <c r="W484" s="135"/>
      <c r="X484" s="135"/>
      <c r="Y484" s="135"/>
      <c r="Z484" s="135"/>
      <c r="AA484" s="135"/>
    </row>
    <row r="485" ht="13.5" customHeight="1">
      <c r="A485" s="146" t="s">
        <v>221</v>
      </c>
      <c r="B485" s="147">
        <f>COUNTIF(Activities!A:A, A485)</f>
        <v>1</v>
      </c>
      <c r="C485" s="161">
        <v>600179.0</v>
      </c>
      <c r="D485" s="149">
        <v>43921.0</v>
      </c>
      <c r="E485" s="150">
        <v>43921.0</v>
      </c>
      <c r="F485" s="156">
        <v>4.0</v>
      </c>
      <c r="G485" s="152">
        <f t="shared" si="1"/>
        <v>3</v>
      </c>
      <c r="H485" s="153" t="s">
        <v>817</v>
      </c>
      <c r="I485" s="152">
        <f t="shared" si="2"/>
        <v>2020</v>
      </c>
      <c r="J485" s="152">
        <f t="shared" si="3"/>
        <v>2021</v>
      </c>
      <c r="K485" s="153" t="str">
        <f t="shared" si="4"/>
        <v>Expenditure on Somaliland (Somalia) Programme (Q4 FY 2021)</v>
      </c>
      <c r="L485" s="152" t="s">
        <v>5</v>
      </c>
      <c r="M485" s="152" t="s">
        <v>8</v>
      </c>
      <c r="N485" s="152">
        <v>10.0</v>
      </c>
      <c r="O485" s="152"/>
      <c r="P485" s="152"/>
      <c r="Q485" s="152"/>
      <c r="R485" s="153"/>
      <c r="S485" s="153" t="str">
        <f t="array" ref="S485">INDEX(Activities!I:I, MATCH(A485, Activities!A:A, 0))</f>
        <v>Somaliland (Somalia) Programme</v>
      </c>
      <c r="T485" s="153"/>
      <c r="U485" s="135"/>
      <c r="V485" s="135"/>
      <c r="W485" s="135"/>
      <c r="X485" s="135"/>
      <c r="Y485" s="135"/>
      <c r="Z485" s="135"/>
      <c r="AA485" s="135"/>
    </row>
    <row r="486" ht="13.5" customHeight="1">
      <c r="A486" s="146" t="s">
        <v>227</v>
      </c>
      <c r="B486" s="147">
        <f>COUNTIF(Activities!A:A, A486)</f>
        <v>1</v>
      </c>
      <c r="C486" s="161">
        <v>2628023.0</v>
      </c>
      <c r="D486" s="149">
        <v>43921.0</v>
      </c>
      <c r="E486" s="150">
        <v>43921.0</v>
      </c>
      <c r="F486" s="156">
        <v>4.0</v>
      </c>
      <c r="G486" s="152">
        <f t="shared" si="1"/>
        <v>3</v>
      </c>
      <c r="H486" s="153" t="s">
        <v>817</v>
      </c>
      <c r="I486" s="152">
        <f t="shared" si="2"/>
        <v>2020</v>
      </c>
      <c r="J486" s="152">
        <f t="shared" si="3"/>
        <v>2021</v>
      </c>
      <c r="K486" s="153" t="str">
        <f t="shared" si="4"/>
        <v>Expenditure on Africa Peace and Security (Q4 FY 2021)</v>
      </c>
      <c r="L486" s="152" t="s">
        <v>5</v>
      </c>
      <c r="M486" s="152" t="s">
        <v>8</v>
      </c>
      <c r="N486" s="152">
        <v>10.0</v>
      </c>
      <c r="O486" s="152"/>
      <c r="P486" s="152"/>
      <c r="Q486" s="152"/>
      <c r="R486" s="153"/>
      <c r="S486" s="153" t="str">
        <f t="array" ref="S486">INDEX(Activities!I:I, MATCH(A486, Activities!A:A, 0))</f>
        <v>Africa Peace and Security</v>
      </c>
      <c r="T486" s="153"/>
      <c r="U486" s="135"/>
      <c r="V486" s="135"/>
      <c r="W486" s="135"/>
      <c r="X486" s="135"/>
      <c r="Y486" s="135"/>
      <c r="Z486" s="135"/>
      <c r="AA486" s="135"/>
    </row>
    <row r="487" ht="13.5" customHeight="1">
      <c r="A487" s="146" t="s">
        <v>231</v>
      </c>
      <c r="B487" s="147">
        <f>COUNTIF(Activities!A:A, A487)</f>
        <v>1</v>
      </c>
      <c r="C487" s="161">
        <v>505733.0</v>
      </c>
      <c r="D487" s="149">
        <v>43921.0</v>
      </c>
      <c r="E487" s="150">
        <v>43921.0</v>
      </c>
      <c r="F487" s="156">
        <v>4.0</v>
      </c>
      <c r="G487" s="152">
        <f t="shared" si="1"/>
        <v>3</v>
      </c>
      <c r="H487" s="153" t="s">
        <v>817</v>
      </c>
      <c r="I487" s="152">
        <f t="shared" si="2"/>
        <v>2020</v>
      </c>
      <c r="J487" s="152">
        <f t="shared" si="3"/>
        <v>2021</v>
      </c>
      <c r="K487" s="153" t="str">
        <f t="shared" si="4"/>
        <v>Expenditure on East Africa Preventing Violent Extremism (Q4 FY 2021)</v>
      </c>
      <c r="L487" s="152" t="s">
        <v>5</v>
      </c>
      <c r="M487" s="152" t="s">
        <v>8</v>
      </c>
      <c r="N487" s="152">
        <v>10.0</v>
      </c>
      <c r="O487" s="152"/>
      <c r="P487" s="152"/>
      <c r="Q487" s="152"/>
      <c r="R487" s="153"/>
      <c r="S487" s="153" t="str">
        <f t="array" ref="S487">INDEX(Activities!I:I, MATCH(A487, Activities!A:A, 0))</f>
        <v>East Africa Preventing Violent Extremism</v>
      </c>
      <c r="T487" s="153"/>
      <c r="U487" s="135"/>
      <c r="V487" s="135"/>
      <c r="W487" s="135"/>
      <c r="X487" s="135"/>
      <c r="Y487" s="135"/>
      <c r="Z487" s="135"/>
      <c r="AA487" s="135"/>
    </row>
    <row r="488" ht="13.5" customHeight="1">
      <c r="A488" s="146" t="s">
        <v>235</v>
      </c>
      <c r="B488" s="147">
        <f>COUNTIF(Activities!A:A, A488)</f>
        <v>1</v>
      </c>
      <c r="C488" s="161">
        <v>303255.0</v>
      </c>
      <c r="D488" s="149">
        <v>43921.0</v>
      </c>
      <c r="E488" s="150">
        <v>43921.0</v>
      </c>
      <c r="F488" s="156">
        <v>4.0</v>
      </c>
      <c r="G488" s="152">
        <f t="shared" si="1"/>
        <v>3</v>
      </c>
      <c r="H488" s="153" t="s">
        <v>817</v>
      </c>
      <c r="I488" s="152">
        <f t="shared" si="2"/>
        <v>2020</v>
      </c>
      <c r="J488" s="152">
        <f t="shared" si="3"/>
        <v>2021</v>
      </c>
      <c r="K488" s="153" t="str">
        <f t="shared" si="4"/>
        <v>Expenditure on East Africa Crime and Justice Programme (Q4 FY 2021)</v>
      </c>
      <c r="L488" s="152" t="s">
        <v>5</v>
      </c>
      <c r="M488" s="152" t="s">
        <v>8</v>
      </c>
      <c r="N488" s="152">
        <v>10.0</v>
      </c>
      <c r="O488" s="152"/>
      <c r="P488" s="152"/>
      <c r="Q488" s="152"/>
      <c r="R488" s="153"/>
      <c r="S488" s="153" t="str">
        <f t="array" ref="S488">INDEX(Activities!I:I, MATCH(A488, Activities!A:A, 0))</f>
        <v>East Africa Crime and Justice Programme</v>
      </c>
      <c r="T488" s="153"/>
      <c r="U488" s="135"/>
      <c r="V488" s="135"/>
      <c r="W488" s="135"/>
      <c r="X488" s="135"/>
      <c r="Y488" s="135"/>
      <c r="Z488" s="135"/>
      <c r="AA488" s="135"/>
    </row>
    <row r="489" ht="13.5" customHeight="1">
      <c r="A489" s="146" t="s">
        <v>244</v>
      </c>
      <c r="B489" s="147">
        <f>COUNTIF(Activities!A:A, A489)</f>
        <v>1</v>
      </c>
      <c r="C489" s="161">
        <v>169815.0</v>
      </c>
      <c r="D489" s="149">
        <v>43921.0</v>
      </c>
      <c r="E489" s="150">
        <v>43921.0</v>
      </c>
      <c r="F489" s="156">
        <v>4.0</v>
      </c>
      <c r="G489" s="152">
        <f t="shared" si="1"/>
        <v>3</v>
      </c>
      <c r="H489" s="153" t="s">
        <v>817</v>
      </c>
      <c r="I489" s="152">
        <f t="shared" si="2"/>
        <v>2020</v>
      </c>
      <c r="J489" s="152">
        <f t="shared" si="3"/>
        <v>2021</v>
      </c>
      <c r="K489" s="153" t="str">
        <f t="shared" si="4"/>
        <v>Expenditure on Nigeria Delta &amp; Maritime Security and Stability Programme (Q4 FY 2021)</v>
      </c>
      <c r="L489" s="152" t="s">
        <v>5</v>
      </c>
      <c r="M489" s="152" t="s">
        <v>8</v>
      </c>
      <c r="N489" s="152">
        <v>10.0</v>
      </c>
      <c r="O489" s="152"/>
      <c r="P489" s="152"/>
      <c r="Q489" s="152"/>
      <c r="R489" s="153"/>
      <c r="S489" s="153" t="str">
        <f t="array" ref="S489">INDEX(Activities!I:I, MATCH(A489, Activities!A:A, 0))</f>
        <v>Nigeria Delta &amp; Maritime Security and Stability Programme</v>
      </c>
      <c r="T489" s="153"/>
      <c r="U489" s="135"/>
      <c r="V489" s="135"/>
      <c r="W489" s="135"/>
      <c r="X489" s="135"/>
      <c r="Y489" s="135"/>
      <c r="Z489" s="135"/>
      <c r="AA489" s="135"/>
    </row>
    <row r="490" ht="13.5" customHeight="1">
      <c r="A490" s="146" t="s">
        <v>248</v>
      </c>
      <c r="B490" s="147">
        <f>COUNTIF(Activities!A:A, A490)</f>
        <v>1</v>
      </c>
      <c r="C490" s="161">
        <v>396977.0</v>
      </c>
      <c r="D490" s="149">
        <v>43921.0</v>
      </c>
      <c r="E490" s="150">
        <v>43921.0</v>
      </c>
      <c r="F490" s="156">
        <v>4.0</v>
      </c>
      <c r="G490" s="152">
        <f t="shared" si="1"/>
        <v>3</v>
      </c>
      <c r="H490" s="153" t="s">
        <v>817</v>
      </c>
      <c r="I490" s="152">
        <f t="shared" si="2"/>
        <v>2020</v>
      </c>
      <c r="J490" s="152">
        <f t="shared" si="3"/>
        <v>2021</v>
      </c>
      <c r="K490" s="153" t="str">
        <f t="shared" si="4"/>
        <v>Expenditure on Sahel Defence and Security (Q4 FY 2021)</v>
      </c>
      <c r="L490" s="152" t="s">
        <v>5</v>
      </c>
      <c r="M490" s="152" t="s">
        <v>8</v>
      </c>
      <c r="N490" s="152">
        <v>10.0</v>
      </c>
      <c r="O490" s="152"/>
      <c r="P490" s="152"/>
      <c r="Q490" s="152"/>
      <c r="R490" s="153"/>
      <c r="S490" s="153" t="str">
        <f t="array" ref="S490">INDEX(Activities!I:I, MATCH(A490, Activities!A:A, 0))</f>
        <v>Sahel Defence and Security</v>
      </c>
      <c r="T490" s="153"/>
      <c r="U490" s="135"/>
      <c r="V490" s="135"/>
      <c r="W490" s="135"/>
      <c r="X490" s="135"/>
      <c r="Y490" s="135"/>
      <c r="Z490" s="135"/>
      <c r="AA490" s="135"/>
    </row>
    <row r="491" ht="13.5" customHeight="1">
      <c r="A491" s="146" t="s">
        <v>252</v>
      </c>
      <c r="B491" s="147">
        <f>COUNTIF(Activities!A:A, A491)</f>
        <v>1</v>
      </c>
      <c r="C491" s="161">
        <v>321272.0</v>
      </c>
      <c r="D491" s="149">
        <v>43921.0</v>
      </c>
      <c r="E491" s="150">
        <v>43921.0</v>
      </c>
      <c r="F491" s="156">
        <v>4.0</v>
      </c>
      <c r="G491" s="152">
        <f t="shared" si="1"/>
        <v>3</v>
      </c>
      <c r="H491" s="153" t="s">
        <v>817</v>
      </c>
      <c r="I491" s="152">
        <f t="shared" si="2"/>
        <v>2020</v>
      </c>
      <c r="J491" s="152">
        <f t="shared" si="3"/>
        <v>2021</v>
      </c>
      <c r="K491" s="153" t="str">
        <f t="shared" si="4"/>
        <v>Expenditure on Sahel Stabilisation Programme (Q4 FY 2021)</v>
      </c>
      <c r="L491" s="152" t="s">
        <v>5</v>
      </c>
      <c r="M491" s="152" t="s">
        <v>8</v>
      </c>
      <c r="N491" s="152">
        <v>10.0</v>
      </c>
      <c r="O491" s="152"/>
      <c r="P491" s="152"/>
      <c r="Q491" s="152"/>
      <c r="R491" s="153"/>
      <c r="S491" s="153" t="str">
        <f t="array" ref="S491">INDEX(Activities!I:I, MATCH(A491, Activities!A:A, 0))</f>
        <v>Sahel Stabilisation Programme</v>
      </c>
      <c r="T491" s="153"/>
      <c r="U491" s="135"/>
      <c r="V491" s="135"/>
      <c r="W491" s="135"/>
      <c r="X491" s="135"/>
      <c r="Y491" s="135"/>
      <c r="Z491" s="135"/>
      <c r="AA491" s="135"/>
    </row>
    <row r="492" ht="13.5" customHeight="1">
      <c r="A492" s="146" t="s">
        <v>260</v>
      </c>
      <c r="B492" s="147">
        <f>COUNTIF(Activities!A:A, A492)</f>
        <v>1</v>
      </c>
      <c r="C492" s="161">
        <v>911346.0</v>
      </c>
      <c r="D492" s="149">
        <v>43921.0</v>
      </c>
      <c r="E492" s="150">
        <v>43921.0</v>
      </c>
      <c r="F492" s="156">
        <v>4.0</v>
      </c>
      <c r="G492" s="152">
        <f t="shared" si="1"/>
        <v>3</v>
      </c>
      <c r="H492" s="153" t="s">
        <v>817</v>
      </c>
      <c r="I492" s="152">
        <f t="shared" si="2"/>
        <v>2020</v>
      </c>
      <c r="J492" s="152">
        <f t="shared" si="3"/>
        <v>2021</v>
      </c>
      <c r="K492" s="153" t="str">
        <f t="shared" si="4"/>
        <v>Expenditure on Somalia Counter Extremism Programme (Q4 FY 2021)</v>
      </c>
      <c r="L492" s="152" t="s">
        <v>5</v>
      </c>
      <c r="M492" s="152" t="s">
        <v>8</v>
      </c>
      <c r="N492" s="152">
        <v>10.0</v>
      </c>
      <c r="O492" s="152"/>
      <c r="P492" s="152"/>
      <c r="Q492" s="152"/>
      <c r="R492" s="153"/>
      <c r="S492" s="153" t="str">
        <f t="array" ref="S492">INDEX(Activities!I:I, MATCH(A492, Activities!A:A, 0))</f>
        <v>Somalia Counter Extremism Programme</v>
      </c>
      <c r="T492" s="153"/>
      <c r="U492" s="135"/>
      <c r="V492" s="135"/>
      <c r="W492" s="135"/>
      <c r="X492" s="135"/>
      <c r="Y492" s="135"/>
      <c r="Z492" s="135"/>
      <c r="AA492" s="135"/>
    </row>
    <row r="493" ht="13.5" customHeight="1">
      <c r="A493" s="146" t="s">
        <v>265</v>
      </c>
      <c r="B493" s="147">
        <f>COUNTIF(Activities!A:A, A493)</f>
        <v>1</v>
      </c>
      <c r="C493" s="161">
        <v>261591.0</v>
      </c>
      <c r="D493" s="149">
        <v>43921.0</v>
      </c>
      <c r="E493" s="150">
        <v>43921.0</v>
      </c>
      <c r="F493" s="156">
        <v>4.0</v>
      </c>
      <c r="G493" s="152">
        <f t="shared" si="1"/>
        <v>3</v>
      </c>
      <c r="H493" s="153" t="s">
        <v>817</v>
      </c>
      <c r="I493" s="152">
        <f t="shared" si="2"/>
        <v>2020</v>
      </c>
      <c r="J493" s="152">
        <f t="shared" si="3"/>
        <v>2021</v>
      </c>
      <c r="K493" s="153" t="str">
        <f t="shared" si="4"/>
        <v>Expenditure on Somalia Security Sector Reform Programme (Q4 FY 2021)</v>
      </c>
      <c r="L493" s="152" t="s">
        <v>5</v>
      </c>
      <c r="M493" s="152" t="s">
        <v>8</v>
      </c>
      <c r="N493" s="152">
        <v>10.0</v>
      </c>
      <c r="O493" s="152"/>
      <c r="P493" s="152"/>
      <c r="Q493" s="152"/>
      <c r="R493" s="153"/>
      <c r="S493" s="153" t="str">
        <f t="array" ref="S493">INDEX(Activities!I:I, MATCH(A493, Activities!A:A, 0))</f>
        <v>Somalia Security Sector Reform Programme</v>
      </c>
      <c r="T493" s="153"/>
      <c r="U493" s="135"/>
      <c r="V493" s="135"/>
      <c r="W493" s="135"/>
      <c r="X493" s="135"/>
      <c r="Y493" s="135"/>
      <c r="Z493" s="135"/>
      <c r="AA493" s="135"/>
    </row>
    <row r="494" ht="13.5" customHeight="1">
      <c r="A494" s="146" t="s">
        <v>269</v>
      </c>
      <c r="B494" s="147">
        <f>COUNTIF(Activities!A:A, A494)</f>
        <v>1</v>
      </c>
      <c r="C494" s="161">
        <v>560521.0</v>
      </c>
      <c r="D494" s="149">
        <v>43921.0</v>
      </c>
      <c r="E494" s="150">
        <v>43921.0</v>
      </c>
      <c r="F494" s="156">
        <v>4.0</v>
      </c>
      <c r="G494" s="152">
        <f t="shared" si="1"/>
        <v>3</v>
      </c>
      <c r="H494" s="153" t="s">
        <v>817</v>
      </c>
      <c r="I494" s="152">
        <f t="shared" si="2"/>
        <v>2020</v>
      </c>
      <c r="J494" s="152">
        <f t="shared" si="3"/>
        <v>2021</v>
      </c>
      <c r="K494" s="153" t="str">
        <f t="shared" si="4"/>
        <v>Expenditure on Somalia Stabilisation Programme (Q4 FY 2021)</v>
      </c>
      <c r="L494" s="152" t="s">
        <v>5</v>
      </c>
      <c r="M494" s="152" t="s">
        <v>8</v>
      </c>
      <c r="N494" s="152">
        <v>10.0</v>
      </c>
      <c r="O494" s="152"/>
      <c r="P494" s="152"/>
      <c r="Q494" s="152"/>
      <c r="R494" s="153"/>
      <c r="S494" s="153" t="str">
        <f t="array" ref="S494">INDEX(Activities!I:I, MATCH(A494, Activities!A:A, 0))</f>
        <v>Somalia Stabilisation Programme</v>
      </c>
      <c r="T494" s="153"/>
      <c r="U494" s="135"/>
      <c r="V494" s="135"/>
      <c r="W494" s="135"/>
      <c r="X494" s="135"/>
      <c r="Y494" s="135"/>
      <c r="Z494" s="135"/>
      <c r="AA494" s="135"/>
    </row>
    <row r="495" ht="13.5" customHeight="1">
      <c r="A495" s="146" t="s">
        <v>273</v>
      </c>
      <c r="B495" s="147">
        <f>COUNTIF(Activities!A:A, A495)</f>
        <v>1</v>
      </c>
      <c r="C495" s="161">
        <v>1509110.0</v>
      </c>
      <c r="D495" s="149">
        <v>43921.0</v>
      </c>
      <c r="E495" s="150">
        <v>43921.0</v>
      </c>
      <c r="F495" s="156">
        <v>4.0</v>
      </c>
      <c r="G495" s="152">
        <f t="shared" si="1"/>
        <v>3</v>
      </c>
      <c r="H495" s="153" t="s">
        <v>817</v>
      </c>
      <c r="I495" s="152">
        <f t="shared" si="2"/>
        <v>2020</v>
      </c>
      <c r="J495" s="152">
        <f t="shared" si="3"/>
        <v>2021</v>
      </c>
      <c r="K495" s="153" t="str">
        <f t="shared" si="4"/>
        <v>Expenditure on South Sudan Conflict Reduction (Q4 FY 2021)</v>
      </c>
      <c r="L495" s="152" t="s">
        <v>5</v>
      </c>
      <c r="M495" s="152" t="s">
        <v>8</v>
      </c>
      <c r="N495" s="152">
        <v>10.0</v>
      </c>
      <c r="O495" s="152"/>
      <c r="P495" s="152"/>
      <c r="Q495" s="152"/>
      <c r="R495" s="153"/>
      <c r="S495" s="153" t="str">
        <f t="array" ref="S495">INDEX(Activities!I:I, MATCH(A495, Activities!A:A, 0))</f>
        <v>South Sudan Conflict Reduction</v>
      </c>
      <c r="T495" s="153"/>
      <c r="U495" s="135"/>
      <c r="V495" s="135"/>
      <c r="W495" s="135"/>
      <c r="X495" s="135"/>
      <c r="Y495" s="135"/>
      <c r="Z495" s="135"/>
      <c r="AA495" s="135"/>
    </row>
    <row r="496" ht="13.5" customHeight="1">
      <c r="A496" s="146" t="s">
        <v>279</v>
      </c>
      <c r="B496" s="147">
        <f>COUNTIF(Activities!A:A, A496)</f>
        <v>1</v>
      </c>
      <c r="C496" s="161">
        <v>132902.0</v>
      </c>
      <c r="D496" s="149">
        <v>43921.0</v>
      </c>
      <c r="E496" s="150">
        <v>43921.0</v>
      </c>
      <c r="F496" s="156">
        <v>4.0</v>
      </c>
      <c r="G496" s="152">
        <f t="shared" si="1"/>
        <v>3</v>
      </c>
      <c r="H496" s="153" t="s">
        <v>817</v>
      </c>
      <c r="I496" s="152">
        <f t="shared" si="2"/>
        <v>2020</v>
      </c>
      <c r="J496" s="152">
        <f t="shared" si="3"/>
        <v>2021</v>
      </c>
      <c r="K496" s="153" t="str">
        <f t="shared" si="4"/>
        <v>Expenditure on Sudan Conflict Reduction and Stabilisation Programme (Q4 FY 2021)</v>
      </c>
      <c r="L496" s="152" t="s">
        <v>5</v>
      </c>
      <c r="M496" s="152" t="s">
        <v>8</v>
      </c>
      <c r="N496" s="152">
        <v>10.0</v>
      </c>
      <c r="O496" s="152"/>
      <c r="P496" s="152"/>
      <c r="Q496" s="152"/>
      <c r="R496" s="153"/>
      <c r="S496" s="153" t="str">
        <f t="array" ref="S496">INDEX(Activities!I:I, MATCH(A496, Activities!A:A, 0))</f>
        <v>Sudan Conflict Reduction and Stabilisation Programme</v>
      </c>
      <c r="T496" s="153"/>
      <c r="U496" s="135"/>
      <c r="V496" s="135"/>
      <c r="W496" s="135"/>
      <c r="X496" s="135"/>
      <c r="Y496" s="135"/>
      <c r="Z496" s="135"/>
      <c r="AA496" s="135"/>
    </row>
    <row r="497" ht="13.5" customHeight="1">
      <c r="A497" s="146" t="s">
        <v>309</v>
      </c>
      <c r="B497" s="147">
        <f>COUNTIF(Activities!A:A, A497)</f>
        <v>1</v>
      </c>
      <c r="C497" s="161">
        <v>1200000.0</v>
      </c>
      <c r="D497" s="149">
        <v>43921.0</v>
      </c>
      <c r="E497" s="150">
        <v>43921.0</v>
      </c>
      <c r="F497" s="156">
        <v>4.0</v>
      </c>
      <c r="G497" s="152">
        <f t="shared" si="1"/>
        <v>3</v>
      </c>
      <c r="H497" s="153" t="s">
        <v>817</v>
      </c>
      <c r="I497" s="152">
        <f t="shared" si="2"/>
        <v>2020</v>
      </c>
      <c r="J497" s="152">
        <f t="shared" si="3"/>
        <v>2021</v>
      </c>
      <c r="K497" s="153" t="str">
        <f t="shared" si="4"/>
        <v>Expenditure on Caribbean – Serious and Organised Crime (Q4 FY 2021)</v>
      </c>
      <c r="L497" s="152" t="s">
        <v>5</v>
      </c>
      <c r="M497" s="152" t="s">
        <v>8</v>
      </c>
      <c r="N497" s="152">
        <v>10.0</v>
      </c>
      <c r="O497" s="152"/>
      <c r="P497" s="152"/>
      <c r="Q497" s="152"/>
      <c r="R497" s="153"/>
      <c r="S497" s="153" t="str">
        <f t="array" ref="S497">INDEX(Activities!I:I, MATCH(A497, Activities!A:A, 0))</f>
        <v>Caribbean – Serious and Organised Crime</v>
      </c>
      <c r="T497" s="153"/>
      <c r="U497" s="135"/>
      <c r="V497" s="135"/>
      <c r="W497" s="135"/>
      <c r="X497" s="135"/>
      <c r="Y497" s="135"/>
      <c r="Z497" s="135"/>
      <c r="AA497" s="135"/>
    </row>
    <row r="498" ht="13.5" customHeight="1">
      <c r="A498" s="146" t="s">
        <v>314</v>
      </c>
      <c r="B498" s="147">
        <f>COUNTIF(Activities!A:A, A498)</f>
        <v>1</v>
      </c>
      <c r="C498" s="161">
        <v>-1100000.0</v>
      </c>
      <c r="D498" s="149">
        <v>43921.0</v>
      </c>
      <c r="E498" s="150">
        <v>43921.0</v>
      </c>
      <c r="F498" s="156">
        <v>4.0</v>
      </c>
      <c r="G498" s="152">
        <f t="shared" si="1"/>
        <v>3</v>
      </c>
      <c r="H498" s="153" t="s">
        <v>817</v>
      </c>
      <c r="I498" s="152">
        <f t="shared" si="2"/>
        <v>2020</v>
      </c>
      <c r="J498" s="152">
        <f t="shared" si="3"/>
        <v>2021</v>
      </c>
      <c r="K498" s="153" t="str">
        <f t="shared" si="4"/>
        <v>Expenditure on Colombia Peace and Stability (Q4 FY 2021)</v>
      </c>
      <c r="L498" s="152" t="s">
        <v>5</v>
      </c>
      <c r="M498" s="152" t="s">
        <v>8</v>
      </c>
      <c r="N498" s="152">
        <v>10.0</v>
      </c>
      <c r="O498" s="152"/>
      <c r="P498" s="152"/>
      <c r="Q498" s="152"/>
      <c r="R498" s="153"/>
      <c r="S498" s="153" t="str">
        <f t="array" ref="S498">INDEX(Activities!I:I, MATCH(A498, Activities!A:A, 0))</f>
        <v>Colombia Peace and Stability</v>
      </c>
      <c r="T498" s="153"/>
      <c r="U498" s="135"/>
      <c r="V498" s="135"/>
      <c r="W498" s="135"/>
      <c r="X498" s="135"/>
      <c r="Y498" s="135"/>
      <c r="Z498" s="135"/>
      <c r="AA498" s="135"/>
    </row>
    <row r="499" ht="13.5" customHeight="1">
      <c r="A499" s="146" t="s">
        <v>320</v>
      </c>
      <c r="B499" s="147">
        <f>COUNTIF(Activities!A:A, A499)</f>
        <v>1</v>
      </c>
      <c r="C499" s="161">
        <v>700000.0</v>
      </c>
      <c r="D499" s="149">
        <v>43921.0</v>
      </c>
      <c r="E499" s="150">
        <v>43921.0</v>
      </c>
      <c r="F499" s="156">
        <v>4.0</v>
      </c>
      <c r="G499" s="152">
        <f t="shared" si="1"/>
        <v>3</v>
      </c>
      <c r="H499" s="153" t="s">
        <v>817</v>
      </c>
      <c r="I499" s="152">
        <f t="shared" si="2"/>
        <v>2020</v>
      </c>
      <c r="J499" s="152">
        <f t="shared" si="3"/>
        <v>2021</v>
      </c>
      <c r="K499" s="153" t="str">
        <f t="shared" si="4"/>
        <v>Expenditure on Peru/Colombia Serious Organised Crime (Formerly Combatting Illicit Economies - Colombia/Peru/Panama) (Q4 FY 2021)</v>
      </c>
      <c r="L499" s="152" t="s">
        <v>5</v>
      </c>
      <c r="M499" s="152" t="s">
        <v>8</v>
      </c>
      <c r="N499" s="152">
        <v>10.0</v>
      </c>
      <c r="O499" s="152"/>
      <c r="P499" s="152"/>
      <c r="Q499" s="152"/>
      <c r="R499" s="153"/>
      <c r="S499" s="153" t="str">
        <f t="array" ref="S499">INDEX(Activities!I:I, MATCH(A499, Activities!A:A, 0))</f>
        <v>Peru/Colombia Serious Organised Crime (Formerly Combatting Illicit Economies - Colombia/Peru/Panama)</v>
      </c>
      <c r="T499" s="153"/>
      <c r="U499" s="135"/>
      <c r="V499" s="135"/>
      <c r="W499" s="135"/>
      <c r="X499" s="135"/>
      <c r="Y499" s="135"/>
      <c r="Z499" s="135"/>
      <c r="AA499" s="135"/>
    </row>
    <row r="500" ht="13.5" customHeight="1">
      <c r="A500" s="146" t="s">
        <v>325</v>
      </c>
      <c r="B500" s="147">
        <f>COUNTIF(Activities!A:A, A500)</f>
        <v>1</v>
      </c>
      <c r="C500" s="161">
        <v>334069.0</v>
      </c>
      <c r="D500" s="149">
        <v>43921.0</v>
      </c>
      <c r="E500" s="150">
        <v>43921.0</v>
      </c>
      <c r="F500" s="156">
        <v>4.0</v>
      </c>
      <c r="G500" s="152">
        <f t="shared" si="1"/>
        <v>3</v>
      </c>
      <c r="H500" s="153" t="s">
        <v>817</v>
      </c>
      <c r="I500" s="152">
        <f t="shared" si="2"/>
        <v>2020</v>
      </c>
      <c r="J500" s="152">
        <f t="shared" si="3"/>
        <v>2021</v>
      </c>
      <c r="K500" s="153" t="str">
        <f t="shared" si="4"/>
        <v>Expenditure on Central Asia Programme (Q4 FY 2021)</v>
      </c>
      <c r="L500" s="152" t="s">
        <v>5</v>
      </c>
      <c r="M500" s="152" t="s">
        <v>8</v>
      </c>
      <c r="N500" s="152">
        <v>10.0</v>
      </c>
      <c r="O500" s="152"/>
      <c r="P500" s="152"/>
      <c r="Q500" s="152"/>
      <c r="R500" s="153"/>
      <c r="S500" s="153" t="str">
        <f t="array" ref="S500">INDEX(Activities!I:I, MATCH(A500, Activities!A:A, 0))</f>
        <v>Central Asia Programme</v>
      </c>
      <c r="T500" s="153"/>
      <c r="U500" s="135"/>
      <c r="V500" s="135"/>
      <c r="W500" s="135"/>
      <c r="X500" s="135"/>
      <c r="Y500" s="135"/>
      <c r="Z500" s="135"/>
      <c r="AA500" s="135"/>
    </row>
    <row r="501" ht="13.5" customHeight="1">
      <c r="A501" s="146" t="s">
        <v>330</v>
      </c>
      <c r="B501" s="147">
        <f>COUNTIF(Activities!A:A, A501)</f>
        <v>1</v>
      </c>
      <c r="C501" s="161">
        <v>764216.0</v>
      </c>
      <c r="D501" s="149">
        <v>43921.0</v>
      </c>
      <c r="E501" s="150">
        <v>43921.0</v>
      </c>
      <c r="F501" s="156">
        <v>4.0</v>
      </c>
      <c r="G501" s="152">
        <f t="shared" si="1"/>
        <v>3</v>
      </c>
      <c r="H501" s="153" t="s">
        <v>817</v>
      </c>
      <c r="I501" s="152">
        <f t="shared" si="2"/>
        <v>2020</v>
      </c>
      <c r="J501" s="152">
        <f t="shared" si="3"/>
        <v>2021</v>
      </c>
      <c r="K501" s="153" t="str">
        <f t="shared" si="4"/>
        <v>Expenditure on Eastern Partnership (Q4 FY 2021)</v>
      </c>
      <c r="L501" s="152" t="s">
        <v>5</v>
      </c>
      <c r="M501" s="152" t="s">
        <v>8</v>
      </c>
      <c r="N501" s="152">
        <v>10.0</v>
      </c>
      <c r="O501" s="152"/>
      <c r="P501" s="152"/>
      <c r="Q501" s="152"/>
      <c r="R501" s="153"/>
      <c r="S501" s="153" t="str">
        <f t="array" ref="S501">INDEX(Activities!I:I, MATCH(A501, Activities!A:A, 0))</f>
        <v>Eastern Partnership</v>
      </c>
      <c r="T501" s="153"/>
      <c r="U501" s="135"/>
      <c r="V501" s="135"/>
      <c r="W501" s="135"/>
      <c r="X501" s="135"/>
      <c r="Y501" s="135"/>
      <c r="Z501" s="135"/>
      <c r="AA501" s="135"/>
    </row>
    <row r="502" ht="13.5" customHeight="1">
      <c r="A502" s="146" t="s">
        <v>334</v>
      </c>
      <c r="B502" s="147">
        <f>COUNTIF(Activities!A:A, A502)</f>
        <v>1</v>
      </c>
      <c r="C502" s="161">
        <v>2026436.0</v>
      </c>
      <c r="D502" s="149">
        <v>43921.0</v>
      </c>
      <c r="E502" s="150">
        <v>43921.0</v>
      </c>
      <c r="F502" s="156">
        <v>4.0</v>
      </c>
      <c r="G502" s="152">
        <f t="shared" si="1"/>
        <v>3</v>
      </c>
      <c r="H502" s="153" t="s">
        <v>817</v>
      </c>
      <c r="I502" s="152">
        <f t="shared" si="2"/>
        <v>2020</v>
      </c>
      <c r="J502" s="152">
        <f t="shared" si="3"/>
        <v>2021</v>
      </c>
      <c r="K502" s="153" t="str">
        <f t="shared" si="4"/>
        <v>Expenditure on Good Governance Fund (Q4 FY 2021)</v>
      </c>
      <c r="L502" s="152" t="s">
        <v>5</v>
      </c>
      <c r="M502" s="152" t="s">
        <v>8</v>
      </c>
      <c r="N502" s="152">
        <v>10.0</v>
      </c>
      <c r="O502" s="152"/>
      <c r="P502" s="152"/>
      <c r="Q502" s="152"/>
      <c r="R502" s="153"/>
      <c r="S502" s="153" t="str">
        <f t="array" ref="S502">INDEX(Activities!I:I, MATCH(A502, Activities!A:A, 0))</f>
        <v>Good Governance Fund</v>
      </c>
      <c r="T502" s="153"/>
      <c r="U502" s="135"/>
      <c r="V502" s="135"/>
      <c r="W502" s="135"/>
      <c r="X502" s="135"/>
      <c r="Y502" s="135"/>
      <c r="Z502" s="135"/>
      <c r="AA502" s="135"/>
    </row>
    <row r="503" ht="13.5" customHeight="1">
      <c r="A503" s="146" t="s">
        <v>349</v>
      </c>
      <c r="B503" s="147">
        <f>COUNTIF(Activities!A:A, A503)</f>
        <v>1</v>
      </c>
      <c r="C503" s="161">
        <v>265351.0</v>
      </c>
      <c r="D503" s="149">
        <v>43921.0</v>
      </c>
      <c r="E503" s="150">
        <v>43921.0</v>
      </c>
      <c r="F503" s="156">
        <v>4.0</v>
      </c>
      <c r="G503" s="152">
        <f t="shared" si="1"/>
        <v>3</v>
      </c>
      <c r="H503" s="153" t="s">
        <v>817</v>
      </c>
      <c r="I503" s="152">
        <f t="shared" si="2"/>
        <v>2020</v>
      </c>
      <c r="J503" s="152">
        <f t="shared" si="3"/>
        <v>2021</v>
      </c>
      <c r="K503" s="153" t="str">
        <f t="shared" si="4"/>
        <v>Expenditure on Algeria CSSF Programme (Q4 FY 2021)</v>
      </c>
      <c r="L503" s="152" t="s">
        <v>5</v>
      </c>
      <c r="M503" s="152" t="s">
        <v>8</v>
      </c>
      <c r="N503" s="152">
        <v>10.0</v>
      </c>
      <c r="O503" s="152"/>
      <c r="P503" s="152"/>
      <c r="Q503" s="152"/>
      <c r="R503" s="153"/>
      <c r="S503" s="153" t="str">
        <f t="array" ref="S503">INDEX(Activities!I:I, MATCH(A503, Activities!A:A, 0))</f>
        <v>Algeria CSSF Programme</v>
      </c>
      <c r="T503" s="153"/>
      <c r="U503" s="135"/>
      <c r="V503" s="135"/>
      <c r="W503" s="135"/>
      <c r="X503" s="135"/>
      <c r="Y503" s="135"/>
      <c r="Z503" s="135"/>
      <c r="AA503" s="135"/>
    </row>
    <row r="504" ht="13.5" customHeight="1">
      <c r="A504" s="146" t="s">
        <v>356</v>
      </c>
      <c r="B504" s="147">
        <f>COUNTIF(Activities!A:A, A504)</f>
        <v>1</v>
      </c>
      <c r="C504" s="161">
        <v>-4047083.0</v>
      </c>
      <c r="D504" s="149">
        <v>43921.0</v>
      </c>
      <c r="E504" s="150">
        <v>43921.0</v>
      </c>
      <c r="F504" s="156">
        <v>4.0</v>
      </c>
      <c r="G504" s="152">
        <f t="shared" si="1"/>
        <v>3</v>
      </c>
      <c r="H504" s="153" t="s">
        <v>817</v>
      </c>
      <c r="I504" s="152">
        <f t="shared" si="2"/>
        <v>2020</v>
      </c>
      <c r="J504" s="152">
        <f t="shared" si="3"/>
        <v>2021</v>
      </c>
      <c r="K504" s="153" t="str">
        <f t="shared" si="4"/>
        <v>Expenditure on Egypt CSSF Programme (Q4 FY 2021)</v>
      </c>
      <c r="L504" s="152" t="s">
        <v>5</v>
      </c>
      <c r="M504" s="152" t="s">
        <v>8</v>
      </c>
      <c r="N504" s="152">
        <v>10.0</v>
      </c>
      <c r="O504" s="152"/>
      <c r="P504" s="152"/>
      <c r="Q504" s="152"/>
      <c r="R504" s="153"/>
      <c r="S504" s="153" t="str">
        <f t="array" ref="S504">INDEX(Activities!I:I, MATCH(A504, Activities!A:A, 0))</f>
        <v>Egypt CSSF Programme</v>
      </c>
      <c r="T504" s="153"/>
      <c r="U504" s="135"/>
      <c r="V504" s="135"/>
      <c r="W504" s="135"/>
      <c r="X504" s="135"/>
      <c r="Y504" s="135"/>
      <c r="Z504" s="135"/>
      <c r="AA504" s="135"/>
    </row>
    <row r="505" ht="13.5" customHeight="1">
      <c r="A505" s="146" t="s">
        <v>363</v>
      </c>
      <c r="B505" s="147">
        <f>COUNTIF(Activities!A:A, A505)</f>
        <v>1</v>
      </c>
      <c r="C505" s="161">
        <v>2968361.0</v>
      </c>
      <c r="D505" s="149">
        <v>43921.0</v>
      </c>
      <c r="E505" s="150">
        <v>43921.0</v>
      </c>
      <c r="F505" s="156">
        <v>4.0</v>
      </c>
      <c r="G505" s="152">
        <f t="shared" si="1"/>
        <v>3</v>
      </c>
      <c r="H505" s="153" t="s">
        <v>817</v>
      </c>
      <c r="I505" s="152">
        <f t="shared" si="2"/>
        <v>2020</v>
      </c>
      <c r="J505" s="152">
        <f t="shared" si="3"/>
        <v>2021</v>
      </c>
      <c r="K505" s="153" t="str">
        <f t="shared" si="4"/>
        <v>Expenditure on Lebanon CSSF: Security Programme (Q4 FY 2021)</v>
      </c>
      <c r="L505" s="152" t="s">
        <v>5</v>
      </c>
      <c r="M505" s="152" t="s">
        <v>8</v>
      </c>
      <c r="N505" s="152">
        <v>10.0</v>
      </c>
      <c r="O505" s="152"/>
      <c r="P505" s="152"/>
      <c r="Q505" s="152"/>
      <c r="R505" s="153"/>
      <c r="S505" s="153" t="str">
        <f t="array" ref="S505">INDEX(Activities!I:I, MATCH(A505, Activities!A:A, 0))</f>
        <v>Lebanon CSSF: Security Programme</v>
      </c>
      <c r="T505" s="153"/>
      <c r="U505" s="135"/>
      <c r="V505" s="135"/>
      <c r="W505" s="135"/>
      <c r="X505" s="135"/>
      <c r="Y505" s="135"/>
      <c r="Z505" s="135"/>
      <c r="AA505" s="135"/>
    </row>
    <row r="506" ht="13.5" customHeight="1">
      <c r="A506" s="146" t="s">
        <v>370</v>
      </c>
      <c r="B506" s="147">
        <f>COUNTIF(Activities!A:A, A506)</f>
        <v>1</v>
      </c>
      <c r="C506" s="161">
        <v>2420156.0</v>
      </c>
      <c r="D506" s="149">
        <v>43921.0</v>
      </c>
      <c r="E506" s="150">
        <v>43921.0</v>
      </c>
      <c r="F506" s="156">
        <v>4.0</v>
      </c>
      <c r="G506" s="152">
        <f t="shared" si="1"/>
        <v>3</v>
      </c>
      <c r="H506" s="153" t="s">
        <v>817</v>
      </c>
      <c r="I506" s="152">
        <f t="shared" si="2"/>
        <v>2020</v>
      </c>
      <c r="J506" s="152">
        <f t="shared" si="3"/>
        <v>2021</v>
      </c>
      <c r="K506" s="153" t="str">
        <f t="shared" si="4"/>
        <v>Expenditure on Libya CSSF Programme (Q4 FY 2021)</v>
      </c>
      <c r="L506" s="152" t="s">
        <v>5</v>
      </c>
      <c r="M506" s="152" t="s">
        <v>8</v>
      </c>
      <c r="N506" s="152">
        <v>10.0</v>
      </c>
      <c r="O506" s="152"/>
      <c r="P506" s="152"/>
      <c r="Q506" s="152"/>
      <c r="R506" s="153"/>
      <c r="S506" s="153" t="str">
        <f t="array" ref="S506">INDEX(Activities!I:I, MATCH(A506, Activities!A:A, 0))</f>
        <v>Libya CSSF Programme</v>
      </c>
      <c r="T506" s="153"/>
      <c r="U506" s="135"/>
      <c r="V506" s="135"/>
      <c r="W506" s="135"/>
      <c r="X506" s="135"/>
      <c r="Y506" s="135"/>
      <c r="Z506" s="135"/>
      <c r="AA506" s="135"/>
    </row>
    <row r="507" ht="13.5" customHeight="1">
      <c r="A507" s="146" t="s">
        <v>376</v>
      </c>
      <c r="B507" s="147">
        <f>COUNTIF(Activities!A:A, A507)</f>
        <v>1</v>
      </c>
      <c r="C507" s="161">
        <v>623516.0</v>
      </c>
      <c r="D507" s="149">
        <v>43921.0</v>
      </c>
      <c r="E507" s="150">
        <v>43921.0</v>
      </c>
      <c r="F507" s="156">
        <v>4.0</v>
      </c>
      <c r="G507" s="152">
        <f t="shared" si="1"/>
        <v>3</v>
      </c>
      <c r="H507" s="153" t="s">
        <v>817</v>
      </c>
      <c r="I507" s="152">
        <f t="shared" si="2"/>
        <v>2020</v>
      </c>
      <c r="J507" s="152">
        <f t="shared" si="3"/>
        <v>2021</v>
      </c>
      <c r="K507" s="153" t="str">
        <f t="shared" si="4"/>
        <v>Expenditure on Morocco CSSF Programme (Q4 FY 2021)</v>
      </c>
      <c r="L507" s="152" t="s">
        <v>5</v>
      </c>
      <c r="M507" s="152" t="s">
        <v>8</v>
      </c>
      <c r="N507" s="152">
        <v>10.0</v>
      </c>
      <c r="O507" s="152"/>
      <c r="P507" s="152"/>
      <c r="Q507" s="152"/>
      <c r="R507" s="153"/>
      <c r="S507" s="153" t="str">
        <f t="array" ref="S507">INDEX(Activities!I:I, MATCH(A507, Activities!A:A, 0))</f>
        <v>Morocco CSSF Programme</v>
      </c>
      <c r="T507" s="153"/>
      <c r="U507" s="135"/>
      <c r="V507" s="135"/>
      <c r="W507" s="135"/>
      <c r="X507" s="135"/>
      <c r="Y507" s="135"/>
      <c r="Z507" s="135"/>
      <c r="AA507" s="135"/>
    </row>
    <row r="508" ht="13.5" customHeight="1">
      <c r="A508" s="146" t="s">
        <v>383</v>
      </c>
      <c r="B508" s="147">
        <f>COUNTIF(Activities!A:A, A508)</f>
        <v>1</v>
      </c>
      <c r="C508" s="161">
        <v>648898.0</v>
      </c>
      <c r="D508" s="149">
        <v>43921.0</v>
      </c>
      <c r="E508" s="150">
        <v>43921.0</v>
      </c>
      <c r="F508" s="156">
        <v>4.0</v>
      </c>
      <c r="G508" s="152">
        <f t="shared" si="1"/>
        <v>3</v>
      </c>
      <c r="H508" s="153" t="s">
        <v>817</v>
      </c>
      <c r="I508" s="152">
        <f t="shared" si="2"/>
        <v>2020</v>
      </c>
      <c r="J508" s="152">
        <f t="shared" si="3"/>
        <v>2021</v>
      </c>
      <c r="K508" s="153" t="str">
        <f t="shared" si="4"/>
        <v>Expenditure on Yemen CSSF Programme (Q4 FY 2021)</v>
      </c>
      <c r="L508" s="152" t="s">
        <v>5</v>
      </c>
      <c r="M508" s="152" t="s">
        <v>8</v>
      </c>
      <c r="N508" s="152">
        <v>10.0</v>
      </c>
      <c r="O508" s="152"/>
      <c r="P508" s="152"/>
      <c r="Q508" s="152"/>
      <c r="R508" s="153"/>
      <c r="S508" s="153" t="str">
        <f t="array" ref="S508">INDEX(Activities!I:I, MATCH(A508, Activities!A:A, 0))</f>
        <v>Yemen CSSF Programme</v>
      </c>
      <c r="T508" s="153"/>
      <c r="U508" s="135"/>
      <c r="V508" s="135"/>
      <c r="W508" s="135"/>
      <c r="X508" s="135"/>
      <c r="Y508" s="135"/>
      <c r="Z508" s="135"/>
      <c r="AA508" s="135"/>
    </row>
    <row r="509" ht="13.5" customHeight="1">
      <c r="A509" s="146" t="s">
        <v>399</v>
      </c>
      <c r="B509" s="147">
        <f>COUNTIF(Activities!A:A, A509)</f>
        <v>1</v>
      </c>
      <c r="C509" s="161">
        <v>937373.0</v>
      </c>
      <c r="D509" s="149">
        <v>43921.0</v>
      </c>
      <c r="E509" s="150">
        <v>43921.0</v>
      </c>
      <c r="F509" s="156">
        <v>4.0</v>
      </c>
      <c r="G509" s="152">
        <f t="shared" si="1"/>
        <v>3</v>
      </c>
      <c r="H509" s="153" t="s">
        <v>817</v>
      </c>
      <c r="I509" s="152">
        <f t="shared" si="2"/>
        <v>2020</v>
      </c>
      <c r="J509" s="152">
        <f t="shared" si="3"/>
        <v>2021</v>
      </c>
      <c r="K509" s="153" t="str">
        <f t="shared" si="4"/>
        <v>Expenditure on Jordan Political Stability (Q4 FY 2021)</v>
      </c>
      <c r="L509" s="152" t="s">
        <v>5</v>
      </c>
      <c r="M509" s="152" t="s">
        <v>8</v>
      </c>
      <c r="N509" s="152">
        <v>10.0</v>
      </c>
      <c r="O509" s="152"/>
      <c r="P509" s="152"/>
      <c r="Q509" s="152"/>
      <c r="R509" s="153"/>
      <c r="S509" s="153" t="str">
        <f t="array" ref="S509">INDEX(Activities!I:I, MATCH(A509, Activities!A:A, 0))</f>
        <v>Jordan Political Stability</v>
      </c>
      <c r="T509" s="153"/>
      <c r="U509" s="135"/>
      <c r="V509" s="135"/>
      <c r="W509" s="135"/>
      <c r="X509" s="135"/>
      <c r="Y509" s="135"/>
      <c r="Z509" s="135"/>
      <c r="AA509" s="135"/>
    </row>
    <row r="510" ht="13.5" customHeight="1">
      <c r="A510" s="146" t="s">
        <v>409</v>
      </c>
      <c r="B510" s="147">
        <f>COUNTIF(Activities!A:A, A510)</f>
        <v>1</v>
      </c>
      <c r="C510" s="161">
        <v>413604.0</v>
      </c>
      <c r="D510" s="149">
        <v>43921.0</v>
      </c>
      <c r="E510" s="150">
        <v>43921.0</v>
      </c>
      <c r="F510" s="156">
        <v>4.0</v>
      </c>
      <c r="G510" s="152">
        <f t="shared" si="1"/>
        <v>3</v>
      </c>
      <c r="H510" s="153" t="s">
        <v>817</v>
      </c>
      <c r="I510" s="152">
        <f t="shared" si="2"/>
        <v>2020</v>
      </c>
      <c r="J510" s="152">
        <f t="shared" si="3"/>
        <v>2021</v>
      </c>
      <c r="K510" s="153" t="str">
        <f t="shared" si="4"/>
        <v>Expenditure on Jordan Internal Security (Q4 FY 2021)</v>
      </c>
      <c r="L510" s="152" t="s">
        <v>5</v>
      </c>
      <c r="M510" s="152" t="s">
        <v>8</v>
      </c>
      <c r="N510" s="152">
        <v>10.0</v>
      </c>
      <c r="O510" s="152"/>
      <c r="P510" s="152"/>
      <c r="Q510" s="152"/>
      <c r="R510" s="153"/>
      <c r="S510" s="153" t="str">
        <f t="array" ref="S510">INDEX(Activities!I:I, MATCH(A510, Activities!A:A, 0))</f>
        <v>Jordan Internal Security</v>
      </c>
      <c r="T510" s="153"/>
      <c r="U510" s="135"/>
      <c r="V510" s="135"/>
      <c r="W510" s="135"/>
      <c r="X510" s="135"/>
      <c r="Y510" s="135"/>
      <c r="Z510" s="135"/>
      <c r="AA510" s="135"/>
    </row>
    <row r="511" ht="13.5" customHeight="1">
      <c r="A511" s="146" t="s">
        <v>414</v>
      </c>
      <c r="B511" s="147">
        <f>COUNTIF(Activities!A:A, A511)</f>
        <v>1</v>
      </c>
      <c r="C511" s="161">
        <v>1093866.0</v>
      </c>
      <c r="D511" s="149">
        <v>43921.0</v>
      </c>
      <c r="E511" s="150">
        <v>43921.0</v>
      </c>
      <c r="F511" s="156">
        <v>4.0</v>
      </c>
      <c r="G511" s="152">
        <f t="shared" si="1"/>
        <v>3</v>
      </c>
      <c r="H511" s="153" t="s">
        <v>817</v>
      </c>
      <c r="I511" s="152">
        <f t="shared" si="2"/>
        <v>2020</v>
      </c>
      <c r="J511" s="152">
        <f t="shared" si="3"/>
        <v>2021</v>
      </c>
      <c r="K511" s="153" t="str">
        <f t="shared" si="4"/>
        <v>Expenditure on Lebanon CSSF: Community Stability Programme (Q4 FY 2021)</v>
      </c>
      <c r="L511" s="152" t="s">
        <v>5</v>
      </c>
      <c r="M511" s="152" t="s">
        <v>8</v>
      </c>
      <c r="N511" s="152">
        <v>10.0</v>
      </c>
      <c r="O511" s="152"/>
      <c r="P511" s="152"/>
      <c r="Q511" s="152"/>
      <c r="R511" s="153"/>
      <c r="S511" s="153" t="str">
        <f t="array" ref="S511">INDEX(Activities!I:I, MATCH(A511, Activities!A:A, 0))</f>
        <v>Lebanon CSSF: Community Stability Programme</v>
      </c>
      <c r="T511" s="153"/>
      <c r="U511" s="135"/>
      <c r="V511" s="135"/>
      <c r="W511" s="135"/>
      <c r="X511" s="135"/>
      <c r="Y511" s="135"/>
      <c r="Z511" s="135"/>
      <c r="AA511" s="135"/>
    </row>
    <row r="512" ht="13.5" customHeight="1">
      <c r="A512" s="146" t="s">
        <v>418</v>
      </c>
      <c r="B512" s="147">
        <f>COUNTIF(Activities!A:A, A512)</f>
        <v>1</v>
      </c>
      <c r="C512" s="161">
        <v>420004.0</v>
      </c>
      <c r="D512" s="149">
        <v>43921.0</v>
      </c>
      <c r="E512" s="150">
        <v>43921.0</v>
      </c>
      <c r="F512" s="156">
        <v>4.0</v>
      </c>
      <c r="G512" s="152">
        <f t="shared" si="1"/>
        <v>3</v>
      </c>
      <c r="H512" s="153" t="s">
        <v>817</v>
      </c>
      <c r="I512" s="152">
        <f t="shared" si="2"/>
        <v>2020</v>
      </c>
      <c r="J512" s="152">
        <f t="shared" si="3"/>
        <v>2021</v>
      </c>
      <c r="K512" s="153" t="str">
        <f t="shared" si="4"/>
        <v>Expenditure on The North Africa Fund for Regional Cooperation (Q4 FY 2021)</v>
      </c>
      <c r="L512" s="152" t="s">
        <v>5</v>
      </c>
      <c r="M512" s="152" t="s">
        <v>8</v>
      </c>
      <c r="N512" s="152">
        <v>10.0</v>
      </c>
      <c r="O512" s="152"/>
      <c r="P512" s="152"/>
      <c r="Q512" s="152"/>
      <c r="R512" s="153"/>
      <c r="S512" s="153" t="str">
        <f t="array" ref="S512">INDEX(Activities!I:I, MATCH(A512, Activities!A:A, 0))</f>
        <v>The North Africa Fund for Regional Cooperation</v>
      </c>
      <c r="T512" s="153"/>
      <c r="U512" s="135"/>
      <c r="V512" s="135"/>
      <c r="W512" s="135"/>
      <c r="X512" s="135"/>
      <c r="Y512" s="135"/>
      <c r="Z512" s="135"/>
      <c r="AA512" s="135"/>
    </row>
    <row r="513" ht="13.5" customHeight="1">
      <c r="A513" s="146" t="s">
        <v>423</v>
      </c>
      <c r="B513" s="147">
        <f>COUNTIF(Activities!A:A, A513)</f>
        <v>1</v>
      </c>
      <c r="C513" s="161">
        <v>1685928.0</v>
      </c>
      <c r="D513" s="149">
        <v>43921.0</v>
      </c>
      <c r="E513" s="150">
        <v>43921.0</v>
      </c>
      <c r="F513" s="156">
        <v>4.0</v>
      </c>
      <c r="G513" s="152">
        <f t="shared" si="1"/>
        <v>3</v>
      </c>
      <c r="H513" s="153" t="s">
        <v>817</v>
      </c>
      <c r="I513" s="152">
        <f t="shared" si="2"/>
        <v>2020</v>
      </c>
      <c r="J513" s="152">
        <f t="shared" si="3"/>
        <v>2021</v>
      </c>
      <c r="K513" s="153" t="str">
        <f t="shared" si="4"/>
        <v>Expenditure on Technical Assistance Facility Programme (Q4 FY 2021)</v>
      </c>
      <c r="L513" s="152" t="s">
        <v>5</v>
      </c>
      <c r="M513" s="152" t="s">
        <v>8</v>
      </c>
      <c r="N513" s="152">
        <v>10.0</v>
      </c>
      <c r="O513" s="152"/>
      <c r="P513" s="152"/>
      <c r="Q513" s="152"/>
      <c r="R513" s="153"/>
      <c r="S513" s="153" t="str">
        <f t="array" ref="S513">INDEX(Activities!I:I, MATCH(A513, Activities!A:A, 0))</f>
        <v>Technical Assistance Facility Programme</v>
      </c>
      <c r="T513" s="153"/>
      <c r="U513" s="135"/>
      <c r="V513" s="135"/>
      <c r="W513" s="135"/>
      <c r="X513" s="135"/>
      <c r="Y513" s="135"/>
      <c r="Z513" s="135"/>
      <c r="AA513" s="135"/>
    </row>
    <row r="514" ht="13.5" customHeight="1">
      <c r="A514" s="146" t="s">
        <v>427</v>
      </c>
      <c r="B514" s="147">
        <f>COUNTIF(Activities!A:A, A514)</f>
        <v>1</v>
      </c>
      <c r="C514" s="161">
        <v>2240557.0</v>
      </c>
      <c r="D514" s="149">
        <v>43921.0</v>
      </c>
      <c r="E514" s="150">
        <v>43921.0</v>
      </c>
      <c r="F514" s="156">
        <v>4.0</v>
      </c>
      <c r="G514" s="152">
        <f t="shared" si="1"/>
        <v>3</v>
      </c>
      <c r="H514" s="153" t="s">
        <v>817</v>
      </c>
      <c r="I514" s="152">
        <f t="shared" si="2"/>
        <v>2020</v>
      </c>
      <c r="J514" s="152">
        <f t="shared" si="3"/>
        <v>2021</v>
      </c>
      <c r="K514" s="153" t="str">
        <f t="shared" si="4"/>
        <v>Expenditure on Middle East Peace Process (MEPP) CSSF Programme (Q4 FY 2021)</v>
      </c>
      <c r="L514" s="152" t="s">
        <v>5</v>
      </c>
      <c r="M514" s="152" t="s">
        <v>8</v>
      </c>
      <c r="N514" s="152">
        <v>10.0</v>
      </c>
      <c r="O514" s="152"/>
      <c r="P514" s="152"/>
      <c r="Q514" s="152"/>
      <c r="R514" s="153"/>
      <c r="S514" s="153" t="str">
        <f t="array" ref="S514">INDEX(Activities!I:I, MATCH(A514, Activities!A:A, 0))</f>
        <v>Middle East Peace Process (MEPP) CSSF Programme</v>
      </c>
      <c r="T514" s="153"/>
      <c r="U514" s="135"/>
      <c r="V514" s="135"/>
      <c r="W514" s="135"/>
      <c r="X514" s="135"/>
      <c r="Y514" s="135"/>
      <c r="Z514" s="135"/>
      <c r="AA514" s="135"/>
    </row>
    <row r="515" ht="13.5" customHeight="1">
      <c r="A515" s="146" t="s">
        <v>446</v>
      </c>
      <c r="B515" s="147">
        <f>COUNTIF(Activities!A:A, A515)</f>
        <v>1</v>
      </c>
      <c r="C515" s="161">
        <v>1792369.24</v>
      </c>
      <c r="D515" s="149">
        <v>43921.0</v>
      </c>
      <c r="E515" s="150">
        <v>43921.0</v>
      </c>
      <c r="F515" s="156">
        <v>4.0</v>
      </c>
      <c r="G515" s="152">
        <f t="shared" si="1"/>
        <v>3</v>
      </c>
      <c r="H515" s="153" t="s">
        <v>817</v>
      </c>
      <c r="I515" s="152">
        <f t="shared" si="2"/>
        <v>2020</v>
      </c>
      <c r="J515" s="152">
        <f t="shared" si="3"/>
        <v>2021</v>
      </c>
      <c r="K515" s="153" t="str">
        <f t="shared" si="4"/>
        <v>Expenditure on Tunisia CSSF Programme (Q4 FY 2021)</v>
      </c>
      <c r="L515" s="152" t="s">
        <v>5</v>
      </c>
      <c r="M515" s="152" t="s">
        <v>8</v>
      </c>
      <c r="N515" s="152">
        <v>10.0</v>
      </c>
      <c r="O515" s="152"/>
      <c r="P515" s="152"/>
      <c r="Q515" s="152"/>
      <c r="R515" s="153"/>
      <c r="S515" s="153" t="str">
        <f t="array" ref="S515">INDEX(Activities!I:I, MATCH(A515, Activities!A:A, 0))</f>
        <v>Tunisia CSSF Programme</v>
      </c>
      <c r="T515" s="153"/>
      <c r="U515" s="135"/>
      <c r="V515" s="135"/>
      <c r="W515" s="135"/>
      <c r="X515" s="135"/>
      <c r="Y515" s="135"/>
      <c r="Z515" s="135"/>
      <c r="AA515" s="135"/>
    </row>
    <row r="516" ht="13.5" customHeight="1">
      <c r="A516" s="146" t="s">
        <v>452</v>
      </c>
      <c r="B516" s="147">
        <f>COUNTIF(Activities!A:A, A516)</f>
        <v>1</v>
      </c>
      <c r="C516" s="161">
        <v>2671891.89936498</v>
      </c>
      <c r="D516" s="149">
        <v>43921.0</v>
      </c>
      <c r="E516" s="150">
        <v>43921.0</v>
      </c>
      <c r="F516" s="156">
        <v>4.0</v>
      </c>
      <c r="G516" s="152">
        <f t="shared" si="1"/>
        <v>3</v>
      </c>
      <c r="H516" s="153" t="s">
        <v>817</v>
      </c>
      <c r="I516" s="152">
        <f t="shared" si="2"/>
        <v>2020</v>
      </c>
      <c r="J516" s="152">
        <f t="shared" si="3"/>
        <v>2021</v>
      </c>
      <c r="K516" s="153" t="str">
        <f t="shared" si="4"/>
        <v>Expenditure on Iraq CSSF Programme (Q4 FY 2021)</v>
      </c>
      <c r="L516" s="152" t="s">
        <v>5</v>
      </c>
      <c r="M516" s="152" t="s">
        <v>8</v>
      </c>
      <c r="N516" s="152">
        <v>10.0</v>
      </c>
      <c r="O516" s="152"/>
      <c r="P516" s="152"/>
      <c r="Q516" s="152"/>
      <c r="R516" s="153"/>
      <c r="S516" s="153" t="str">
        <f t="array" ref="S516">INDEX(Activities!I:I, MATCH(A516, Activities!A:A, 0))</f>
        <v>Iraq CSSF Programme</v>
      </c>
      <c r="T516" s="153"/>
      <c r="U516" s="135"/>
      <c r="V516" s="135"/>
      <c r="W516" s="135"/>
      <c r="X516" s="135"/>
      <c r="Y516" s="135"/>
      <c r="Z516" s="135"/>
      <c r="AA516" s="135"/>
    </row>
    <row r="517" ht="13.5" customHeight="1">
      <c r="A517" s="146" t="s">
        <v>456</v>
      </c>
      <c r="B517" s="147">
        <f>COUNTIF(Activities!A:A, A517)</f>
        <v>1</v>
      </c>
      <c r="C517" s="161">
        <v>239643.273319191</v>
      </c>
      <c r="D517" s="149">
        <v>43921.0</v>
      </c>
      <c r="E517" s="150">
        <v>43921.0</v>
      </c>
      <c r="F517" s="156">
        <v>4.0</v>
      </c>
      <c r="G517" s="152">
        <f t="shared" si="1"/>
        <v>3</v>
      </c>
      <c r="H517" s="153" t="s">
        <v>817</v>
      </c>
      <c r="I517" s="152">
        <f t="shared" si="2"/>
        <v>2020</v>
      </c>
      <c r="J517" s="152">
        <f t="shared" si="3"/>
        <v>2021</v>
      </c>
      <c r="K517" s="153" t="str">
        <f t="shared" si="4"/>
        <v>Expenditure on Syria CSSF: Future Syria Programme (Q4 FY 2021)</v>
      </c>
      <c r="L517" s="152" t="s">
        <v>5</v>
      </c>
      <c r="M517" s="152" t="s">
        <v>8</v>
      </c>
      <c r="N517" s="152">
        <v>10.0</v>
      </c>
      <c r="O517" s="152"/>
      <c r="P517" s="152"/>
      <c r="Q517" s="152"/>
      <c r="R517" s="153"/>
      <c r="S517" s="153" t="str">
        <f t="array" ref="S517">INDEX(Activities!I:I, MATCH(A517, Activities!A:A, 0))</f>
        <v>Syria CSSF: Future Syria Programme</v>
      </c>
      <c r="T517" s="153"/>
      <c r="U517" s="135"/>
      <c r="V517" s="135"/>
      <c r="W517" s="135"/>
      <c r="X517" s="135"/>
      <c r="Y517" s="135"/>
      <c r="Z517" s="135"/>
      <c r="AA517" s="135"/>
    </row>
    <row r="518" ht="13.5" customHeight="1">
      <c r="A518" s="146" t="s">
        <v>460</v>
      </c>
      <c r="B518" s="147">
        <f>COUNTIF(Activities!A:A, A518)</f>
        <v>1</v>
      </c>
      <c r="C518" s="161">
        <v>66774.0</v>
      </c>
      <c r="D518" s="149">
        <v>43921.0</v>
      </c>
      <c r="E518" s="150">
        <v>43921.0</v>
      </c>
      <c r="F518" s="156">
        <v>4.0</v>
      </c>
      <c r="G518" s="152">
        <f t="shared" si="1"/>
        <v>3</v>
      </c>
      <c r="H518" s="153" t="s">
        <v>817</v>
      </c>
      <c r="I518" s="152">
        <f t="shared" si="2"/>
        <v>2020</v>
      </c>
      <c r="J518" s="152">
        <f t="shared" si="3"/>
        <v>2021</v>
      </c>
      <c r="K518" s="153" t="str">
        <f t="shared" si="4"/>
        <v>Expenditure on UK-Jordan Partnership Facility Programme (Q4 FY 2021)</v>
      </c>
      <c r="L518" s="152" t="s">
        <v>5</v>
      </c>
      <c r="M518" s="152" t="s">
        <v>8</v>
      </c>
      <c r="N518" s="152">
        <v>10.0</v>
      </c>
      <c r="O518" s="152"/>
      <c r="P518" s="152"/>
      <c r="Q518" s="152"/>
      <c r="R518" s="153"/>
      <c r="S518" s="153" t="str">
        <f t="array" ref="S518">INDEX(Activities!I:I, MATCH(A518, Activities!A:A, 0))</f>
        <v>UK-Jordan Partnership Facility Programme</v>
      </c>
      <c r="T518" s="153"/>
      <c r="U518" s="135"/>
      <c r="V518" s="135"/>
      <c r="W518" s="135"/>
      <c r="X518" s="135"/>
      <c r="Y518" s="135"/>
      <c r="Z518" s="135"/>
      <c r="AA518" s="135"/>
    </row>
    <row r="519" ht="13.5" customHeight="1">
      <c r="A519" s="146" t="s">
        <v>465</v>
      </c>
      <c r="B519" s="147">
        <f>COUNTIF(Activities!A:A, A519)</f>
        <v>1</v>
      </c>
      <c r="C519" s="161">
        <v>997229.0</v>
      </c>
      <c r="D519" s="149">
        <v>43921.0</v>
      </c>
      <c r="E519" s="150">
        <v>43921.0</v>
      </c>
      <c r="F519" s="156">
        <v>4.0</v>
      </c>
      <c r="G519" s="152">
        <f t="shared" si="1"/>
        <v>3</v>
      </c>
      <c r="H519" s="153" t="s">
        <v>817</v>
      </c>
      <c r="I519" s="152">
        <f t="shared" si="2"/>
        <v>2020</v>
      </c>
      <c r="J519" s="152">
        <f t="shared" si="3"/>
        <v>2021</v>
      </c>
      <c r="K519" s="153" t="str">
        <f t="shared" si="4"/>
        <v>Expenditure on Lebanon CSSF: Political Reform Programme (Q4 FY 2021)</v>
      </c>
      <c r="L519" s="152" t="s">
        <v>5</v>
      </c>
      <c r="M519" s="152" t="s">
        <v>8</v>
      </c>
      <c r="N519" s="152">
        <v>10.0</v>
      </c>
      <c r="O519" s="152"/>
      <c r="P519" s="152"/>
      <c r="Q519" s="152"/>
      <c r="R519" s="153"/>
      <c r="S519" s="153" t="str">
        <f t="array" ref="S519">INDEX(Activities!I:I, MATCH(A519, Activities!A:A, 0))</f>
        <v>Lebanon CSSF: Political Reform Programme</v>
      </c>
      <c r="T519" s="153"/>
      <c r="U519" s="135"/>
      <c r="V519" s="135"/>
      <c r="W519" s="135"/>
      <c r="X519" s="135"/>
      <c r="Y519" s="135"/>
      <c r="Z519" s="135"/>
      <c r="AA519" s="135"/>
    </row>
    <row r="520" ht="13.5" customHeight="1">
      <c r="A520" s="146" t="s">
        <v>481</v>
      </c>
      <c r="B520" s="147">
        <f>COUNTIF(Activities!A:A, A520)</f>
        <v>1</v>
      </c>
      <c r="C520" s="161">
        <v>399549.0</v>
      </c>
      <c r="D520" s="149">
        <v>43921.0</v>
      </c>
      <c r="E520" s="150">
        <v>43921.0</v>
      </c>
      <c r="F520" s="156">
        <v>4.0</v>
      </c>
      <c r="G520" s="152">
        <f t="shared" si="1"/>
        <v>3</v>
      </c>
      <c r="H520" s="153" t="s">
        <v>817</v>
      </c>
      <c r="I520" s="152">
        <f t="shared" si="2"/>
        <v>2020</v>
      </c>
      <c r="J520" s="152">
        <f t="shared" si="3"/>
        <v>2021</v>
      </c>
      <c r="K520" s="153" t="str">
        <f t="shared" si="4"/>
        <v>Expenditure on Overseas Territories Justice, Security &amp; Governance (Q4 FY 2021)</v>
      </c>
      <c r="L520" s="152" t="s">
        <v>5</v>
      </c>
      <c r="M520" s="152" t="s">
        <v>8</v>
      </c>
      <c r="N520" s="152">
        <v>10.0</v>
      </c>
      <c r="O520" s="152"/>
      <c r="P520" s="152"/>
      <c r="Q520" s="152"/>
      <c r="R520" s="153"/>
      <c r="S520" s="153" t="str">
        <f t="array" ref="S520">INDEX(Activities!I:I, MATCH(A520, Activities!A:A, 0))</f>
        <v>Overseas Territories Justice, Security &amp; Governance</v>
      </c>
      <c r="T520" s="153"/>
      <c r="U520" s="135"/>
      <c r="V520" s="135"/>
      <c r="W520" s="135"/>
      <c r="X520" s="135"/>
      <c r="Y520" s="135"/>
      <c r="Z520" s="135"/>
      <c r="AA520" s="135"/>
    </row>
    <row r="521" ht="13.5" customHeight="1">
      <c r="A521" s="146" t="s">
        <v>485</v>
      </c>
      <c r="B521" s="147">
        <f>COUNTIF(Activities!A:A, A521)</f>
        <v>1</v>
      </c>
      <c r="C521" s="161">
        <v>705221.0</v>
      </c>
      <c r="D521" s="149">
        <v>43921.0</v>
      </c>
      <c r="E521" s="150">
        <v>43921.0</v>
      </c>
      <c r="F521" s="156">
        <v>4.0</v>
      </c>
      <c r="G521" s="152">
        <f t="shared" si="1"/>
        <v>3</v>
      </c>
      <c r="H521" s="153" t="s">
        <v>817</v>
      </c>
      <c r="I521" s="152">
        <f t="shared" si="2"/>
        <v>2020</v>
      </c>
      <c r="J521" s="152">
        <f t="shared" si="3"/>
        <v>2021</v>
      </c>
      <c r="K521" s="153" t="str">
        <f t="shared" si="4"/>
        <v>Expenditure on Maritime Governance and Environment Programme (Q4 FY 2021)</v>
      </c>
      <c r="L521" s="152" t="s">
        <v>5</v>
      </c>
      <c r="M521" s="152" t="s">
        <v>8</v>
      </c>
      <c r="N521" s="152">
        <v>10.0</v>
      </c>
      <c r="O521" s="152"/>
      <c r="P521" s="152"/>
      <c r="Q521" s="152"/>
      <c r="R521" s="153"/>
      <c r="S521" s="153" t="str">
        <f t="array" ref="S521">INDEX(Activities!I:I, MATCH(A521, Activities!A:A, 0))</f>
        <v>Maritime Governance and Environment Programme</v>
      </c>
      <c r="T521" s="153"/>
      <c r="U521" s="135"/>
      <c r="V521" s="135"/>
      <c r="W521" s="135"/>
      <c r="X521" s="135"/>
      <c r="Y521" s="135"/>
      <c r="Z521" s="135"/>
      <c r="AA521" s="135"/>
    </row>
    <row r="522" ht="13.5" customHeight="1">
      <c r="A522" s="146" t="s">
        <v>516</v>
      </c>
      <c r="B522" s="147">
        <f>COUNTIF(Activities!A:A, A522)</f>
        <v>1</v>
      </c>
      <c r="C522" s="161">
        <v>-111683.0</v>
      </c>
      <c r="D522" s="149">
        <v>43921.0</v>
      </c>
      <c r="E522" s="150">
        <v>43921.0</v>
      </c>
      <c r="F522" s="156">
        <v>4.0</v>
      </c>
      <c r="G522" s="152">
        <f t="shared" si="1"/>
        <v>3</v>
      </c>
      <c r="H522" s="153" t="s">
        <v>817</v>
      </c>
      <c r="I522" s="152">
        <f t="shared" si="2"/>
        <v>2020</v>
      </c>
      <c r="J522" s="152">
        <f t="shared" si="3"/>
        <v>2021</v>
      </c>
      <c r="K522" s="153" t="str">
        <f t="shared" si="4"/>
        <v>Expenditure on Consolidating Democracy in Pakistan (Q4 FY 2021)</v>
      </c>
      <c r="L522" s="152" t="s">
        <v>5</v>
      </c>
      <c r="M522" s="152" t="s">
        <v>8</v>
      </c>
      <c r="N522" s="152">
        <v>10.0</v>
      </c>
      <c r="O522" s="152"/>
      <c r="P522" s="152"/>
      <c r="Q522" s="152"/>
      <c r="R522" s="153"/>
      <c r="S522" s="153" t="str">
        <f t="array" ref="S522">INDEX(Activities!I:I, MATCH(A522, Activities!A:A, 0))</f>
        <v>Consolidating Democracy in Pakistan</v>
      </c>
      <c r="T522" s="153"/>
      <c r="U522" s="135"/>
      <c r="V522" s="135"/>
      <c r="W522" s="135"/>
      <c r="X522" s="135"/>
      <c r="Y522" s="135"/>
      <c r="Z522" s="135"/>
      <c r="AA522" s="135"/>
    </row>
    <row r="523" ht="13.5" customHeight="1">
      <c r="A523" s="146" t="s">
        <v>522</v>
      </c>
      <c r="B523" s="147">
        <f>COUNTIF(Activities!A:A, A523)</f>
        <v>1</v>
      </c>
      <c r="C523" s="161">
        <v>857447.0</v>
      </c>
      <c r="D523" s="149">
        <v>43921.0</v>
      </c>
      <c r="E523" s="150">
        <v>43921.0</v>
      </c>
      <c r="F523" s="156">
        <v>4.0</v>
      </c>
      <c r="G523" s="152">
        <f t="shared" si="1"/>
        <v>3</v>
      </c>
      <c r="H523" s="153" t="s">
        <v>817</v>
      </c>
      <c r="I523" s="152">
        <f t="shared" si="2"/>
        <v>2020</v>
      </c>
      <c r="J523" s="152">
        <f t="shared" si="3"/>
        <v>2021</v>
      </c>
      <c r="K523" s="153" t="str">
        <f t="shared" si="4"/>
        <v>Expenditure on Rule of Law in Pakistan Programme (Q4 FY 2021)</v>
      </c>
      <c r="L523" s="152" t="s">
        <v>5</v>
      </c>
      <c r="M523" s="152" t="s">
        <v>8</v>
      </c>
      <c r="N523" s="152">
        <v>10.0</v>
      </c>
      <c r="O523" s="152"/>
      <c r="P523" s="152"/>
      <c r="Q523" s="152"/>
      <c r="R523" s="153"/>
      <c r="S523" s="153" t="str">
        <f t="array" ref="S523">INDEX(Activities!I:I, MATCH(A523, Activities!A:A, 0))</f>
        <v>Rule of Law in Pakistan Programme</v>
      </c>
      <c r="T523" s="153"/>
      <c r="U523" s="135"/>
      <c r="V523" s="135"/>
      <c r="W523" s="135"/>
      <c r="X523" s="135"/>
      <c r="Y523" s="135"/>
      <c r="Z523" s="135"/>
      <c r="AA523" s="135"/>
    </row>
    <row r="524" ht="13.5" customHeight="1">
      <c r="A524" s="146" t="s">
        <v>526</v>
      </c>
      <c r="B524" s="147">
        <f>COUNTIF(Activities!A:A, A524)</f>
        <v>1</v>
      </c>
      <c r="C524" s="161">
        <v>816948.26</v>
      </c>
      <c r="D524" s="149">
        <v>43921.0</v>
      </c>
      <c r="E524" s="150">
        <v>43921.0</v>
      </c>
      <c r="F524" s="156">
        <v>4.0</v>
      </c>
      <c r="G524" s="152">
        <f t="shared" si="1"/>
        <v>3</v>
      </c>
      <c r="H524" s="153" t="s">
        <v>817</v>
      </c>
      <c r="I524" s="152">
        <f t="shared" si="2"/>
        <v>2020</v>
      </c>
      <c r="J524" s="152">
        <f t="shared" si="3"/>
        <v>2021</v>
      </c>
      <c r="K524" s="153" t="str">
        <f t="shared" si="4"/>
        <v>Expenditure on Myanmar Country Programme (Q4 FY 2021)</v>
      </c>
      <c r="L524" s="152" t="s">
        <v>5</v>
      </c>
      <c r="M524" s="152" t="s">
        <v>8</v>
      </c>
      <c r="N524" s="152">
        <v>10.0</v>
      </c>
      <c r="O524" s="152"/>
      <c r="P524" s="152"/>
      <c r="Q524" s="152"/>
      <c r="R524" s="153"/>
      <c r="S524" s="153" t="str">
        <f t="array" ref="S524">INDEX(Activities!I:I, MATCH(A524, Activities!A:A, 0))</f>
        <v>Myanmar Country Programme</v>
      </c>
      <c r="T524" s="153"/>
      <c r="U524" s="135"/>
      <c r="V524" s="135"/>
      <c r="W524" s="135"/>
      <c r="X524" s="135"/>
      <c r="Y524" s="135"/>
      <c r="Z524" s="135"/>
      <c r="AA524" s="135"/>
    </row>
    <row r="525" ht="13.5" customHeight="1">
      <c r="A525" s="146" t="s">
        <v>532</v>
      </c>
      <c r="B525" s="147">
        <f>COUNTIF(Activities!A:A, A525)</f>
        <v>1</v>
      </c>
      <c r="C525" s="161">
        <v>317175.0</v>
      </c>
      <c r="D525" s="149">
        <v>43921.0</v>
      </c>
      <c r="E525" s="150">
        <v>43921.0</v>
      </c>
      <c r="F525" s="156">
        <v>4.0</v>
      </c>
      <c r="G525" s="152">
        <f t="shared" si="1"/>
        <v>3</v>
      </c>
      <c r="H525" s="153" t="s">
        <v>817</v>
      </c>
      <c r="I525" s="152">
        <f t="shared" si="2"/>
        <v>2020</v>
      </c>
      <c r="J525" s="152">
        <f t="shared" si="3"/>
        <v>2021</v>
      </c>
      <c r="K525" s="153" t="str">
        <f t="shared" si="4"/>
        <v>Expenditure on Nepal Peacebuilding Programme (Q4 FY 2021)</v>
      </c>
      <c r="L525" s="152" t="s">
        <v>5</v>
      </c>
      <c r="M525" s="152" t="s">
        <v>8</v>
      </c>
      <c r="N525" s="152">
        <v>10.0</v>
      </c>
      <c r="O525" s="152"/>
      <c r="P525" s="152"/>
      <c r="Q525" s="152"/>
      <c r="R525" s="153"/>
      <c r="S525" s="153" t="str">
        <f t="array" ref="S525">INDEX(Activities!I:I, MATCH(A525, Activities!A:A, 0))</f>
        <v>Nepal Peacebuilding Programme</v>
      </c>
      <c r="T525" s="153"/>
      <c r="U525" s="135"/>
      <c r="V525" s="135"/>
      <c r="W525" s="135"/>
      <c r="X525" s="135"/>
      <c r="Y525" s="135"/>
      <c r="Z525" s="135"/>
      <c r="AA525" s="135"/>
    </row>
    <row r="526" ht="13.5" customHeight="1">
      <c r="A526" s="146" t="s">
        <v>538</v>
      </c>
      <c r="B526" s="147">
        <f>COUNTIF(Activities!A:A, A526)</f>
        <v>1</v>
      </c>
      <c r="C526" s="161">
        <v>555919.0</v>
      </c>
      <c r="D526" s="149">
        <v>43921.0</v>
      </c>
      <c r="E526" s="150">
        <v>43921.0</v>
      </c>
      <c r="F526" s="156">
        <v>4.0</v>
      </c>
      <c r="G526" s="152">
        <f t="shared" si="1"/>
        <v>3</v>
      </c>
      <c r="H526" s="153" t="s">
        <v>817</v>
      </c>
      <c r="I526" s="152">
        <f t="shared" si="2"/>
        <v>2020</v>
      </c>
      <c r="J526" s="152">
        <f t="shared" si="3"/>
        <v>2021</v>
      </c>
      <c r="K526" s="153" t="str">
        <f t="shared" si="4"/>
        <v>Expenditure on Sri Lanka - Delivering increased stability and reducing the risk of a return to conflict (Q4 FY 2021)</v>
      </c>
      <c r="L526" s="152" t="s">
        <v>5</v>
      </c>
      <c r="M526" s="152" t="s">
        <v>8</v>
      </c>
      <c r="N526" s="152">
        <v>10.0</v>
      </c>
      <c r="O526" s="152"/>
      <c r="P526" s="152"/>
      <c r="Q526" s="152"/>
      <c r="R526" s="153"/>
      <c r="S526" s="153" t="str">
        <f t="array" ref="S526">INDEX(Activities!I:I, MATCH(A526, Activities!A:A, 0))</f>
        <v>Sri Lanka - Delivering increased stability and reducing the risk of a return to conflict</v>
      </c>
      <c r="T526" s="153"/>
      <c r="U526" s="135"/>
      <c r="V526" s="135"/>
      <c r="W526" s="135"/>
      <c r="X526" s="135"/>
      <c r="Y526" s="135"/>
      <c r="Z526" s="135"/>
      <c r="AA526" s="135"/>
    </row>
    <row r="527" ht="13.5" customHeight="1">
      <c r="A527" s="67" t="s">
        <v>565</v>
      </c>
      <c r="B527" s="147">
        <f>COUNTIF(Activities!A:A, A527)</f>
        <v>1</v>
      </c>
      <c r="C527" s="161">
        <v>2710038.0</v>
      </c>
      <c r="D527" s="149">
        <v>43921.0</v>
      </c>
      <c r="E527" s="150">
        <v>43921.0</v>
      </c>
      <c r="F527" s="156">
        <v>4.0</v>
      </c>
      <c r="G527" s="152">
        <f t="shared" si="1"/>
        <v>3</v>
      </c>
      <c r="H527" s="153" t="s">
        <v>817</v>
      </c>
      <c r="I527" s="152">
        <f t="shared" si="2"/>
        <v>2020</v>
      </c>
      <c r="J527" s="152">
        <f t="shared" si="3"/>
        <v>2021</v>
      </c>
      <c r="K527" s="153" t="str">
        <f t="shared" si="4"/>
        <v>Expenditure on Western Balkans Stability CSSF Programme (Q4 FY 2021)</v>
      </c>
      <c r="L527" s="152" t="s">
        <v>5</v>
      </c>
      <c r="M527" s="152" t="s">
        <v>8</v>
      </c>
      <c r="N527" s="152">
        <v>10.0</v>
      </c>
      <c r="O527" s="152"/>
      <c r="P527" s="152"/>
      <c r="Q527" s="152"/>
      <c r="R527" s="153"/>
      <c r="S527" s="153" t="str">
        <f t="array" ref="S527">INDEX(Activities!I:I, MATCH(A527, Activities!A:A, 0))</f>
        <v>Western Balkans Stability CSSF Programme</v>
      </c>
      <c r="T527" s="153"/>
      <c r="U527" s="135"/>
      <c r="V527" s="135"/>
      <c r="W527" s="135"/>
      <c r="X527" s="135"/>
      <c r="Y527" s="135"/>
      <c r="Z527" s="135"/>
      <c r="AA527" s="135"/>
    </row>
    <row r="528" ht="13.5" customHeight="1">
      <c r="A528" s="67" t="s">
        <v>569</v>
      </c>
      <c r="B528" s="147">
        <f>COUNTIF(Activities!A:A, A528)</f>
        <v>1</v>
      </c>
      <c r="C528" s="161">
        <v>1811354.0</v>
      </c>
      <c r="D528" s="149">
        <v>43921.0</v>
      </c>
      <c r="E528" s="150">
        <v>43921.0</v>
      </c>
      <c r="F528" s="156">
        <v>4.0</v>
      </c>
      <c r="G528" s="152">
        <f t="shared" si="1"/>
        <v>3</v>
      </c>
      <c r="H528" s="153" t="s">
        <v>817</v>
      </c>
      <c r="I528" s="152">
        <f t="shared" si="2"/>
        <v>2020</v>
      </c>
      <c r="J528" s="152">
        <f t="shared" si="3"/>
        <v>2021</v>
      </c>
      <c r="K528" s="153" t="str">
        <f t="shared" si="4"/>
        <v>Expenditure on Western Balkans: Media Cyber and Defence (MCD) CSSF Programme (Q4 FY 2021)</v>
      </c>
      <c r="L528" s="152" t="s">
        <v>5</v>
      </c>
      <c r="M528" s="152" t="s">
        <v>8</v>
      </c>
      <c r="N528" s="152">
        <v>10.0</v>
      </c>
      <c r="O528" s="152"/>
      <c r="P528" s="152"/>
      <c r="Q528" s="152"/>
      <c r="R528" s="153"/>
      <c r="S528" s="153" t="str">
        <f t="array" ref="S528">INDEX(Activities!I:I, MATCH(A528, Activities!A:A, 0))</f>
        <v>Western Balkans: Media Cyber and Defence (MCD) CSSF Programme</v>
      </c>
      <c r="T528" s="153"/>
      <c r="U528" s="135"/>
      <c r="V528" s="135"/>
      <c r="W528" s="135"/>
      <c r="X528" s="135"/>
      <c r="Y528" s="135"/>
      <c r="Z528" s="135"/>
      <c r="AA528" s="135"/>
    </row>
    <row r="529" ht="13.5" customHeight="1">
      <c r="A529" s="160" t="s">
        <v>109</v>
      </c>
      <c r="B529" s="147">
        <f>COUNTIF(Activities!A:A, A529)</f>
        <v>1</v>
      </c>
      <c r="C529" s="161">
        <v>6745000.0</v>
      </c>
      <c r="D529" s="149">
        <v>44012.0</v>
      </c>
      <c r="E529" s="150">
        <v>44012.0</v>
      </c>
      <c r="F529" s="156">
        <v>4.0</v>
      </c>
      <c r="G529" s="152">
        <f t="shared" si="1"/>
        <v>6</v>
      </c>
      <c r="H529" s="153" t="s">
        <v>814</v>
      </c>
      <c r="I529" s="152">
        <f t="shared" si="2"/>
        <v>2020</v>
      </c>
      <c r="J529" s="152">
        <f t="shared" si="3"/>
        <v>2021</v>
      </c>
      <c r="K529" s="153" t="str">
        <f t="shared" si="4"/>
        <v>Expenditure on Multilateral Championing Our Values (Q1 FY 2021)</v>
      </c>
      <c r="L529" s="152" t="s">
        <v>5</v>
      </c>
      <c r="M529" s="152" t="s">
        <v>8</v>
      </c>
      <c r="N529" s="152">
        <v>10.0</v>
      </c>
      <c r="O529" s="152"/>
      <c r="P529" s="152"/>
      <c r="Q529" s="152"/>
      <c r="R529" s="153"/>
      <c r="S529" s="153" t="str">
        <f t="array" ref="S529">INDEX(Activities!I:I, MATCH(A529, Activities!A:A, 0))</f>
        <v>Multilateral Championing Our Values</v>
      </c>
      <c r="T529" s="153"/>
      <c r="U529" s="135"/>
      <c r="V529" s="135"/>
      <c r="W529" s="135"/>
      <c r="X529" s="135"/>
      <c r="Y529" s="135"/>
      <c r="Z529" s="135"/>
      <c r="AA529" s="135"/>
    </row>
    <row r="530" ht="13.5" customHeight="1">
      <c r="A530" s="160" t="s">
        <v>117</v>
      </c>
      <c r="B530" s="147">
        <f>COUNTIF(Activities!A:A, A530)</f>
        <v>1</v>
      </c>
      <c r="C530" s="161">
        <v>2200000.0</v>
      </c>
      <c r="D530" s="149">
        <v>44012.0</v>
      </c>
      <c r="E530" s="150">
        <v>44012.0</v>
      </c>
      <c r="F530" s="156">
        <v>4.0</v>
      </c>
      <c r="G530" s="152">
        <f t="shared" si="1"/>
        <v>6</v>
      </c>
      <c r="H530" s="153" t="s">
        <v>814</v>
      </c>
      <c r="I530" s="152">
        <f t="shared" si="2"/>
        <v>2020</v>
      </c>
      <c r="J530" s="152">
        <f t="shared" si="3"/>
        <v>2021</v>
      </c>
      <c r="K530" s="153" t="str">
        <f t="shared" si="4"/>
        <v>Expenditure on Multilateral Strategy Peacebuilding Programme (Q1 FY 2021)</v>
      </c>
      <c r="L530" s="152" t="s">
        <v>5</v>
      </c>
      <c r="M530" s="152" t="s">
        <v>8</v>
      </c>
      <c r="N530" s="152">
        <v>10.0</v>
      </c>
      <c r="O530" s="152"/>
      <c r="P530" s="152"/>
      <c r="Q530" s="152"/>
      <c r="R530" s="153"/>
      <c r="S530" s="153" t="str">
        <f t="array" ref="S530">INDEX(Activities!I:I, MATCH(A530, Activities!A:A, 0))</f>
        <v>Multilateral Strategy Peacebuilding Programme</v>
      </c>
      <c r="T530" s="153"/>
      <c r="U530" s="135"/>
      <c r="V530" s="135"/>
      <c r="W530" s="135"/>
      <c r="X530" s="135"/>
      <c r="Y530" s="135"/>
      <c r="Z530" s="135"/>
      <c r="AA530" s="135"/>
    </row>
    <row r="531" ht="13.5" customHeight="1">
      <c r="A531" s="160" t="s">
        <v>122</v>
      </c>
      <c r="B531" s="147">
        <f>COUNTIF(Activities!A:A, A531)</f>
        <v>1</v>
      </c>
      <c r="C531" s="161">
        <v>2295930.0</v>
      </c>
      <c r="D531" s="149">
        <v>44012.0</v>
      </c>
      <c r="E531" s="150">
        <v>44012.0</v>
      </c>
      <c r="F531" s="156">
        <v>4.0</v>
      </c>
      <c r="G531" s="152">
        <f t="shared" si="1"/>
        <v>6</v>
      </c>
      <c r="H531" s="153" t="s">
        <v>814</v>
      </c>
      <c r="I531" s="152">
        <f t="shared" si="2"/>
        <v>2020</v>
      </c>
      <c r="J531" s="152">
        <f t="shared" si="3"/>
        <v>2021</v>
      </c>
      <c r="K531" s="153" t="str">
        <f t="shared" si="4"/>
        <v>Expenditure on Multilateral Strategy Peacekeeping Programme (Q1 FY 2021)</v>
      </c>
      <c r="L531" s="152" t="s">
        <v>5</v>
      </c>
      <c r="M531" s="152" t="s">
        <v>8</v>
      </c>
      <c r="N531" s="152">
        <v>10.0</v>
      </c>
      <c r="O531" s="152"/>
      <c r="P531" s="152"/>
      <c r="Q531" s="152"/>
      <c r="R531" s="153"/>
      <c r="S531" s="153" t="str">
        <f t="array" ref="S531">INDEX(Activities!I:I, MATCH(A531, Activities!A:A, 0))</f>
        <v>Multilateral Strategy Peacekeeping Programme</v>
      </c>
      <c r="T531" s="153"/>
      <c r="U531" s="135"/>
      <c r="V531" s="135"/>
      <c r="W531" s="135"/>
      <c r="X531" s="135"/>
      <c r="Y531" s="135"/>
      <c r="Z531" s="135"/>
      <c r="AA531" s="135"/>
    </row>
    <row r="532" ht="13.5" customHeight="1">
      <c r="A532" s="160" t="s">
        <v>127</v>
      </c>
      <c r="B532" s="147">
        <f>COUNTIF(Activities!A:A, A532)</f>
        <v>1</v>
      </c>
      <c r="C532" s="161">
        <v>58435.0</v>
      </c>
      <c r="D532" s="149">
        <v>44012.0</v>
      </c>
      <c r="E532" s="150">
        <v>44012.0</v>
      </c>
      <c r="F532" s="156">
        <v>4.0</v>
      </c>
      <c r="G532" s="152">
        <f t="shared" si="1"/>
        <v>6</v>
      </c>
      <c r="H532" s="153" t="s">
        <v>814</v>
      </c>
      <c r="I532" s="152">
        <f t="shared" si="2"/>
        <v>2020</v>
      </c>
      <c r="J532" s="152">
        <f t="shared" si="3"/>
        <v>2021</v>
      </c>
      <c r="K532" s="153" t="str">
        <f t="shared" si="4"/>
        <v>Expenditure on Multilateral Security Capacity Building (Q1 FY 2021)</v>
      </c>
      <c r="L532" s="152" t="s">
        <v>5</v>
      </c>
      <c r="M532" s="152" t="s">
        <v>8</v>
      </c>
      <c r="N532" s="152">
        <v>10.0</v>
      </c>
      <c r="O532" s="152"/>
      <c r="P532" s="152"/>
      <c r="Q532" s="152"/>
      <c r="R532" s="153"/>
      <c r="S532" s="153" t="str">
        <f t="array" ref="S532">INDEX(Activities!I:I, MATCH(A532, Activities!A:A, 0))</f>
        <v>Multilateral Security Capacity Building</v>
      </c>
      <c r="T532" s="153"/>
      <c r="U532" s="135"/>
      <c r="V532" s="135"/>
      <c r="W532" s="135"/>
      <c r="X532" s="135"/>
      <c r="Y532" s="135"/>
      <c r="Z532" s="135"/>
      <c r="AA532" s="135"/>
    </row>
    <row r="533" ht="13.5" customHeight="1">
      <c r="A533" s="160" t="s">
        <v>131</v>
      </c>
      <c r="B533" s="147">
        <f>COUNTIF(Activities!A:A, A533)</f>
        <v>1</v>
      </c>
      <c r="C533" s="161">
        <v>56711.0</v>
      </c>
      <c r="D533" s="149">
        <v>44012.0</v>
      </c>
      <c r="E533" s="150">
        <v>44012.0</v>
      </c>
      <c r="F533" s="156">
        <v>4.0</v>
      </c>
      <c r="G533" s="152">
        <f t="shared" si="1"/>
        <v>6</v>
      </c>
      <c r="H533" s="153" t="s">
        <v>814</v>
      </c>
      <c r="I533" s="152">
        <f t="shared" si="2"/>
        <v>2020</v>
      </c>
      <c r="J533" s="152">
        <f t="shared" si="3"/>
        <v>2021</v>
      </c>
      <c r="K533" s="153" t="str">
        <f t="shared" si="4"/>
        <v>Expenditure on Migration Reintegration and Support for Returnees Programme (Q1 FY 2021)</v>
      </c>
      <c r="L533" s="152" t="s">
        <v>5</v>
      </c>
      <c r="M533" s="152" t="s">
        <v>8</v>
      </c>
      <c r="N533" s="152">
        <v>10.0</v>
      </c>
      <c r="O533" s="152"/>
      <c r="P533" s="152"/>
      <c r="Q533" s="152"/>
      <c r="R533" s="153"/>
      <c r="S533" s="153" t="str">
        <f t="array" ref="S533">INDEX(Activities!I:I, MATCH(A533, Activities!A:A, 0))</f>
        <v>Migration Reintegration and Support for Returnees Programme</v>
      </c>
      <c r="T533" s="153"/>
      <c r="U533" s="135"/>
      <c r="V533" s="135"/>
      <c r="W533" s="135"/>
      <c r="X533" s="135"/>
      <c r="Y533" s="135"/>
      <c r="Z533" s="135"/>
      <c r="AA533" s="135"/>
    </row>
    <row r="534" ht="13.5" customHeight="1">
      <c r="A534" s="146" t="s">
        <v>136</v>
      </c>
      <c r="B534" s="147">
        <f>COUNTIF(Activities!A:A, A534)</f>
        <v>1</v>
      </c>
      <c r="C534" s="161">
        <v>495380.0</v>
      </c>
      <c r="D534" s="149">
        <v>44012.0</v>
      </c>
      <c r="E534" s="150">
        <v>44012.0</v>
      </c>
      <c r="F534" s="156">
        <v>4.0</v>
      </c>
      <c r="G534" s="152">
        <f t="shared" si="1"/>
        <v>6</v>
      </c>
      <c r="H534" s="153" t="s">
        <v>814</v>
      </c>
      <c r="I534" s="152">
        <f t="shared" si="2"/>
        <v>2020</v>
      </c>
      <c r="J534" s="152">
        <f t="shared" si="3"/>
        <v>2021</v>
      </c>
      <c r="K534" s="153" t="str">
        <f t="shared" si="4"/>
        <v>Expenditure on Supporting Turkey to manage illegal migration from the East (Q1 FY 2021)</v>
      </c>
      <c r="L534" s="152" t="s">
        <v>5</v>
      </c>
      <c r="M534" s="152" t="s">
        <v>8</v>
      </c>
      <c r="N534" s="152">
        <v>10.0</v>
      </c>
      <c r="O534" s="152"/>
      <c r="P534" s="152"/>
      <c r="Q534" s="152"/>
      <c r="R534" s="153"/>
      <c r="S534" s="153" t="str">
        <f t="array" ref="S534">INDEX(Activities!I:I, MATCH(A534, Activities!A:A, 0))</f>
        <v>Supporting Turkey to manage illegal migration from the East</v>
      </c>
      <c r="T534" s="153"/>
      <c r="U534" s="135"/>
      <c r="V534" s="135"/>
      <c r="W534" s="135"/>
      <c r="X534" s="135"/>
      <c r="Y534" s="135"/>
      <c r="Z534" s="135"/>
      <c r="AA534" s="135"/>
    </row>
    <row r="535" ht="13.5" customHeight="1">
      <c r="A535" s="146" t="s">
        <v>161</v>
      </c>
      <c r="B535" s="147">
        <f>COUNTIF(Activities!A:A, A535)</f>
        <v>1</v>
      </c>
      <c r="C535" s="161">
        <v>3200000.0</v>
      </c>
      <c r="D535" s="149">
        <v>44012.0</v>
      </c>
      <c r="E535" s="150">
        <v>44012.0</v>
      </c>
      <c r="F535" s="156">
        <v>4.0</v>
      </c>
      <c r="G535" s="152">
        <f t="shared" si="1"/>
        <v>6</v>
      </c>
      <c r="H535" s="153" t="s">
        <v>814</v>
      </c>
      <c r="I535" s="152">
        <f t="shared" si="2"/>
        <v>2020</v>
      </c>
      <c r="J535" s="152">
        <f t="shared" si="3"/>
        <v>2021</v>
      </c>
      <c r="K535" s="153" t="str">
        <f t="shared" si="4"/>
        <v>Expenditure on Counter Terrorism Programmes Fund (Q1 FY 2021)</v>
      </c>
      <c r="L535" s="152" t="s">
        <v>5</v>
      </c>
      <c r="M535" s="152" t="s">
        <v>8</v>
      </c>
      <c r="N535" s="152">
        <v>10.0</v>
      </c>
      <c r="O535" s="152"/>
      <c r="P535" s="152"/>
      <c r="Q535" s="152"/>
      <c r="R535" s="153"/>
      <c r="S535" s="153" t="str">
        <f t="array" ref="S535">INDEX(Activities!I:I, MATCH(A535, Activities!A:A, 0))</f>
        <v>Counter Terrorism Programmes Fund</v>
      </c>
      <c r="T535" s="153"/>
      <c r="U535" s="135"/>
      <c r="V535" s="135"/>
      <c r="W535" s="135"/>
      <c r="X535" s="135"/>
      <c r="Y535" s="135"/>
      <c r="Z535" s="135"/>
      <c r="AA535" s="135"/>
    </row>
    <row r="536" ht="13.5" customHeight="1">
      <c r="A536" s="164" t="s">
        <v>165</v>
      </c>
      <c r="B536" s="147">
        <f>COUNTIF(Activities!A:A, A536)</f>
        <v>1</v>
      </c>
      <c r="C536" s="161">
        <v>140310.0</v>
      </c>
      <c r="D536" s="149">
        <v>44012.0</v>
      </c>
      <c r="E536" s="150">
        <v>44012.0</v>
      </c>
      <c r="F536" s="156">
        <v>4.0</v>
      </c>
      <c r="G536" s="152">
        <f t="shared" si="1"/>
        <v>6</v>
      </c>
      <c r="H536" s="153" t="s">
        <v>814</v>
      </c>
      <c r="I536" s="152">
        <f t="shared" si="2"/>
        <v>2020</v>
      </c>
      <c r="J536" s="152">
        <f t="shared" si="3"/>
        <v>2021</v>
      </c>
      <c r="K536" s="153" t="str">
        <f t="shared" si="4"/>
        <v>Expenditure on Collaboration against trafficking and smuggling in Nigeria &amp; Niger (CATS NN)(Formerly Upstream Programme) (Q1 FY 2021)</v>
      </c>
      <c r="L536" s="152" t="s">
        <v>5</v>
      </c>
      <c r="M536" s="152" t="s">
        <v>8</v>
      </c>
      <c r="N536" s="152">
        <v>10.0</v>
      </c>
      <c r="O536" s="152"/>
      <c r="P536" s="152"/>
      <c r="Q536" s="152"/>
      <c r="R536" s="153"/>
      <c r="S536" s="153" t="str">
        <f t="array" ref="S536">INDEX(Activities!I:I, MATCH(A536, Activities!A:A, 0))</f>
        <v>Collaboration against trafficking and smuggling in Nigeria &amp; Niger (CATS NN)(Formerly Upstream Programme)</v>
      </c>
      <c r="T536" s="153"/>
      <c r="U536" s="135"/>
      <c r="V536" s="135"/>
      <c r="W536" s="135"/>
      <c r="X536" s="135"/>
      <c r="Y536" s="135"/>
      <c r="Z536" s="135"/>
      <c r="AA536" s="135"/>
    </row>
    <row r="537" ht="13.5" customHeight="1">
      <c r="A537" s="165" t="s">
        <v>170</v>
      </c>
      <c r="B537" s="147">
        <f>COUNTIF(Activities!A:A, A537)</f>
        <v>1</v>
      </c>
      <c r="C537" s="161">
        <v>388175.0</v>
      </c>
      <c r="D537" s="149">
        <v>44012.0</v>
      </c>
      <c r="E537" s="150">
        <v>44012.0</v>
      </c>
      <c r="F537" s="156">
        <v>4.0</v>
      </c>
      <c r="G537" s="152">
        <f t="shared" si="1"/>
        <v>6</v>
      </c>
      <c r="H537" s="153" t="s">
        <v>814</v>
      </c>
      <c r="I537" s="152">
        <f t="shared" si="2"/>
        <v>2020</v>
      </c>
      <c r="J537" s="152">
        <f t="shared" si="3"/>
        <v>2021</v>
      </c>
      <c r="K537" s="153" t="str">
        <f t="shared" si="4"/>
        <v>Expenditure on Multilateral UN Reform (Q1 FY 2021)</v>
      </c>
      <c r="L537" s="152" t="s">
        <v>5</v>
      </c>
      <c r="M537" s="152" t="s">
        <v>8</v>
      </c>
      <c r="N537" s="152">
        <v>10.0</v>
      </c>
      <c r="O537" s="152"/>
      <c r="P537" s="152"/>
      <c r="Q537" s="152"/>
      <c r="R537" s="153"/>
      <c r="S537" s="153" t="str">
        <f t="array" ref="S537">INDEX(Activities!I:I, MATCH(A537, Activities!A:A, 0))</f>
        <v>Multilateral UN Reform</v>
      </c>
      <c r="T537" s="153"/>
      <c r="U537" s="135"/>
      <c r="V537" s="135"/>
      <c r="W537" s="135"/>
      <c r="X537" s="135"/>
      <c r="Y537" s="135"/>
      <c r="Z537" s="135"/>
      <c r="AA537" s="135"/>
    </row>
    <row r="538" ht="13.5" customHeight="1">
      <c r="A538" s="146" t="s">
        <v>207</v>
      </c>
      <c r="B538" s="147">
        <f>COUNTIF(Activities!A:A, A538)</f>
        <v>1</v>
      </c>
      <c r="C538" s="161">
        <v>6658.0</v>
      </c>
      <c r="D538" s="149">
        <v>44012.0</v>
      </c>
      <c r="E538" s="150">
        <v>44012.0</v>
      </c>
      <c r="F538" s="156">
        <v>4.0</v>
      </c>
      <c r="G538" s="152">
        <f t="shared" si="1"/>
        <v>6</v>
      </c>
      <c r="H538" s="153" t="s">
        <v>814</v>
      </c>
      <c r="I538" s="152">
        <f t="shared" si="2"/>
        <v>2020</v>
      </c>
      <c r="J538" s="152">
        <f t="shared" si="3"/>
        <v>2021</v>
      </c>
      <c r="K538" s="153" t="str">
        <f t="shared" si="4"/>
        <v>Expenditure on Nigeria Security &amp; Justice Reform Programme (Q1 FY 2021)</v>
      </c>
      <c r="L538" s="152" t="s">
        <v>5</v>
      </c>
      <c r="M538" s="152" t="s">
        <v>8</v>
      </c>
      <c r="N538" s="152">
        <v>10.0</v>
      </c>
      <c r="O538" s="152"/>
      <c r="P538" s="152"/>
      <c r="Q538" s="152"/>
      <c r="R538" s="153"/>
      <c r="S538" s="153" t="str">
        <f t="array" ref="S538">INDEX(Activities!I:I, MATCH(A538, Activities!A:A, 0))</f>
        <v>Nigeria Security &amp; Justice Reform Programme</v>
      </c>
      <c r="T538" s="153"/>
      <c r="U538" s="135"/>
      <c r="V538" s="135"/>
      <c r="W538" s="135"/>
      <c r="X538" s="135"/>
      <c r="Y538" s="135"/>
      <c r="Z538" s="135"/>
      <c r="AA538" s="135"/>
    </row>
    <row r="539" ht="13.5" customHeight="1">
      <c r="A539" s="146" t="s">
        <v>213</v>
      </c>
      <c r="B539" s="147">
        <f>COUNTIF(Activities!A:A, A539)</f>
        <v>1</v>
      </c>
      <c r="C539" s="161">
        <v>602558.0</v>
      </c>
      <c r="D539" s="149">
        <v>44012.0</v>
      </c>
      <c r="E539" s="150">
        <v>44012.0</v>
      </c>
      <c r="F539" s="156">
        <v>4.0</v>
      </c>
      <c r="G539" s="152">
        <f t="shared" si="1"/>
        <v>6</v>
      </c>
      <c r="H539" s="153" t="s">
        <v>814</v>
      </c>
      <c r="I539" s="152">
        <f t="shared" si="2"/>
        <v>2020</v>
      </c>
      <c r="J539" s="152">
        <f t="shared" si="3"/>
        <v>2021</v>
      </c>
      <c r="K539" s="153" t="str">
        <f t="shared" si="4"/>
        <v>Expenditure on North East Nigeria Security and Conflict and Stabilisation Programme (Q1 FY 2021)</v>
      </c>
      <c r="L539" s="152" t="s">
        <v>5</v>
      </c>
      <c r="M539" s="152" t="s">
        <v>8</v>
      </c>
      <c r="N539" s="152">
        <v>10.0</v>
      </c>
      <c r="O539" s="152"/>
      <c r="P539" s="152"/>
      <c r="Q539" s="152"/>
      <c r="R539" s="153"/>
      <c r="S539" s="153" t="str">
        <f t="array" ref="S539">INDEX(Activities!I:I, MATCH(A539, Activities!A:A, 0))</f>
        <v>North East Nigeria Security and Conflict and Stabilisation Programme</v>
      </c>
      <c r="T539" s="153"/>
      <c r="U539" s="135"/>
      <c r="V539" s="135"/>
      <c r="W539" s="135"/>
      <c r="X539" s="135"/>
      <c r="Y539" s="135"/>
      <c r="Z539" s="135"/>
      <c r="AA539" s="135"/>
    </row>
    <row r="540" ht="13.5" customHeight="1">
      <c r="A540" s="146" t="s">
        <v>221</v>
      </c>
      <c r="B540" s="147">
        <f>COUNTIF(Activities!A:A, A540)</f>
        <v>1</v>
      </c>
      <c r="C540" s="161">
        <v>89288.0</v>
      </c>
      <c r="D540" s="149">
        <v>44012.0</v>
      </c>
      <c r="E540" s="150">
        <v>44012.0</v>
      </c>
      <c r="F540" s="156">
        <v>4.0</v>
      </c>
      <c r="G540" s="152">
        <f t="shared" si="1"/>
        <v>6</v>
      </c>
      <c r="H540" s="153" t="s">
        <v>814</v>
      </c>
      <c r="I540" s="152">
        <f t="shared" si="2"/>
        <v>2020</v>
      </c>
      <c r="J540" s="152">
        <f t="shared" si="3"/>
        <v>2021</v>
      </c>
      <c r="K540" s="153" t="str">
        <f t="shared" si="4"/>
        <v>Expenditure on Somaliland (Somalia) Programme (Q1 FY 2021)</v>
      </c>
      <c r="L540" s="152" t="s">
        <v>5</v>
      </c>
      <c r="M540" s="152" t="s">
        <v>8</v>
      </c>
      <c r="N540" s="152">
        <v>10.0</v>
      </c>
      <c r="O540" s="152"/>
      <c r="P540" s="152"/>
      <c r="Q540" s="152"/>
      <c r="R540" s="153"/>
      <c r="S540" s="153" t="str">
        <f t="array" ref="S540">INDEX(Activities!I:I, MATCH(A540, Activities!A:A, 0))</f>
        <v>Somaliland (Somalia) Programme</v>
      </c>
      <c r="T540" s="153"/>
      <c r="U540" s="135"/>
      <c r="V540" s="135"/>
      <c r="W540" s="135"/>
      <c r="X540" s="135"/>
      <c r="Y540" s="135"/>
      <c r="Z540" s="135"/>
      <c r="AA540" s="135"/>
    </row>
    <row r="541" ht="13.5" customHeight="1">
      <c r="A541" s="146" t="s">
        <v>227</v>
      </c>
      <c r="B541" s="147">
        <f>COUNTIF(Activities!A:A, A541)</f>
        <v>1</v>
      </c>
      <c r="C541" s="161">
        <v>720310.0</v>
      </c>
      <c r="D541" s="149">
        <v>44012.0</v>
      </c>
      <c r="E541" s="150">
        <v>44012.0</v>
      </c>
      <c r="F541" s="156">
        <v>4.0</v>
      </c>
      <c r="G541" s="152">
        <f t="shared" si="1"/>
        <v>6</v>
      </c>
      <c r="H541" s="153" t="s">
        <v>814</v>
      </c>
      <c r="I541" s="152">
        <f t="shared" si="2"/>
        <v>2020</v>
      </c>
      <c r="J541" s="152">
        <f t="shared" si="3"/>
        <v>2021</v>
      </c>
      <c r="K541" s="153" t="str">
        <f t="shared" si="4"/>
        <v>Expenditure on Africa Peace and Security (Q1 FY 2021)</v>
      </c>
      <c r="L541" s="152" t="s">
        <v>5</v>
      </c>
      <c r="M541" s="152" t="s">
        <v>8</v>
      </c>
      <c r="N541" s="152">
        <v>10.0</v>
      </c>
      <c r="O541" s="152"/>
      <c r="P541" s="152"/>
      <c r="Q541" s="152"/>
      <c r="R541" s="153"/>
      <c r="S541" s="153" t="str">
        <f t="array" ref="S541">INDEX(Activities!I:I, MATCH(A541, Activities!A:A, 0))</f>
        <v>Africa Peace and Security</v>
      </c>
      <c r="T541" s="153"/>
      <c r="U541" s="135"/>
      <c r="V541" s="135"/>
      <c r="W541" s="135"/>
      <c r="X541" s="135"/>
      <c r="Y541" s="135"/>
      <c r="Z541" s="135"/>
      <c r="AA541" s="135"/>
    </row>
    <row r="542" ht="13.5" customHeight="1">
      <c r="A542" s="146" t="s">
        <v>231</v>
      </c>
      <c r="B542" s="147">
        <f>COUNTIF(Activities!A:A, A542)</f>
        <v>1</v>
      </c>
      <c r="C542" s="161">
        <v>1034240.0</v>
      </c>
      <c r="D542" s="149">
        <v>44012.0</v>
      </c>
      <c r="E542" s="150">
        <v>44012.0</v>
      </c>
      <c r="F542" s="156">
        <v>4.0</v>
      </c>
      <c r="G542" s="152">
        <f t="shared" si="1"/>
        <v>6</v>
      </c>
      <c r="H542" s="153" t="s">
        <v>814</v>
      </c>
      <c r="I542" s="152">
        <f t="shared" si="2"/>
        <v>2020</v>
      </c>
      <c r="J542" s="152">
        <f t="shared" si="3"/>
        <v>2021</v>
      </c>
      <c r="K542" s="153" t="str">
        <f t="shared" si="4"/>
        <v>Expenditure on East Africa Preventing Violent Extremism (Q1 FY 2021)</v>
      </c>
      <c r="L542" s="152" t="s">
        <v>5</v>
      </c>
      <c r="M542" s="152" t="s">
        <v>8</v>
      </c>
      <c r="N542" s="152">
        <v>10.0</v>
      </c>
      <c r="O542" s="152"/>
      <c r="P542" s="152"/>
      <c r="Q542" s="152"/>
      <c r="R542" s="153"/>
      <c r="S542" s="153" t="str">
        <f t="array" ref="S542">INDEX(Activities!I:I, MATCH(A542, Activities!A:A, 0))</f>
        <v>East Africa Preventing Violent Extremism</v>
      </c>
      <c r="T542" s="153"/>
      <c r="U542" s="135"/>
      <c r="V542" s="135"/>
      <c r="W542" s="135"/>
      <c r="X542" s="135"/>
      <c r="Y542" s="135"/>
      <c r="Z542" s="135"/>
      <c r="AA542" s="135"/>
    </row>
    <row r="543" ht="13.5" customHeight="1">
      <c r="A543" s="146" t="s">
        <v>235</v>
      </c>
      <c r="B543" s="147">
        <f>COUNTIF(Activities!A:A, A543)</f>
        <v>1</v>
      </c>
      <c r="C543" s="161">
        <v>132581.0</v>
      </c>
      <c r="D543" s="149">
        <v>44012.0</v>
      </c>
      <c r="E543" s="150">
        <v>44012.0</v>
      </c>
      <c r="F543" s="156">
        <v>4.0</v>
      </c>
      <c r="G543" s="152">
        <f t="shared" si="1"/>
        <v>6</v>
      </c>
      <c r="H543" s="153" t="s">
        <v>814</v>
      </c>
      <c r="I543" s="152">
        <f t="shared" si="2"/>
        <v>2020</v>
      </c>
      <c r="J543" s="152">
        <f t="shared" si="3"/>
        <v>2021</v>
      </c>
      <c r="K543" s="153" t="str">
        <f t="shared" si="4"/>
        <v>Expenditure on East Africa Crime and Justice Programme (Q1 FY 2021)</v>
      </c>
      <c r="L543" s="152" t="s">
        <v>5</v>
      </c>
      <c r="M543" s="152" t="s">
        <v>8</v>
      </c>
      <c r="N543" s="152">
        <v>10.0</v>
      </c>
      <c r="O543" s="152"/>
      <c r="P543" s="152"/>
      <c r="Q543" s="152"/>
      <c r="R543" s="153"/>
      <c r="S543" s="153" t="str">
        <f t="array" ref="S543">INDEX(Activities!I:I, MATCH(A543, Activities!A:A, 0))</f>
        <v>East Africa Crime and Justice Programme</v>
      </c>
      <c r="T543" s="153"/>
      <c r="U543" s="135"/>
      <c r="V543" s="135"/>
      <c r="W543" s="135"/>
      <c r="X543" s="135"/>
      <c r="Y543" s="135"/>
      <c r="Z543" s="135"/>
      <c r="AA543" s="135"/>
    </row>
    <row r="544" ht="13.5" customHeight="1">
      <c r="A544" s="146" t="s">
        <v>244</v>
      </c>
      <c r="B544" s="147">
        <f>COUNTIF(Activities!A:A, A544)</f>
        <v>1</v>
      </c>
      <c r="C544" s="161">
        <v>13400.0</v>
      </c>
      <c r="D544" s="149">
        <v>44012.0</v>
      </c>
      <c r="E544" s="150">
        <v>44012.0</v>
      </c>
      <c r="F544" s="156">
        <v>4.0</v>
      </c>
      <c r="G544" s="152">
        <f t="shared" si="1"/>
        <v>6</v>
      </c>
      <c r="H544" s="153" t="s">
        <v>814</v>
      </c>
      <c r="I544" s="152">
        <f t="shared" si="2"/>
        <v>2020</v>
      </c>
      <c r="J544" s="152">
        <f t="shared" si="3"/>
        <v>2021</v>
      </c>
      <c r="K544" s="153" t="str">
        <f t="shared" si="4"/>
        <v>Expenditure on Nigeria Delta &amp; Maritime Security and Stability Programme (Q1 FY 2021)</v>
      </c>
      <c r="L544" s="152" t="s">
        <v>5</v>
      </c>
      <c r="M544" s="152" t="s">
        <v>8</v>
      </c>
      <c r="N544" s="152">
        <v>10.0</v>
      </c>
      <c r="O544" s="152"/>
      <c r="P544" s="152"/>
      <c r="Q544" s="152"/>
      <c r="R544" s="153"/>
      <c r="S544" s="153" t="str">
        <f t="array" ref="S544">INDEX(Activities!I:I, MATCH(A544, Activities!A:A, 0))</f>
        <v>Nigeria Delta &amp; Maritime Security and Stability Programme</v>
      </c>
      <c r="T544" s="153"/>
      <c r="U544" s="135"/>
      <c r="V544" s="135"/>
      <c r="W544" s="135"/>
      <c r="X544" s="135"/>
      <c r="Y544" s="135"/>
      <c r="Z544" s="135"/>
      <c r="AA544" s="135"/>
    </row>
    <row r="545" ht="13.5" customHeight="1">
      <c r="A545" s="146" t="s">
        <v>248</v>
      </c>
      <c r="B545" s="147">
        <f>COUNTIF(Activities!A:A, A545)</f>
        <v>1</v>
      </c>
      <c r="C545" s="161">
        <v>280344.0</v>
      </c>
      <c r="D545" s="149">
        <v>44012.0</v>
      </c>
      <c r="E545" s="150">
        <v>44012.0</v>
      </c>
      <c r="F545" s="156">
        <v>4.0</v>
      </c>
      <c r="G545" s="152">
        <f t="shared" si="1"/>
        <v>6</v>
      </c>
      <c r="H545" s="153" t="s">
        <v>814</v>
      </c>
      <c r="I545" s="152">
        <f t="shared" si="2"/>
        <v>2020</v>
      </c>
      <c r="J545" s="152">
        <f t="shared" si="3"/>
        <v>2021</v>
      </c>
      <c r="K545" s="153" t="str">
        <f t="shared" si="4"/>
        <v>Expenditure on Sahel Defence and Security (Q1 FY 2021)</v>
      </c>
      <c r="L545" s="152" t="s">
        <v>5</v>
      </c>
      <c r="M545" s="152" t="s">
        <v>8</v>
      </c>
      <c r="N545" s="152">
        <v>10.0</v>
      </c>
      <c r="O545" s="152"/>
      <c r="P545" s="152"/>
      <c r="Q545" s="152"/>
      <c r="R545" s="153"/>
      <c r="S545" s="153" t="str">
        <f t="array" ref="S545">INDEX(Activities!I:I, MATCH(A545, Activities!A:A, 0))</f>
        <v>Sahel Defence and Security</v>
      </c>
      <c r="T545" s="153"/>
      <c r="U545" s="135"/>
      <c r="V545" s="135"/>
      <c r="W545" s="135"/>
      <c r="X545" s="135"/>
      <c r="Y545" s="135"/>
      <c r="Z545" s="135"/>
      <c r="AA545" s="135"/>
    </row>
    <row r="546" ht="13.5" customHeight="1">
      <c r="A546" s="146" t="s">
        <v>252</v>
      </c>
      <c r="B546" s="147">
        <f>COUNTIF(Activities!A:A, A546)</f>
        <v>1</v>
      </c>
      <c r="C546" s="161">
        <v>901633.0</v>
      </c>
      <c r="D546" s="149">
        <v>44012.0</v>
      </c>
      <c r="E546" s="150">
        <v>44012.0</v>
      </c>
      <c r="F546" s="156">
        <v>4.0</v>
      </c>
      <c r="G546" s="152">
        <f t="shared" si="1"/>
        <v>6</v>
      </c>
      <c r="H546" s="153" t="s">
        <v>814</v>
      </c>
      <c r="I546" s="152">
        <f t="shared" si="2"/>
        <v>2020</v>
      </c>
      <c r="J546" s="152">
        <f t="shared" si="3"/>
        <v>2021</v>
      </c>
      <c r="K546" s="153" t="str">
        <f t="shared" si="4"/>
        <v>Expenditure on Sahel Stabilisation Programme (Q1 FY 2021)</v>
      </c>
      <c r="L546" s="152" t="s">
        <v>5</v>
      </c>
      <c r="M546" s="152" t="s">
        <v>8</v>
      </c>
      <c r="N546" s="152">
        <v>10.0</v>
      </c>
      <c r="O546" s="152"/>
      <c r="P546" s="152"/>
      <c r="Q546" s="152"/>
      <c r="R546" s="153"/>
      <c r="S546" s="153" t="str">
        <f t="array" ref="S546">INDEX(Activities!I:I, MATCH(A546, Activities!A:A, 0))</f>
        <v>Sahel Stabilisation Programme</v>
      </c>
      <c r="T546" s="153"/>
      <c r="U546" s="135"/>
      <c r="V546" s="135"/>
      <c r="W546" s="135"/>
      <c r="X546" s="135"/>
      <c r="Y546" s="135"/>
      <c r="Z546" s="135"/>
      <c r="AA546" s="135"/>
    </row>
    <row r="547" ht="13.5" customHeight="1">
      <c r="A547" s="146" t="s">
        <v>260</v>
      </c>
      <c r="B547" s="147">
        <f>COUNTIF(Activities!A:A, A547)</f>
        <v>1</v>
      </c>
      <c r="C547" s="161">
        <v>873923.0</v>
      </c>
      <c r="D547" s="149">
        <v>44012.0</v>
      </c>
      <c r="E547" s="150">
        <v>44012.0</v>
      </c>
      <c r="F547" s="156">
        <v>4.0</v>
      </c>
      <c r="G547" s="152">
        <f t="shared" si="1"/>
        <v>6</v>
      </c>
      <c r="H547" s="153" t="s">
        <v>814</v>
      </c>
      <c r="I547" s="152">
        <f t="shared" si="2"/>
        <v>2020</v>
      </c>
      <c r="J547" s="152">
        <f t="shared" si="3"/>
        <v>2021</v>
      </c>
      <c r="K547" s="153" t="str">
        <f t="shared" si="4"/>
        <v>Expenditure on Somalia Counter Extremism Programme (Q1 FY 2021)</v>
      </c>
      <c r="L547" s="152" t="s">
        <v>5</v>
      </c>
      <c r="M547" s="152" t="s">
        <v>8</v>
      </c>
      <c r="N547" s="152">
        <v>10.0</v>
      </c>
      <c r="O547" s="152"/>
      <c r="P547" s="152"/>
      <c r="Q547" s="152"/>
      <c r="R547" s="153"/>
      <c r="S547" s="153" t="str">
        <f t="array" ref="S547">INDEX(Activities!I:I, MATCH(A547, Activities!A:A, 0))</f>
        <v>Somalia Counter Extremism Programme</v>
      </c>
      <c r="T547" s="153"/>
      <c r="U547" s="135"/>
      <c r="V547" s="135"/>
      <c r="W547" s="135"/>
      <c r="X547" s="135"/>
      <c r="Y547" s="135"/>
      <c r="Z547" s="135"/>
      <c r="AA547" s="135"/>
    </row>
    <row r="548" ht="13.5" customHeight="1">
      <c r="A548" s="146" t="s">
        <v>265</v>
      </c>
      <c r="B548" s="147">
        <f>COUNTIF(Activities!A:A, A548)</f>
        <v>1</v>
      </c>
      <c r="C548" s="161">
        <v>218911.0</v>
      </c>
      <c r="D548" s="149">
        <v>44012.0</v>
      </c>
      <c r="E548" s="150">
        <v>44012.0</v>
      </c>
      <c r="F548" s="156">
        <v>4.0</v>
      </c>
      <c r="G548" s="152">
        <f t="shared" si="1"/>
        <v>6</v>
      </c>
      <c r="H548" s="153" t="s">
        <v>814</v>
      </c>
      <c r="I548" s="152">
        <f t="shared" si="2"/>
        <v>2020</v>
      </c>
      <c r="J548" s="152">
        <f t="shared" si="3"/>
        <v>2021</v>
      </c>
      <c r="K548" s="153" t="str">
        <f t="shared" si="4"/>
        <v>Expenditure on Somalia Security Sector Reform Programme (Q1 FY 2021)</v>
      </c>
      <c r="L548" s="152" t="s">
        <v>5</v>
      </c>
      <c r="M548" s="152" t="s">
        <v>8</v>
      </c>
      <c r="N548" s="152">
        <v>10.0</v>
      </c>
      <c r="O548" s="152"/>
      <c r="P548" s="152"/>
      <c r="Q548" s="152"/>
      <c r="R548" s="153"/>
      <c r="S548" s="153" t="str">
        <f t="array" ref="S548">INDEX(Activities!I:I, MATCH(A548, Activities!A:A, 0))</f>
        <v>Somalia Security Sector Reform Programme</v>
      </c>
      <c r="T548" s="153"/>
      <c r="U548" s="135"/>
      <c r="V548" s="135"/>
      <c r="W548" s="135"/>
      <c r="X548" s="135"/>
      <c r="Y548" s="135"/>
      <c r="Z548" s="135"/>
      <c r="AA548" s="135"/>
    </row>
    <row r="549" ht="13.5" customHeight="1">
      <c r="A549" s="146" t="s">
        <v>269</v>
      </c>
      <c r="B549" s="147">
        <f>COUNTIF(Activities!A:A, A549)</f>
        <v>1</v>
      </c>
      <c r="C549" s="161">
        <v>812315.0</v>
      </c>
      <c r="D549" s="149">
        <v>44012.0</v>
      </c>
      <c r="E549" s="150">
        <v>44012.0</v>
      </c>
      <c r="F549" s="156">
        <v>4.0</v>
      </c>
      <c r="G549" s="152">
        <f t="shared" si="1"/>
        <v>6</v>
      </c>
      <c r="H549" s="153" t="s">
        <v>814</v>
      </c>
      <c r="I549" s="152">
        <f t="shared" si="2"/>
        <v>2020</v>
      </c>
      <c r="J549" s="152">
        <f t="shared" si="3"/>
        <v>2021</v>
      </c>
      <c r="K549" s="153" t="str">
        <f t="shared" si="4"/>
        <v>Expenditure on Somalia Stabilisation Programme (Q1 FY 2021)</v>
      </c>
      <c r="L549" s="152" t="s">
        <v>5</v>
      </c>
      <c r="M549" s="152" t="s">
        <v>8</v>
      </c>
      <c r="N549" s="152">
        <v>10.0</v>
      </c>
      <c r="O549" s="152"/>
      <c r="P549" s="152"/>
      <c r="Q549" s="152"/>
      <c r="R549" s="153"/>
      <c r="S549" s="153" t="str">
        <f t="array" ref="S549">INDEX(Activities!I:I, MATCH(A549, Activities!A:A, 0))</f>
        <v>Somalia Stabilisation Programme</v>
      </c>
      <c r="T549" s="153"/>
      <c r="U549" s="135"/>
      <c r="V549" s="135"/>
      <c r="W549" s="135"/>
      <c r="X549" s="135"/>
      <c r="Y549" s="135"/>
      <c r="Z549" s="135"/>
      <c r="AA549" s="135"/>
    </row>
    <row r="550" ht="13.5" customHeight="1">
      <c r="A550" s="146" t="s">
        <v>273</v>
      </c>
      <c r="B550" s="147">
        <f>COUNTIF(Activities!A:A, A550)</f>
        <v>1</v>
      </c>
      <c r="C550" s="161">
        <v>533867.0</v>
      </c>
      <c r="D550" s="149">
        <v>44012.0</v>
      </c>
      <c r="E550" s="150">
        <v>44012.0</v>
      </c>
      <c r="F550" s="156">
        <v>4.0</v>
      </c>
      <c r="G550" s="152">
        <f t="shared" si="1"/>
        <v>6</v>
      </c>
      <c r="H550" s="153" t="s">
        <v>814</v>
      </c>
      <c r="I550" s="152">
        <f t="shared" si="2"/>
        <v>2020</v>
      </c>
      <c r="J550" s="152">
        <f t="shared" si="3"/>
        <v>2021</v>
      </c>
      <c r="K550" s="153" t="str">
        <f t="shared" si="4"/>
        <v>Expenditure on South Sudan Conflict Reduction (Q1 FY 2021)</v>
      </c>
      <c r="L550" s="152" t="s">
        <v>5</v>
      </c>
      <c r="M550" s="152" t="s">
        <v>8</v>
      </c>
      <c r="N550" s="152">
        <v>10.0</v>
      </c>
      <c r="O550" s="152"/>
      <c r="P550" s="152"/>
      <c r="Q550" s="152"/>
      <c r="R550" s="153"/>
      <c r="S550" s="153" t="str">
        <f t="array" ref="S550">INDEX(Activities!I:I, MATCH(A550, Activities!A:A, 0))</f>
        <v>South Sudan Conflict Reduction</v>
      </c>
      <c r="T550" s="153"/>
      <c r="U550" s="135"/>
      <c r="V550" s="135"/>
      <c r="W550" s="135"/>
      <c r="X550" s="135"/>
      <c r="Y550" s="135"/>
      <c r="Z550" s="135"/>
      <c r="AA550" s="135"/>
    </row>
    <row r="551" ht="13.5" customHeight="1">
      <c r="A551" s="146" t="s">
        <v>279</v>
      </c>
      <c r="B551" s="147">
        <f>COUNTIF(Activities!A:A, A551)</f>
        <v>1</v>
      </c>
      <c r="C551" s="161">
        <v>462857.0</v>
      </c>
      <c r="D551" s="149">
        <v>44012.0</v>
      </c>
      <c r="E551" s="150">
        <v>44012.0</v>
      </c>
      <c r="F551" s="156">
        <v>4.0</v>
      </c>
      <c r="G551" s="152">
        <f t="shared" si="1"/>
        <v>6</v>
      </c>
      <c r="H551" s="153" t="s">
        <v>814</v>
      </c>
      <c r="I551" s="152">
        <f t="shared" si="2"/>
        <v>2020</v>
      </c>
      <c r="J551" s="152">
        <f t="shared" si="3"/>
        <v>2021</v>
      </c>
      <c r="K551" s="153" t="str">
        <f t="shared" si="4"/>
        <v>Expenditure on Sudan Conflict Reduction and Stabilisation Programme (Q1 FY 2021)</v>
      </c>
      <c r="L551" s="152" t="s">
        <v>5</v>
      </c>
      <c r="M551" s="152" t="s">
        <v>8</v>
      </c>
      <c r="N551" s="152">
        <v>10.0</v>
      </c>
      <c r="O551" s="152"/>
      <c r="P551" s="152"/>
      <c r="Q551" s="152"/>
      <c r="R551" s="153"/>
      <c r="S551" s="153" t="str">
        <f t="array" ref="S551">INDEX(Activities!I:I, MATCH(A551, Activities!A:A, 0))</f>
        <v>Sudan Conflict Reduction and Stabilisation Programme</v>
      </c>
      <c r="T551" s="153"/>
      <c r="U551" s="135"/>
      <c r="V551" s="135"/>
      <c r="W551" s="135"/>
      <c r="X551" s="135"/>
      <c r="Y551" s="135"/>
      <c r="Z551" s="135"/>
      <c r="AA551" s="135"/>
    </row>
    <row r="552" ht="13.5" customHeight="1">
      <c r="A552" s="146" t="s">
        <v>309</v>
      </c>
      <c r="B552" s="147">
        <f>COUNTIF(Activities!A:A, A552)</f>
        <v>1</v>
      </c>
      <c r="C552" s="161">
        <v>400000.0</v>
      </c>
      <c r="D552" s="149">
        <v>44012.0</v>
      </c>
      <c r="E552" s="150">
        <v>44012.0</v>
      </c>
      <c r="F552" s="156">
        <v>4.0</v>
      </c>
      <c r="G552" s="152">
        <f t="shared" si="1"/>
        <v>6</v>
      </c>
      <c r="H552" s="153" t="s">
        <v>814</v>
      </c>
      <c r="I552" s="152">
        <f t="shared" si="2"/>
        <v>2020</v>
      </c>
      <c r="J552" s="152">
        <f t="shared" si="3"/>
        <v>2021</v>
      </c>
      <c r="K552" s="153" t="str">
        <f t="shared" si="4"/>
        <v>Expenditure on Caribbean – Serious and Organised Crime (Q1 FY 2021)</v>
      </c>
      <c r="L552" s="152" t="s">
        <v>5</v>
      </c>
      <c r="M552" s="152" t="s">
        <v>8</v>
      </c>
      <c r="N552" s="152">
        <v>10.0</v>
      </c>
      <c r="O552" s="152"/>
      <c r="P552" s="152"/>
      <c r="Q552" s="152"/>
      <c r="R552" s="153"/>
      <c r="S552" s="153" t="str">
        <f t="array" ref="S552">INDEX(Activities!I:I, MATCH(A552, Activities!A:A, 0))</f>
        <v>Caribbean – Serious and Organised Crime</v>
      </c>
      <c r="T552" s="153"/>
      <c r="U552" s="135"/>
      <c r="V552" s="135"/>
      <c r="W552" s="135"/>
      <c r="X552" s="135"/>
      <c r="Y552" s="135"/>
      <c r="Z552" s="135"/>
      <c r="AA552" s="135"/>
    </row>
    <row r="553" ht="13.5" customHeight="1">
      <c r="A553" s="146" t="s">
        <v>314</v>
      </c>
      <c r="B553" s="147">
        <f>COUNTIF(Activities!A:A, A553)</f>
        <v>1</v>
      </c>
      <c r="C553" s="161">
        <v>4100000.0</v>
      </c>
      <c r="D553" s="149">
        <v>44012.0</v>
      </c>
      <c r="E553" s="150">
        <v>44012.0</v>
      </c>
      <c r="F553" s="156">
        <v>4.0</v>
      </c>
      <c r="G553" s="152">
        <f t="shared" si="1"/>
        <v>6</v>
      </c>
      <c r="H553" s="153" t="s">
        <v>814</v>
      </c>
      <c r="I553" s="152">
        <f t="shared" si="2"/>
        <v>2020</v>
      </c>
      <c r="J553" s="152">
        <f t="shared" si="3"/>
        <v>2021</v>
      </c>
      <c r="K553" s="153" t="str">
        <f t="shared" si="4"/>
        <v>Expenditure on Colombia Peace and Stability (Q1 FY 2021)</v>
      </c>
      <c r="L553" s="152" t="s">
        <v>5</v>
      </c>
      <c r="M553" s="152" t="s">
        <v>8</v>
      </c>
      <c r="N553" s="152">
        <v>10.0</v>
      </c>
      <c r="O553" s="152"/>
      <c r="P553" s="152"/>
      <c r="Q553" s="152"/>
      <c r="R553" s="153"/>
      <c r="S553" s="153" t="str">
        <f t="array" ref="S553">INDEX(Activities!I:I, MATCH(A553, Activities!A:A, 0))</f>
        <v>Colombia Peace and Stability</v>
      </c>
      <c r="T553" s="153"/>
      <c r="U553" s="135"/>
      <c r="V553" s="135"/>
      <c r="W553" s="135"/>
      <c r="X553" s="135"/>
      <c r="Y553" s="135"/>
      <c r="Z553" s="135"/>
      <c r="AA553" s="135"/>
    </row>
    <row r="554" ht="13.5" customHeight="1">
      <c r="A554" s="146" t="s">
        <v>320</v>
      </c>
      <c r="B554" s="147">
        <f>COUNTIF(Activities!A:A, A554)</f>
        <v>1</v>
      </c>
      <c r="C554" s="161">
        <v>300000.0</v>
      </c>
      <c r="D554" s="149">
        <v>44012.0</v>
      </c>
      <c r="E554" s="150">
        <v>44012.0</v>
      </c>
      <c r="F554" s="156">
        <v>4.0</v>
      </c>
      <c r="G554" s="152">
        <f t="shared" si="1"/>
        <v>6</v>
      </c>
      <c r="H554" s="153" t="s">
        <v>814</v>
      </c>
      <c r="I554" s="152">
        <f t="shared" si="2"/>
        <v>2020</v>
      </c>
      <c r="J554" s="152">
        <f t="shared" si="3"/>
        <v>2021</v>
      </c>
      <c r="K554" s="153" t="str">
        <f t="shared" si="4"/>
        <v>Expenditure on Peru/Colombia Serious Organised Crime (Formerly Combatting Illicit Economies - Colombia/Peru/Panama) (Q1 FY 2021)</v>
      </c>
      <c r="L554" s="152" t="s">
        <v>5</v>
      </c>
      <c r="M554" s="152" t="s">
        <v>8</v>
      </c>
      <c r="N554" s="152">
        <v>10.0</v>
      </c>
      <c r="O554" s="152"/>
      <c r="P554" s="152"/>
      <c r="Q554" s="152"/>
      <c r="R554" s="153"/>
      <c r="S554" s="153" t="str">
        <f t="array" ref="S554">INDEX(Activities!I:I, MATCH(A554, Activities!A:A, 0))</f>
        <v>Peru/Colombia Serious Organised Crime (Formerly Combatting Illicit Economies - Colombia/Peru/Panama)</v>
      </c>
      <c r="T554" s="153"/>
      <c r="U554" s="135"/>
      <c r="V554" s="135"/>
      <c r="W554" s="135"/>
      <c r="X554" s="135"/>
      <c r="Y554" s="135"/>
      <c r="Z554" s="135"/>
      <c r="AA554" s="135"/>
    </row>
    <row r="555" ht="13.5" customHeight="1">
      <c r="A555" s="146" t="s">
        <v>325</v>
      </c>
      <c r="B555" s="147">
        <f>COUNTIF(Activities!A:A, A555)</f>
        <v>1</v>
      </c>
      <c r="C555" s="161">
        <v>272063.0</v>
      </c>
      <c r="D555" s="149">
        <v>44012.0</v>
      </c>
      <c r="E555" s="150">
        <v>44012.0</v>
      </c>
      <c r="F555" s="156">
        <v>4.0</v>
      </c>
      <c r="G555" s="152">
        <f t="shared" si="1"/>
        <v>6</v>
      </c>
      <c r="H555" s="153" t="s">
        <v>814</v>
      </c>
      <c r="I555" s="152">
        <f t="shared" si="2"/>
        <v>2020</v>
      </c>
      <c r="J555" s="152">
        <f t="shared" si="3"/>
        <v>2021</v>
      </c>
      <c r="K555" s="153" t="str">
        <f t="shared" si="4"/>
        <v>Expenditure on Central Asia Programme (Q1 FY 2021)</v>
      </c>
      <c r="L555" s="152" t="s">
        <v>5</v>
      </c>
      <c r="M555" s="152" t="s">
        <v>8</v>
      </c>
      <c r="N555" s="152">
        <v>10.0</v>
      </c>
      <c r="O555" s="152"/>
      <c r="P555" s="152"/>
      <c r="Q555" s="152"/>
      <c r="R555" s="153"/>
      <c r="S555" s="153" t="str">
        <f t="array" ref="S555">INDEX(Activities!I:I, MATCH(A555, Activities!A:A, 0))</f>
        <v>Central Asia Programme</v>
      </c>
      <c r="T555" s="153"/>
      <c r="U555" s="135"/>
      <c r="V555" s="135"/>
      <c r="W555" s="135"/>
      <c r="X555" s="135"/>
      <c r="Y555" s="135"/>
      <c r="Z555" s="135"/>
      <c r="AA555" s="135"/>
    </row>
    <row r="556" ht="13.5" customHeight="1">
      <c r="A556" s="146" t="s">
        <v>330</v>
      </c>
      <c r="B556" s="147">
        <f>COUNTIF(Activities!A:A, A556)</f>
        <v>1</v>
      </c>
      <c r="C556" s="161">
        <v>305953.0</v>
      </c>
      <c r="D556" s="149">
        <v>44012.0</v>
      </c>
      <c r="E556" s="150">
        <v>44012.0</v>
      </c>
      <c r="F556" s="156">
        <v>4.0</v>
      </c>
      <c r="G556" s="152">
        <f t="shared" si="1"/>
        <v>6</v>
      </c>
      <c r="H556" s="153" t="s">
        <v>814</v>
      </c>
      <c r="I556" s="152">
        <f t="shared" si="2"/>
        <v>2020</v>
      </c>
      <c r="J556" s="152">
        <f t="shared" si="3"/>
        <v>2021</v>
      </c>
      <c r="K556" s="153" t="str">
        <f t="shared" si="4"/>
        <v>Expenditure on Eastern Partnership (Q1 FY 2021)</v>
      </c>
      <c r="L556" s="152" t="s">
        <v>5</v>
      </c>
      <c r="M556" s="152" t="s">
        <v>8</v>
      </c>
      <c r="N556" s="152">
        <v>10.0</v>
      </c>
      <c r="O556" s="152"/>
      <c r="P556" s="152"/>
      <c r="Q556" s="152"/>
      <c r="R556" s="153"/>
      <c r="S556" s="153" t="str">
        <f t="array" ref="S556">INDEX(Activities!I:I, MATCH(A556, Activities!A:A, 0))</f>
        <v>Eastern Partnership</v>
      </c>
      <c r="T556" s="153"/>
      <c r="U556" s="135"/>
      <c r="V556" s="135"/>
      <c r="W556" s="135"/>
      <c r="X556" s="135"/>
      <c r="Y556" s="135"/>
      <c r="Z556" s="135"/>
      <c r="AA556" s="135"/>
    </row>
    <row r="557" ht="13.5" customHeight="1">
      <c r="A557" s="146" t="s">
        <v>334</v>
      </c>
      <c r="B557" s="147">
        <f>COUNTIF(Activities!A:A, A557)</f>
        <v>1</v>
      </c>
      <c r="C557" s="161">
        <v>1566554.0</v>
      </c>
      <c r="D557" s="149">
        <v>44012.0</v>
      </c>
      <c r="E557" s="150">
        <v>44012.0</v>
      </c>
      <c r="F557" s="156">
        <v>4.0</v>
      </c>
      <c r="G557" s="152">
        <f t="shared" si="1"/>
        <v>6</v>
      </c>
      <c r="H557" s="153" t="s">
        <v>814</v>
      </c>
      <c r="I557" s="152">
        <f t="shared" si="2"/>
        <v>2020</v>
      </c>
      <c r="J557" s="152">
        <f t="shared" si="3"/>
        <v>2021</v>
      </c>
      <c r="K557" s="153" t="str">
        <f t="shared" si="4"/>
        <v>Expenditure on Good Governance Fund (Q1 FY 2021)</v>
      </c>
      <c r="L557" s="152" t="s">
        <v>5</v>
      </c>
      <c r="M557" s="152" t="s">
        <v>8</v>
      </c>
      <c r="N557" s="152">
        <v>10.0</v>
      </c>
      <c r="O557" s="152"/>
      <c r="P557" s="152"/>
      <c r="Q557" s="152"/>
      <c r="R557" s="153"/>
      <c r="S557" s="153" t="str">
        <f t="array" ref="S557">INDEX(Activities!I:I, MATCH(A557, Activities!A:A, 0))</f>
        <v>Good Governance Fund</v>
      </c>
      <c r="T557" s="153"/>
      <c r="U557" s="135"/>
      <c r="V557" s="135"/>
      <c r="W557" s="135"/>
      <c r="X557" s="135"/>
      <c r="Y557" s="135"/>
      <c r="Z557" s="135"/>
      <c r="AA557" s="135"/>
    </row>
    <row r="558" ht="13.5" customHeight="1">
      <c r="A558" s="146" t="s">
        <v>349</v>
      </c>
      <c r="B558" s="147">
        <f>COUNTIF(Activities!A:A, A558)</f>
        <v>1</v>
      </c>
      <c r="C558" s="161">
        <v>1704028.0</v>
      </c>
      <c r="D558" s="149">
        <v>44012.0</v>
      </c>
      <c r="E558" s="150">
        <v>44012.0</v>
      </c>
      <c r="F558" s="156">
        <v>4.0</v>
      </c>
      <c r="G558" s="152">
        <f t="shared" si="1"/>
        <v>6</v>
      </c>
      <c r="H558" s="153" t="s">
        <v>814</v>
      </c>
      <c r="I558" s="152">
        <f t="shared" si="2"/>
        <v>2020</v>
      </c>
      <c r="J558" s="152">
        <f t="shared" si="3"/>
        <v>2021</v>
      </c>
      <c r="K558" s="153" t="str">
        <f t="shared" si="4"/>
        <v>Expenditure on Algeria CSSF Programme (Q1 FY 2021)</v>
      </c>
      <c r="L558" s="152" t="s">
        <v>5</v>
      </c>
      <c r="M558" s="152" t="s">
        <v>8</v>
      </c>
      <c r="N558" s="152">
        <v>10.0</v>
      </c>
      <c r="O558" s="152"/>
      <c r="P558" s="152"/>
      <c r="Q558" s="152"/>
      <c r="R558" s="153"/>
      <c r="S558" s="153" t="str">
        <f t="array" ref="S558">INDEX(Activities!I:I, MATCH(A558, Activities!A:A, 0))</f>
        <v>Algeria CSSF Programme</v>
      </c>
      <c r="T558" s="153"/>
      <c r="U558" s="135"/>
      <c r="V558" s="135"/>
      <c r="W558" s="135"/>
      <c r="X558" s="135"/>
      <c r="Y558" s="135"/>
      <c r="Z558" s="135"/>
      <c r="AA558" s="135"/>
    </row>
    <row r="559" ht="13.5" customHeight="1">
      <c r="A559" s="146" t="s">
        <v>356</v>
      </c>
      <c r="B559" s="147">
        <f>COUNTIF(Activities!A:A, A559)</f>
        <v>1</v>
      </c>
      <c r="C559" s="161">
        <v>3230502.0</v>
      </c>
      <c r="D559" s="149">
        <v>44012.0</v>
      </c>
      <c r="E559" s="150">
        <v>44012.0</v>
      </c>
      <c r="F559" s="156">
        <v>4.0</v>
      </c>
      <c r="G559" s="152">
        <f t="shared" si="1"/>
        <v>6</v>
      </c>
      <c r="H559" s="153" t="s">
        <v>814</v>
      </c>
      <c r="I559" s="152">
        <f t="shared" si="2"/>
        <v>2020</v>
      </c>
      <c r="J559" s="152">
        <f t="shared" si="3"/>
        <v>2021</v>
      </c>
      <c r="K559" s="153" t="str">
        <f t="shared" si="4"/>
        <v>Expenditure on Egypt CSSF Programme (Q1 FY 2021)</v>
      </c>
      <c r="L559" s="152" t="s">
        <v>5</v>
      </c>
      <c r="M559" s="152" t="s">
        <v>8</v>
      </c>
      <c r="N559" s="152">
        <v>10.0</v>
      </c>
      <c r="O559" s="152"/>
      <c r="P559" s="152"/>
      <c r="Q559" s="152"/>
      <c r="R559" s="153"/>
      <c r="S559" s="153" t="str">
        <f t="array" ref="S559">INDEX(Activities!I:I, MATCH(A559, Activities!A:A, 0))</f>
        <v>Egypt CSSF Programme</v>
      </c>
      <c r="T559" s="153"/>
      <c r="U559" s="135"/>
      <c r="V559" s="135"/>
      <c r="W559" s="135"/>
      <c r="X559" s="135"/>
      <c r="Y559" s="135"/>
      <c r="Z559" s="135"/>
      <c r="AA559" s="135"/>
    </row>
    <row r="560" ht="13.5" customHeight="1">
      <c r="A560" s="146" t="s">
        <v>363</v>
      </c>
      <c r="B560" s="147">
        <f>COUNTIF(Activities!A:A, A560)</f>
        <v>1</v>
      </c>
      <c r="C560" s="161">
        <v>1076114.0</v>
      </c>
      <c r="D560" s="149">
        <v>44012.0</v>
      </c>
      <c r="E560" s="150">
        <v>44012.0</v>
      </c>
      <c r="F560" s="156">
        <v>4.0</v>
      </c>
      <c r="G560" s="152">
        <f t="shared" si="1"/>
        <v>6</v>
      </c>
      <c r="H560" s="153" t="s">
        <v>814</v>
      </c>
      <c r="I560" s="152">
        <f t="shared" si="2"/>
        <v>2020</v>
      </c>
      <c r="J560" s="152">
        <f t="shared" si="3"/>
        <v>2021</v>
      </c>
      <c r="K560" s="153" t="str">
        <f t="shared" si="4"/>
        <v>Expenditure on Lebanon CSSF: Security Programme (Q1 FY 2021)</v>
      </c>
      <c r="L560" s="152" t="s">
        <v>5</v>
      </c>
      <c r="M560" s="152" t="s">
        <v>8</v>
      </c>
      <c r="N560" s="152">
        <v>10.0</v>
      </c>
      <c r="O560" s="152"/>
      <c r="P560" s="152"/>
      <c r="Q560" s="152"/>
      <c r="R560" s="153"/>
      <c r="S560" s="153" t="str">
        <f t="array" ref="S560">INDEX(Activities!I:I, MATCH(A560, Activities!A:A, 0))</f>
        <v>Lebanon CSSF: Security Programme</v>
      </c>
      <c r="T560" s="153"/>
      <c r="U560" s="135"/>
      <c r="V560" s="135"/>
      <c r="W560" s="135"/>
      <c r="X560" s="135"/>
      <c r="Y560" s="135"/>
      <c r="Z560" s="135"/>
      <c r="AA560" s="135"/>
    </row>
    <row r="561" ht="13.5" customHeight="1">
      <c r="A561" s="146" t="s">
        <v>370</v>
      </c>
      <c r="B561" s="147">
        <f>COUNTIF(Activities!A:A, A561)</f>
        <v>1</v>
      </c>
      <c r="C561" s="161">
        <v>769705.0</v>
      </c>
      <c r="D561" s="149">
        <v>44012.0</v>
      </c>
      <c r="E561" s="150">
        <v>44012.0</v>
      </c>
      <c r="F561" s="156">
        <v>4.0</v>
      </c>
      <c r="G561" s="152">
        <f t="shared" si="1"/>
        <v>6</v>
      </c>
      <c r="H561" s="153" t="s">
        <v>814</v>
      </c>
      <c r="I561" s="152">
        <f t="shared" si="2"/>
        <v>2020</v>
      </c>
      <c r="J561" s="152">
        <f t="shared" si="3"/>
        <v>2021</v>
      </c>
      <c r="K561" s="153" t="str">
        <f t="shared" si="4"/>
        <v>Expenditure on Libya CSSF Programme (Q1 FY 2021)</v>
      </c>
      <c r="L561" s="152" t="s">
        <v>5</v>
      </c>
      <c r="M561" s="152" t="s">
        <v>8</v>
      </c>
      <c r="N561" s="152">
        <v>10.0</v>
      </c>
      <c r="O561" s="152"/>
      <c r="P561" s="152"/>
      <c r="Q561" s="152"/>
      <c r="R561" s="153"/>
      <c r="S561" s="153" t="str">
        <f t="array" ref="S561">INDEX(Activities!I:I, MATCH(A561, Activities!A:A, 0))</f>
        <v>Libya CSSF Programme</v>
      </c>
      <c r="T561" s="153"/>
      <c r="U561" s="135"/>
      <c r="V561" s="135"/>
      <c r="W561" s="135"/>
      <c r="X561" s="135"/>
      <c r="Y561" s="135"/>
      <c r="Z561" s="135"/>
      <c r="AA561" s="135"/>
    </row>
    <row r="562" ht="13.5" customHeight="1">
      <c r="A562" s="146" t="s">
        <v>376</v>
      </c>
      <c r="B562" s="147">
        <f>COUNTIF(Activities!A:A, A562)</f>
        <v>1</v>
      </c>
      <c r="C562" s="161">
        <v>2037468.0</v>
      </c>
      <c r="D562" s="149">
        <v>44012.0</v>
      </c>
      <c r="E562" s="150">
        <v>44012.0</v>
      </c>
      <c r="F562" s="156">
        <v>4.0</v>
      </c>
      <c r="G562" s="152">
        <f t="shared" si="1"/>
        <v>6</v>
      </c>
      <c r="H562" s="153" t="s">
        <v>814</v>
      </c>
      <c r="I562" s="152">
        <f t="shared" si="2"/>
        <v>2020</v>
      </c>
      <c r="J562" s="152">
        <f t="shared" si="3"/>
        <v>2021</v>
      </c>
      <c r="K562" s="153" t="str">
        <f t="shared" si="4"/>
        <v>Expenditure on Morocco CSSF Programme (Q1 FY 2021)</v>
      </c>
      <c r="L562" s="152" t="s">
        <v>5</v>
      </c>
      <c r="M562" s="152" t="s">
        <v>8</v>
      </c>
      <c r="N562" s="152">
        <v>10.0</v>
      </c>
      <c r="O562" s="152"/>
      <c r="P562" s="152"/>
      <c r="Q562" s="152"/>
      <c r="R562" s="153"/>
      <c r="S562" s="153" t="str">
        <f t="array" ref="S562">INDEX(Activities!I:I, MATCH(A562, Activities!A:A, 0))</f>
        <v>Morocco CSSF Programme</v>
      </c>
      <c r="T562" s="153"/>
      <c r="U562" s="135"/>
      <c r="V562" s="135"/>
      <c r="W562" s="135"/>
      <c r="X562" s="135"/>
      <c r="Y562" s="135"/>
      <c r="Z562" s="135"/>
      <c r="AA562" s="135"/>
    </row>
    <row r="563" ht="13.5" customHeight="1">
      <c r="A563" s="146" t="s">
        <v>383</v>
      </c>
      <c r="B563" s="147">
        <f>COUNTIF(Activities!A:A, A563)</f>
        <v>1</v>
      </c>
      <c r="C563" s="161">
        <v>905339.0</v>
      </c>
      <c r="D563" s="149">
        <v>44012.0</v>
      </c>
      <c r="E563" s="150">
        <v>44012.0</v>
      </c>
      <c r="F563" s="156">
        <v>4.0</v>
      </c>
      <c r="G563" s="152">
        <f t="shared" si="1"/>
        <v>6</v>
      </c>
      <c r="H563" s="153" t="s">
        <v>814</v>
      </c>
      <c r="I563" s="152">
        <f t="shared" si="2"/>
        <v>2020</v>
      </c>
      <c r="J563" s="152">
        <f t="shared" si="3"/>
        <v>2021</v>
      </c>
      <c r="K563" s="153" t="str">
        <f t="shared" si="4"/>
        <v>Expenditure on Yemen CSSF Programme (Q1 FY 2021)</v>
      </c>
      <c r="L563" s="152" t="s">
        <v>5</v>
      </c>
      <c r="M563" s="152" t="s">
        <v>8</v>
      </c>
      <c r="N563" s="152">
        <v>10.0</v>
      </c>
      <c r="O563" s="152"/>
      <c r="P563" s="152"/>
      <c r="Q563" s="152"/>
      <c r="R563" s="153"/>
      <c r="S563" s="153" t="str">
        <f t="array" ref="S563">INDEX(Activities!I:I, MATCH(A563, Activities!A:A, 0))</f>
        <v>Yemen CSSF Programme</v>
      </c>
      <c r="T563" s="153"/>
      <c r="U563" s="135"/>
      <c r="V563" s="135"/>
      <c r="W563" s="135"/>
      <c r="X563" s="135"/>
      <c r="Y563" s="135"/>
      <c r="Z563" s="135"/>
      <c r="AA563" s="135"/>
    </row>
    <row r="564" ht="13.5" customHeight="1">
      <c r="A564" s="146" t="s">
        <v>414</v>
      </c>
      <c r="B564" s="147">
        <f>COUNTIF(Activities!A:A, A564)</f>
        <v>1</v>
      </c>
      <c r="C564" s="161">
        <v>906929.0</v>
      </c>
      <c r="D564" s="149">
        <v>44012.0</v>
      </c>
      <c r="E564" s="150">
        <v>44012.0</v>
      </c>
      <c r="F564" s="156">
        <v>4.0</v>
      </c>
      <c r="G564" s="152">
        <f t="shared" si="1"/>
        <v>6</v>
      </c>
      <c r="H564" s="153" t="s">
        <v>814</v>
      </c>
      <c r="I564" s="152">
        <f t="shared" si="2"/>
        <v>2020</v>
      </c>
      <c r="J564" s="152">
        <f t="shared" si="3"/>
        <v>2021</v>
      </c>
      <c r="K564" s="153" t="str">
        <f t="shared" si="4"/>
        <v>Expenditure on Lebanon CSSF: Community Stability Programme (Q1 FY 2021)</v>
      </c>
      <c r="L564" s="152" t="s">
        <v>5</v>
      </c>
      <c r="M564" s="152" t="s">
        <v>8</v>
      </c>
      <c r="N564" s="152">
        <v>10.0</v>
      </c>
      <c r="O564" s="152"/>
      <c r="P564" s="152"/>
      <c r="Q564" s="152"/>
      <c r="R564" s="153"/>
      <c r="S564" s="153" t="str">
        <f t="array" ref="S564">INDEX(Activities!I:I, MATCH(A564, Activities!A:A, 0))</f>
        <v>Lebanon CSSF: Community Stability Programme</v>
      </c>
      <c r="T564" s="153"/>
      <c r="U564" s="135"/>
      <c r="V564" s="135"/>
      <c r="W564" s="135"/>
      <c r="X564" s="135"/>
      <c r="Y564" s="135"/>
      <c r="Z564" s="135"/>
      <c r="AA564" s="135"/>
    </row>
    <row r="565" ht="13.5" customHeight="1">
      <c r="A565" s="146" t="s">
        <v>418</v>
      </c>
      <c r="B565" s="147">
        <f>COUNTIF(Activities!A:A, A565)</f>
        <v>1</v>
      </c>
      <c r="C565" s="161">
        <v>46890.0</v>
      </c>
      <c r="D565" s="149">
        <v>44012.0</v>
      </c>
      <c r="E565" s="150">
        <v>44012.0</v>
      </c>
      <c r="F565" s="156">
        <v>4.0</v>
      </c>
      <c r="G565" s="152">
        <f t="shared" si="1"/>
        <v>6</v>
      </c>
      <c r="H565" s="153" t="s">
        <v>814</v>
      </c>
      <c r="I565" s="152">
        <f t="shared" si="2"/>
        <v>2020</v>
      </c>
      <c r="J565" s="152">
        <f t="shared" si="3"/>
        <v>2021</v>
      </c>
      <c r="K565" s="153" t="str">
        <f t="shared" si="4"/>
        <v>Expenditure on The North Africa Fund for Regional Cooperation (Q1 FY 2021)</v>
      </c>
      <c r="L565" s="152" t="s">
        <v>5</v>
      </c>
      <c r="M565" s="152" t="s">
        <v>8</v>
      </c>
      <c r="N565" s="152">
        <v>10.0</v>
      </c>
      <c r="O565" s="152"/>
      <c r="P565" s="152"/>
      <c r="Q565" s="152"/>
      <c r="R565" s="153"/>
      <c r="S565" s="153" t="str">
        <f t="array" ref="S565">INDEX(Activities!I:I, MATCH(A565, Activities!A:A, 0))</f>
        <v>The North Africa Fund for Regional Cooperation</v>
      </c>
      <c r="T565" s="153"/>
      <c r="U565" s="135"/>
      <c r="V565" s="135"/>
      <c r="W565" s="135"/>
      <c r="X565" s="135"/>
      <c r="Y565" s="135"/>
      <c r="Z565" s="135"/>
      <c r="AA565" s="135"/>
    </row>
    <row r="566" ht="13.5" customHeight="1">
      <c r="A566" s="146" t="s">
        <v>423</v>
      </c>
      <c r="B566" s="147">
        <f>COUNTIF(Activities!A:A, A566)</f>
        <v>1</v>
      </c>
      <c r="C566" s="161">
        <v>1187602.0</v>
      </c>
      <c r="D566" s="149">
        <v>44012.0</v>
      </c>
      <c r="E566" s="150">
        <v>44012.0</v>
      </c>
      <c r="F566" s="156">
        <v>4.0</v>
      </c>
      <c r="G566" s="152">
        <f t="shared" si="1"/>
        <v>6</v>
      </c>
      <c r="H566" s="153" t="s">
        <v>814</v>
      </c>
      <c r="I566" s="152">
        <f t="shared" si="2"/>
        <v>2020</v>
      </c>
      <c r="J566" s="152">
        <f t="shared" si="3"/>
        <v>2021</v>
      </c>
      <c r="K566" s="153" t="str">
        <f t="shared" si="4"/>
        <v>Expenditure on Technical Assistance Facility Programme (Q1 FY 2021)</v>
      </c>
      <c r="L566" s="152" t="s">
        <v>5</v>
      </c>
      <c r="M566" s="152" t="s">
        <v>8</v>
      </c>
      <c r="N566" s="152">
        <v>10.0</v>
      </c>
      <c r="O566" s="152"/>
      <c r="P566" s="152"/>
      <c r="Q566" s="152"/>
      <c r="R566" s="153"/>
      <c r="S566" s="153" t="str">
        <f t="array" ref="S566">INDEX(Activities!I:I, MATCH(A566, Activities!A:A, 0))</f>
        <v>Technical Assistance Facility Programme</v>
      </c>
      <c r="T566" s="153"/>
      <c r="U566" s="135"/>
      <c r="V566" s="135"/>
      <c r="W566" s="135"/>
      <c r="X566" s="135"/>
      <c r="Y566" s="135"/>
      <c r="Z566" s="135"/>
      <c r="AA566" s="135"/>
    </row>
    <row r="567" ht="13.5" customHeight="1">
      <c r="A567" s="146" t="s">
        <v>427</v>
      </c>
      <c r="B567" s="147">
        <f>COUNTIF(Activities!A:A, A567)</f>
        <v>1</v>
      </c>
      <c r="C567" s="161">
        <v>515908.0</v>
      </c>
      <c r="D567" s="149">
        <v>44012.0</v>
      </c>
      <c r="E567" s="150">
        <v>44012.0</v>
      </c>
      <c r="F567" s="156">
        <v>4.0</v>
      </c>
      <c r="G567" s="152">
        <f t="shared" si="1"/>
        <v>6</v>
      </c>
      <c r="H567" s="153" t="s">
        <v>814</v>
      </c>
      <c r="I567" s="152">
        <f t="shared" si="2"/>
        <v>2020</v>
      </c>
      <c r="J567" s="152">
        <f t="shared" si="3"/>
        <v>2021</v>
      </c>
      <c r="K567" s="153" t="str">
        <f t="shared" si="4"/>
        <v>Expenditure on Middle East Peace Process (MEPP) CSSF Programme (Q1 FY 2021)</v>
      </c>
      <c r="L567" s="152" t="s">
        <v>5</v>
      </c>
      <c r="M567" s="152" t="s">
        <v>8</v>
      </c>
      <c r="N567" s="152">
        <v>10.0</v>
      </c>
      <c r="O567" s="152"/>
      <c r="P567" s="152"/>
      <c r="Q567" s="152"/>
      <c r="R567" s="153"/>
      <c r="S567" s="153" t="str">
        <f t="array" ref="S567">INDEX(Activities!I:I, MATCH(A567, Activities!A:A, 0))</f>
        <v>Middle East Peace Process (MEPP) CSSF Programme</v>
      </c>
      <c r="T567" s="153"/>
      <c r="U567" s="135"/>
      <c r="V567" s="135"/>
      <c r="W567" s="135"/>
      <c r="X567" s="135"/>
      <c r="Y567" s="135"/>
      <c r="Z567" s="135"/>
      <c r="AA567" s="135"/>
    </row>
    <row r="568" ht="13.5" customHeight="1">
      <c r="A568" s="146" t="s">
        <v>446</v>
      </c>
      <c r="B568" s="147">
        <f>COUNTIF(Activities!A:A, A568)</f>
        <v>1</v>
      </c>
      <c r="C568" s="161">
        <v>1694859.43</v>
      </c>
      <c r="D568" s="149">
        <v>44012.0</v>
      </c>
      <c r="E568" s="150">
        <v>44012.0</v>
      </c>
      <c r="F568" s="156">
        <v>4.0</v>
      </c>
      <c r="G568" s="152">
        <f t="shared" si="1"/>
        <v>6</v>
      </c>
      <c r="H568" s="153" t="s">
        <v>814</v>
      </c>
      <c r="I568" s="152">
        <f t="shared" si="2"/>
        <v>2020</v>
      </c>
      <c r="J568" s="152">
        <f t="shared" si="3"/>
        <v>2021</v>
      </c>
      <c r="K568" s="153" t="str">
        <f t="shared" si="4"/>
        <v>Expenditure on Tunisia CSSF Programme (Q1 FY 2021)</v>
      </c>
      <c r="L568" s="152" t="s">
        <v>5</v>
      </c>
      <c r="M568" s="152" t="s">
        <v>8</v>
      </c>
      <c r="N568" s="152">
        <v>10.0</v>
      </c>
      <c r="O568" s="152"/>
      <c r="P568" s="152"/>
      <c r="Q568" s="152"/>
      <c r="R568" s="153"/>
      <c r="S568" s="153" t="str">
        <f t="array" ref="S568">INDEX(Activities!I:I, MATCH(A568, Activities!A:A, 0))</f>
        <v>Tunisia CSSF Programme</v>
      </c>
      <c r="T568" s="153"/>
      <c r="U568" s="135"/>
      <c r="V568" s="135"/>
      <c r="W568" s="135"/>
      <c r="X568" s="135"/>
      <c r="Y568" s="135"/>
      <c r="Z568" s="135"/>
      <c r="AA568" s="135"/>
    </row>
    <row r="569" ht="13.5" customHeight="1">
      <c r="A569" s="146" t="s">
        <v>452</v>
      </c>
      <c r="B569" s="147">
        <f>COUNTIF(Activities!A:A, A569)</f>
        <v>1</v>
      </c>
      <c r="C569" s="161">
        <v>5120183.98452675</v>
      </c>
      <c r="D569" s="149">
        <v>44012.0</v>
      </c>
      <c r="E569" s="150">
        <v>44012.0</v>
      </c>
      <c r="F569" s="156">
        <v>4.0</v>
      </c>
      <c r="G569" s="152">
        <f t="shared" si="1"/>
        <v>6</v>
      </c>
      <c r="H569" s="153" t="s">
        <v>814</v>
      </c>
      <c r="I569" s="152">
        <f t="shared" si="2"/>
        <v>2020</v>
      </c>
      <c r="J569" s="152">
        <f t="shared" si="3"/>
        <v>2021</v>
      </c>
      <c r="K569" s="153" t="str">
        <f t="shared" si="4"/>
        <v>Expenditure on Iraq CSSF Programme (Q1 FY 2021)</v>
      </c>
      <c r="L569" s="152" t="s">
        <v>5</v>
      </c>
      <c r="M569" s="152" t="s">
        <v>8</v>
      </c>
      <c r="N569" s="152">
        <v>10.0</v>
      </c>
      <c r="O569" s="152"/>
      <c r="P569" s="152"/>
      <c r="Q569" s="152"/>
      <c r="R569" s="153"/>
      <c r="S569" s="153" t="str">
        <f t="array" ref="S569">INDEX(Activities!I:I, MATCH(A569, Activities!A:A, 0))</f>
        <v>Iraq CSSF Programme</v>
      </c>
      <c r="T569" s="153"/>
      <c r="U569" s="135"/>
      <c r="V569" s="135"/>
      <c r="W569" s="135"/>
      <c r="X569" s="135"/>
      <c r="Y569" s="135"/>
      <c r="Z569" s="135"/>
      <c r="AA569" s="135"/>
    </row>
    <row r="570" ht="13.5" customHeight="1">
      <c r="A570" s="146" t="s">
        <v>456</v>
      </c>
      <c r="B570" s="147">
        <f>COUNTIF(Activities!A:A, A570)</f>
        <v>1</v>
      </c>
      <c r="C570" s="161">
        <v>0.0</v>
      </c>
      <c r="D570" s="149">
        <v>44012.0</v>
      </c>
      <c r="E570" s="150">
        <v>44012.0</v>
      </c>
      <c r="F570" s="156">
        <v>4.0</v>
      </c>
      <c r="G570" s="152">
        <f t="shared" si="1"/>
        <v>6</v>
      </c>
      <c r="H570" s="153" t="s">
        <v>814</v>
      </c>
      <c r="I570" s="152">
        <f t="shared" si="2"/>
        <v>2020</v>
      </c>
      <c r="J570" s="152">
        <f t="shared" si="3"/>
        <v>2021</v>
      </c>
      <c r="K570" s="153" t="str">
        <f t="shared" si="4"/>
        <v>Expenditure on Syria CSSF: Future Syria Programme (Q1 FY 2021)</v>
      </c>
      <c r="L570" s="152" t="s">
        <v>5</v>
      </c>
      <c r="M570" s="152" t="s">
        <v>8</v>
      </c>
      <c r="N570" s="152">
        <v>10.0</v>
      </c>
      <c r="O570" s="152"/>
      <c r="P570" s="152"/>
      <c r="Q570" s="152"/>
      <c r="R570" s="153"/>
      <c r="S570" s="153" t="str">
        <f t="array" ref="S570">INDEX(Activities!I:I, MATCH(A570, Activities!A:A, 0))</f>
        <v>Syria CSSF: Future Syria Programme</v>
      </c>
      <c r="T570" s="153"/>
      <c r="U570" s="135"/>
      <c r="V570" s="135"/>
      <c r="W570" s="135"/>
      <c r="X570" s="135"/>
      <c r="Y570" s="135"/>
      <c r="Z570" s="135"/>
      <c r="AA570" s="135"/>
    </row>
    <row r="571" ht="13.5" customHeight="1">
      <c r="A571" s="146" t="s">
        <v>465</v>
      </c>
      <c r="B571" s="147">
        <f>COUNTIF(Activities!A:A, A571)</f>
        <v>1</v>
      </c>
      <c r="C571" s="161">
        <v>138079.0</v>
      </c>
      <c r="D571" s="149">
        <v>44012.0</v>
      </c>
      <c r="E571" s="150">
        <v>44012.0</v>
      </c>
      <c r="F571" s="156">
        <v>4.0</v>
      </c>
      <c r="G571" s="152">
        <f t="shared" si="1"/>
        <v>6</v>
      </c>
      <c r="H571" s="153" t="s">
        <v>814</v>
      </c>
      <c r="I571" s="152">
        <f t="shared" si="2"/>
        <v>2020</v>
      </c>
      <c r="J571" s="152">
        <f t="shared" si="3"/>
        <v>2021</v>
      </c>
      <c r="K571" s="153" t="str">
        <f t="shared" si="4"/>
        <v>Expenditure on Lebanon CSSF: Political Reform Programme (Q1 FY 2021)</v>
      </c>
      <c r="L571" s="152" t="s">
        <v>5</v>
      </c>
      <c r="M571" s="152" t="s">
        <v>8</v>
      </c>
      <c r="N571" s="152">
        <v>10.0</v>
      </c>
      <c r="O571" s="152"/>
      <c r="P571" s="152"/>
      <c r="Q571" s="152"/>
      <c r="R571" s="153"/>
      <c r="S571" s="153" t="str">
        <f t="array" ref="S571">INDEX(Activities!I:I, MATCH(A571, Activities!A:A, 0))</f>
        <v>Lebanon CSSF: Political Reform Programme</v>
      </c>
      <c r="T571" s="153"/>
      <c r="U571" s="135"/>
      <c r="V571" s="135"/>
      <c r="W571" s="135"/>
      <c r="X571" s="135"/>
      <c r="Y571" s="135"/>
      <c r="Z571" s="135"/>
      <c r="AA571" s="135"/>
    </row>
    <row r="572" ht="13.5" customHeight="1">
      <c r="A572" s="146" t="s">
        <v>490</v>
      </c>
      <c r="B572" s="147">
        <f>COUNTIF(Activities!A:A, A572)</f>
        <v>1</v>
      </c>
      <c r="C572" s="161">
        <v>8693.0</v>
      </c>
      <c r="D572" s="149">
        <v>44012.0</v>
      </c>
      <c r="E572" s="150">
        <v>44012.0</v>
      </c>
      <c r="F572" s="156">
        <v>4.0</v>
      </c>
      <c r="G572" s="152">
        <f t="shared" si="1"/>
        <v>6</v>
      </c>
      <c r="H572" s="153" t="s">
        <v>814</v>
      </c>
      <c r="I572" s="152">
        <f t="shared" si="2"/>
        <v>2020</v>
      </c>
      <c r="J572" s="152">
        <f t="shared" si="3"/>
        <v>2021</v>
      </c>
      <c r="K572" s="153" t="str">
        <f t="shared" si="4"/>
        <v>Expenditure on OTD Justice Programme (Q1 FY 2021)</v>
      </c>
      <c r="L572" s="152" t="s">
        <v>5</v>
      </c>
      <c r="M572" s="152" t="s">
        <v>8</v>
      </c>
      <c r="N572" s="152">
        <v>10.0</v>
      </c>
      <c r="O572" s="152"/>
      <c r="P572" s="152"/>
      <c r="Q572" s="152"/>
      <c r="R572" s="153"/>
      <c r="S572" s="153" t="str">
        <f t="array" ref="S572">INDEX(Activities!I:I, MATCH(A572, Activities!A:A, 0))</f>
        <v>OTD Justice Programme</v>
      </c>
      <c r="T572" s="153"/>
      <c r="U572" s="135"/>
      <c r="V572" s="135"/>
      <c r="W572" s="135"/>
      <c r="X572" s="135"/>
      <c r="Y572" s="135"/>
      <c r="Z572" s="135"/>
      <c r="AA572" s="135"/>
    </row>
    <row r="573" ht="13.5" customHeight="1">
      <c r="A573" s="146" t="s">
        <v>495</v>
      </c>
      <c r="B573" s="147">
        <f>COUNTIF(Activities!A:A, A573)</f>
        <v>1</v>
      </c>
      <c r="C573" s="161">
        <v>0.0</v>
      </c>
      <c r="D573" s="149">
        <v>44012.0</v>
      </c>
      <c r="E573" s="150">
        <v>44012.0</v>
      </c>
      <c r="F573" s="156">
        <v>4.0</v>
      </c>
      <c r="G573" s="152">
        <f t="shared" si="1"/>
        <v>6</v>
      </c>
      <c r="H573" s="153" t="s">
        <v>814</v>
      </c>
      <c r="I573" s="152">
        <f t="shared" si="2"/>
        <v>2020</v>
      </c>
      <c r="J573" s="152">
        <f t="shared" si="3"/>
        <v>2021</v>
      </c>
      <c r="K573" s="153" t="str">
        <f t="shared" si="4"/>
        <v>Expenditure on OTD Governance Programme (Q1 FY 2021)</v>
      </c>
      <c r="L573" s="152" t="s">
        <v>5</v>
      </c>
      <c r="M573" s="152" t="s">
        <v>8</v>
      </c>
      <c r="N573" s="152">
        <v>10.0</v>
      </c>
      <c r="O573" s="152"/>
      <c r="P573" s="152"/>
      <c r="Q573" s="152"/>
      <c r="R573" s="153"/>
      <c r="S573" s="153" t="str">
        <f t="array" ref="S573">INDEX(Activities!I:I, MATCH(A573, Activities!A:A, 0))</f>
        <v>OTD Governance Programme</v>
      </c>
      <c r="T573" s="153"/>
      <c r="U573" s="135"/>
      <c r="V573" s="135"/>
      <c r="W573" s="135"/>
      <c r="X573" s="135"/>
      <c r="Y573" s="135"/>
      <c r="Z573" s="135"/>
      <c r="AA573" s="135"/>
    </row>
    <row r="574" ht="13.5" customHeight="1">
      <c r="A574" s="146" t="s">
        <v>500</v>
      </c>
      <c r="B574" s="147">
        <f>COUNTIF(Activities!A:A, A574)</f>
        <v>1</v>
      </c>
      <c r="C574" s="161">
        <v>3323.0</v>
      </c>
      <c r="D574" s="149">
        <v>44012.0</v>
      </c>
      <c r="E574" s="150">
        <v>44012.0</v>
      </c>
      <c r="F574" s="156">
        <v>4.0</v>
      </c>
      <c r="G574" s="152">
        <f t="shared" si="1"/>
        <v>6</v>
      </c>
      <c r="H574" s="153" t="s">
        <v>814</v>
      </c>
      <c r="I574" s="152">
        <f t="shared" si="2"/>
        <v>2020</v>
      </c>
      <c r="J574" s="152">
        <f t="shared" si="3"/>
        <v>2021</v>
      </c>
      <c r="K574" s="153" t="str">
        <f t="shared" si="4"/>
        <v>Expenditure on OTD Environment, Sustainablity and Climate Change (ESCC) Programme (Q1 FY 2021)</v>
      </c>
      <c r="L574" s="152" t="s">
        <v>5</v>
      </c>
      <c r="M574" s="152" t="s">
        <v>8</v>
      </c>
      <c r="N574" s="152">
        <v>10.0</v>
      </c>
      <c r="O574" s="152"/>
      <c r="P574" s="152"/>
      <c r="Q574" s="152"/>
      <c r="R574" s="153"/>
      <c r="S574" s="153" t="str">
        <f t="array" ref="S574">INDEX(Activities!I:I, MATCH(A574, Activities!A:A, 0))</f>
        <v>OTD Environment, Sustainablity and Climate Change (ESCC) Programme</v>
      </c>
      <c r="T574" s="153"/>
      <c r="U574" s="135"/>
      <c r="V574" s="135"/>
      <c r="W574" s="135"/>
      <c r="X574" s="135"/>
      <c r="Y574" s="135"/>
      <c r="Z574" s="135"/>
      <c r="AA574" s="135"/>
    </row>
    <row r="575" ht="13.5" customHeight="1">
      <c r="A575" s="146" t="s">
        <v>505</v>
      </c>
      <c r="B575" s="147">
        <f>COUNTIF(Activities!A:A, A575)</f>
        <v>1</v>
      </c>
      <c r="C575" s="161">
        <v>550000.0</v>
      </c>
      <c r="D575" s="149">
        <v>44012.0</v>
      </c>
      <c r="E575" s="150">
        <v>44012.0</v>
      </c>
      <c r="F575" s="156">
        <v>4.0</v>
      </c>
      <c r="G575" s="152">
        <f t="shared" si="1"/>
        <v>6</v>
      </c>
      <c r="H575" s="153" t="s">
        <v>814</v>
      </c>
      <c r="I575" s="152">
        <f t="shared" si="2"/>
        <v>2020</v>
      </c>
      <c r="J575" s="152">
        <f t="shared" si="3"/>
        <v>2021</v>
      </c>
      <c r="K575" s="153" t="str">
        <f t="shared" si="4"/>
        <v>Expenditure on OTD Covid-19 Response Programme (Q1 FY 2021)</v>
      </c>
      <c r="L575" s="152" t="s">
        <v>5</v>
      </c>
      <c r="M575" s="152" t="s">
        <v>8</v>
      </c>
      <c r="N575" s="152">
        <v>10.0</v>
      </c>
      <c r="O575" s="152"/>
      <c r="P575" s="152"/>
      <c r="Q575" s="152"/>
      <c r="R575" s="153"/>
      <c r="S575" s="153" t="str">
        <f t="array" ref="S575">INDEX(Activities!I:I, MATCH(A575, Activities!A:A, 0))</f>
        <v>OTD Covid-19 Response Programme</v>
      </c>
      <c r="T575" s="153"/>
      <c r="U575" s="135"/>
      <c r="V575" s="135"/>
      <c r="W575" s="135"/>
      <c r="X575" s="135"/>
      <c r="Y575" s="135"/>
      <c r="Z575" s="135"/>
      <c r="AA575" s="135"/>
    </row>
    <row r="576" ht="13.5" customHeight="1">
      <c r="A576" s="146" t="s">
        <v>511</v>
      </c>
      <c r="B576" s="147">
        <f>COUNTIF(Activities!A:A, A576)</f>
        <v>1</v>
      </c>
      <c r="C576" s="161">
        <v>0.0</v>
      </c>
      <c r="D576" s="149">
        <v>44012.0</v>
      </c>
      <c r="E576" s="150">
        <v>44012.0</v>
      </c>
      <c r="F576" s="156">
        <v>4.0</v>
      </c>
      <c r="G576" s="152">
        <f t="shared" si="1"/>
        <v>6</v>
      </c>
      <c r="H576" s="153" t="s">
        <v>814</v>
      </c>
      <c r="I576" s="152">
        <f t="shared" si="2"/>
        <v>2020</v>
      </c>
      <c r="J576" s="152">
        <f t="shared" si="3"/>
        <v>2021</v>
      </c>
      <c r="K576" s="153" t="str">
        <f t="shared" si="4"/>
        <v>Expenditure on OTD Border Security Programme (Q1 FY 2021)</v>
      </c>
      <c r="L576" s="152" t="s">
        <v>5</v>
      </c>
      <c r="M576" s="152" t="s">
        <v>8</v>
      </c>
      <c r="N576" s="152">
        <v>10.0</v>
      </c>
      <c r="O576" s="152"/>
      <c r="P576" s="152"/>
      <c r="Q576" s="152"/>
      <c r="R576" s="153"/>
      <c r="S576" s="153" t="str">
        <f t="array" ref="S576">INDEX(Activities!I:I, MATCH(A576, Activities!A:A, 0))</f>
        <v>OTD Border Security Programme</v>
      </c>
      <c r="T576" s="153"/>
      <c r="U576" s="135"/>
      <c r="V576" s="135"/>
      <c r="W576" s="135"/>
      <c r="X576" s="135"/>
      <c r="Y576" s="135"/>
      <c r="Z576" s="135"/>
      <c r="AA576" s="135"/>
    </row>
    <row r="577" ht="13.5" customHeight="1">
      <c r="A577" s="146" t="s">
        <v>516</v>
      </c>
      <c r="B577" s="147">
        <f>COUNTIF(Activities!A:A, A577)</f>
        <v>1</v>
      </c>
      <c r="C577" s="161">
        <v>112380.0</v>
      </c>
      <c r="D577" s="149">
        <v>44012.0</v>
      </c>
      <c r="E577" s="150">
        <v>44012.0</v>
      </c>
      <c r="F577" s="156">
        <v>4.0</v>
      </c>
      <c r="G577" s="152">
        <f t="shared" si="1"/>
        <v>6</v>
      </c>
      <c r="H577" s="153" t="s">
        <v>814</v>
      </c>
      <c r="I577" s="152">
        <f t="shared" si="2"/>
        <v>2020</v>
      </c>
      <c r="J577" s="152">
        <f t="shared" si="3"/>
        <v>2021</v>
      </c>
      <c r="K577" s="153" t="str">
        <f t="shared" si="4"/>
        <v>Expenditure on Consolidating Democracy in Pakistan (Q1 FY 2021)</v>
      </c>
      <c r="L577" s="152" t="s">
        <v>5</v>
      </c>
      <c r="M577" s="152" t="s">
        <v>8</v>
      </c>
      <c r="N577" s="152">
        <v>10.0</v>
      </c>
      <c r="O577" s="152"/>
      <c r="P577" s="152"/>
      <c r="Q577" s="152"/>
      <c r="R577" s="153"/>
      <c r="S577" s="153" t="str">
        <f t="array" ref="S577">INDEX(Activities!I:I, MATCH(A577, Activities!A:A, 0))</f>
        <v>Consolidating Democracy in Pakistan</v>
      </c>
      <c r="T577" s="153"/>
      <c r="U577" s="135"/>
      <c r="V577" s="135"/>
      <c r="W577" s="135"/>
      <c r="X577" s="135"/>
      <c r="Y577" s="135"/>
      <c r="Z577" s="135"/>
      <c r="AA577" s="135"/>
    </row>
    <row r="578" ht="13.5" customHeight="1">
      <c r="A578" s="146" t="s">
        <v>522</v>
      </c>
      <c r="B578" s="147">
        <f>COUNTIF(Activities!A:A, A578)</f>
        <v>1</v>
      </c>
      <c r="C578" s="161">
        <v>731751.0</v>
      </c>
      <c r="D578" s="149">
        <v>44012.0</v>
      </c>
      <c r="E578" s="150">
        <v>44012.0</v>
      </c>
      <c r="F578" s="156">
        <v>4.0</v>
      </c>
      <c r="G578" s="152">
        <f t="shared" si="1"/>
        <v>6</v>
      </c>
      <c r="H578" s="153" t="s">
        <v>814</v>
      </c>
      <c r="I578" s="152">
        <f t="shared" si="2"/>
        <v>2020</v>
      </c>
      <c r="J578" s="152">
        <f t="shared" si="3"/>
        <v>2021</v>
      </c>
      <c r="K578" s="153" t="str">
        <f t="shared" si="4"/>
        <v>Expenditure on Rule of Law in Pakistan Programme (Q1 FY 2021)</v>
      </c>
      <c r="L578" s="152" t="s">
        <v>5</v>
      </c>
      <c r="M578" s="152" t="s">
        <v>8</v>
      </c>
      <c r="N578" s="152">
        <v>10.0</v>
      </c>
      <c r="O578" s="152"/>
      <c r="P578" s="152"/>
      <c r="Q578" s="152"/>
      <c r="R578" s="153"/>
      <c r="S578" s="153" t="str">
        <f t="array" ref="S578">INDEX(Activities!I:I, MATCH(A578, Activities!A:A, 0))</f>
        <v>Rule of Law in Pakistan Programme</v>
      </c>
      <c r="T578" s="153"/>
      <c r="U578" s="135"/>
      <c r="V578" s="135"/>
      <c r="W578" s="135"/>
      <c r="X578" s="135"/>
      <c r="Y578" s="135"/>
      <c r="Z578" s="135"/>
      <c r="AA578" s="135"/>
    </row>
    <row r="579" ht="13.5" customHeight="1">
      <c r="A579" s="146" t="s">
        <v>526</v>
      </c>
      <c r="B579" s="147">
        <f>COUNTIF(Activities!A:A, A579)</f>
        <v>1</v>
      </c>
      <c r="C579" s="161">
        <v>457958.5</v>
      </c>
      <c r="D579" s="149">
        <v>44012.0</v>
      </c>
      <c r="E579" s="150">
        <v>44012.0</v>
      </c>
      <c r="F579" s="156">
        <v>4.0</v>
      </c>
      <c r="G579" s="152">
        <f t="shared" si="1"/>
        <v>6</v>
      </c>
      <c r="H579" s="153" t="s">
        <v>814</v>
      </c>
      <c r="I579" s="152">
        <f t="shared" si="2"/>
        <v>2020</v>
      </c>
      <c r="J579" s="152">
        <f t="shared" si="3"/>
        <v>2021</v>
      </c>
      <c r="K579" s="153" t="str">
        <f t="shared" si="4"/>
        <v>Expenditure on Myanmar Country Programme (Q1 FY 2021)</v>
      </c>
      <c r="L579" s="152" t="s">
        <v>5</v>
      </c>
      <c r="M579" s="152" t="s">
        <v>8</v>
      </c>
      <c r="N579" s="152">
        <v>10.0</v>
      </c>
      <c r="O579" s="152"/>
      <c r="P579" s="152"/>
      <c r="Q579" s="152"/>
      <c r="R579" s="153"/>
      <c r="S579" s="153" t="str">
        <f t="array" ref="S579">INDEX(Activities!I:I, MATCH(A579, Activities!A:A, 0))</f>
        <v>Myanmar Country Programme</v>
      </c>
      <c r="T579" s="153"/>
      <c r="U579" s="135"/>
      <c r="V579" s="135"/>
      <c r="W579" s="135"/>
      <c r="X579" s="135"/>
      <c r="Y579" s="135"/>
      <c r="Z579" s="135"/>
      <c r="AA579" s="135"/>
    </row>
    <row r="580" ht="13.5" customHeight="1">
      <c r="A580" s="146" t="s">
        <v>538</v>
      </c>
      <c r="B580" s="147">
        <f>COUNTIF(Activities!A:A, A580)</f>
        <v>1</v>
      </c>
      <c r="C580" s="161">
        <v>209898.0</v>
      </c>
      <c r="D580" s="149">
        <v>44012.0</v>
      </c>
      <c r="E580" s="150">
        <v>44012.0</v>
      </c>
      <c r="F580" s="156">
        <v>4.0</v>
      </c>
      <c r="G580" s="152">
        <f t="shared" si="1"/>
        <v>6</v>
      </c>
      <c r="H580" s="153" t="s">
        <v>814</v>
      </c>
      <c r="I580" s="152">
        <f t="shared" si="2"/>
        <v>2020</v>
      </c>
      <c r="J580" s="152">
        <f t="shared" si="3"/>
        <v>2021</v>
      </c>
      <c r="K580" s="153" t="str">
        <f t="shared" si="4"/>
        <v>Expenditure on Sri Lanka - Delivering increased stability and reducing the risk of a return to conflict (Q1 FY 2021)</v>
      </c>
      <c r="L580" s="152" t="s">
        <v>5</v>
      </c>
      <c r="M580" s="152" t="s">
        <v>8</v>
      </c>
      <c r="N580" s="152">
        <v>10.0</v>
      </c>
      <c r="O580" s="152"/>
      <c r="P580" s="152"/>
      <c r="Q580" s="152"/>
      <c r="R580" s="153"/>
      <c r="S580" s="153" t="str">
        <f t="array" ref="S580">INDEX(Activities!I:I, MATCH(A580, Activities!A:A, 0))</f>
        <v>Sri Lanka - Delivering increased stability and reducing the risk of a return to conflict</v>
      </c>
      <c r="T580" s="153"/>
      <c r="U580" s="135"/>
      <c r="V580" s="135"/>
      <c r="W580" s="135"/>
      <c r="X580" s="135"/>
      <c r="Y580" s="135"/>
      <c r="Z580" s="135"/>
      <c r="AA580" s="135"/>
    </row>
    <row r="581" ht="13.5" customHeight="1">
      <c r="A581" s="67" t="s">
        <v>565</v>
      </c>
      <c r="B581" s="147">
        <f>COUNTIF(Activities!A:A, A581)</f>
        <v>1</v>
      </c>
      <c r="C581" s="161">
        <v>1523780.0</v>
      </c>
      <c r="D581" s="149">
        <v>44012.0</v>
      </c>
      <c r="E581" s="150">
        <v>44012.0</v>
      </c>
      <c r="F581" s="156">
        <v>4.0</v>
      </c>
      <c r="G581" s="152">
        <f t="shared" si="1"/>
        <v>6</v>
      </c>
      <c r="H581" s="153" t="s">
        <v>814</v>
      </c>
      <c r="I581" s="152">
        <f t="shared" si="2"/>
        <v>2020</v>
      </c>
      <c r="J581" s="152">
        <f t="shared" si="3"/>
        <v>2021</v>
      </c>
      <c r="K581" s="153" t="str">
        <f t="shared" si="4"/>
        <v>Expenditure on Western Balkans Stability CSSF Programme (Q1 FY 2021)</v>
      </c>
      <c r="L581" s="152" t="s">
        <v>5</v>
      </c>
      <c r="M581" s="152" t="s">
        <v>8</v>
      </c>
      <c r="N581" s="152">
        <v>10.0</v>
      </c>
      <c r="O581" s="152"/>
      <c r="P581" s="152"/>
      <c r="Q581" s="152"/>
      <c r="R581" s="153"/>
      <c r="S581" s="153" t="str">
        <f t="array" ref="S581">INDEX(Activities!I:I, MATCH(A581, Activities!A:A, 0))</f>
        <v>Western Balkans Stability CSSF Programme</v>
      </c>
      <c r="T581" s="153"/>
      <c r="U581" s="135"/>
      <c r="V581" s="135"/>
      <c r="W581" s="135"/>
      <c r="X581" s="135"/>
      <c r="Y581" s="135"/>
      <c r="Z581" s="135"/>
      <c r="AA581" s="135"/>
    </row>
    <row r="582" ht="13.5" customHeight="1">
      <c r="A582" s="67" t="s">
        <v>569</v>
      </c>
      <c r="B582" s="147">
        <f>COUNTIF(Activities!A:A, A582)</f>
        <v>1</v>
      </c>
      <c r="C582" s="161">
        <v>588360.0</v>
      </c>
      <c r="D582" s="149">
        <v>44012.0</v>
      </c>
      <c r="E582" s="150">
        <v>44012.0</v>
      </c>
      <c r="F582" s="156">
        <v>4.0</v>
      </c>
      <c r="G582" s="152">
        <f t="shared" si="1"/>
        <v>6</v>
      </c>
      <c r="H582" s="153" t="s">
        <v>814</v>
      </c>
      <c r="I582" s="152">
        <f t="shared" si="2"/>
        <v>2020</v>
      </c>
      <c r="J582" s="152">
        <f t="shared" si="3"/>
        <v>2021</v>
      </c>
      <c r="K582" s="153" t="str">
        <f t="shared" si="4"/>
        <v>Expenditure on Western Balkans: Media Cyber and Defence (MCD) CSSF Programme (Q1 FY 2021)</v>
      </c>
      <c r="L582" s="152" t="s">
        <v>5</v>
      </c>
      <c r="M582" s="152" t="s">
        <v>8</v>
      </c>
      <c r="N582" s="152">
        <v>10.0</v>
      </c>
      <c r="O582" s="152"/>
      <c r="P582" s="152"/>
      <c r="Q582" s="152"/>
      <c r="R582" s="153"/>
      <c r="S582" s="153" t="str">
        <f t="array" ref="S582">INDEX(Activities!I:I, MATCH(A582, Activities!A:A, 0))</f>
        <v>Western Balkans: Media Cyber and Defence (MCD) CSSF Programme</v>
      </c>
      <c r="T582" s="153"/>
      <c r="U582" s="135"/>
      <c r="V582" s="135"/>
      <c r="W582" s="135"/>
      <c r="X582" s="135"/>
      <c r="Y582" s="135"/>
      <c r="Z582" s="135"/>
      <c r="AA582" s="135"/>
    </row>
    <row r="583" ht="13.5" customHeight="1">
      <c r="A583" s="160" t="s">
        <v>109</v>
      </c>
      <c r="B583" s="147">
        <f>COUNTIF(Activities!A:A, A583)</f>
        <v>1</v>
      </c>
      <c r="C583" s="161">
        <v>0.0</v>
      </c>
      <c r="D583" s="149">
        <v>44104.0</v>
      </c>
      <c r="E583" s="150">
        <v>44104.0</v>
      </c>
      <c r="F583" s="156">
        <v>4.0</v>
      </c>
      <c r="G583" s="152">
        <f t="shared" si="1"/>
        <v>9</v>
      </c>
      <c r="H583" s="153" t="s">
        <v>815</v>
      </c>
      <c r="I583" s="152">
        <f t="shared" si="2"/>
        <v>2020</v>
      </c>
      <c r="J583" s="152">
        <f t="shared" si="3"/>
        <v>2021</v>
      </c>
      <c r="K583" s="153" t="str">
        <f t="shared" si="4"/>
        <v>Expenditure on Multilateral Championing Our Values (Q2 FY 2021)</v>
      </c>
      <c r="L583" s="152" t="s">
        <v>5</v>
      </c>
      <c r="M583" s="152" t="s">
        <v>8</v>
      </c>
      <c r="N583" s="152">
        <v>10.0</v>
      </c>
      <c r="O583" s="152"/>
      <c r="P583" s="152"/>
      <c r="Q583" s="152"/>
      <c r="R583" s="153"/>
      <c r="S583" s="153" t="str">
        <f t="array" ref="S583">INDEX(Activities!I:I, MATCH(A583, Activities!A:A, 0))</f>
        <v>Multilateral Championing Our Values</v>
      </c>
      <c r="T583" s="153"/>
      <c r="U583" s="135"/>
      <c r="V583" s="135"/>
      <c r="W583" s="135"/>
      <c r="X583" s="135"/>
      <c r="Y583" s="135"/>
      <c r="Z583" s="135"/>
      <c r="AA583" s="135"/>
    </row>
    <row r="584" ht="13.5" customHeight="1">
      <c r="A584" s="160" t="s">
        <v>117</v>
      </c>
      <c r="B584" s="147">
        <f>COUNTIF(Activities!A:A, A584)</f>
        <v>1</v>
      </c>
      <c r="C584" s="161">
        <v>3537196.0</v>
      </c>
      <c r="D584" s="149">
        <v>44104.0</v>
      </c>
      <c r="E584" s="150">
        <v>44104.0</v>
      </c>
      <c r="F584" s="156">
        <v>4.0</v>
      </c>
      <c r="G584" s="152">
        <f t="shared" si="1"/>
        <v>9</v>
      </c>
      <c r="H584" s="153" t="s">
        <v>815</v>
      </c>
      <c r="I584" s="152">
        <f t="shared" si="2"/>
        <v>2020</v>
      </c>
      <c r="J584" s="152">
        <f t="shared" si="3"/>
        <v>2021</v>
      </c>
      <c r="K584" s="153" t="str">
        <f t="shared" si="4"/>
        <v>Expenditure on Multilateral Strategy Peacebuilding Programme (Q2 FY 2021)</v>
      </c>
      <c r="L584" s="152" t="s">
        <v>5</v>
      </c>
      <c r="M584" s="152" t="s">
        <v>8</v>
      </c>
      <c r="N584" s="152">
        <v>10.0</v>
      </c>
      <c r="O584" s="152"/>
      <c r="P584" s="152"/>
      <c r="Q584" s="152"/>
      <c r="R584" s="153"/>
      <c r="S584" s="153" t="str">
        <f t="array" ref="S584">INDEX(Activities!I:I, MATCH(A584, Activities!A:A, 0))</f>
        <v>Multilateral Strategy Peacebuilding Programme</v>
      </c>
      <c r="T584" s="153"/>
      <c r="U584" s="135"/>
      <c r="V584" s="135"/>
      <c r="W584" s="135"/>
      <c r="X584" s="135"/>
      <c r="Y584" s="135"/>
      <c r="Z584" s="135"/>
      <c r="AA584" s="135"/>
    </row>
    <row r="585" ht="13.5" customHeight="1">
      <c r="A585" s="160" t="s">
        <v>122</v>
      </c>
      <c r="B585" s="147">
        <f>COUNTIF(Activities!A:A, A585)</f>
        <v>1</v>
      </c>
      <c r="C585" s="161">
        <v>0.0</v>
      </c>
      <c r="D585" s="149">
        <v>44104.0</v>
      </c>
      <c r="E585" s="150">
        <v>44104.0</v>
      </c>
      <c r="F585" s="156">
        <v>4.0</v>
      </c>
      <c r="G585" s="152">
        <f t="shared" si="1"/>
        <v>9</v>
      </c>
      <c r="H585" s="153" t="s">
        <v>815</v>
      </c>
      <c r="I585" s="152">
        <f t="shared" si="2"/>
        <v>2020</v>
      </c>
      <c r="J585" s="152">
        <f t="shared" si="3"/>
        <v>2021</v>
      </c>
      <c r="K585" s="153" t="str">
        <f t="shared" si="4"/>
        <v>Expenditure on Multilateral Strategy Peacekeeping Programme (Q2 FY 2021)</v>
      </c>
      <c r="L585" s="152" t="s">
        <v>5</v>
      </c>
      <c r="M585" s="152" t="s">
        <v>8</v>
      </c>
      <c r="N585" s="152">
        <v>10.0</v>
      </c>
      <c r="O585" s="152"/>
      <c r="P585" s="152"/>
      <c r="Q585" s="152"/>
      <c r="R585" s="153"/>
      <c r="S585" s="153" t="str">
        <f t="array" ref="S585">INDEX(Activities!I:I, MATCH(A585, Activities!A:A, 0))</f>
        <v>Multilateral Strategy Peacekeeping Programme</v>
      </c>
      <c r="T585" s="153"/>
      <c r="U585" s="135"/>
      <c r="V585" s="135"/>
      <c r="W585" s="135"/>
      <c r="X585" s="135"/>
      <c r="Y585" s="135"/>
      <c r="Z585" s="135"/>
      <c r="AA585" s="135"/>
    </row>
    <row r="586" ht="13.5" customHeight="1">
      <c r="A586" s="160" t="s">
        <v>127</v>
      </c>
      <c r="B586" s="147">
        <f>COUNTIF(Activities!A:A, A586)</f>
        <v>1</v>
      </c>
      <c r="C586" s="161">
        <v>283329.0</v>
      </c>
      <c r="D586" s="149">
        <v>44104.0</v>
      </c>
      <c r="E586" s="150">
        <v>44104.0</v>
      </c>
      <c r="F586" s="156">
        <v>4.0</v>
      </c>
      <c r="G586" s="152">
        <f t="shared" si="1"/>
        <v>9</v>
      </c>
      <c r="H586" s="153" t="s">
        <v>815</v>
      </c>
      <c r="I586" s="152">
        <f t="shared" si="2"/>
        <v>2020</v>
      </c>
      <c r="J586" s="152">
        <f t="shared" si="3"/>
        <v>2021</v>
      </c>
      <c r="K586" s="153" t="str">
        <f t="shared" si="4"/>
        <v>Expenditure on Multilateral Security Capacity Building (Q2 FY 2021)</v>
      </c>
      <c r="L586" s="152" t="s">
        <v>5</v>
      </c>
      <c r="M586" s="152" t="s">
        <v>8</v>
      </c>
      <c r="N586" s="152">
        <v>10.0</v>
      </c>
      <c r="O586" s="152"/>
      <c r="P586" s="152"/>
      <c r="Q586" s="152"/>
      <c r="R586" s="153"/>
      <c r="S586" s="153" t="str">
        <f t="array" ref="S586">INDEX(Activities!I:I, MATCH(A586, Activities!A:A, 0))</f>
        <v>Multilateral Security Capacity Building</v>
      </c>
      <c r="T586" s="153"/>
      <c r="U586" s="135"/>
      <c r="V586" s="135"/>
      <c r="W586" s="135"/>
      <c r="X586" s="135"/>
      <c r="Y586" s="135"/>
      <c r="Z586" s="135"/>
      <c r="AA586" s="135"/>
    </row>
    <row r="587" ht="13.5" customHeight="1">
      <c r="A587" s="160" t="s">
        <v>131</v>
      </c>
      <c r="B587" s="147">
        <f>COUNTIF(Activities!A:A, A587)</f>
        <v>1</v>
      </c>
      <c r="C587" s="161">
        <v>91973.0</v>
      </c>
      <c r="D587" s="149">
        <v>44104.0</v>
      </c>
      <c r="E587" s="150">
        <v>44104.0</v>
      </c>
      <c r="F587" s="156">
        <v>4.0</v>
      </c>
      <c r="G587" s="152">
        <f t="shared" si="1"/>
        <v>9</v>
      </c>
      <c r="H587" s="153" t="s">
        <v>815</v>
      </c>
      <c r="I587" s="152">
        <f t="shared" si="2"/>
        <v>2020</v>
      </c>
      <c r="J587" s="152">
        <f t="shared" si="3"/>
        <v>2021</v>
      </c>
      <c r="K587" s="153" t="str">
        <f t="shared" si="4"/>
        <v>Expenditure on Migration Reintegration and Support for Returnees Programme (Q2 FY 2021)</v>
      </c>
      <c r="L587" s="152" t="s">
        <v>5</v>
      </c>
      <c r="M587" s="152" t="s">
        <v>8</v>
      </c>
      <c r="N587" s="152">
        <v>10.0</v>
      </c>
      <c r="O587" s="152"/>
      <c r="P587" s="152"/>
      <c r="Q587" s="152"/>
      <c r="R587" s="153"/>
      <c r="S587" s="153" t="str">
        <f t="array" ref="S587">INDEX(Activities!I:I, MATCH(A587, Activities!A:A, 0))</f>
        <v>Migration Reintegration and Support for Returnees Programme</v>
      </c>
      <c r="T587" s="153"/>
      <c r="U587" s="135"/>
      <c r="V587" s="135"/>
      <c r="W587" s="135"/>
      <c r="X587" s="135"/>
      <c r="Y587" s="135"/>
      <c r="Z587" s="135"/>
      <c r="AA587" s="135"/>
    </row>
    <row r="588" ht="13.5" customHeight="1">
      <c r="A588" s="146" t="s">
        <v>136</v>
      </c>
      <c r="B588" s="147">
        <f>COUNTIF(Activities!A:A, A588)</f>
        <v>1</v>
      </c>
      <c r="C588" s="161">
        <v>136669.0</v>
      </c>
      <c r="D588" s="149">
        <v>44104.0</v>
      </c>
      <c r="E588" s="150">
        <v>44104.0</v>
      </c>
      <c r="F588" s="156">
        <v>4.0</v>
      </c>
      <c r="G588" s="152">
        <f t="shared" si="1"/>
        <v>9</v>
      </c>
      <c r="H588" s="153" t="s">
        <v>815</v>
      </c>
      <c r="I588" s="152">
        <f t="shared" si="2"/>
        <v>2020</v>
      </c>
      <c r="J588" s="152">
        <f t="shared" si="3"/>
        <v>2021</v>
      </c>
      <c r="K588" s="153" t="str">
        <f t="shared" si="4"/>
        <v>Expenditure on Supporting Turkey to manage illegal migration from the East (Q2 FY 2021)</v>
      </c>
      <c r="L588" s="152" t="s">
        <v>5</v>
      </c>
      <c r="M588" s="152" t="s">
        <v>8</v>
      </c>
      <c r="N588" s="152">
        <v>10.0</v>
      </c>
      <c r="O588" s="152"/>
      <c r="P588" s="152"/>
      <c r="Q588" s="152"/>
      <c r="R588" s="153"/>
      <c r="S588" s="153" t="str">
        <f t="array" ref="S588">INDEX(Activities!I:I, MATCH(A588, Activities!A:A, 0))</f>
        <v>Supporting Turkey to manage illegal migration from the East</v>
      </c>
      <c r="T588" s="153"/>
      <c r="U588" s="135"/>
      <c r="V588" s="135"/>
      <c r="W588" s="135"/>
      <c r="X588" s="135"/>
      <c r="Y588" s="135"/>
      <c r="Z588" s="135"/>
      <c r="AA588" s="135"/>
    </row>
    <row r="589" ht="13.5" customHeight="1">
      <c r="A589" s="146" t="s">
        <v>161</v>
      </c>
      <c r="B589" s="147">
        <f>COUNTIF(Activities!A:A, A589)</f>
        <v>1</v>
      </c>
      <c r="C589" s="161">
        <v>3800000.0</v>
      </c>
      <c r="D589" s="149">
        <v>44104.0</v>
      </c>
      <c r="E589" s="150">
        <v>44104.0</v>
      </c>
      <c r="F589" s="156">
        <v>4.0</v>
      </c>
      <c r="G589" s="152">
        <f t="shared" si="1"/>
        <v>9</v>
      </c>
      <c r="H589" s="153" t="s">
        <v>815</v>
      </c>
      <c r="I589" s="152">
        <f t="shared" si="2"/>
        <v>2020</v>
      </c>
      <c r="J589" s="152">
        <f t="shared" si="3"/>
        <v>2021</v>
      </c>
      <c r="K589" s="153" t="str">
        <f t="shared" si="4"/>
        <v>Expenditure on Counter Terrorism Programmes Fund (Q2 FY 2021)</v>
      </c>
      <c r="L589" s="152" t="s">
        <v>5</v>
      </c>
      <c r="M589" s="152" t="s">
        <v>8</v>
      </c>
      <c r="N589" s="152">
        <v>10.0</v>
      </c>
      <c r="O589" s="152"/>
      <c r="P589" s="152"/>
      <c r="Q589" s="152"/>
      <c r="R589" s="153"/>
      <c r="S589" s="153" t="str">
        <f t="array" ref="S589">INDEX(Activities!I:I, MATCH(A589, Activities!A:A, 0))</f>
        <v>Counter Terrorism Programmes Fund</v>
      </c>
      <c r="T589" s="153"/>
      <c r="U589" s="135"/>
      <c r="V589" s="135"/>
      <c r="W589" s="135"/>
      <c r="X589" s="135"/>
      <c r="Y589" s="135"/>
      <c r="Z589" s="135"/>
      <c r="AA589" s="135"/>
    </row>
    <row r="590" ht="13.5" customHeight="1">
      <c r="A590" s="164" t="s">
        <v>165</v>
      </c>
      <c r="B590" s="147">
        <f>COUNTIF(Activities!A:A, A590)</f>
        <v>1</v>
      </c>
      <c r="C590" s="161">
        <v>779498.0</v>
      </c>
      <c r="D590" s="149">
        <v>44104.0</v>
      </c>
      <c r="E590" s="150">
        <v>44104.0</v>
      </c>
      <c r="F590" s="156">
        <v>4.0</v>
      </c>
      <c r="G590" s="152">
        <f t="shared" si="1"/>
        <v>9</v>
      </c>
      <c r="H590" s="153" t="s">
        <v>815</v>
      </c>
      <c r="I590" s="152">
        <f t="shared" si="2"/>
        <v>2020</v>
      </c>
      <c r="J590" s="152">
        <f t="shared" si="3"/>
        <v>2021</v>
      </c>
      <c r="K590" s="153" t="str">
        <f t="shared" si="4"/>
        <v>Expenditure on Collaboration against trafficking and smuggling in Nigeria &amp; Niger (CATS NN)(Formerly Upstream Programme) (Q2 FY 2021)</v>
      </c>
      <c r="L590" s="152" t="s">
        <v>5</v>
      </c>
      <c r="M590" s="152" t="s">
        <v>8</v>
      </c>
      <c r="N590" s="152">
        <v>10.0</v>
      </c>
      <c r="O590" s="152"/>
      <c r="P590" s="152"/>
      <c r="Q590" s="152"/>
      <c r="R590" s="153"/>
      <c r="S590" s="153" t="str">
        <f t="array" ref="S590">INDEX(Activities!I:I, MATCH(A590, Activities!A:A, 0))</f>
        <v>Collaboration against trafficking and smuggling in Nigeria &amp; Niger (CATS NN)(Formerly Upstream Programme)</v>
      </c>
      <c r="T590" s="153"/>
      <c r="U590" s="135"/>
      <c r="V590" s="135"/>
      <c r="W590" s="135"/>
      <c r="X590" s="135"/>
      <c r="Y590" s="135"/>
      <c r="Z590" s="135"/>
      <c r="AA590" s="135"/>
    </row>
    <row r="591" ht="13.5" customHeight="1">
      <c r="A591" s="165" t="s">
        <v>170</v>
      </c>
      <c r="B591" s="147">
        <f>COUNTIF(Activities!A:A, A591)</f>
        <v>1</v>
      </c>
      <c r="C591" s="161">
        <v>550000.0</v>
      </c>
      <c r="D591" s="149">
        <v>44104.0</v>
      </c>
      <c r="E591" s="150">
        <v>44104.0</v>
      </c>
      <c r="F591" s="156">
        <v>4.0</v>
      </c>
      <c r="G591" s="152">
        <f t="shared" si="1"/>
        <v>9</v>
      </c>
      <c r="H591" s="153" t="s">
        <v>815</v>
      </c>
      <c r="I591" s="152">
        <f t="shared" si="2"/>
        <v>2020</v>
      </c>
      <c r="J591" s="152">
        <f t="shared" si="3"/>
        <v>2021</v>
      </c>
      <c r="K591" s="153" t="str">
        <f t="shared" si="4"/>
        <v>Expenditure on Multilateral UN Reform (Q2 FY 2021)</v>
      </c>
      <c r="L591" s="152" t="s">
        <v>5</v>
      </c>
      <c r="M591" s="152" t="s">
        <v>8</v>
      </c>
      <c r="N591" s="152">
        <v>10.0</v>
      </c>
      <c r="O591" s="152"/>
      <c r="P591" s="152"/>
      <c r="Q591" s="152"/>
      <c r="R591" s="153"/>
      <c r="S591" s="153" t="str">
        <f t="array" ref="S591">INDEX(Activities!I:I, MATCH(A591, Activities!A:A, 0))</f>
        <v>Multilateral UN Reform</v>
      </c>
      <c r="T591" s="153"/>
      <c r="U591" s="135"/>
      <c r="V591" s="135"/>
      <c r="W591" s="135"/>
      <c r="X591" s="135"/>
      <c r="Y591" s="135"/>
      <c r="Z591" s="135"/>
      <c r="AA591" s="135"/>
    </row>
    <row r="592" ht="13.5" customHeight="1">
      <c r="A592" s="146" t="s">
        <v>207</v>
      </c>
      <c r="B592" s="147">
        <f>COUNTIF(Activities!A:A, A592)</f>
        <v>1</v>
      </c>
      <c r="C592" s="161">
        <v>77116.77</v>
      </c>
      <c r="D592" s="149">
        <v>44104.0</v>
      </c>
      <c r="E592" s="150">
        <v>44104.0</v>
      </c>
      <c r="F592" s="156">
        <v>4.0</v>
      </c>
      <c r="G592" s="152">
        <f t="shared" si="1"/>
        <v>9</v>
      </c>
      <c r="H592" s="153" t="s">
        <v>815</v>
      </c>
      <c r="I592" s="152">
        <f t="shared" si="2"/>
        <v>2020</v>
      </c>
      <c r="J592" s="152">
        <f t="shared" si="3"/>
        <v>2021</v>
      </c>
      <c r="K592" s="153" t="str">
        <f t="shared" si="4"/>
        <v>Expenditure on Nigeria Security &amp; Justice Reform Programme (Q2 FY 2021)</v>
      </c>
      <c r="L592" s="152" t="s">
        <v>5</v>
      </c>
      <c r="M592" s="152" t="s">
        <v>8</v>
      </c>
      <c r="N592" s="152">
        <v>10.0</v>
      </c>
      <c r="O592" s="152"/>
      <c r="P592" s="152"/>
      <c r="Q592" s="152"/>
      <c r="R592" s="153"/>
      <c r="S592" s="153" t="str">
        <f t="array" ref="S592">INDEX(Activities!I:I, MATCH(A592, Activities!A:A, 0))</f>
        <v>Nigeria Security &amp; Justice Reform Programme</v>
      </c>
      <c r="T592" s="153"/>
      <c r="U592" s="135"/>
      <c r="V592" s="135"/>
      <c r="W592" s="135"/>
      <c r="X592" s="135"/>
      <c r="Y592" s="135"/>
      <c r="Z592" s="135"/>
      <c r="AA592" s="135"/>
    </row>
    <row r="593" ht="13.5" customHeight="1">
      <c r="A593" s="146" t="s">
        <v>213</v>
      </c>
      <c r="B593" s="147">
        <f>COUNTIF(Activities!A:A, A593)</f>
        <v>1</v>
      </c>
      <c r="C593" s="161">
        <v>2385009.15</v>
      </c>
      <c r="D593" s="149">
        <v>44104.0</v>
      </c>
      <c r="E593" s="150">
        <v>44104.0</v>
      </c>
      <c r="F593" s="156">
        <v>4.0</v>
      </c>
      <c r="G593" s="152">
        <f t="shared" si="1"/>
        <v>9</v>
      </c>
      <c r="H593" s="153" t="s">
        <v>815</v>
      </c>
      <c r="I593" s="152">
        <f t="shared" si="2"/>
        <v>2020</v>
      </c>
      <c r="J593" s="152">
        <f t="shared" si="3"/>
        <v>2021</v>
      </c>
      <c r="K593" s="153" t="str">
        <f t="shared" si="4"/>
        <v>Expenditure on North East Nigeria Security and Conflict and Stabilisation Programme (Q2 FY 2021)</v>
      </c>
      <c r="L593" s="152" t="s">
        <v>5</v>
      </c>
      <c r="M593" s="152" t="s">
        <v>8</v>
      </c>
      <c r="N593" s="152">
        <v>10.0</v>
      </c>
      <c r="O593" s="152"/>
      <c r="P593" s="152"/>
      <c r="Q593" s="152"/>
      <c r="R593" s="153"/>
      <c r="S593" s="153" t="str">
        <f t="array" ref="S593">INDEX(Activities!I:I, MATCH(A593, Activities!A:A, 0))</f>
        <v>North East Nigeria Security and Conflict and Stabilisation Programme</v>
      </c>
      <c r="T593" s="153"/>
      <c r="U593" s="135"/>
      <c r="V593" s="135"/>
      <c r="W593" s="135"/>
      <c r="X593" s="135"/>
      <c r="Y593" s="135"/>
      <c r="Z593" s="135"/>
      <c r="AA593" s="135"/>
    </row>
    <row r="594" ht="13.5" customHeight="1">
      <c r="A594" s="146" t="s">
        <v>221</v>
      </c>
      <c r="B594" s="147">
        <f>COUNTIF(Activities!A:A, A594)</f>
        <v>1</v>
      </c>
      <c r="C594" s="161">
        <v>0.0</v>
      </c>
      <c r="D594" s="149">
        <v>44104.0</v>
      </c>
      <c r="E594" s="150">
        <v>44104.0</v>
      </c>
      <c r="F594" s="156">
        <v>4.0</v>
      </c>
      <c r="G594" s="152">
        <f t="shared" si="1"/>
        <v>9</v>
      </c>
      <c r="H594" s="153" t="s">
        <v>815</v>
      </c>
      <c r="I594" s="152">
        <f t="shared" si="2"/>
        <v>2020</v>
      </c>
      <c r="J594" s="152">
        <f t="shared" si="3"/>
        <v>2021</v>
      </c>
      <c r="K594" s="153" t="str">
        <f t="shared" si="4"/>
        <v>Expenditure on Somaliland (Somalia) Programme (Q2 FY 2021)</v>
      </c>
      <c r="L594" s="152" t="s">
        <v>5</v>
      </c>
      <c r="M594" s="152" t="s">
        <v>8</v>
      </c>
      <c r="N594" s="152">
        <v>10.0</v>
      </c>
      <c r="O594" s="152"/>
      <c r="P594" s="152"/>
      <c r="Q594" s="152"/>
      <c r="R594" s="153"/>
      <c r="S594" s="153" t="str">
        <f t="array" ref="S594">INDEX(Activities!I:I, MATCH(A594, Activities!A:A, 0))</f>
        <v>Somaliland (Somalia) Programme</v>
      </c>
      <c r="T594" s="153"/>
      <c r="U594" s="135"/>
      <c r="V594" s="135"/>
      <c r="W594" s="135"/>
      <c r="X594" s="135"/>
      <c r="Y594" s="135"/>
      <c r="Z594" s="135"/>
      <c r="AA594" s="135"/>
    </row>
    <row r="595" ht="13.5" customHeight="1">
      <c r="A595" s="146" t="s">
        <v>227</v>
      </c>
      <c r="B595" s="147">
        <f>COUNTIF(Activities!A:A, A595)</f>
        <v>1</v>
      </c>
      <c r="C595" s="161">
        <v>51090.27</v>
      </c>
      <c r="D595" s="149">
        <v>44104.0</v>
      </c>
      <c r="E595" s="150">
        <v>44104.0</v>
      </c>
      <c r="F595" s="156">
        <v>4.0</v>
      </c>
      <c r="G595" s="152">
        <f t="shared" si="1"/>
        <v>9</v>
      </c>
      <c r="H595" s="153" t="s">
        <v>815</v>
      </c>
      <c r="I595" s="152">
        <f t="shared" si="2"/>
        <v>2020</v>
      </c>
      <c r="J595" s="152">
        <f t="shared" si="3"/>
        <v>2021</v>
      </c>
      <c r="K595" s="153" t="str">
        <f t="shared" si="4"/>
        <v>Expenditure on Africa Peace and Security (Q2 FY 2021)</v>
      </c>
      <c r="L595" s="152" t="s">
        <v>5</v>
      </c>
      <c r="M595" s="152" t="s">
        <v>8</v>
      </c>
      <c r="N595" s="152">
        <v>10.0</v>
      </c>
      <c r="O595" s="152"/>
      <c r="P595" s="152"/>
      <c r="Q595" s="152"/>
      <c r="R595" s="153"/>
      <c r="S595" s="153" t="str">
        <f t="array" ref="S595">INDEX(Activities!I:I, MATCH(A595, Activities!A:A, 0))</f>
        <v>Africa Peace and Security</v>
      </c>
      <c r="T595" s="153"/>
      <c r="U595" s="135"/>
      <c r="V595" s="135"/>
      <c r="W595" s="135"/>
      <c r="X595" s="135"/>
      <c r="Y595" s="135"/>
      <c r="Z595" s="135"/>
      <c r="AA595" s="135"/>
    </row>
    <row r="596" ht="13.5" customHeight="1">
      <c r="A596" s="146" t="s">
        <v>231</v>
      </c>
      <c r="B596" s="147">
        <f>COUNTIF(Activities!A:A, A596)</f>
        <v>1</v>
      </c>
      <c r="C596" s="161">
        <v>937461.11</v>
      </c>
      <c r="D596" s="149">
        <v>44104.0</v>
      </c>
      <c r="E596" s="150">
        <v>44104.0</v>
      </c>
      <c r="F596" s="156">
        <v>4.0</v>
      </c>
      <c r="G596" s="152">
        <f t="shared" si="1"/>
        <v>9</v>
      </c>
      <c r="H596" s="153" t="s">
        <v>815</v>
      </c>
      <c r="I596" s="152">
        <f t="shared" si="2"/>
        <v>2020</v>
      </c>
      <c r="J596" s="152">
        <f t="shared" si="3"/>
        <v>2021</v>
      </c>
      <c r="K596" s="153" t="str">
        <f t="shared" si="4"/>
        <v>Expenditure on East Africa Preventing Violent Extremism (Q2 FY 2021)</v>
      </c>
      <c r="L596" s="152" t="s">
        <v>5</v>
      </c>
      <c r="M596" s="152" t="s">
        <v>8</v>
      </c>
      <c r="N596" s="152">
        <v>10.0</v>
      </c>
      <c r="O596" s="152"/>
      <c r="P596" s="152"/>
      <c r="Q596" s="152"/>
      <c r="R596" s="153"/>
      <c r="S596" s="153" t="str">
        <f t="array" ref="S596">INDEX(Activities!I:I, MATCH(A596, Activities!A:A, 0))</f>
        <v>East Africa Preventing Violent Extremism</v>
      </c>
      <c r="T596" s="153"/>
      <c r="U596" s="135"/>
      <c r="V596" s="135"/>
      <c r="W596" s="135"/>
      <c r="X596" s="135"/>
      <c r="Y596" s="135"/>
      <c r="Z596" s="135"/>
      <c r="AA596" s="135"/>
    </row>
    <row r="597" ht="13.5" customHeight="1">
      <c r="A597" s="146" t="s">
        <v>235</v>
      </c>
      <c r="B597" s="147">
        <f>COUNTIF(Activities!A:A, A597)</f>
        <v>1</v>
      </c>
      <c r="C597" s="161">
        <v>93727.25</v>
      </c>
      <c r="D597" s="149">
        <v>44104.0</v>
      </c>
      <c r="E597" s="150">
        <v>44104.0</v>
      </c>
      <c r="F597" s="156">
        <v>4.0</v>
      </c>
      <c r="G597" s="152">
        <f t="shared" si="1"/>
        <v>9</v>
      </c>
      <c r="H597" s="153" t="s">
        <v>815</v>
      </c>
      <c r="I597" s="152">
        <f t="shared" si="2"/>
        <v>2020</v>
      </c>
      <c r="J597" s="152">
        <f t="shared" si="3"/>
        <v>2021</v>
      </c>
      <c r="K597" s="153" t="str">
        <f t="shared" si="4"/>
        <v>Expenditure on East Africa Crime and Justice Programme (Q2 FY 2021)</v>
      </c>
      <c r="L597" s="152" t="s">
        <v>5</v>
      </c>
      <c r="M597" s="152" t="s">
        <v>8</v>
      </c>
      <c r="N597" s="152">
        <v>10.0</v>
      </c>
      <c r="O597" s="152"/>
      <c r="P597" s="152"/>
      <c r="Q597" s="152"/>
      <c r="R597" s="153"/>
      <c r="S597" s="153" t="str">
        <f t="array" ref="S597">INDEX(Activities!I:I, MATCH(A597, Activities!A:A, 0))</f>
        <v>East Africa Crime and Justice Programme</v>
      </c>
      <c r="T597" s="153"/>
      <c r="U597" s="135"/>
      <c r="V597" s="135"/>
      <c r="W597" s="135"/>
      <c r="X597" s="135"/>
      <c r="Y597" s="135"/>
      <c r="Z597" s="135"/>
      <c r="AA597" s="135"/>
    </row>
    <row r="598" ht="13.5" customHeight="1">
      <c r="A598" s="146" t="s">
        <v>244</v>
      </c>
      <c r="B598" s="147">
        <f>COUNTIF(Activities!A:A, A598)</f>
        <v>1</v>
      </c>
      <c r="C598" s="161">
        <v>8145.0</v>
      </c>
      <c r="D598" s="149">
        <v>44104.0</v>
      </c>
      <c r="E598" s="150">
        <v>44104.0</v>
      </c>
      <c r="F598" s="156">
        <v>4.0</v>
      </c>
      <c r="G598" s="152">
        <f t="shared" si="1"/>
        <v>9</v>
      </c>
      <c r="H598" s="153" t="s">
        <v>815</v>
      </c>
      <c r="I598" s="152">
        <f t="shared" si="2"/>
        <v>2020</v>
      </c>
      <c r="J598" s="152">
        <f t="shared" si="3"/>
        <v>2021</v>
      </c>
      <c r="K598" s="153" t="str">
        <f t="shared" si="4"/>
        <v>Expenditure on Nigeria Delta &amp; Maritime Security and Stability Programme (Q2 FY 2021)</v>
      </c>
      <c r="L598" s="152" t="s">
        <v>5</v>
      </c>
      <c r="M598" s="152" t="s">
        <v>8</v>
      </c>
      <c r="N598" s="152">
        <v>10.0</v>
      </c>
      <c r="O598" s="152"/>
      <c r="P598" s="152"/>
      <c r="Q598" s="152"/>
      <c r="R598" s="153"/>
      <c r="S598" s="153" t="str">
        <f t="array" ref="S598">INDEX(Activities!I:I, MATCH(A598, Activities!A:A, 0))</f>
        <v>Nigeria Delta &amp; Maritime Security and Stability Programme</v>
      </c>
      <c r="T598" s="153"/>
      <c r="U598" s="135"/>
      <c r="V598" s="135"/>
      <c r="W598" s="135"/>
      <c r="X598" s="135"/>
      <c r="Y598" s="135"/>
      <c r="Z598" s="135"/>
      <c r="AA598" s="135"/>
    </row>
    <row r="599" ht="13.5" customHeight="1">
      <c r="A599" s="146" t="s">
        <v>248</v>
      </c>
      <c r="B599" s="147">
        <f>COUNTIF(Activities!A:A, A599)</f>
        <v>1</v>
      </c>
      <c r="C599" s="161">
        <v>195791.58</v>
      </c>
      <c r="D599" s="149">
        <v>44104.0</v>
      </c>
      <c r="E599" s="150">
        <v>44104.0</v>
      </c>
      <c r="F599" s="156">
        <v>4.0</v>
      </c>
      <c r="G599" s="152">
        <f t="shared" si="1"/>
        <v>9</v>
      </c>
      <c r="H599" s="153" t="s">
        <v>815</v>
      </c>
      <c r="I599" s="152">
        <f t="shared" si="2"/>
        <v>2020</v>
      </c>
      <c r="J599" s="152">
        <f t="shared" si="3"/>
        <v>2021</v>
      </c>
      <c r="K599" s="153" t="str">
        <f t="shared" si="4"/>
        <v>Expenditure on Sahel Defence and Security (Q2 FY 2021)</v>
      </c>
      <c r="L599" s="152" t="s">
        <v>5</v>
      </c>
      <c r="M599" s="152" t="s">
        <v>8</v>
      </c>
      <c r="N599" s="152">
        <v>10.0</v>
      </c>
      <c r="O599" s="152"/>
      <c r="P599" s="152"/>
      <c r="Q599" s="152"/>
      <c r="R599" s="153"/>
      <c r="S599" s="153" t="str">
        <f t="array" ref="S599">INDEX(Activities!I:I, MATCH(A599, Activities!A:A, 0))</f>
        <v>Sahel Defence and Security</v>
      </c>
      <c r="T599" s="153"/>
      <c r="U599" s="135"/>
      <c r="V599" s="135"/>
      <c r="W599" s="135"/>
      <c r="X599" s="135"/>
      <c r="Y599" s="135"/>
      <c r="Z599" s="135"/>
      <c r="AA599" s="135"/>
    </row>
    <row r="600" ht="13.5" customHeight="1">
      <c r="A600" s="146" t="s">
        <v>252</v>
      </c>
      <c r="B600" s="147">
        <f>COUNTIF(Activities!A:A, A600)</f>
        <v>1</v>
      </c>
      <c r="C600" s="161">
        <v>899384.53</v>
      </c>
      <c r="D600" s="149">
        <v>44104.0</v>
      </c>
      <c r="E600" s="150">
        <v>44104.0</v>
      </c>
      <c r="F600" s="156">
        <v>4.0</v>
      </c>
      <c r="G600" s="152">
        <f t="shared" si="1"/>
        <v>9</v>
      </c>
      <c r="H600" s="153" t="s">
        <v>815</v>
      </c>
      <c r="I600" s="152">
        <f t="shared" si="2"/>
        <v>2020</v>
      </c>
      <c r="J600" s="152">
        <f t="shared" si="3"/>
        <v>2021</v>
      </c>
      <c r="K600" s="153" t="str">
        <f t="shared" si="4"/>
        <v>Expenditure on Sahel Stabilisation Programme (Q2 FY 2021)</v>
      </c>
      <c r="L600" s="152" t="s">
        <v>5</v>
      </c>
      <c r="M600" s="152" t="s">
        <v>8</v>
      </c>
      <c r="N600" s="152">
        <v>10.0</v>
      </c>
      <c r="O600" s="152"/>
      <c r="P600" s="152"/>
      <c r="Q600" s="152"/>
      <c r="R600" s="153"/>
      <c r="S600" s="153" t="str">
        <f t="array" ref="S600">INDEX(Activities!I:I, MATCH(A600, Activities!A:A, 0))</f>
        <v>Sahel Stabilisation Programme</v>
      </c>
      <c r="T600" s="153"/>
      <c r="U600" s="135"/>
      <c r="V600" s="135"/>
      <c r="W600" s="135"/>
      <c r="X600" s="135"/>
      <c r="Y600" s="135"/>
      <c r="Z600" s="135"/>
      <c r="AA600" s="135"/>
    </row>
    <row r="601" ht="13.5" customHeight="1">
      <c r="A601" s="146" t="s">
        <v>260</v>
      </c>
      <c r="B601" s="147">
        <f>COUNTIF(Activities!A:A, A601)</f>
        <v>1</v>
      </c>
      <c r="C601" s="161">
        <v>936377.33</v>
      </c>
      <c r="D601" s="149">
        <v>44104.0</v>
      </c>
      <c r="E601" s="150">
        <v>44104.0</v>
      </c>
      <c r="F601" s="156">
        <v>4.0</v>
      </c>
      <c r="G601" s="152">
        <f t="shared" si="1"/>
        <v>9</v>
      </c>
      <c r="H601" s="153" t="s">
        <v>815</v>
      </c>
      <c r="I601" s="152">
        <f t="shared" si="2"/>
        <v>2020</v>
      </c>
      <c r="J601" s="152">
        <f t="shared" si="3"/>
        <v>2021</v>
      </c>
      <c r="K601" s="153" t="str">
        <f t="shared" si="4"/>
        <v>Expenditure on Somalia Counter Extremism Programme (Q2 FY 2021)</v>
      </c>
      <c r="L601" s="152" t="s">
        <v>5</v>
      </c>
      <c r="M601" s="152" t="s">
        <v>8</v>
      </c>
      <c r="N601" s="152">
        <v>10.0</v>
      </c>
      <c r="O601" s="152"/>
      <c r="P601" s="152"/>
      <c r="Q601" s="152"/>
      <c r="R601" s="153"/>
      <c r="S601" s="153" t="str">
        <f t="array" ref="S601">INDEX(Activities!I:I, MATCH(A601, Activities!A:A, 0))</f>
        <v>Somalia Counter Extremism Programme</v>
      </c>
      <c r="T601" s="153"/>
      <c r="U601" s="135"/>
      <c r="V601" s="135"/>
      <c r="W601" s="135"/>
      <c r="X601" s="135"/>
      <c r="Y601" s="135"/>
      <c r="Z601" s="135"/>
      <c r="AA601" s="135"/>
    </row>
    <row r="602" ht="13.5" customHeight="1">
      <c r="A602" s="146" t="s">
        <v>265</v>
      </c>
      <c r="B602" s="147">
        <f>COUNTIF(Activities!A:A, A602)</f>
        <v>1</v>
      </c>
      <c r="C602" s="161">
        <v>448360.02</v>
      </c>
      <c r="D602" s="149">
        <v>44104.0</v>
      </c>
      <c r="E602" s="150">
        <v>44104.0</v>
      </c>
      <c r="F602" s="156">
        <v>4.0</v>
      </c>
      <c r="G602" s="152">
        <f t="shared" si="1"/>
        <v>9</v>
      </c>
      <c r="H602" s="153" t="s">
        <v>815</v>
      </c>
      <c r="I602" s="152">
        <f t="shared" si="2"/>
        <v>2020</v>
      </c>
      <c r="J602" s="152">
        <f t="shared" si="3"/>
        <v>2021</v>
      </c>
      <c r="K602" s="153" t="str">
        <f t="shared" si="4"/>
        <v>Expenditure on Somalia Security Sector Reform Programme (Q2 FY 2021)</v>
      </c>
      <c r="L602" s="152" t="s">
        <v>5</v>
      </c>
      <c r="M602" s="152" t="s">
        <v>8</v>
      </c>
      <c r="N602" s="152">
        <v>10.0</v>
      </c>
      <c r="O602" s="152"/>
      <c r="P602" s="152"/>
      <c r="Q602" s="152"/>
      <c r="R602" s="153"/>
      <c r="S602" s="153" t="str">
        <f t="array" ref="S602">INDEX(Activities!I:I, MATCH(A602, Activities!A:A, 0))</f>
        <v>Somalia Security Sector Reform Programme</v>
      </c>
      <c r="T602" s="153"/>
      <c r="U602" s="135"/>
      <c r="V602" s="135"/>
      <c r="W602" s="135"/>
      <c r="X602" s="135"/>
      <c r="Y602" s="135"/>
      <c r="Z602" s="135"/>
      <c r="AA602" s="135"/>
    </row>
    <row r="603" ht="13.5" customHeight="1">
      <c r="A603" s="160" t="s">
        <v>269</v>
      </c>
      <c r="B603" s="147">
        <f>COUNTIF(Activities!A:A, A603)</f>
        <v>1</v>
      </c>
      <c r="C603" s="161">
        <v>602130.69</v>
      </c>
      <c r="D603" s="149">
        <v>44104.0</v>
      </c>
      <c r="E603" s="150">
        <v>44104.0</v>
      </c>
      <c r="F603" s="156">
        <v>4.0</v>
      </c>
      <c r="G603" s="152">
        <f t="shared" si="1"/>
        <v>9</v>
      </c>
      <c r="H603" s="153" t="s">
        <v>815</v>
      </c>
      <c r="I603" s="152">
        <f t="shared" si="2"/>
        <v>2020</v>
      </c>
      <c r="J603" s="152">
        <f t="shared" si="3"/>
        <v>2021</v>
      </c>
      <c r="K603" s="153" t="str">
        <f t="shared" si="4"/>
        <v>Expenditure on Somalia Stabilisation Programme (Q2 FY 2021)</v>
      </c>
      <c r="L603" s="152" t="s">
        <v>5</v>
      </c>
      <c r="M603" s="152" t="s">
        <v>8</v>
      </c>
      <c r="N603" s="152">
        <v>10.0</v>
      </c>
      <c r="O603" s="152"/>
      <c r="P603" s="152"/>
      <c r="Q603" s="152"/>
      <c r="R603" s="153"/>
      <c r="S603" s="153" t="str">
        <f t="array" ref="S603">INDEX(Activities!I:I, MATCH(A603, Activities!A:A, 0))</f>
        <v>Somalia Stabilisation Programme</v>
      </c>
      <c r="T603" s="153"/>
      <c r="U603" s="135"/>
      <c r="V603" s="135"/>
      <c r="W603" s="135"/>
      <c r="X603" s="135"/>
      <c r="Y603" s="135"/>
      <c r="Z603" s="135"/>
      <c r="AA603" s="135"/>
    </row>
    <row r="604" ht="13.5" customHeight="1">
      <c r="A604" s="160" t="s">
        <v>273</v>
      </c>
      <c r="B604" s="147">
        <f>COUNTIF(Activities!A:A, A604)</f>
        <v>1</v>
      </c>
      <c r="C604" s="161">
        <v>789489.15</v>
      </c>
      <c r="D604" s="149">
        <v>44104.0</v>
      </c>
      <c r="E604" s="150">
        <v>44104.0</v>
      </c>
      <c r="F604" s="156">
        <v>4.0</v>
      </c>
      <c r="G604" s="152">
        <f t="shared" si="1"/>
        <v>9</v>
      </c>
      <c r="H604" s="153" t="s">
        <v>815</v>
      </c>
      <c r="I604" s="152">
        <f t="shared" si="2"/>
        <v>2020</v>
      </c>
      <c r="J604" s="152">
        <f t="shared" si="3"/>
        <v>2021</v>
      </c>
      <c r="K604" s="153" t="str">
        <f t="shared" si="4"/>
        <v>Expenditure on South Sudan Conflict Reduction (Q2 FY 2021)</v>
      </c>
      <c r="L604" s="152" t="s">
        <v>5</v>
      </c>
      <c r="M604" s="152" t="s">
        <v>8</v>
      </c>
      <c r="N604" s="152">
        <v>10.0</v>
      </c>
      <c r="O604" s="152"/>
      <c r="P604" s="152"/>
      <c r="Q604" s="152"/>
      <c r="R604" s="153"/>
      <c r="S604" s="153" t="str">
        <f t="array" ref="S604">INDEX(Activities!I:I, MATCH(A604, Activities!A:A, 0))</f>
        <v>South Sudan Conflict Reduction</v>
      </c>
      <c r="T604" s="153"/>
      <c r="U604" s="135"/>
      <c r="V604" s="135"/>
      <c r="W604" s="135"/>
      <c r="X604" s="135"/>
      <c r="Y604" s="135"/>
      <c r="Z604" s="135"/>
      <c r="AA604" s="135"/>
    </row>
    <row r="605" ht="13.5" customHeight="1">
      <c r="A605" s="160" t="s">
        <v>279</v>
      </c>
      <c r="B605" s="147">
        <f>COUNTIF(Activities!A:A, A605)</f>
        <v>1</v>
      </c>
      <c r="C605" s="161">
        <v>349208.0</v>
      </c>
      <c r="D605" s="149">
        <v>44104.0</v>
      </c>
      <c r="E605" s="150">
        <v>44104.0</v>
      </c>
      <c r="F605" s="156">
        <v>4.0</v>
      </c>
      <c r="G605" s="152">
        <f t="shared" si="1"/>
        <v>9</v>
      </c>
      <c r="H605" s="153" t="s">
        <v>815</v>
      </c>
      <c r="I605" s="152">
        <f t="shared" si="2"/>
        <v>2020</v>
      </c>
      <c r="J605" s="152">
        <f t="shared" si="3"/>
        <v>2021</v>
      </c>
      <c r="K605" s="153" t="str">
        <f t="shared" si="4"/>
        <v>Expenditure on Sudan Conflict Reduction and Stabilisation Programme (Q2 FY 2021)</v>
      </c>
      <c r="L605" s="152" t="s">
        <v>5</v>
      </c>
      <c r="M605" s="152" t="s">
        <v>8</v>
      </c>
      <c r="N605" s="152">
        <v>10.0</v>
      </c>
      <c r="O605" s="152"/>
      <c r="P605" s="152"/>
      <c r="Q605" s="152"/>
      <c r="R605" s="153"/>
      <c r="S605" s="153" t="str">
        <f t="array" ref="S605">INDEX(Activities!I:I, MATCH(A605, Activities!A:A, 0))</f>
        <v>Sudan Conflict Reduction and Stabilisation Programme</v>
      </c>
      <c r="T605" s="153"/>
      <c r="U605" s="135"/>
      <c r="V605" s="135"/>
      <c r="W605" s="135"/>
      <c r="X605" s="135"/>
      <c r="Y605" s="135"/>
      <c r="Z605" s="135"/>
      <c r="AA605" s="135"/>
    </row>
    <row r="606" ht="13.5" customHeight="1">
      <c r="A606" s="160" t="s">
        <v>309</v>
      </c>
      <c r="B606" s="147">
        <f>COUNTIF(Activities!A:A, A606)</f>
        <v>1</v>
      </c>
      <c r="C606" s="161">
        <v>101592.0</v>
      </c>
      <c r="D606" s="149">
        <v>44104.0</v>
      </c>
      <c r="E606" s="150">
        <v>44104.0</v>
      </c>
      <c r="F606" s="156">
        <v>4.0</v>
      </c>
      <c r="G606" s="152">
        <f t="shared" si="1"/>
        <v>9</v>
      </c>
      <c r="H606" s="153" t="s">
        <v>815</v>
      </c>
      <c r="I606" s="152">
        <f t="shared" si="2"/>
        <v>2020</v>
      </c>
      <c r="J606" s="152">
        <f t="shared" si="3"/>
        <v>2021</v>
      </c>
      <c r="K606" s="153" t="str">
        <f t="shared" si="4"/>
        <v>Expenditure on Caribbean – Serious and Organised Crime (Q2 FY 2021)</v>
      </c>
      <c r="L606" s="152" t="s">
        <v>5</v>
      </c>
      <c r="M606" s="152" t="s">
        <v>8</v>
      </c>
      <c r="N606" s="152">
        <v>10.0</v>
      </c>
      <c r="O606" s="152"/>
      <c r="P606" s="152"/>
      <c r="Q606" s="152"/>
      <c r="R606" s="153"/>
      <c r="S606" s="153" t="str">
        <f t="array" ref="S606">INDEX(Activities!I:I, MATCH(A606, Activities!A:A, 0))</f>
        <v>Caribbean – Serious and Organised Crime</v>
      </c>
      <c r="T606" s="153"/>
      <c r="U606" s="135"/>
      <c r="V606" s="135"/>
      <c r="W606" s="135"/>
      <c r="X606" s="135"/>
      <c r="Y606" s="135"/>
      <c r="Z606" s="135"/>
      <c r="AA606" s="135"/>
    </row>
    <row r="607" ht="13.5" customHeight="1">
      <c r="A607" s="160" t="s">
        <v>314</v>
      </c>
      <c r="B607" s="147">
        <f>COUNTIF(Activities!A:A, A607)</f>
        <v>1</v>
      </c>
      <c r="C607" s="161">
        <v>630638.0</v>
      </c>
      <c r="D607" s="149">
        <v>44104.0</v>
      </c>
      <c r="E607" s="150">
        <v>44104.0</v>
      </c>
      <c r="F607" s="156">
        <v>4.0</v>
      </c>
      <c r="G607" s="152">
        <f t="shared" si="1"/>
        <v>9</v>
      </c>
      <c r="H607" s="153" t="s">
        <v>815</v>
      </c>
      <c r="I607" s="152">
        <f t="shared" si="2"/>
        <v>2020</v>
      </c>
      <c r="J607" s="152">
        <f t="shared" si="3"/>
        <v>2021</v>
      </c>
      <c r="K607" s="153" t="str">
        <f t="shared" si="4"/>
        <v>Expenditure on Colombia Peace and Stability (Q2 FY 2021)</v>
      </c>
      <c r="L607" s="152" t="s">
        <v>5</v>
      </c>
      <c r="M607" s="152" t="s">
        <v>8</v>
      </c>
      <c r="N607" s="152">
        <v>10.0</v>
      </c>
      <c r="O607" s="152"/>
      <c r="P607" s="152"/>
      <c r="Q607" s="152"/>
      <c r="R607" s="153"/>
      <c r="S607" s="153" t="str">
        <f t="array" ref="S607">INDEX(Activities!I:I, MATCH(A607, Activities!A:A, 0))</f>
        <v>Colombia Peace and Stability</v>
      </c>
      <c r="T607" s="153"/>
      <c r="U607" s="135"/>
      <c r="V607" s="135"/>
      <c r="W607" s="135"/>
      <c r="X607" s="135"/>
      <c r="Y607" s="135"/>
      <c r="Z607" s="135"/>
      <c r="AA607" s="135"/>
    </row>
    <row r="608" ht="13.5" customHeight="1">
      <c r="A608" s="160" t="s">
        <v>320</v>
      </c>
      <c r="B608" s="147">
        <f>COUNTIF(Activities!A:A, A608)</f>
        <v>1</v>
      </c>
      <c r="C608" s="161">
        <v>188400.0</v>
      </c>
      <c r="D608" s="149">
        <v>44104.0</v>
      </c>
      <c r="E608" s="150">
        <v>44104.0</v>
      </c>
      <c r="F608" s="156">
        <v>4.0</v>
      </c>
      <c r="G608" s="152">
        <f t="shared" si="1"/>
        <v>9</v>
      </c>
      <c r="H608" s="153" t="s">
        <v>815</v>
      </c>
      <c r="I608" s="152">
        <f t="shared" si="2"/>
        <v>2020</v>
      </c>
      <c r="J608" s="152">
        <f t="shared" si="3"/>
        <v>2021</v>
      </c>
      <c r="K608" s="153" t="str">
        <f t="shared" si="4"/>
        <v>Expenditure on Peru/Colombia Serious Organised Crime (Formerly Combatting Illicit Economies - Colombia/Peru/Panama) (Q2 FY 2021)</v>
      </c>
      <c r="L608" s="152" t="s">
        <v>5</v>
      </c>
      <c r="M608" s="152" t="s">
        <v>8</v>
      </c>
      <c r="N608" s="152">
        <v>10.0</v>
      </c>
      <c r="O608" s="152"/>
      <c r="P608" s="152"/>
      <c r="Q608" s="152"/>
      <c r="R608" s="153"/>
      <c r="S608" s="153" t="str">
        <f t="array" ref="S608">INDEX(Activities!I:I, MATCH(A608, Activities!A:A, 0))</f>
        <v>Peru/Colombia Serious Organised Crime (Formerly Combatting Illicit Economies - Colombia/Peru/Panama)</v>
      </c>
      <c r="T608" s="153"/>
      <c r="U608" s="135"/>
      <c r="V608" s="135"/>
      <c r="W608" s="135"/>
      <c r="X608" s="135"/>
      <c r="Y608" s="135"/>
      <c r="Z608" s="135"/>
      <c r="AA608" s="135"/>
    </row>
    <row r="609" ht="13.5" customHeight="1">
      <c r="A609" s="160" t="s">
        <v>325</v>
      </c>
      <c r="B609" s="147">
        <f>COUNTIF(Activities!A:A, A609)</f>
        <v>1</v>
      </c>
      <c r="C609" s="167">
        <v>976691.0</v>
      </c>
      <c r="D609" s="149">
        <v>44104.0</v>
      </c>
      <c r="E609" s="150">
        <v>44104.0</v>
      </c>
      <c r="F609" s="156">
        <v>4.0</v>
      </c>
      <c r="G609" s="152">
        <f t="shared" si="1"/>
        <v>9</v>
      </c>
      <c r="H609" s="153" t="s">
        <v>815</v>
      </c>
      <c r="I609" s="152">
        <f t="shared" si="2"/>
        <v>2020</v>
      </c>
      <c r="J609" s="152">
        <f t="shared" si="3"/>
        <v>2021</v>
      </c>
      <c r="K609" s="153" t="str">
        <f t="shared" si="4"/>
        <v>Expenditure on Central Asia Programme (Q2 FY 2021)</v>
      </c>
      <c r="L609" s="152" t="s">
        <v>5</v>
      </c>
      <c r="M609" s="152" t="s">
        <v>8</v>
      </c>
      <c r="N609" s="152">
        <v>10.0</v>
      </c>
      <c r="O609" s="152"/>
      <c r="P609" s="152"/>
      <c r="Q609" s="152"/>
      <c r="R609" s="153"/>
      <c r="S609" s="153" t="str">
        <f t="array" ref="S609">INDEX(Activities!I:I, MATCH(A609, Activities!A:A, 0))</f>
        <v>Central Asia Programme</v>
      </c>
      <c r="T609" s="153"/>
      <c r="U609" s="135"/>
      <c r="V609" s="135"/>
      <c r="W609" s="135"/>
      <c r="X609" s="135"/>
      <c r="Y609" s="135"/>
      <c r="Z609" s="135"/>
      <c r="AA609" s="135"/>
    </row>
    <row r="610" ht="13.5" customHeight="1">
      <c r="A610" s="160" t="s">
        <v>330</v>
      </c>
      <c r="B610" s="147">
        <f>COUNTIF(Activities!A:A, A610)</f>
        <v>1</v>
      </c>
      <c r="C610" s="167">
        <v>1225429.0</v>
      </c>
      <c r="D610" s="149">
        <v>44104.0</v>
      </c>
      <c r="E610" s="150">
        <v>44104.0</v>
      </c>
      <c r="F610" s="156">
        <v>4.0</v>
      </c>
      <c r="G610" s="152">
        <f t="shared" si="1"/>
        <v>9</v>
      </c>
      <c r="H610" s="153" t="s">
        <v>815</v>
      </c>
      <c r="I610" s="152">
        <f t="shared" si="2"/>
        <v>2020</v>
      </c>
      <c r="J610" s="152">
        <f t="shared" si="3"/>
        <v>2021</v>
      </c>
      <c r="K610" s="153" t="str">
        <f t="shared" si="4"/>
        <v>Expenditure on Eastern Partnership (Q2 FY 2021)</v>
      </c>
      <c r="L610" s="152" t="s">
        <v>5</v>
      </c>
      <c r="M610" s="152" t="s">
        <v>8</v>
      </c>
      <c r="N610" s="152">
        <v>10.0</v>
      </c>
      <c r="O610" s="152"/>
      <c r="P610" s="152"/>
      <c r="Q610" s="152"/>
      <c r="R610" s="153"/>
      <c r="S610" s="153" t="str">
        <f t="array" ref="S610">INDEX(Activities!I:I, MATCH(A610, Activities!A:A, 0))</f>
        <v>Eastern Partnership</v>
      </c>
      <c r="T610" s="153"/>
      <c r="U610" s="135"/>
      <c r="V610" s="135"/>
      <c r="W610" s="135"/>
      <c r="X610" s="135"/>
      <c r="Y610" s="135"/>
      <c r="Z610" s="135"/>
      <c r="AA610" s="135"/>
    </row>
    <row r="611" ht="13.5" customHeight="1">
      <c r="A611" s="160" t="s">
        <v>334</v>
      </c>
      <c r="B611" s="147">
        <f>COUNTIF(Activities!A:A, A611)</f>
        <v>1</v>
      </c>
      <c r="C611" s="167">
        <v>1662942.0</v>
      </c>
      <c r="D611" s="149">
        <v>44104.0</v>
      </c>
      <c r="E611" s="150">
        <v>44104.0</v>
      </c>
      <c r="F611" s="156">
        <v>4.0</v>
      </c>
      <c r="G611" s="152">
        <f t="shared" si="1"/>
        <v>9</v>
      </c>
      <c r="H611" s="153" t="s">
        <v>815</v>
      </c>
      <c r="I611" s="152">
        <f t="shared" si="2"/>
        <v>2020</v>
      </c>
      <c r="J611" s="152">
        <f t="shared" si="3"/>
        <v>2021</v>
      </c>
      <c r="K611" s="153" t="str">
        <f t="shared" si="4"/>
        <v>Expenditure on Good Governance Fund (Q2 FY 2021)</v>
      </c>
      <c r="L611" s="152" t="s">
        <v>5</v>
      </c>
      <c r="M611" s="152" t="s">
        <v>8</v>
      </c>
      <c r="N611" s="152">
        <v>10.0</v>
      </c>
      <c r="O611" s="152"/>
      <c r="P611" s="152"/>
      <c r="Q611" s="152"/>
      <c r="R611" s="153"/>
      <c r="S611" s="153" t="str">
        <f t="array" ref="S611">INDEX(Activities!I:I, MATCH(A611, Activities!A:A, 0))</f>
        <v>Good Governance Fund</v>
      </c>
      <c r="T611" s="153"/>
      <c r="U611" s="135"/>
      <c r="V611" s="135"/>
      <c r="W611" s="135"/>
      <c r="X611" s="135"/>
      <c r="Y611" s="135"/>
      <c r="Z611" s="135"/>
      <c r="AA611" s="135"/>
    </row>
    <row r="612" ht="13.5" customHeight="1">
      <c r="A612" s="160" t="s">
        <v>349</v>
      </c>
      <c r="B612" s="147">
        <f>COUNTIF(Activities!A:A, A612)</f>
        <v>1</v>
      </c>
      <c r="C612" s="161">
        <v>2045899.0</v>
      </c>
      <c r="D612" s="149">
        <v>44104.0</v>
      </c>
      <c r="E612" s="150">
        <v>44104.0</v>
      </c>
      <c r="F612" s="156">
        <v>4.0</v>
      </c>
      <c r="G612" s="152">
        <f t="shared" si="1"/>
        <v>9</v>
      </c>
      <c r="H612" s="153" t="s">
        <v>815</v>
      </c>
      <c r="I612" s="152">
        <f t="shared" si="2"/>
        <v>2020</v>
      </c>
      <c r="J612" s="152">
        <f t="shared" si="3"/>
        <v>2021</v>
      </c>
      <c r="K612" s="153" t="str">
        <f t="shared" si="4"/>
        <v>Expenditure on Algeria CSSF Programme (Q2 FY 2021)</v>
      </c>
      <c r="L612" s="152" t="s">
        <v>5</v>
      </c>
      <c r="M612" s="152" t="s">
        <v>8</v>
      </c>
      <c r="N612" s="152">
        <v>10.0</v>
      </c>
      <c r="O612" s="152"/>
      <c r="P612" s="152"/>
      <c r="Q612" s="152"/>
      <c r="R612" s="153"/>
      <c r="S612" s="153" t="str">
        <f t="array" ref="S612">INDEX(Activities!I:I, MATCH(A612, Activities!A:A, 0))</f>
        <v>Algeria CSSF Programme</v>
      </c>
      <c r="T612" s="153"/>
      <c r="U612" s="135"/>
      <c r="V612" s="135"/>
      <c r="W612" s="135"/>
      <c r="X612" s="135"/>
      <c r="Y612" s="135"/>
      <c r="Z612" s="135"/>
      <c r="AA612" s="135"/>
    </row>
    <row r="613" ht="13.5" customHeight="1">
      <c r="A613" s="160" t="s">
        <v>356</v>
      </c>
      <c r="B613" s="147">
        <f>COUNTIF(Activities!A:A, A613)</f>
        <v>1</v>
      </c>
      <c r="C613" s="161">
        <v>1603975.0</v>
      </c>
      <c r="D613" s="149">
        <v>44104.0</v>
      </c>
      <c r="E613" s="150">
        <v>44104.0</v>
      </c>
      <c r="F613" s="156">
        <v>4.0</v>
      </c>
      <c r="G613" s="152">
        <f t="shared" si="1"/>
        <v>9</v>
      </c>
      <c r="H613" s="153" t="s">
        <v>815</v>
      </c>
      <c r="I613" s="152">
        <f t="shared" si="2"/>
        <v>2020</v>
      </c>
      <c r="J613" s="152">
        <f t="shared" si="3"/>
        <v>2021</v>
      </c>
      <c r="K613" s="153" t="str">
        <f t="shared" si="4"/>
        <v>Expenditure on Egypt CSSF Programme (Q2 FY 2021)</v>
      </c>
      <c r="L613" s="152" t="s">
        <v>5</v>
      </c>
      <c r="M613" s="152" t="s">
        <v>8</v>
      </c>
      <c r="N613" s="152">
        <v>10.0</v>
      </c>
      <c r="O613" s="152"/>
      <c r="P613" s="152"/>
      <c r="Q613" s="152"/>
      <c r="R613" s="153"/>
      <c r="S613" s="153" t="str">
        <f t="array" ref="S613">INDEX(Activities!I:I, MATCH(A613, Activities!A:A, 0))</f>
        <v>Egypt CSSF Programme</v>
      </c>
      <c r="T613" s="153"/>
      <c r="U613" s="135"/>
      <c r="V613" s="135"/>
      <c r="W613" s="135"/>
      <c r="X613" s="135"/>
      <c r="Y613" s="135"/>
      <c r="Z613" s="135"/>
      <c r="AA613" s="135"/>
    </row>
    <row r="614" ht="13.5" customHeight="1">
      <c r="A614" s="146" t="s">
        <v>363</v>
      </c>
      <c r="B614" s="147">
        <f>COUNTIF(Activities!A:A, A614)</f>
        <v>1</v>
      </c>
      <c r="C614" s="168">
        <v>2318209.0</v>
      </c>
      <c r="D614" s="149">
        <v>44104.0</v>
      </c>
      <c r="E614" s="150">
        <v>44104.0</v>
      </c>
      <c r="F614" s="156">
        <v>4.0</v>
      </c>
      <c r="G614" s="152">
        <f t="shared" si="1"/>
        <v>9</v>
      </c>
      <c r="H614" s="153" t="s">
        <v>815</v>
      </c>
      <c r="I614" s="152">
        <f t="shared" si="2"/>
        <v>2020</v>
      </c>
      <c r="J614" s="152">
        <f t="shared" si="3"/>
        <v>2021</v>
      </c>
      <c r="K614" s="153" t="str">
        <f t="shared" si="4"/>
        <v>Expenditure on Lebanon CSSF: Security Programme (Q2 FY 2021)</v>
      </c>
      <c r="L614" s="152" t="s">
        <v>5</v>
      </c>
      <c r="M614" s="152" t="s">
        <v>8</v>
      </c>
      <c r="N614" s="152">
        <v>10.0</v>
      </c>
      <c r="O614" s="152"/>
      <c r="P614" s="152"/>
      <c r="Q614" s="152"/>
      <c r="R614" s="153"/>
      <c r="S614" s="153" t="str">
        <f t="array" ref="S614">INDEX(Activities!I:I, MATCH(A614, Activities!A:A, 0))</f>
        <v>Lebanon CSSF: Security Programme</v>
      </c>
      <c r="T614" s="153"/>
      <c r="U614" s="135"/>
      <c r="V614" s="135"/>
      <c r="W614" s="135"/>
      <c r="X614" s="135"/>
      <c r="Y614" s="135"/>
      <c r="Z614" s="135"/>
      <c r="AA614" s="135"/>
    </row>
    <row r="615" ht="13.5" customHeight="1">
      <c r="A615" s="146" t="s">
        <v>370</v>
      </c>
      <c r="B615" s="147">
        <f>COUNTIF(Activities!A:A, A615)</f>
        <v>1</v>
      </c>
      <c r="C615" s="161">
        <v>1455364.0</v>
      </c>
      <c r="D615" s="149">
        <v>44104.0</v>
      </c>
      <c r="E615" s="150">
        <v>44104.0</v>
      </c>
      <c r="F615" s="156">
        <v>4.0</v>
      </c>
      <c r="G615" s="152">
        <f t="shared" si="1"/>
        <v>9</v>
      </c>
      <c r="H615" s="153" t="s">
        <v>815</v>
      </c>
      <c r="I615" s="152">
        <f t="shared" si="2"/>
        <v>2020</v>
      </c>
      <c r="J615" s="152">
        <f t="shared" si="3"/>
        <v>2021</v>
      </c>
      <c r="K615" s="153" t="str">
        <f t="shared" si="4"/>
        <v>Expenditure on Libya CSSF Programme (Q2 FY 2021)</v>
      </c>
      <c r="L615" s="152" t="s">
        <v>5</v>
      </c>
      <c r="M615" s="152" t="s">
        <v>8</v>
      </c>
      <c r="N615" s="152">
        <v>10.0</v>
      </c>
      <c r="O615" s="152"/>
      <c r="P615" s="152"/>
      <c r="Q615" s="152"/>
      <c r="R615" s="153"/>
      <c r="S615" s="153" t="str">
        <f t="array" ref="S615">INDEX(Activities!I:I, MATCH(A615, Activities!A:A, 0))</f>
        <v>Libya CSSF Programme</v>
      </c>
      <c r="T615" s="153"/>
      <c r="U615" s="135"/>
      <c r="V615" s="135"/>
      <c r="W615" s="135"/>
      <c r="X615" s="135"/>
      <c r="Y615" s="135"/>
      <c r="Z615" s="135"/>
      <c r="AA615" s="135"/>
    </row>
    <row r="616" ht="13.5" customHeight="1">
      <c r="A616" s="146" t="s">
        <v>376</v>
      </c>
      <c r="B616" s="147">
        <f>COUNTIF(Activities!A:A, A616)</f>
        <v>1</v>
      </c>
      <c r="C616" s="161">
        <v>1764617.0</v>
      </c>
      <c r="D616" s="149">
        <v>44104.0</v>
      </c>
      <c r="E616" s="150">
        <v>44104.0</v>
      </c>
      <c r="F616" s="156">
        <v>4.0</v>
      </c>
      <c r="G616" s="152">
        <f t="shared" si="1"/>
        <v>9</v>
      </c>
      <c r="H616" s="153" t="s">
        <v>815</v>
      </c>
      <c r="I616" s="152">
        <f t="shared" si="2"/>
        <v>2020</v>
      </c>
      <c r="J616" s="152">
        <f t="shared" si="3"/>
        <v>2021</v>
      </c>
      <c r="K616" s="153" t="str">
        <f t="shared" si="4"/>
        <v>Expenditure on Morocco CSSF Programme (Q2 FY 2021)</v>
      </c>
      <c r="L616" s="152" t="s">
        <v>5</v>
      </c>
      <c r="M616" s="152" t="s">
        <v>8</v>
      </c>
      <c r="N616" s="152">
        <v>10.0</v>
      </c>
      <c r="O616" s="152"/>
      <c r="P616" s="152"/>
      <c r="Q616" s="152"/>
      <c r="R616" s="153"/>
      <c r="S616" s="153" t="str">
        <f t="array" ref="S616">INDEX(Activities!I:I, MATCH(A616, Activities!A:A, 0))</f>
        <v>Morocco CSSF Programme</v>
      </c>
      <c r="T616" s="153"/>
      <c r="U616" s="135"/>
      <c r="V616" s="135"/>
      <c r="W616" s="135"/>
      <c r="X616" s="135"/>
      <c r="Y616" s="135"/>
      <c r="Z616" s="135"/>
      <c r="AA616" s="135"/>
    </row>
    <row r="617" ht="13.5" customHeight="1">
      <c r="A617" s="146" t="s">
        <v>383</v>
      </c>
      <c r="B617" s="147">
        <f>COUNTIF(Activities!A:A, A617)</f>
        <v>1</v>
      </c>
      <c r="C617" s="161">
        <v>1052834.0</v>
      </c>
      <c r="D617" s="149">
        <v>44104.0</v>
      </c>
      <c r="E617" s="150">
        <v>44104.0</v>
      </c>
      <c r="F617" s="156">
        <v>4.0</v>
      </c>
      <c r="G617" s="152">
        <f t="shared" si="1"/>
        <v>9</v>
      </c>
      <c r="H617" s="153" t="s">
        <v>815</v>
      </c>
      <c r="I617" s="152">
        <f t="shared" si="2"/>
        <v>2020</v>
      </c>
      <c r="J617" s="152">
        <f t="shared" si="3"/>
        <v>2021</v>
      </c>
      <c r="K617" s="153" t="str">
        <f t="shared" si="4"/>
        <v>Expenditure on Yemen CSSF Programme (Q2 FY 2021)</v>
      </c>
      <c r="L617" s="152" t="s">
        <v>5</v>
      </c>
      <c r="M617" s="152" t="s">
        <v>8</v>
      </c>
      <c r="N617" s="152">
        <v>10.0</v>
      </c>
      <c r="O617" s="152"/>
      <c r="P617" s="152"/>
      <c r="Q617" s="152"/>
      <c r="R617" s="153"/>
      <c r="S617" s="153" t="str">
        <f t="array" ref="S617">INDEX(Activities!I:I, MATCH(A617, Activities!A:A, 0))</f>
        <v>Yemen CSSF Programme</v>
      </c>
      <c r="T617" s="153"/>
      <c r="U617" s="135"/>
      <c r="V617" s="135"/>
      <c r="W617" s="135"/>
      <c r="X617" s="135"/>
      <c r="Y617" s="135"/>
      <c r="Z617" s="135"/>
      <c r="AA617" s="135"/>
    </row>
    <row r="618" ht="13.5" customHeight="1">
      <c r="A618" s="146" t="s">
        <v>414</v>
      </c>
      <c r="B618" s="147">
        <f>COUNTIF(Activities!A:A, A618)</f>
        <v>1</v>
      </c>
      <c r="C618" s="161">
        <v>649837.0</v>
      </c>
      <c r="D618" s="149">
        <v>44104.0</v>
      </c>
      <c r="E618" s="150">
        <v>44104.0</v>
      </c>
      <c r="F618" s="156">
        <v>4.0</v>
      </c>
      <c r="G618" s="152">
        <f t="shared" si="1"/>
        <v>9</v>
      </c>
      <c r="H618" s="153" t="s">
        <v>815</v>
      </c>
      <c r="I618" s="152">
        <f t="shared" si="2"/>
        <v>2020</v>
      </c>
      <c r="J618" s="152">
        <f t="shared" si="3"/>
        <v>2021</v>
      </c>
      <c r="K618" s="153" t="str">
        <f t="shared" si="4"/>
        <v>Expenditure on Lebanon CSSF: Community Stability Programme (Q2 FY 2021)</v>
      </c>
      <c r="L618" s="152" t="s">
        <v>5</v>
      </c>
      <c r="M618" s="152" t="s">
        <v>8</v>
      </c>
      <c r="N618" s="152">
        <v>10.0</v>
      </c>
      <c r="O618" s="152"/>
      <c r="P618" s="152"/>
      <c r="Q618" s="152"/>
      <c r="R618" s="153"/>
      <c r="S618" s="153" t="str">
        <f t="array" ref="S618">INDEX(Activities!I:I, MATCH(A618, Activities!A:A, 0))</f>
        <v>Lebanon CSSF: Community Stability Programme</v>
      </c>
      <c r="T618" s="153"/>
      <c r="U618" s="135"/>
      <c r="V618" s="135"/>
      <c r="W618" s="135"/>
      <c r="X618" s="135"/>
      <c r="Y618" s="135"/>
      <c r="Z618" s="135"/>
      <c r="AA618" s="135"/>
    </row>
    <row r="619" ht="13.5" customHeight="1">
      <c r="A619" s="146" t="s">
        <v>418</v>
      </c>
      <c r="B619" s="147">
        <f>COUNTIF(Activities!A:A, A619)</f>
        <v>1</v>
      </c>
      <c r="C619" s="161">
        <v>174219.0</v>
      </c>
      <c r="D619" s="149">
        <v>44104.0</v>
      </c>
      <c r="E619" s="150">
        <v>44104.0</v>
      </c>
      <c r="F619" s="156">
        <v>4.0</v>
      </c>
      <c r="G619" s="152">
        <f t="shared" si="1"/>
        <v>9</v>
      </c>
      <c r="H619" s="153" t="s">
        <v>815</v>
      </c>
      <c r="I619" s="152">
        <f t="shared" si="2"/>
        <v>2020</v>
      </c>
      <c r="J619" s="152">
        <f t="shared" si="3"/>
        <v>2021</v>
      </c>
      <c r="K619" s="153" t="str">
        <f t="shared" si="4"/>
        <v>Expenditure on The North Africa Fund for Regional Cooperation (Q2 FY 2021)</v>
      </c>
      <c r="L619" s="152" t="s">
        <v>5</v>
      </c>
      <c r="M619" s="152" t="s">
        <v>8</v>
      </c>
      <c r="N619" s="152">
        <v>10.0</v>
      </c>
      <c r="O619" s="152"/>
      <c r="P619" s="152"/>
      <c r="Q619" s="152"/>
      <c r="R619" s="153"/>
      <c r="S619" s="153" t="str">
        <f t="array" ref="S619">INDEX(Activities!I:I, MATCH(A619, Activities!A:A, 0))</f>
        <v>The North Africa Fund for Regional Cooperation</v>
      </c>
      <c r="T619" s="153"/>
      <c r="U619" s="135"/>
      <c r="V619" s="135"/>
      <c r="W619" s="135"/>
      <c r="X619" s="135"/>
      <c r="Y619" s="135"/>
      <c r="Z619" s="135"/>
      <c r="AA619" s="135"/>
    </row>
    <row r="620" ht="13.5" customHeight="1">
      <c r="A620" s="146" t="s">
        <v>423</v>
      </c>
      <c r="B620" s="147">
        <f>COUNTIF(Activities!A:A, A620)</f>
        <v>1</v>
      </c>
      <c r="C620" s="161">
        <v>1305070.0</v>
      </c>
      <c r="D620" s="149">
        <v>44104.0</v>
      </c>
      <c r="E620" s="150">
        <v>44104.0</v>
      </c>
      <c r="F620" s="156">
        <v>4.0</v>
      </c>
      <c r="G620" s="152">
        <f t="shared" si="1"/>
        <v>9</v>
      </c>
      <c r="H620" s="153" t="s">
        <v>815</v>
      </c>
      <c r="I620" s="152">
        <f t="shared" si="2"/>
        <v>2020</v>
      </c>
      <c r="J620" s="152">
        <f t="shared" si="3"/>
        <v>2021</v>
      </c>
      <c r="K620" s="153" t="str">
        <f t="shared" si="4"/>
        <v>Expenditure on Technical Assistance Facility Programme (Q2 FY 2021)</v>
      </c>
      <c r="L620" s="152" t="s">
        <v>5</v>
      </c>
      <c r="M620" s="152" t="s">
        <v>8</v>
      </c>
      <c r="N620" s="152">
        <v>10.0</v>
      </c>
      <c r="O620" s="152"/>
      <c r="P620" s="152"/>
      <c r="Q620" s="152"/>
      <c r="R620" s="153"/>
      <c r="S620" s="153" t="str">
        <f t="array" ref="S620">INDEX(Activities!I:I, MATCH(A620, Activities!A:A, 0))</f>
        <v>Technical Assistance Facility Programme</v>
      </c>
      <c r="T620" s="153"/>
      <c r="U620" s="135"/>
      <c r="V620" s="135"/>
      <c r="W620" s="135"/>
      <c r="X620" s="135"/>
      <c r="Y620" s="135"/>
      <c r="Z620" s="135"/>
      <c r="AA620" s="135"/>
    </row>
    <row r="621" ht="13.5" customHeight="1">
      <c r="A621" s="146" t="s">
        <v>427</v>
      </c>
      <c r="B621" s="147">
        <f>COUNTIF(Activities!A:A, A621)</f>
        <v>1</v>
      </c>
      <c r="C621" s="161">
        <v>1269541.0</v>
      </c>
      <c r="D621" s="149">
        <v>44104.0</v>
      </c>
      <c r="E621" s="150">
        <v>44104.0</v>
      </c>
      <c r="F621" s="156">
        <v>4.0</v>
      </c>
      <c r="G621" s="152">
        <f t="shared" si="1"/>
        <v>9</v>
      </c>
      <c r="H621" s="153" t="s">
        <v>815</v>
      </c>
      <c r="I621" s="152">
        <f t="shared" si="2"/>
        <v>2020</v>
      </c>
      <c r="J621" s="152">
        <f t="shared" si="3"/>
        <v>2021</v>
      </c>
      <c r="K621" s="153" t="str">
        <f t="shared" si="4"/>
        <v>Expenditure on Middle East Peace Process (MEPP) CSSF Programme (Q2 FY 2021)</v>
      </c>
      <c r="L621" s="152" t="s">
        <v>5</v>
      </c>
      <c r="M621" s="152" t="s">
        <v>8</v>
      </c>
      <c r="N621" s="152">
        <v>10.0</v>
      </c>
      <c r="O621" s="152"/>
      <c r="P621" s="152"/>
      <c r="Q621" s="152"/>
      <c r="R621" s="153"/>
      <c r="S621" s="153" t="str">
        <f t="array" ref="S621">INDEX(Activities!I:I, MATCH(A621, Activities!A:A, 0))</f>
        <v>Middle East Peace Process (MEPP) CSSF Programme</v>
      </c>
      <c r="T621" s="153"/>
      <c r="U621" s="135"/>
      <c r="V621" s="135"/>
      <c r="W621" s="135"/>
      <c r="X621" s="135"/>
      <c r="Y621" s="135"/>
      <c r="Z621" s="135"/>
      <c r="AA621" s="135"/>
    </row>
    <row r="622" ht="13.5" customHeight="1">
      <c r="A622" s="146" t="s">
        <v>446</v>
      </c>
      <c r="B622" s="147">
        <f>COUNTIF(Activities!A:A, A622)</f>
        <v>1</v>
      </c>
      <c r="C622" s="161">
        <v>2411807.0</v>
      </c>
      <c r="D622" s="149">
        <v>44104.0</v>
      </c>
      <c r="E622" s="150">
        <v>44104.0</v>
      </c>
      <c r="F622" s="156">
        <v>4.0</v>
      </c>
      <c r="G622" s="152">
        <f t="shared" si="1"/>
        <v>9</v>
      </c>
      <c r="H622" s="153" t="s">
        <v>815</v>
      </c>
      <c r="I622" s="152">
        <f t="shared" si="2"/>
        <v>2020</v>
      </c>
      <c r="J622" s="152">
        <f t="shared" si="3"/>
        <v>2021</v>
      </c>
      <c r="K622" s="153" t="str">
        <f t="shared" si="4"/>
        <v>Expenditure on Tunisia CSSF Programme (Q2 FY 2021)</v>
      </c>
      <c r="L622" s="152" t="s">
        <v>5</v>
      </c>
      <c r="M622" s="152" t="s">
        <v>8</v>
      </c>
      <c r="N622" s="152">
        <v>10.0</v>
      </c>
      <c r="O622" s="152"/>
      <c r="P622" s="152"/>
      <c r="Q622" s="152"/>
      <c r="R622" s="153"/>
      <c r="S622" s="153" t="str">
        <f t="array" ref="S622">INDEX(Activities!I:I, MATCH(A622, Activities!A:A, 0))</f>
        <v>Tunisia CSSF Programme</v>
      </c>
      <c r="T622" s="153"/>
      <c r="U622" s="135"/>
      <c r="V622" s="135"/>
      <c r="W622" s="135"/>
      <c r="X622" s="135"/>
      <c r="Y622" s="135"/>
      <c r="Z622" s="135"/>
      <c r="AA622" s="135"/>
    </row>
    <row r="623" ht="13.5" customHeight="1">
      <c r="A623" s="146" t="s">
        <v>452</v>
      </c>
      <c r="B623" s="147">
        <f>COUNTIF(Activities!A:A, A623)</f>
        <v>1</v>
      </c>
      <c r="C623" s="161">
        <v>3196556.0</v>
      </c>
      <c r="D623" s="149">
        <v>44104.0</v>
      </c>
      <c r="E623" s="150">
        <v>44104.0</v>
      </c>
      <c r="F623" s="156">
        <v>4.0</v>
      </c>
      <c r="G623" s="152">
        <f t="shared" si="1"/>
        <v>9</v>
      </c>
      <c r="H623" s="153" t="s">
        <v>815</v>
      </c>
      <c r="I623" s="152">
        <f t="shared" si="2"/>
        <v>2020</v>
      </c>
      <c r="J623" s="152">
        <f t="shared" si="3"/>
        <v>2021</v>
      </c>
      <c r="K623" s="153" t="str">
        <f t="shared" si="4"/>
        <v>Expenditure on Iraq CSSF Programme (Q2 FY 2021)</v>
      </c>
      <c r="L623" s="152" t="s">
        <v>5</v>
      </c>
      <c r="M623" s="152" t="s">
        <v>8</v>
      </c>
      <c r="N623" s="152">
        <v>10.0</v>
      </c>
      <c r="O623" s="152"/>
      <c r="P623" s="152"/>
      <c r="Q623" s="152"/>
      <c r="R623" s="153"/>
      <c r="S623" s="153" t="str">
        <f t="array" ref="S623">INDEX(Activities!I:I, MATCH(A623, Activities!A:A, 0))</f>
        <v>Iraq CSSF Programme</v>
      </c>
      <c r="T623" s="153"/>
      <c r="U623" s="135"/>
      <c r="V623" s="135"/>
      <c r="W623" s="135"/>
      <c r="X623" s="135"/>
      <c r="Y623" s="135"/>
      <c r="Z623" s="135"/>
      <c r="AA623" s="135"/>
    </row>
    <row r="624" ht="13.5" customHeight="1">
      <c r="A624" s="146" t="s">
        <v>456</v>
      </c>
      <c r="B624" s="147">
        <f>COUNTIF(Activities!A:A, A624)</f>
        <v>1</v>
      </c>
      <c r="C624" s="161">
        <v>666434.0</v>
      </c>
      <c r="D624" s="149">
        <v>44104.0</v>
      </c>
      <c r="E624" s="150">
        <v>44104.0</v>
      </c>
      <c r="F624" s="156">
        <v>4.0</v>
      </c>
      <c r="G624" s="152">
        <f t="shared" si="1"/>
        <v>9</v>
      </c>
      <c r="H624" s="153" t="s">
        <v>815</v>
      </c>
      <c r="I624" s="152">
        <f t="shared" si="2"/>
        <v>2020</v>
      </c>
      <c r="J624" s="152">
        <f t="shared" si="3"/>
        <v>2021</v>
      </c>
      <c r="K624" s="153" t="str">
        <f t="shared" si="4"/>
        <v>Expenditure on Syria CSSF: Future Syria Programme (Q2 FY 2021)</v>
      </c>
      <c r="L624" s="152" t="s">
        <v>5</v>
      </c>
      <c r="M624" s="152" t="s">
        <v>8</v>
      </c>
      <c r="N624" s="152">
        <v>10.0</v>
      </c>
      <c r="O624" s="152"/>
      <c r="P624" s="152"/>
      <c r="Q624" s="152"/>
      <c r="R624" s="153"/>
      <c r="S624" s="153" t="str">
        <f t="array" ref="S624">INDEX(Activities!I:I, MATCH(A624, Activities!A:A, 0))</f>
        <v>Syria CSSF: Future Syria Programme</v>
      </c>
      <c r="T624" s="153"/>
      <c r="U624" s="135"/>
      <c r="V624" s="135"/>
      <c r="W624" s="135"/>
      <c r="X624" s="135"/>
      <c r="Y624" s="135"/>
      <c r="Z624" s="135"/>
      <c r="AA624" s="135"/>
    </row>
    <row r="625" ht="13.5" customHeight="1">
      <c r="A625" s="146" t="s">
        <v>465</v>
      </c>
      <c r="B625" s="147">
        <f>COUNTIF(Activities!A:A, A625)</f>
        <v>1</v>
      </c>
      <c r="C625" s="169">
        <v>367255.0</v>
      </c>
      <c r="D625" s="149">
        <v>44104.0</v>
      </c>
      <c r="E625" s="150">
        <v>44104.0</v>
      </c>
      <c r="F625" s="156">
        <v>4.0</v>
      </c>
      <c r="G625" s="152">
        <f t="shared" si="1"/>
        <v>9</v>
      </c>
      <c r="H625" s="153" t="s">
        <v>815</v>
      </c>
      <c r="I625" s="152">
        <f t="shared" si="2"/>
        <v>2020</v>
      </c>
      <c r="J625" s="152">
        <f t="shared" si="3"/>
        <v>2021</v>
      </c>
      <c r="K625" s="153" t="str">
        <f t="shared" si="4"/>
        <v>Expenditure on Lebanon CSSF: Political Reform Programme (Q2 FY 2021)</v>
      </c>
      <c r="L625" s="152" t="s">
        <v>5</v>
      </c>
      <c r="M625" s="152" t="s">
        <v>8</v>
      </c>
      <c r="N625" s="152">
        <v>10.0</v>
      </c>
      <c r="O625" s="152"/>
      <c r="P625" s="152"/>
      <c r="Q625" s="152"/>
      <c r="R625" s="153"/>
      <c r="S625" s="153" t="str">
        <f t="array" ref="S625">INDEX(Activities!I:I, MATCH(A625, Activities!A:A, 0))</f>
        <v>Lebanon CSSF: Political Reform Programme</v>
      </c>
      <c r="T625" s="153"/>
      <c r="U625" s="135"/>
      <c r="V625" s="135"/>
      <c r="W625" s="135"/>
      <c r="X625" s="135"/>
      <c r="Y625" s="135"/>
      <c r="Z625" s="135"/>
      <c r="AA625" s="135"/>
    </row>
    <row r="626" ht="13.5" customHeight="1">
      <c r="A626" s="160" t="s">
        <v>490</v>
      </c>
      <c r="B626" s="147">
        <f>COUNTIF(Activities!A:A, A626)</f>
        <v>1</v>
      </c>
      <c r="C626" s="170">
        <v>41942.0</v>
      </c>
      <c r="D626" s="149">
        <v>44104.0</v>
      </c>
      <c r="E626" s="150">
        <v>44104.0</v>
      </c>
      <c r="F626" s="156">
        <v>4.0</v>
      </c>
      <c r="G626" s="152">
        <f t="shared" si="1"/>
        <v>9</v>
      </c>
      <c r="H626" s="153" t="s">
        <v>815</v>
      </c>
      <c r="I626" s="152">
        <f t="shared" si="2"/>
        <v>2020</v>
      </c>
      <c r="J626" s="152">
        <f t="shared" si="3"/>
        <v>2021</v>
      </c>
      <c r="K626" s="153" t="str">
        <f t="shared" si="4"/>
        <v>Expenditure on OTD Justice Programme (Q2 FY 2021)</v>
      </c>
      <c r="L626" s="152" t="s">
        <v>5</v>
      </c>
      <c r="M626" s="152" t="s">
        <v>8</v>
      </c>
      <c r="N626" s="152">
        <v>10.0</v>
      </c>
      <c r="O626" s="152"/>
      <c r="P626" s="152"/>
      <c r="Q626" s="152"/>
      <c r="R626" s="153"/>
      <c r="S626" s="153" t="str">
        <f t="array" ref="S626">INDEX(Activities!I:I, MATCH(A626, Activities!A:A, 0))</f>
        <v>OTD Justice Programme</v>
      </c>
      <c r="T626" s="153"/>
      <c r="U626" s="135"/>
      <c r="V626" s="135"/>
      <c r="W626" s="135"/>
      <c r="X626" s="135"/>
      <c r="Y626" s="135"/>
      <c r="Z626" s="135"/>
      <c r="AA626" s="135"/>
    </row>
    <row r="627" ht="13.5" customHeight="1">
      <c r="A627" s="160" t="s">
        <v>495</v>
      </c>
      <c r="B627" s="147">
        <f>COUNTIF(Activities!A:A, A627)</f>
        <v>1</v>
      </c>
      <c r="C627" s="170">
        <v>7590.0</v>
      </c>
      <c r="D627" s="149">
        <v>44104.0</v>
      </c>
      <c r="E627" s="150">
        <v>44104.0</v>
      </c>
      <c r="F627" s="156">
        <v>4.0</v>
      </c>
      <c r="G627" s="152">
        <f t="shared" si="1"/>
        <v>9</v>
      </c>
      <c r="H627" s="153" t="s">
        <v>815</v>
      </c>
      <c r="I627" s="152">
        <f t="shared" si="2"/>
        <v>2020</v>
      </c>
      <c r="J627" s="152">
        <f t="shared" si="3"/>
        <v>2021</v>
      </c>
      <c r="K627" s="153" t="str">
        <f t="shared" si="4"/>
        <v>Expenditure on OTD Governance Programme (Q2 FY 2021)</v>
      </c>
      <c r="L627" s="152" t="s">
        <v>5</v>
      </c>
      <c r="M627" s="152" t="s">
        <v>8</v>
      </c>
      <c r="N627" s="152">
        <v>10.0</v>
      </c>
      <c r="O627" s="152"/>
      <c r="P627" s="152"/>
      <c r="Q627" s="152"/>
      <c r="R627" s="153"/>
      <c r="S627" s="153" t="str">
        <f t="array" ref="S627">INDEX(Activities!I:I, MATCH(A627, Activities!A:A, 0))</f>
        <v>OTD Governance Programme</v>
      </c>
      <c r="T627" s="153"/>
      <c r="U627" s="135"/>
      <c r="V627" s="135"/>
      <c r="W627" s="135"/>
      <c r="X627" s="135"/>
      <c r="Y627" s="135"/>
      <c r="Z627" s="135"/>
      <c r="AA627" s="135"/>
    </row>
    <row r="628" ht="13.5" customHeight="1">
      <c r="A628" s="160" t="s">
        <v>500</v>
      </c>
      <c r="B628" s="147">
        <f>COUNTIF(Activities!A:A, A628)</f>
        <v>1</v>
      </c>
      <c r="C628" s="170">
        <v>60271.0</v>
      </c>
      <c r="D628" s="149">
        <v>44104.0</v>
      </c>
      <c r="E628" s="150">
        <v>44104.0</v>
      </c>
      <c r="F628" s="156">
        <v>4.0</v>
      </c>
      <c r="G628" s="152">
        <f t="shared" si="1"/>
        <v>9</v>
      </c>
      <c r="H628" s="153" t="s">
        <v>815</v>
      </c>
      <c r="I628" s="152">
        <f t="shared" si="2"/>
        <v>2020</v>
      </c>
      <c r="J628" s="152">
        <f t="shared" si="3"/>
        <v>2021</v>
      </c>
      <c r="K628" s="153" t="str">
        <f t="shared" si="4"/>
        <v>Expenditure on OTD Environment, Sustainablity and Climate Change (ESCC) Programme (Q2 FY 2021)</v>
      </c>
      <c r="L628" s="152" t="s">
        <v>5</v>
      </c>
      <c r="M628" s="152" t="s">
        <v>8</v>
      </c>
      <c r="N628" s="152">
        <v>10.0</v>
      </c>
      <c r="O628" s="152"/>
      <c r="P628" s="152"/>
      <c r="Q628" s="152"/>
      <c r="R628" s="153"/>
      <c r="S628" s="153" t="str">
        <f t="array" ref="S628">INDEX(Activities!I:I, MATCH(A628, Activities!A:A, 0))</f>
        <v>OTD Environment, Sustainablity and Climate Change (ESCC) Programme</v>
      </c>
      <c r="T628" s="153"/>
      <c r="U628" s="135"/>
      <c r="V628" s="135"/>
      <c r="W628" s="135"/>
      <c r="X628" s="135"/>
      <c r="Y628" s="135"/>
      <c r="Z628" s="135"/>
      <c r="AA628" s="135"/>
    </row>
    <row r="629" ht="13.5" customHeight="1">
      <c r="A629" s="160" t="s">
        <v>505</v>
      </c>
      <c r="B629" s="147">
        <f>COUNTIF(Activities!A:A, A629)</f>
        <v>1</v>
      </c>
      <c r="C629" s="170">
        <v>789816.0</v>
      </c>
      <c r="D629" s="149">
        <v>44104.0</v>
      </c>
      <c r="E629" s="150">
        <v>44104.0</v>
      </c>
      <c r="F629" s="156">
        <v>4.0</v>
      </c>
      <c r="G629" s="152">
        <f t="shared" si="1"/>
        <v>9</v>
      </c>
      <c r="H629" s="153" t="s">
        <v>815</v>
      </c>
      <c r="I629" s="152">
        <f t="shared" si="2"/>
        <v>2020</v>
      </c>
      <c r="J629" s="152">
        <f t="shared" si="3"/>
        <v>2021</v>
      </c>
      <c r="K629" s="153" t="str">
        <f t="shared" si="4"/>
        <v>Expenditure on OTD Covid-19 Response Programme (Q2 FY 2021)</v>
      </c>
      <c r="L629" s="152" t="s">
        <v>5</v>
      </c>
      <c r="M629" s="152" t="s">
        <v>8</v>
      </c>
      <c r="N629" s="152">
        <v>10.0</v>
      </c>
      <c r="O629" s="152"/>
      <c r="P629" s="152"/>
      <c r="Q629" s="152"/>
      <c r="R629" s="153"/>
      <c r="S629" s="153" t="str">
        <f t="array" ref="S629">INDEX(Activities!I:I, MATCH(A629, Activities!A:A, 0))</f>
        <v>OTD Covid-19 Response Programme</v>
      </c>
      <c r="T629" s="153"/>
      <c r="U629" s="135"/>
      <c r="V629" s="135"/>
      <c r="W629" s="135"/>
      <c r="X629" s="135"/>
      <c r="Y629" s="135"/>
      <c r="Z629" s="135"/>
      <c r="AA629" s="135"/>
    </row>
    <row r="630" ht="13.5" customHeight="1">
      <c r="A630" s="160" t="s">
        <v>511</v>
      </c>
      <c r="B630" s="147">
        <f>COUNTIF(Activities!A:A, A630)</f>
        <v>1</v>
      </c>
      <c r="C630" s="170">
        <v>0.0</v>
      </c>
      <c r="D630" s="149">
        <v>44104.0</v>
      </c>
      <c r="E630" s="150">
        <v>44104.0</v>
      </c>
      <c r="F630" s="156">
        <v>4.0</v>
      </c>
      <c r="G630" s="152">
        <f t="shared" si="1"/>
        <v>9</v>
      </c>
      <c r="H630" s="153" t="s">
        <v>815</v>
      </c>
      <c r="I630" s="152">
        <f t="shared" si="2"/>
        <v>2020</v>
      </c>
      <c r="J630" s="152">
        <f t="shared" si="3"/>
        <v>2021</v>
      </c>
      <c r="K630" s="153" t="str">
        <f t="shared" si="4"/>
        <v>Expenditure on OTD Border Security Programme (Q2 FY 2021)</v>
      </c>
      <c r="L630" s="152" t="s">
        <v>5</v>
      </c>
      <c r="M630" s="152" t="s">
        <v>8</v>
      </c>
      <c r="N630" s="152">
        <v>10.0</v>
      </c>
      <c r="O630" s="152"/>
      <c r="P630" s="152"/>
      <c r="Q630" s="152"/>
      <c r="R630" s="153"/>
      <c r="S630" s="153" t="str">
        <f t="array" ref="S630">INDEX(Activities!I:I, MATCH(A630, Activities!A:A, 0))</f>
        <v>OTD Border Security Programme</v>
      </c>
      <c r="T630" s="153"/>
      <c r="U630" s="135"/>
      <c r="V630" s="135"/>
      <c r="W630" s="135"/>
      <c r="X630" s="135"/>
      <c r="Y630" s="135"/>
      <c r="Z630" s="135"/>
      <c r="AA630" s="135"/>
    </row>
    <row r="631" ht="13.5" customHeight="1">
      <c r="A631" s="146" t="s">
        <v>516</v>
      </c>
      <c r="B631" s="147">
        <f>COUNTIF(Activities!A:A, A631)</f>
        <v>1</v>
      </c>
      <c r="C631" s="168">
        <v>199990.54</v>
      </c>
      <c r="D631" s="149">
        <v>44104.0</v>
      </c>
      <c r="E631" s="150">
        <v>44104.0</v>
      </c>
      <c r="F631" s="156">
        <v>4.0</v>
      </c>
      <c r="G631" s="152">
        <f t="shared" si="1"/>
        <v>9</v>
      </c>
      <c r="H631" s="153" t="s">
        <v>815</v>
      </c>
      <c r="I631" s="152">
        <f t="shared" si="2"/>
        <v>2020</v>
      </c>
      <c r="J631" s="152">
        <f t="shared" si="3"/>
        <v>2021</v>
      </c>
      <c r="K631" s="153" t="str">
        <f t="shared" si="4"/>
        <v>Expenditure on Consolidating Democracy in Pakistan (Q2 FY 2021)</v>
      </c>
      <c r="L631" s="152" t="s">
        <v>5</v>
      </c>
      <c r="M631" s="152" t="s">
        <v>8</v>
      </c>
      <c r="N631" s="152">
        <v>10.0</v>
      </c>
      <c r="O631" s="152"/>
      <c r="P631" s="152"/>
      <c r="Q631" s="152"/>
      <c r="R631" s="153"/>
      <c r="S631" s="153" t="str">
        <f t="array" ref="S631">INDEX(Activities!I:I, MATCH(A631, Activities!A:A, 0))</f>
        <v>Consolidating Democracy in Pakistan</v>
      </c>
      <c r="T631" s="153"/>
      <c r="U631" s="135"/>
      <c r="V631" s="135"/>
      <c r="W631" s="135"/>
      <c r="X631" s="135"/>
      <c r="Y631" s="135"/>
      <c r="Z631" s="135"/>
      <c r="AA631" s="135"/>
    </row>
    <row r="632" ht="13.5" customHeight="1">
      <c r="A632" s="146" t="s">
        <v>522</v>
      </c>
      <c r="B632" s="147">
        <f>COUNTIF(Activities!A:A, A632)</f>
        <v>1</v>
      </c>
      <c r="C632" s="161">
        <v>348798.0</v>
      </c>
      <c r="D632" s="149">
        <v>44104.0</v>
      </c>
      <c r="E632" s="150">
        <v>44104.0</v>
      </c>
      <c r="F632" s="156">
        <v>4.0</v>
      </c>
      <c r="G632" s="152">
        <f t="shared" si="1"/>
        <v>9</v>
      </c>
      <c r="H632" s="153" t="s">
        <v>815</v>
      </c>
      <c r="I632" s="152">
        <f t="shared" si="2"/>
        <v>2020</v>
      </c>
      <c r="J632" s="152">
        <f t="shared" si="3"/>
        <v>2021</v>
      </c>
      <c r="K632" s="153" t="str">
        <f t="shared" si="4"/>
        <v>Expenditure on Rule of Law in Pakistan Programme (Q2 FY 2021)</v>
      </c>
      <c r="L632" s="152" t="s">
        <v>5</v>
      </c>
      <c r="M632" s="152" t="s">
        <v>8</v>
      </c>
      <c r="N632" s="152">
        <v>10.0</v>
      </c>
      <c r="O632" s="152"/>
      <c r="P632" s="152"/>
      <c r="Q632" s="152"/>
      <c r="R632" s="153"/>
      <c r="S632" s="153" t="str">
        <f t="array" ref="S632">INDEX(Activities!I:I, MATCH(A632, Activities!A:A, 0))</f>
        <v>Rule of Law in Pakistan Programme</v>
      </c>
      <c r="T632" s="153"/>
      <c r="U632" s="135"/>
      <c r="V632" s="135"/>
      <c r="W632" s="135"/>
      <c r="X632" s="135"/>
      <c r="Y632" s="135"/>
      <c r="Z632" s="135"/>
      <c r="AA632" s="135"/>
    </row>
    <row r="633" ht="13.5" customHeight="1">
      <c r="A633" s="146" t="s">
        <v>526</v>
      </c>
      <c r="B633" s="147">
        <f>COUNTIF(Activities!A:A, A633)</f>
        <v>1</v>
      </c>
      <c r="C633" s="161">
        <v>1476879.45</v>
      </c>
      <c r="D633" s="149">
        <v>44104.0</v>
      </c>
      <c r="E633" s="150">
        <v>44104.0</v>
      </c>
      <c r="F633" s="156">
        <v>4.0</v>
      </c>
      <c r="G633" s="152">
        <f t="shared" si="1"/>
        <v>9</v>
      </c>
      <c r="H633" s="153" t="s">
        <v>815</v>
      </c>
      <c r="I633" s="152">
        <f t="shared" si="2"/>
        <v>2020</v>
      </c>
      <c r="J633" s="152">
        <f t="shared" si="3"/>
        <v>2021</v>
      </c>
      <c r="K633" s="153" t="str">
        <f t="shared" si="4"/>
        <v>Expenditure on Myanmar Country Programme (Q2 FY 2021)</v>
      </c>
      <c r="L633" s="152" t="s">
        <v>5</v>
      </c>
      <c r="M633" s="152" t="s">
        <v>8</v>
      </c>
      <c r="N633" s="152">
        <v>10.0</v>
      </c>
      <c r="O633" s="152"/>
      <c r="P633" s="152"/>
      <c r="Q633" s="152"/>
      <c r="R633" s="153"/>
      <c r="S633" s="153" t="str">
        <f t="array" ref="S633">INDEX(Activities!I:I, MATCH(A633, Activities!A:A, 0))</f>
        <v>Myanmar Country Programme</v>
      </c>
      <c r="T633" s="153"/>
      <c r="U633" s="135"/>
      <c r="V633" s="135"/>
      <c r="W633" s="135"/>
      <c r="X633" s="135"/>
      <c r="Y633" s="135"/>
      <c r="Z633" s="135"/>
      <c r="AA633" s="135"/>
    </row>
    <row r="634" ht="13.5" customHeight="1">
      <c r="A634" s="146" t="s">
        <v>538</v>
      </c>
      <c r="B634" s="147">
        <f>COUNTIF(Activities!A:A, A634)</f>
        <v>1</v>
      </c>
      <c r="C634" s="161">
        <v>1017432.2</v>
      </c>
      <c r="D634" s="149">
        <v>44104.0</v>
      </c>
      <c r="E634" s="150">
        <v>44104.0</v>
      </c>
      <c r="F634" s="156">
        <v>4.0</v>
      </c>
      <c r="G634" s="152">
        <f t="shared" si="1"/>
        <v>9</v>
      </c>
      <c r="H634" s="153" t="s">
        <v>815</v>
      </c>
      <c r="I634" s="152">
        <f t="shared" si="2"/>
        <v>2020</v>
      </c>
      <c r="J634" s="152">
        <f t="shared" si="3"/>
        <v>2021</v>
      </c>
      <c r="K634" s="153" t="str">
        <f t="shared" si="4"/>
        <v>Expenditure on Sri Lanka - Delivering increased stability and reducing the risk of a return to conflict (Q2 FY 2021)</v>
      </c>
      <c r="L634" s="152" t="s">
        <v>5</v>
      </c>
      <c r="M634" s="152" t="s">
        <v>8</v>
      </c>
      <c r="N634" s="152">
        <v>10.0</v>
      </c>
      <c r="O634" s="152"/>
      <c r="P634" s="152"/>
      <c r="Q634" s="152"/>
      <c r="R634" s="153"/>
      <c r="S634" s="153" t="str">
        <f t="array" ref="S634">INDEX(Activities!I:I, MATCH(A634, Activities!A:A, 0))</f>
        <v>Sri Lanka - Delivering increased stability and reducing the risk of a return to conflict</v>
      </c>
      <c r="T634" s="153"/>
      <c r="U634" s="135"/>
      <c r="V634" s="135"/>
      <c r="W634" s="135"/>
      <c r="X634" s="135"/>
      <c r="Y634" s="135"/>
      <c r="Z634" s="135"/>
      <c r="AA634" s="135"/>
    </row>
    <row r="635" ht="13.5" customHeight="1">
      <c r="A635" s="67" t="s">
        <v>565</v>
      </c>
      <c r="B635" s="147">
        <f>COUNTIF(Activities!A:A, A635)</f>
        <v>1</v>
      </c>
      <c r="C635" s="161">
        <v>2682750.0</v>
      </c>
      <c r="D635" s="149">
        <v>44104.0</v>
      </c>
      <c r="E635" s="150">
        <v>44104.0</v>
      </c>
      <c r="F635" s="156">
        <v>4.0</v>
      </c>
      <c r="G635" s="152">
        <f t="shared" si="1"/>
        <v>9</v>
      </c>
      <c r="H635" s="153" t="s">
        <v>815</v>
      </c>
      <c r="I635" s="152">
        <f t="shared" si="2"/>
        <v>2020</v>
      </c>
      <c r="J635" s="152">
        <f t="shared" si="3"/>
        <v>2021</v>
      </c>
      <c r="K635" s="153" t="str">
        <f t="shared" si="4"/>
        <v>Expenditure on Western Balkans Stability CSSF Programme (Q2 FY 2021)</v>
      </c>
      <c r="L635" s="152" t="s">
        <v>5</v>
      </c>
      <c r="M635" s="152" t="s">
        <v>8</v>
      </c>
      <c r="N635" s="152">
        <v>10.0</v>
      </c>
      <c r="O635" s="152"/>
      <c r="P635" s="152"/>
      <c r="Q635" s="152"/>
      <c r="R635" s="153"/>
      <c r="S635" s="153" t="str">
        <f t="array" ref="S635">INDEX(Activities!I:I, MATCH(A635, Activities!A:A, 0))</f>
        <v>Western Balkans Stability CSSF Programme</v>
      </c>
      <c r="T635" s="153"/>
      <c r="U635" s="135"/>
      <c r="V635" s="135"/>
      <c r="W635" s="135"/>
      <c r="X635" s="135"/>
      <c r="Y635" s="135"/>
      <c r="Z635" s="135"/>
      <c r="AA635" s="135"/>
    </row>
    <row r="636" ht="13.5" customHeight="1">
      <c r="A636" s="67" t="s">
        <v>569</v>
      </c>
      <c r="B636" s="147">
        <f>COUNTIF(Activities!A:A, A636)</f>
        <v>1</v>
      </c>
      <c r="C636" s="161">
        <v>1131972.0</v>
      </c>
      <c r="D636" s="149">
        <v>44104.0</v>
      </c>
      <c r="E636" s="150">
        <v>44104.0</v>
      </c>
      <c r="F636" s="156">
        <v>4.0</v>
      </c>
      <c r="G636" s="152">
        <f t="shared" si="1"/>
        <v>9</v>
      </c>
      <c r="H636" s="153" t="s">
        <v>815</v>
      </c>
      <c r="I636" s="152">
        <f t="shared" si="2"/>
        <v>2020</v>
      </c>
      <c r="J636" s="152">
        <f t="shared" si="3"/>
        <v>2021</v>
      </c>
      <c r="K636" s="153" t="str">
        <f t="shared" si="4"/>
        <v>Expenditure on Western Balkans: Media Cyber and Defence (MCD) CSSF Programme (Q2 FY 2021)</v>
      </c>
      <c r="L636" s="152" t="s">
        <v>5</v>
      </c>
      <c r="M636" s="152" t="s">
        <v>8</v>
      </c>
      <c r="N636" s="152">
        <v>10.0</v>
      </c>
      <c r="O636" s="152"/>
      <c r="P636" s="152"/>
      <c r="Q636" s="152"/>
      <c r="R636" s="153"/>
      <c r="S636" s="153" t="str">
        <f t="array" ref="S636">INDEX(Activities!I:I, MATCH(A636, Activities!A:A, 0))</f>
        <v>Western Balkans: Media Cyber and Defence (MCD) CSSF Programme</v>
      </c>
      <c r="T636" s="153"/>
      <c r="U636" s="135"/>
      <c r="V636" s="135"/>
      <c r="W636" s="135"/>
      <c r="X636" s="135"/>
      <c r="Y636" s="135"/>
      <c r="Z636" s="135"/>
      <c r="AA636" s="135"/>
    </row>
    <row r="637" ht="13.5" customHeight="1">
      <c r="A637" s="160" t="s">
        <v>109</v>
      </c>
      <c r="B637" s="147">
        <f>COUNTIF(Activities!A:A, A637)</f>
        <v>1</v>
      </c>
      <c r="C637" s="161">
        <v>757198.0</v>
      </c>
      <c r="D637" s="149">
        <v>44196.0</v>
      </c>
      <c r="E637" s="150">
        <v>44196.0</v>
      </c>
      <c r="F637" s="156">
        <v>4.0</v>
      </c>
      <c r="G637" s="152">
        <f t="shared" si="1"/>
        <v>12</v>
      </c>
      <c r="H637" s="153" t="s">
        <v>816</v>
      </c>
      <c r="I637" s="152">
        <f t="shared" si="2"/>
        <v>2020</v>
      </c>
      <c r="J637" s="152">
        <f t="shared" si="3"/>
        <v>2021</v>
      </c>
      <c r="K637" s="153" t="str">
        <f t="shared" si="4"/>
        <v>Expenditure on Multilateral Championing Our Values (Q3 FY 2021)</v>
      </c>
      <c r="L637" s="152" t="s">
        <v>5</v>
      </c>
      <c r="M637" s="152" t="s">
        <v>8</v>
      </c>
      <c r="N637" s="152">
        <v>10.0</v>
      </c>
      <c r="O637" s="152"/>
      <c r="P637" s="152"/>
      <c r="Q637" s="152"/>
      <c r="R637" s="153"/>
      <c r="S637" s="153" t="str">
        <f t="array" ref="S637">INDEX(Activities!I:I, MATCH(A637, Activities!A:A, 0))</f>
        <v>Multilateral Championing Our Values</v>
      </c>
      <c r="T637" s="153"/>
      <c r="U637" s="135"/>
      <c r="V637" s="135"/>
      <c r="W637" s="135"/>
      <c r="X637" s="135"/>
      <c r="Y637" s="135"/>
      <c r="Z637" s="135"/>
      <c r="AA637" s="135"/>
    </row>
    <row r="638" ht="13.5" customHeight="1">
      <c r="A638" s="160" t="s">
        <v>117</v>
      </c>
      <c r="B638" s="147">
        <f>COUNTIF(Activities!A:A, A638)</f>
        <v>1</v>
      </c>
      <c r="C638" s="161">
        <v>7473928.0</v>
      </c>
      <c r="D638" s="149">
        <v>44196.0</v>
      </c>
      <c r="E638" s="150">
        <v>44196.0</v>
      </c>
      <c r="F638" s="156">
        <v>4.0</v>
      </c>
      <c r="G638" s="152">
        <f t="shared" si="1"/>
        <v>12</v>
      </c>
      <c r="H638" s="153" t="s">
        <v>816</v>
      </c>
      <c r="I638" s="152">
        <f t="shared" si="2"/>
        <v>2020</v>
      </c>
      <c r="J638" s="152">
        <f t="shared" si="3"/>
        <v>2021</v>
      </c>
      <c r="K638" s="153" t="str">
        <f t="shared" si="4"/>
        <v>Expenditure on Multilateral Strategy Peacebuilding Programme (Q3 FY 2021)</v>
      </c>
      <c r="L638" s="152" t="s">
        <v>5</v>
      </c>
      <c r="M638" s="152" t="s">
        <v>8</v>
      </c>
      <c r="N638" s="152">
        <v>10.0</v>
      </c>
      <c r="O638" s="152"/>
      <c r="P638" s="152"/>
      <c r="Q638" s="152"/>
      <c r="R638" s="153"/>
      <c r="S638" s="153" t="str">
        <f t="array" ref="S638">INDEX(Activities!I:I, MATCH(A638, Activities!A:A, 0))</f>
        <v>Multilateral Strategy Peacebuilding Programme</v>
      </c>
      <c r="T638" s="153"/>
      <c r="U638" s="135"/>
      <c r="V638" s="135"/>
      <c r="W638" s="135"/>
      <c r="X638" s="135"/>
      <c r="Y638" s="135"/>
      <c r="Z638" s="135"/>
      <c r="AA638" s="135"/>
    </row>
    <row r="639" ht="13.5" customHeight="1">
      <c r="A639" s="160" t="s">
        <v>122</v>
      </c>
      <c r="B639" s="147">
        <f>COUNTIF(Activities!A:A, A639)</f>
        <v>1</v>
      </c>
      <c r="C639" s="161">
        <v>0.0</v>
      </c>
      <c r="D639" s="149">
        <v>44196.0</v>
      </c>
      <c r="E639" s="150">
        <v>44196.0</v>
      </c>
      <c r="F639" s="156">
        <v>4.0</v>
      </c>
      <c r="G639" s="152">
        <f t="shared" si="1"/>
        <v>12</v>
      </c>
      <c r="H639" s="153" t="s">
        <v>816</v>
      </c>
      <c r="I639" s="152">
        <f t="shared" si="2"/>
        <v>2020</v>
      </c>
      <c r="J639" s="152">
        <f t="shared" si="3"/>
        <v>2021</v>
      </c>
      <c r="K639" s="153" t="str">
        <f t="shared" si="4"/>
        <v>Expenditure on Multilateral Strategy Peacekeeping Programme (Q3 FY 2021)</v>
      </c>
      <c r="L639" s="152" t="s">
        <v>5</v>
      </c>
      <c r="M639" s="152" t="s">
        <v>8</v>
      </c>
      <c r="N639" s="152">
        <v>10.0</v>
      </c>
      <c r="O639" s="152"/>
      <c r="P639" s="152"/>
      <c r="Q639" s="152"/>
      <c r="R639" s="153"/>
      <c r="S639" s="153" t="str">
        <f t="array" ref="S639">INDEX(Activities!I:I, MATCH(A639, Activities!A:A, 0))</f>
        <v>Multilateral Strategy Peacekeeping Programme</v>
      </c>
      <c r="T639" s="153"/>
      <c r="U639" s="135"/>
      <c r="V639" s="135"/>
      <c r="W639" s="135"/>
      <c r="X639" s="135"/>
      <c r="Y639" s="135"/>
      <c r="Z639" s="135"/>
      <c r="AA639" s="135"/>
    </row>
    <row r="640" ht="13.5" customHeight="1">
      <c r="A640" s="160" t="s">
        <v>127</v>
      </c>
      <c r="B640" s="147">
        <f>COUNTIF(Activities!A:A, A640)</f>
        <v>1</v>
      </c>
      <c r="C640" s="161">
        <v>180066.0</v>
      </c>
      <c r="D640" s="149">
        <v>44196.0</v>
      </c>
      <c r="E640" s="150">
        <v>44196.0</v>
      </c>
      <c r="F640" s="156">
        <v>4.0</v>
      </c>
      <c r="G640" s="152">
        <f t="shared" si="1"/>
        <v>12</v>
      </c>
      <c r="H640" s="153" t="s">
        <v>816</v>
      </c>
      <c r="I640" s="152">
        <f t="shared" si="2"/>
        <v>2020</v>
      </c>
      <c r="J640" s="152">
        <f t="shared" si="3"/>
        <v>2021</v>
      </c>
      <c r="K640" s="153" t="str">
        <f t="shared" si="4"/>
        <v>Expenditure on Multilateral Security Capacity Building (Q3 FY 2021)</v>
      </c>
      <c r="L640" s="152" t="s">
        <v>5</v>
      </c>
      <c r="M640" s="152" t="s">
        <v>8</v>
      </c>
      <c r="N640" s="152">
        <v>10.0</v>
      </c>
      <c r="O640" s="152"/>
      <c r="P640" s="152"/>
      <c r="Q640" s="152"/>
      <c r="R640" s="153"/>
      <c r="S640" s="153" t="str">
        <f t="array" ref="S640">INDEX(Activities!I:I, MATCH(A640, Activities!A:A, 0))</f>
        <v>Multilateral Security Capacity Building</v>
      </c>
      <c r="T640" s="153"/>
      <c r="U640" s="135"/>
      <c r="V640" s="135"/>
      <c r="W640" s="135"/>
      <c r="X640" s="135"/>
      <c r="Y640" s="135"/>
      <c r="Z640" s="135"/>
      <c r="AA640" s="135"/>
    </row>
    <row r="641" ht="13.5" customHeight="1">
      <c r="A641" s="160" t="s">
        <v>131</v>
      </c>
      <c r="B641" s="147">
        <f>COUNTIF(Activities!A:A, A641)</f>
        <v>1</v>
      </c>
      <c r="C641" s="161">
        <v>210596.6</v>
      </c>
      <c r="D641" s="149">
        <v>44196.0</v>
      </c>
      <c r="E641" s="150">
        <v>44196.0</v>
      </c>
      <c r="F641" s="156">
        <v>4.0</v>
      </c>
      <c r="G641" s="152">
        <f t="shared" si="1"/>
        <v>12</v>
      </c>
      <c r="H641" s="153" t="s">
        <v>816</v>
      </c>
      <c r="I641" s="152">
        <f t="shared" si="2"/>
        <v>2020</v>
      </c>
      <c r="J641" s="152">
        <f t="shared" si="3"/>
        <v>2021</v>
      </c>
      <c r="K641" s="153" t="str">
        <f t="shared" si="4"/>
        <v>Expenditure on Migration Reintegration and Support for Returnees Programme (Q3 FY 2021)</v>
      </c>
      <c r="L641" s="152" t="s">
        <v>5</v>
      </c>
      <c r="M641" s="152" t="s">
        <v>8</v>
      </c>
      <c r="N641" s="152">
        <v>10.0</v>
      </c>
      <c r="O641" s="152"/>
      <c r="P641" s="152"/>
      <c r="Q641" s="152"/>
      <c r="R641" s="153"/>
      <c r="S641" s="153" t="str">
        <f t="array" ref="S641">INDEX(Activities!I:I, MATCH(A641, Activities!A:A, 0))</f>
        <v>Migration Reintegration and Support for Returnees Programme</v>
      </c>
      <c r="T641" s="153"/>
      <c r="U641" s="135"/>
      <c r="V641" s="135"/>
      <c r="W641" s="135"/>
      <c r="X641" s="135"/>
      <c r="Y641" s="135"/>
      <c r="Z641" s="135"/>
      <c r="AA641" s="135"/>
    </row>
    <row r="642" ht="13.5" customHeight="1">
      <c r="A642" s="146" t="s">
        <v>136</v>
      </c>
      <c r="B642" s="147">
        <f>COUNTIF(Activities!A:A, A642)</f>
        <v>1</v>
      </c>
      <c r="C642" s="161">
        <v>916651.69</v>
      </c>
      <c r="D642" s="149">
        <v>44196.0</v>
      </c>
      <c r="E642" s="150">
        <v>44196.0</v>
      </c>
      <c r="F642" s="156">
        <v>4.0</v>
      </c>
      <c r="G642" s="152">
        <f t="shared" si="1"/>
        <v>12</v>
      </c>
      <c r="H642" s="153" t="s">
        <v>816</v>
      </c>
      <c r="I642" s="152">
        <f t="shared" si="2"/>
        <v>2020</v>
      </c>
      <c r="J642" s="152">
        <f t="shared" si="3"/>
        <v>2021</v>
      </c>
      <c r="K642" s="153" t="str">
        <f t="shared" si="4"/>
        <v>Expenditure on Supporting Turkey to manage illegal migration from the East (Q3 FY 2021)</v>
      </c>
      <c r="L642" s="152" t="s">
        <v>5</v>
      </c>
      <c r="M642" s="152" t="s">
        <v>8</v>
      </c>
      <c r="N642" s="152">
        <v>10.0</v>
      </c>
      <c r="O642" s="152"/>
      <c r="P642" s="152"/>
      <c r="Q642" s="152"/>
      <c r="R642" s="153"/>
      <c r="S642" s="153" t="str">
        <f t="array" ref="S642">INDEX(Activities!I:I, MATCH(A642, Activities!A:A, 0))</f>
        <v>Supporting Turkey to manage illegal migration from the East</v>
      </c>
      <c r="T642" s="153"/>
      <c r="U642" s="135"/>
      <c r="V642" s="135"/>
      <c r="W642" s="135"/>
      <c r="X642" s="135"/>
      <c r="Y642" s="135"/>
      <c r="Z642" s="135"/>
      <c r="AA642" s="135"/>
    </row>
    <row r="643" ht="13.5" customHeight="1">
      <c r="A643" s="146" t="s">
        <v>161</v>
      </c>
      <c r="B643" s="147">
        <f>COUNTIF(Activities!A:A, A643)</f>
        <v>1</v>
      </c>
      <c r="C643" s="161">
        <v>6425000.0</v>
      </c>
      <c r="D643" s="149">
        <v>44196.0</v>
      </c>
      <c r="E643" s="150">
        <v>44196.0</v>
      </c>
      <c r="F643" s="156">
        <v>4.0</v>
      </c>
      <c r="G643" s="152">
        <f t="shared" si="1"/>
        <v>12</v>
      </c>
      <c r="H643" s="153" t="s">
        <v>816</v>
      </c>
      <c r="I643" s="152">
        <f t="shared" si="2"/>
        <v>2020</v>
      </c>
      <c r="J643" s="152">
        <f t="shared" si="3"/>
        <v>2021</v>
      </c>
      <c r="K643" s="153" t="str">
        <f t="shared" si="4"/>
        <v>Expenditure on Counter Terrorism Programmes Fund (Q3 FY 2021)</v>
      </c>
      <c r="L643" s="152" t="s">
        <v>5</v>
      </c>
      <c r="M643" s="152" t="s">
        <v>8</v>
      </c>
      <c r="N643" s="152">
        <v>10.0</v>
      </c>
      <c r="O643" s="152"/>
      <c r="P643" s="152"/>
      <c r="Q643" s="152"/>
      <c r="R643" s="153"/>
      <c r="S643" s="153" t="str">
        <f t="array" ref="S643">INDEX(Activities!I:I, MATCH(A643, Activities!A:A, 0))</f>
        <v>Counter Terrorism Programmes Fund</v>
      </c>
      <c r="T643" s="153"/>
      <c r="U643" s="135"/>
      <c r="V643" s="135"/>
      <c r="W643" s="135"/>
      <c r="X643" s="135"/>
      <c r="Y643" s="135"/>
      <c r="Z643" s="135"/>
      <c r="AA643" s="135"/>
    </row>
    <row r="644" ht="13.5" customHeight="1">
      <c r="A644" s="164" t="s">
        <v>165</v>
      </c>
      <c r="B644" s="147">
        <f>COUNTIF(Activities!A:A, A644)</f>
        <v>1</v>
      </c>
      <c r="C644" s="161">
        <v>1087915.75</v>
      </c>
      <c r="D644" s="149">
        <v>44196.0</v>
      </c>
      <c r="E644" s="150">
        <v>44196.0</v>
      </c>
      <c r="F644" s="156">
        <v>4.0</v>
      </c>
      <c r="G644" s="152">
        <f t="shared" si="1"/>
        <v>12</v>
      </c>
      <c r="H644" s="153" t="s">
        <v>816</v>
      </c>
      <c r="I644" s="152">
        <f t="shared" si="2"/>
        <v>2020</v>
      </c>
      <c r="J644" s="152">
        <f t="shared" si="3"/>
        <v>2021</v>
      </c>
      <c r="K644" s="153" t="str">
        <f t="shared" si="4"/>
        <v>Expenditure on Collaboration against trafficking and smuggling in Nigeria &amp; Niger (CATS NN)(Formerly Upstream Programme) (Q3 FY 2021)</v>
      </c>
      <c r="L644" s="152" t="s">
        <v>5</v>
      </c>
      <c r="M644" s="152" t="s">
        <v>8</v>
      </c>
      <c r="N644" s="152">
        <v>10.0</v>
      </c>
      <c r="O644" s="152"/>
      <c r="P644" s="152"/>
      <c r="Q644" s="152"/>
      <c r="R644" s="153"/>
      <c r="S644" s="153" t="str">
        <f t="array" ref="S644">INDEX(Activities!I:I, MATCH(A644, Activities!A:A, 0))</f>
        <v>Collaboration against trafficking and smuggling in Nigeria &amp; Niger (CATS NN)(Formerly Upstream Programme)</v>
      </c>
      <c r="T644" s="153"/>
      <c r="U644" s="135"/>
      <c r="V644" s="135"/>
      <c r="W644" s="135"/>
      <c r="X644" s="135"/>
      <c r="Y644" s="135"/>
      <c r="Z644" s="135"/>
      <c r="AA644" s="135"/>
    </row>
    <row r="645" ht="13.5" customHeight="1">
      <c r="A645" s="165" t="s">
        <v>170</v>
      </c>
      <c r="B645" s="147">
        <f>COUNTIF(Activities!A:A, A645)</f>
        <v>1</v>
      </c>
      <c r="C645" s="161">
        <v>223411.0</v>
      </c>
      <c r="D645" s="149">
        <v>44196.0</v>
      </c>
      <c r="E645" s="150">
        <v>44196.0</v>
      </c>
      <c r="F645" s="156">
        <v>4.0</v>
      </c>
      <c r="G645" s="152">
        <f t="shared" si="1"/>
        <v>12</v>
      </c>
      <c r="H645" s="153" t="s">
        <v>816</v>
      </c>
      <c r="I645" s="152">
        <f t="shared" si="2"/>
        <v>2020</v>
      </c>
      <c r="J645" s="152">
        <f t="shared" si="3"/>
        <v>2021</v>
      </c>
      <c r="K645" s="153" t="str">
        <f t="shared" si="4"/>
        <v>Expenditure on Multilateral UN Reform (Q3 FY 2021)</v>
      </c>
      <c r="L645" s="152" t="s">
        <v>5</v>
      </c>
      <c r="M645" s="152" t="s">
        <v>8</v>
      </c>
      <c r="N645" s="152">
        <v>10.0</v>
      </c>
      <c r="O645" s="152"/>
      <c r="P645" s="152"/>
      <c r="Q645" s="152"/>
      <c r="R645" s="153"/>
      <c r="S645" s="153" t="str">
        <f t="array" ref="S645">INDEX(Activities!I:I, MATCH(A645, Activities!A:A, 0))</f>
        <v>Multilateral UN Reform</v>
      </c>
      <c r="T645" s="153"/>
      <c r="U645" s="135"/>
      <c r="V645" s="135"/>
      <c r="W645" s="135"/>
      <c r="X645" s="135"/>
      <c r="Y645" s="135"/>
      <c r="Z645" s="135"/>
      <c r="AA645" s="135"/>
    </row>
    <row r="646" ht="13.5" customHeight="1">
      <c r="A646" s="146" t="s">
        <v>207</v>
      </c>
      <c r="B646" s="147">
        <f>COUNTIF(Activities!A:A, A646)</f>
        <v>1</v>
      </c>
      <c r="C646" s="161">
        <v>75862.42</v>
      </c>
      <c r="D646" s="149">
        <v>44196.0</v>
      </c>
      <c r="E646" s="150">
        <v>44196.0</v>
      </c>
      <c r="F646" s="156">
        <v>4.0</v>
      </c>
      <c r="G646" s="152">
        <f t="shared" si="1"/>
        <v>12</v>
      </c>
      <c r="H646" s="153" t="s">
        <v>816</v>
      </c>
      <c r="I646" s="152">
        <f t="shared" si="2"/>
        <v>2020</v>
      </c>
      <c r="J646" s="152">
        <f t="shared" si="3"/>
        <v>2021</v>
      </c>
      <c r="K646" s="153" t="str">
        <f t="shared" si="4"/>
        <v>Expenditure on Nigeria Security &amp; Justice Reform Programme (Q3 FY 2021)</v>
      </c>
      <c r="L646" s="152" t="s">
        <v>5</v>
      </c>
      <c r="M646" s="152" t="s">
        <v>8</v>
      </c>
      <c r="N646" s="152">
        <v>10.0</v>
      </c>
      <c r="O646" s="152"/>
      <c r="P646" s="152"/>
      <c r="Q646" s="152"/>
      <c r="R646" s="153"/>
      <c r="S646" s="153" t="str">
        <f t="array" ref="S646">INDEX(Activities!I:I, MATCH(A646, Activities!A:A, 0))</f>
        <v>Nigeria Security &amp; Justice Reform Programme</v>
      </c>
      <c r="T646" s="153"/>
      <c r="U646" s="135"/>
      <c r="V646" s="135"/>
      <c r="W646" s="135"/>
      <c r="X646" s="135"/>
      <c r="Y646" s="135"/>
      <c r="Z646" s="135"/>
      <c r="AA646" s="135"/>
    </row>
    <row r="647" ht="13.5" customHeight="1">
      <c r="A647" s="146" t="s">
        <v>213</v>
      </c>
      <c r="B647" s="147">
        <f>COUNTIF(Activities!A:A, A647)</f>
        <v>1</v>
      </c>
      <c r="C647" s="161">
        <v>3621980.48</v>
      </c>
      <c r="D647" s="149">
        <v>44196.0</v>
      </c>
      <c r="E647" s="150">
        <v>44196.0</v>
      </c>
      <c r="F647" s="156">
        <v>4.0</v>
      </c>
      <c r="G647" s="152">
        <f t="shared" si="1"/>
        <v>12</v>
      </c>
      <c r="H647" s="153" t="s">
        <v>816</v>
      </c>
      <c r="I647" s="152">
        <f t="shared" si="2"/>
        <v>2020</v>
      </c>
      <c r="J647" s="152">
        <f t="shared" si="3"/>
        <v>2021</v>
      </c>
      <c r="K647" s="153" t="str">
        <f t="shared" si="4"/>
        <v>Expenditure on North East Nigeria Security and Conflict and Stabilisation Programme (Q3 FY 2021)</v>
      </c>
      <c r="L647" s="152" t="s">
        <v>5</v>
      </c>
      <c r="M647" s="152" t="s">
        <v>8</v>
      </c>
      <c r="N647" s="152">
        <v>10.0</v>
      </c>
      <c r="O647" s="152"/>
      <c r="P647" s="152"/>
      <c r="Q647" s="152"/>
      <c r="R647" s="153"/>
      <c r="S647" s="153" t="str">
        <f t="array" ref="S647">INDEX(Activities!I:I, MATCH(A647, Activities!A:A, 0))</f>
        <v>North East Nigeria Security and Conflict and Stabilisation Programme</v>
      </c>
      <c r="T647" s="153"/>
      <c r="U647" s="135"/>
      <c r="V647" s="135"/>
      <c r="W647" s="135"/>
      <c r="X647" s="135"/>
      <c r="Y647" s="135"/>
      <c r="Z647" s="135"/>
      <c r="AA647" s="135"/>
    </row>
    <row r="648" ht="13.5" customHeight="1">
      <c r="A648" s="146" t="s">
        <v>221</v>
      </c>
      <c r="B648" s="147">
        <f>COUNTIF(Activities!A:A, A648)</f>
        <v>1</v>
      </c>
      <c r="C648" s="161">
        <v>0.0</v>
      </c>
      <c r="D648" s="149">
        <v>44196.0</v>
      </c>
      <c r="E648" s="150">
        <v>44196.0</v>
      </c>
      <c r="F648" s="156">
        <v>4.0</v>
      </c>
      <c r="G648" s="152">
        <f t="shared" si="1"/>
        <v>12</v>
      </c>
      <c r="H648" s="153" t="s">
        <v>816</v>
      </c>
      <c r="I648" s="152">
        <f t="shared" si="2"/>
        <v>2020</v>
      </c>
      <c r="J648" s="152">
        <f t="shared" si="3"/>
        <v>2021</v>
      </c>
      <c r="K648" s="153" t="str">
        <f t="shared" si="4"/>
        <v>Expenditure on Somaliland (Somalia) Programme (Q3 FY 2021)</v>
      </c>
      <c r="L648" s="152" t="s">
        <v>5</v>
      </c>
      <c r="M648" s="152" t="s">
        <v>8</v>
      </c>
      <c r="N648" s="152">
        <v>10.0</v>
      </c>
      <c r="O648" s="152"/>
      <c r="P648" s="152"/>
      <c r="Q648" s="152"/>
      <c r="R648" s="153"/>
      <c r="S648" s="153" t="str">
        <f t="array" ref="S648">INDEX(Activities!I:I, MATCH(A648, Activities!A:A, 0))</f>
        <v>Somaliland (Somalia) Programme</v>
      </c>
      <c r="T648" s="153"/>
      <c r="U648" s="135"/>
      <c r="V648" s="135"/>
      <c r="W648" s="135"/>
      <c r="X648" s="135"/>
      <c r="Y648" s="135"/>
      <c r="Z648" s="135"/>
      <c r="AA648" s="135"/>
    </row>
    <row r="649" ht="13.5" customHeight="1">
      <c r="A649" s="146" t="s">
        <v>227</v>
      </c>
      <c r="B649" s="147">
        <f>COUNTIF(Activities!A:A, A649)</f>
        <v>1</v>
      </c>
      <c r="C649" s="161">
        <v>544317.02</v>
      </c>
      <c r="D649" s="149">
        <v>44196.0</v>
      </c>
      <c r="E649" s="150">
        <v>44196.0</v>
      </c>
      <c r="F649" s="156">
        <v>4.0</v>
      </c>
      <c r="G649" s="152">
        <f t="shared" si="1"/>
        <v>12</v>
      </c>
      <c r="H649" s="153" t="s">
        <v>816</v>
      </c>
      <c r="I649" s="152">
        <f t="shared" si="2"/>
        <v>2020</v>
      </c>
      <c r="J649" s="152">
        <f t="shared" si="3"/>
        <v>2021</v>
      </c>
      <c r="K649" s="153" t="str">
        <f t="shared" si="4"/>
        <v>Expenditure on Africa Peace and Security (Q3 FY 2021)</v>
      </c>
      <c r="L649" s="152" t="s">
        <v>5</v>
      </c>
      <c r="M649" s="152" t="s">
        <v>8</v>
      </c>
      <c r="N649" s="152">
        <v>10.0</v>
      </c>
      <c r="O649" s="152"/>
      <c r="P649" s="152"/>
      <c r="Q649" s="152"/>
      <c r="R649" s="153"/>
      <c r="S649" s="153" t="str">
        <f t="array" ref="S649">INDEX(Activities!I:I, MATCH(A649, Activities!A:A, 0))</f>
        <v>Africa Peace and Security</v>
      </c>
      <c r="T649" s="153"/>
      <c r="U649" s="135"/>
      <c r="V649" s="135"/>
      <c r="W649" s="135"/>
      <c r="X649" s="135"/>
      <c r="Y649" s="135"/>
      <c r="Z649" s="135"/>
      <c r="AA649" s="135"/>
    </row>
    <row r="650" ht="13.5" customHeight="1">
      <c r="A650" s="146" t="s">
        <v>231</v>
      </c>
      <c r="B650" s="147">
        <f>COUNTIF(Activities!A:A, A650)</f>
        <v>1</v>
      </c>
      <c r="C650" s="161">
        <v>822202.7</v>
      </c>
      <c r="D650" s="149">
        <v>44196.0</v>
      </c>
      <c r="E650" s="150">
        <v>44196.0</v>
      </c>
      <c r="F650" s="156">
        <v>4.0</v>
      </c>
      <c r="G650" s="152">
        <f t="shared" si="1"/>
        <v>12</v>
      </c>
      <c r="H650" s="153" t="s">
        <v>816</v>
      </c>
      <c r="I650" s="152">
        <f t="shared" si="2"/>
        <v>2020</v>
      </c>
      <c r="J650" s="152">
        <f t="shared" si="3"/>
        <v>2021</v>
      </c>
      <c r="K650" s="153" t="str">
        <f t="shared" si="4"/>
        <v>Expenditure on East Africa Preventing Violent Extremism (Q3 FY 2021)</v>
      </c>
      <c r="L650" s="152" t="s">
        <v>5</v>
      </c>
      <c r="M650" s="152" t="s">
        <v>8</v>
      </c>
      <c r="N650" s="152">
        <v>10.0</v>
      </c>
      <c r="O650" s="152"/>
      <c r="P650" s="152"/>
      <c r="Q650" s="152"/>
      <c r="R650" s="153"/>
      <c r="S650" s="153" t="str">
        <f t="array" ref="S650">INDEX(Activities!I:I, MATCH(A650, Activities!A:A, 0))</f>
        <v>East Africa Preventing Violent Extremism</v>
      </c>
      <c r="T650" s="153"/>
      <c r="U650" s="135"/>
      <c r="V650" s="135"/>
      <c r="W650" s="135"/>
      <c r="X650" s="135"/>
      <c r="Y650" s="135"/>
      <c r="Z650" s="135"/>
      <c r="AA650" s="135"/>
    </row>
    <row r="651" ht="13.5" customHeight="1">
      <c r="A651" s="146" t="s">
        <v>235</v>
      </c>
      <c r="B651" s="147">
        <f>COUNTIF(Activities!A:A, A651)</f>
        <v>1</v>
      </c>
      <c r="C651" s="161">
        <v>202344.96</v>
      </c>
      <c r="D651" s="149">
        <v>44196.0</v>
      </c>
      <c r="E651" s="150">
        <v>44196.0</v>
      </c>
      <c r="F651" s="156">
        <v>4.0</v>
      </c>
      <c r="G651" s="152">
        <f t="shared" si="1"/>
        <v>12</v>
      </c>
      <c r="H651" s="153" t="s">
        <v>816</v>
      </c>
      <c r="I651" s="152">
        <f t="shared" si="2"/>
        <v>2020</v>
      </c>
      <c r="J651" s="152">
        <f t="shared" si="3"/>
        <v>2021</v>
      </c>
      <c r="K651" s="153" t="str">
        <f t="shared" si="4"/>
        <v>Expenditure on East Africa Crime and Justice Programme (Q3 FY 2021)</v>
      </c>
      <c r="L651" s="152" t="s">
        <v>5</v>
      </c>
      <c r="M651" s="152" t="s">
        <v>8</v>
      </c>
      <c r="N651" s="152">
        <v>10.0</v>
      </c>
      <c r="O651" s="152"/>
      <c r="P651" s="152"/>
      <c r="Q651" s="152"/>
      <c r="R651" s="153"/>
      <c r="S651" s="153" t="str">
        <f t="array" ref="S651">INDEX(Activities!I:I, MATCH(A651, Activities!A:A, 0))</f>
        <v>East Africa Crime and Justice Programme</v>
      </c>
      <c r="T651" s="153"/>
      <c r="U651" s="135"/>
      <c r="V651" s="135"/>
      <c r="W651" s="135"/>
      <c r="X651" s="135"/>
      <c r="Y651" s="135"/>
      <c r="Z651" s="135"/>
      <c r="AA651" s="135"/>
    </row>
    <row r="652" ht="13.5" customHeight="1">
      <c r="A652" s="146" t="s">
        <v>244</v>
      </c>
      <c r="B652" s="147">
        <f>COUNTIF(Activities!A:A, A652)</f>
        <v>1</v>
      </c>
      <c r="C652" s="161">
        <v>0.0</v>
      </c>
      <c r="D652" s="149">
        <v>44196.0</v>
      </c>
      <c r="E652" s="150">
        <v>44196.0</v>
      </c>
      <c r="F652" s="156">
        <v>4.0</v>
      </c>
      <c r="G652" s="152">
        <f t="shared" si="1"/>
        <v>12</v>
      </c>
      <c r="H652" s="153" t="s">
        <v>816</v>
      </c>
      <c r="I652" s="152">
        <f t="shared" si="2"/>
        <v>2020</v>
      </c>
      <c r="J652" s="152">
        <f t="shared" si="3"/>
        <v>2021</v>
      </c>
      <c r="K652" s="153" t="str">
        <f t="shared" si="4"/>
        <v>Expenditure on Nigeria Delta &amp; Maritime Security and Stability Programme (Q3 FY 2021)</v>
      </c>
      <c r="L652" s="152" t="s">
        <v>5</v>
      </c>
      <c r="M652" s="152" t="s">
        <v>8</v>
      </c>
      <c r="N652" s="152">
        <v>10.0</v>
      </c>
      <c r="O652" s="152"/>
      <c r="P652" s="152"/>
      <c r="Q652" s="152"/>
      <c r="R652" s="153"/>
      <c r="S652" s="153" t="str">
        <f t="array" ref="S652">INDEX(Activities!I:I, MATCH(A652, Activities!A:A, 0))</f>
        <v>Nigeria Delta &amp; Maritime Security and Stability Programme</v>
      </c>
      <c r="T652" s="153"/>
      <c r="U652" s="135"/>
      <c r="V652" s="135"/>
      <c r="W652" s="135"/>
      <c r="X652" s="135"/>
      <c r="Y652" s="135"/>
      <c r="Z652" s="135"/>
      <c r="AA652" s="135"/>
    </row>
    <row r="653" ht="13.5" customHeight="1">
      <c r="A653" s="146" t="s">
        <v>248</v>
      </c>
      <c r="B653" s="147">
        <f>COUNTIF(Activities!A:A, A653)</f>
        <v>1</v>
      </c>
      <c r="C653" s="161">
        <v>431299.61</v>
      </c>
      <c r="D653" s="149">
        <v>44196.0</v>
      </c>
      <c r="E653" s="150">
        <v>44196.0</v>
      </c>
      <c r="F653" s="156">
        <v>4.0</v>
      </c>
      <c r="G653" s="152">
        <f t="shared" si="1"/>
        <v>12</v>
      </c>
      <c r="H653" s="153" t="s">
        <v>816</v>
      </c>
      <c r="I653" s="152">
        <f t="shared" si="2"/>
        <v>2020</v>
      </c>
      <c r="J653" s="152">
        <f t="shared" si="3"/>
        <v>2021</v>
      </c>
      <c r="K653" s="153" t="str">
        <f t="shared" si="4"/>
        <v>Expenditure on Sahel Defence and Security (Q3 FY 2021)</v>
      </c>
      <c r="L653" s="152" t="s">
        <v>5</v>
      </c>
      <c r="M653" s="152" t="s">
        <v>8</v>
      </c>
      <c r="N653" s="152">
        <v>10.0</v>
      </c>
      <c r="O653" s="152"/>
      <c r="P653" s="152"/>
      <c r="Q653" s="152"/>
      <c r="R653" s="153"/>
      <c r="S653" s="153" t="str">
        <f t="array" ref="S653">INDEX(Activities!I:I, MATCH(A653, Activities!A:A, 0))</f>
        <v>Sahel Defence and Security</v>
      </c>
      <c r="T653" s="153"/>
      <c r="U653" s="135"/>
      <c r="V653" s="135"/>
      <c r="W653" s="135"/>
      <c r="X653" s="135"/>
      <c r="Y653" s="135"/>
      <c r="Z653" s="135"/>
      <c r="AA653" s="135"/>
    </row>
    <row r="654" ht="13.5" customHeight="1">
      <c r="A654" s="146" t="s">
        <v>252</v>
      </c>
      <c r="B654" s="147">
        <f>COUNTIF(Activities!A:A, A654)</f>
        <v>1</v>
      </c>
      <c r="C654" s="161">
        <v>1329659.87</v>
      </c>
      <c r="D654" s="149">
        <v>44196.0</v>
      </c>
      <c r="E654" s="150">
        <v>44196.0</v>
      </c>
      <c r="F654" s="156">
        <v>4.0</v>
      </c>
      <c r="G654" s="152">
        <f t="shared" si="1"/>
        <v>12</v>
      </c>
      <c r="H654" s="153" t="s">
        <v>816</v>
      </c>
      <c r="I654" s="152">
        <f t="shared" si="2"/>
        <v>2020</v>
      </c>
      <c r="J654" s="152">
        <f t="shared" si="3"/>
        <v>2021</v>
      </c>
      <c r="K654" s="153" t="str">
        <f t="shared" si="4"/>
        <v>Expenditure on Sahel Stabilisation Programme (Q3 FY 2021)</v>
      </c>
      <c r="L654" s="152" t="s">
        <v>5</v>
      </c>
      <c r="M654" s="152" t="s">
        <v>8</v>
      </c>
      <c r="N654" s="152">
        <v>10.0</v>
      </c>
      <c r="O654" s="152"/>
      <c r="P654" s="152"/>
      <c r="Q654" s="152"/>
      <c r="R654" s="153"/>
      <c r="S654" s="153" t="str">
        <f t="array" ref="S654">INDEX(Activities!I:I, MATCH(A654, Activities!A:A, 0))</f>
        <v>Sahel Stabilisation Programme</v>
      </c>
      <c r="T654" s="153"/>
      <c r="U654" s="135"/>
      <c r="V654" s="135"/>
      <c r="W654" s="135"/>
      <c r="X654" s="135"/>
      <c r="Y654" s="135"/>
      <c r="Z654" s="135"/>
      <c r="AA654" s="135"/>
    </row>
    <row r="655" ht="13.5" customHeight="1">
      <c r="A655" s="146" t="s">
        <v>260</v>
      </c>
      <c r="B655" s="147">
        <f>COUNTIF(Activities!A:A, A655)</f>
        <v>1</v>
      </c>
      <c r="C655" s="161">
        <v>1437673.1241395</v>
      </c>
      <c r="D655" s="149">
        <v>44196.0</v>
      </c>
      <c r="E655" s="150">
        <v>44196.0</v>
      </c>
      <c r="F655" s="156">
        <v>4.0</v>
      </c>
      <c r="G655" s="152">
        <f t="shared" si="1"/>
        <v>12</v>
      </c>
      <c r="H655" s="153" t="s">
        <v>816</v>
      </c>
      <c r="I655" s="152">
        <f t="shared" si="2"/>
        <v>2020</v>
      </c>
      <c r="J655" s="152">
        <f t="shared" si="3"/>
        <v>2021</v>
      </c>
      <c r="K655" s="153" t="str">
        <f t="shared" si="4"/>
        <v>Expenditure on Somalia Counter Extremism Programme (Q3 FY 2021)</v>
      </c>
      <c r="L655" s="152" t="s">
        <v>5</v>
      </c>
      <c r="M655" s="152" t="s">
        <v>8</v>
      </c>
      <c r="N655" s="152">
        <v>10.0</v>
      </c>
      <c r="O655" s="152"/>
      <c r="P655" s="152"/>
      <c r="Q655" s="152"/>
      <c r="R655" s="153"/>
      <c r="S655" s="153" t="str">
        <f t="array" ref="S655">INDEX(Activities!I:I, MATCH(A655, Activities!A:A, 0))</f>
        <v>Somalia Counter Extremism Programme</v>
      </c>
      <c r="T655" s="153"/>
      <c r="U655" s="135"/>
      <c r="V655" s="135"/>
      <c r="W655" s="135"/>
      <c r="X655" s="135"/>
      <c r="Y655" s="135"/>
      <c r="Z655" s="135"/>
      <c r="AA655" s="135"/>
    </row>
    <row r="656" ht="13.5" customHeight="1">
      <c r="A656" s="146" t="s">
        <v>265</v>
      </c>
      <c r="B656" s="147">
        <f>COUNTIF(Activities!A:A, A656)</f>
        <v>1</v>
      </c>
      <c r="C656" s="161">
        <v>642320.66</v>
      </c>
      <c r="D656" s="149">
        <v>44196.0</v>
      </c>
      <c r="E656" s="150">
        <v>44196.0</v>
      </c>
      <c r="F656" s="156">
        <v>4.0</v>
      </c>
      <c r="G656" s="152">
        <f t="shared" si="1"/>
        <v>12</v>
      </c>
      <c r="H656" s="153" t="s">
        <v>816</v>
      </c>
      <c r="I656" s="152">
        <f t="shared" si="2"/>
        <v>2020</v>
      </c>
      <c r="J656" s="152">
        <f t="shared" si="3"/>
        <v>2021</v>
      </c>
      <c r="K656" s="153" t="str">
        <f t="shared" si="4"/>
        <v>Expenditure on Somalia Security Sector Reform Programme (Q3 FY 2021)</v>
      </c>
      <c r="L656" s="152" t="s">
        <v>5</v>
      </c>
      <c r="M656" s="152" t="s">
        <v>8</v>
      </c>
      <c r="N656" s="152">
        <v>10.0</v>
      </c>
      <c r="O656" s="152"/>
      <c r="P656" s="152"/>
      <c r="Q656" s="152"/>
      <c r="R656" s="153"/>
      <c r="S656" s="153" t="str">
        <f t="array" ref="S656">INDEX(Activities!I:I, MATCH(A656, Activities!A:A, 0))</f>
        <v>Somalia Security Sector Reform Programme</v>
      </c>
      <c r="T656" s="153"/>
      <c r="U656" s="135"/>
      <c r="V656" s="135"/>
      <c r="W656" s="135"/>
      <c r="X656" s="135"/>
      <c r="Y656" s="135"/>
      <c r="Z656" s="135"/>
      <c r="AA656" s="135"/>
    </row>
    <row r="657" ht="13.5" customHeight="1">
      <c r="A657" s="160" t="s">
        <v>269</v>
      </c>
      <c r="B657" s="147">
        <f>COUNTIF(Activities!A:A, A657)</f>
        <v>1</v>
      </c>
      <c r="C657" s="161">
        <v>569204.17</v>
      </c>
      <c r="D657" s="149">
        <v>44196.0</v>
      </c>
      <c r="E657" s="150">
        <v>44196.0</v>
      </c>
      <c r="F657" s="156">
        <v>4.0</v>
      </c>
      <c r="G657" s="152">
        <f t="shared" si="1"/>
        <v>12</v>
      </c>
      <c r="H657" s="153" t="s">
        <v>816</v>
      </c>
      <c r="I657" s="152">
        <f t="shared" si="2"/>
        <v>2020</v>
      </c>
      <c r="J657" s="152">
        <f t="shared" si="3"/>
        <v>2021</v>
      </c>
      <c r="K657" s="153" t="str">
        <f t="shared" si="4"/>
        <v>Expenditure on Somalia Stabilisation Programme (Q3 FY 2021)</v>
      </c>
      <c r="L657" s="152" t="s">
        <v>5</v>
      </c>
      <c r="M657" s="152" t="s">
        <v>8</v>
      </c>
      <c r="N657" s="152">
        <v>10.0</v>
      </c>
      <c r="O657" s="152"/>
      <c r="P657" s="152"/>
      <c r="Q657" s="152"/>
      <c r="R657" s="153"/>
      <c r="S657" s="153" t="str">
        <f t="array" ref="S657">INDEX(Activities!I:I, MATCH(A657, Activities!A:A, 0))</f>
        <v>Somalia Stabilisation Programme</v>
      </c>
      <c r="T657" s="153"/>
      <c r="U657" s="135"/>
      <c r="V657" s="135"/>
      <c r="W657" s="135"/>
      <c r="X657" s="135"/>
      <c r="Y657" s="135"/>
      <c r="Z657" s="135"/>
      <c r="AA657" s="135"/>
    </row>
    <row r="658" ht="13.5" customHeight="1">
      <c r="A658" s="160" t="s">
        <v>273</v>
      </c>
      <c r="B658" s="147">
        <f>COUNTIF(Activities!A:A, A658)</f>
        <v>1</v>
      </c>
      <c r="C658" s="161">
        <v>954212.0</v>
      </c>
      <c r="D658" s="149">
        <v>44196.0</v>
      </c>
      <c r="E658" s="150">
        <v>44196.0</v>
      </c>
      <c r="F658" s="156">
        <v>4.0</v>
      </c>
      <c r="G658" s="152">
        <f t="shared" si="1"/>
        <v>12</v>
      </c>
      <c r="H658" s="153" t="s">
        <v>816</v>
      </c>
      <c r="I658" s="152">
        <f t="shared" si="2"/>
        <v>2020</v>
      </c>
      <c r="J658" s="152">
        <f t="shared" si="3"/>
        <v>2021</v>
      </c>
      <c r="K658" s="153" t="str">
        <f t="shared" si="4"/>
        <v>Expenditure on South Sudan Conflict Reduction (Q3 FY 2021)</v>
      </c>
      <c r="L658" s="152" t="s">
        <v>5</v>
      </c>
      <c r="M658" s="152" t="s">
        <v>8</v>
      </c>
      <c r="N658" s="152">
        <v>10.0</v>
      </c>
      <c r="O658" s="152"/>
      <c r="P658" s="152"/>
      <c r="Q658" s="152"/>
      <c r="R658" s="153"/>
      <c r="S658" s="153" t="str">
        <f t="array" ref="S658">INDEX(Activities!I:I, MATCH(A658, Activities!A:A, 0))</f>
        <v>South Sudan Conflict Reduction</v>
      </c>
      <c r="T658" s="153"/>
      <c r="U658" s="135"/>
      <c r="V658" s="135"/>
      <c r="W658" s="135"/>
      <c r="X658" s="135"/>
      <c r="Y658" s="135"/>
      <c r="Z658" s="135"/>
      <c r="AA658" s="135"/>
    </row>
    <row r="659" ht="13.5" customHeight="1">
      <c r="A659" s="160" t="s">
        <v>279</v>
      </c>
      <c r="B659" s="147">
        <f>COUNTIF(Activities!A:A, A659)</f>
        <v>1</v>
      </c>
      <c r="C659" s="161">
        <v>669291.36</v>
      </c>
      <c r="D659" s="149">
        <v>44196.0</v>
      </c>
      <c r="E659" s="150">
        <v>44196.0</v>
      </c>
      <c r="F659" s="156">
        <v>4.0</v>
      </c>
      <c r="G659" s="152">
        <f t="shared" si="1"/>
        <v>12</v>
      </c>
      <c r="H659" s="153" t="s">
        <v>816</v>
      </c>
      <c r="I659" s="152">
        <f t="shared" si="2"/>
        <v>2020</v>
      </c>
      <c r="J659" s="152">
        <f t="shared" si="3"/>
        <v>2021</v>
      </c>
      <c r="K659" s="153" t="str">
        <f t="shared" si="4"/>
        <v>Expenditure on Sudan Conflict Reduction and Stabilisation Programme (Q3 FY 2021)</v>
      </c>
      <c r="L659" s="152" t="s">
        <v>5</v>
      </c>
      <c r="M659" s="152" t="s">
        <v>8</v>
      </c>
      <c r="N659" s="152">
        <v>10.0</v>
      </c>
      <c r="O659" s="152"/>
      <c r="P659" s="152"/>
      <c r="Q659" s="152"/>
      <c r="R659" s="153"/>
      <c r="S659" s="153" t="str">
        <f t="array" ref="S659">INDEX(Activities!I:I, MATCH(A659, Activities!A:A, 0))</f>
        <v>Sudan Conflict Reduction and Stabilisation Programme</v>
      </c>
      <c r="T659" s="153"/>
      <c r="U659" s="135"/>
      <c r="V659" s="135"/>
      <c r="W659" s="135"/>
      <c r="X659" s="135"/>
      <c r="Y659" s="135"/>
      <c r="Z659" s="135"/>
      <c r="AA659" s="135"/>
    </row>
    <row r="660" ht="13.5" customHeight="1">
      <c r="A660" s="160" t="s">
        <v>309</v>
      </c>
      <c r="B660" s="147">
        <f>COUNTIF(Activities!A:A, A660)</f>
        <v>1</v>
      </c>
      <c r="C660" s="161">
        <v>450164.0</v>
      </c>
      <c r="D660" s="149">
        <v>44196.0</v>
      </c>
      <c r="E660" s="150">
        <v>44196.0</v>
      </c>
      <c r="F660" s="156">
        <v>4.0</v>
      </c>
      <c r="G660" s="152">
        <f t="shared" si="1"/>
        <v>12</v>
      </c>
      <c r="H660" s="153" t="s">
        <v>816</v>
      </c>
      <c r="I660" s="152">
        <f t="shared" si="2"/>
        <v>2020</v>
      </c>
      <c r="J660" s="152">
        <f t="shared" si="3"/>
        <v>2021</v>
      </c>
      <c r="K660" s="153" t="str">
        <f t="shared" si="4"/>
        <v>Expenditure on Caribbean – Serious and Organised Crime (Q3 FY 2021)</v>
      </c>
      <c r="L660" s="152" t="s">
        <v>5</v>
      </c>
      <c r="M660" s="152" t="s">
        <v>8</v>
      </c>
      <c r="N660" s="152">
        <v>10.0</v>
      </c>
      <c r="O660" s="152"/>
      <c r="P660" s="152"/>
      <c r="Q660" s="152"/>
      <c r="R660" s="153"/>
      <c r="S660" s="153" t="str">
        <f t="array" ref="S660">INDEX(Activities!I:I, MATCH(A660, Activities!A:A, 0))</f>
        <v>Caribbean – Serious and Organised Crime</v>
      </c>
      <c r="T660" s="153"/>
      <c r="U660" s="135"/>
      <c r="V660" s="135"/>
      <c r="W660" s="135"/>
      <c r="X660" s="135"/>
      <c r="Y660" s="135"/>
      <c r="Z660" s="135"/>
      <c r="AA660" s="135"/>
    </row>
    <row r="661" ht="13.5" customHeight="1">
      <c r="A661" s="160" t="s">
        <v>314</v>
      </c>
      <c r="B661" s="147">
        <f>COUNTIF(Activities!A:A, A661)</f>
        <v>1</v>
      </c>
      <c r="C661" s="161">
        <v>-177503.0</v>
      </c>
      <c r="D661" s="149">
        <v>44196.0</v>
      </c>
      <c r="E661" s="150">
        <v>44196.0</v>
      </c>
      <c r="F661" s="156">
        <v>4.0</v>
      </c>
      <c r="G661" s="152">
        <f t="shared" si="1"/>
        <v>12</v>
      </c>
      <c r="H661" s="153" t="s">
        <v>816</v>
      </c>
      <c r="I661" s="152">
        <f t="shared" si="2"/>
        <v>2020</v>
      </c>
      <c r="J661" s="152">
        <f t="shared" si="3"/>
        <v>2021</v>
      </c>
      <c r="K661" s="153" t="str">
        <f t="shared" si="4"/>
        <v>Expenditure on Colombia Peace and Stability (Q3 FY 2021)</v>
      </c>
      <c r="L661" s="152" t="s">
        <v>5</v>
      </c>
      <c r="M661" s="152" t="s">
        <v>8</v>
      </c>
      <c r="N661" s="152">
        <v>10.0</v>
      </c>
      <c r="O661" s="152"/>
      <c r="P661" s="152"/>
      <c r="Q661" s="152"/>
      <c r="R661" s="153"/>
      <c r="S661" s="153" t="str">
        <f t="array" ref="S661">INDEX(Activities!I:I, MATCH(A661, Activities!A:A, 0))</f>
        <v>Colombia Peace and Stability</v>
      </c>
      <c r="T661" s="153"/>
      <c r="U661" s="135"/>
      <c r="V661" s="135"/>
      <c r="W661" s="135"/>
      <c r="X661" s="135"/>
      <c r="Y661" s="135"/>
      <c r="Z661" s="135"/>
      <c r="AA661" s="135"/>
    </row>
    <row r="662" ht="13.5" customHeight="1">
      <c r="A662" s="160" t="s">
        <v>320</v>
      </c>
      <c r="B662" s="147">
        <f>COUNTIF(Activities!A:A, A662)</f>
        <v>1</v>
      </c>
      <c r="C662" s="161">
        <v>144045.0</v>
      </c>
      <c r="D662" s="149">
        <v>44196.0</v>
      </c>
      <c r="E662" s="150">
        <v>44196.0</v>
      </c>
      <c r="F662" s="156">
        <v>4.0</v>
      </c>
      <c r="G662" s="152">
        <f t="shared" si="1"/>
        <v>12</v>
      </c>
      <c r="H662" s="153" t="s">
        <v>816</v>
      </c>
      <c r="I662" s="152">
        <f t="shared" si="2"/>
        <v>2020</v>
      </c>
      <c r="J662" s="152">
        <f t="shared" si="3"/>
        <v>2021</v>
      </c>
      <c r="K662" s="153" t="str">
        <f t="shared" si="4"/>
        <v>Expenditure on Peru/Colombia Serious Organised Crime (Formerly Combatting Illicit Economies - Colombia/Peru/Panama) (Q3 FY 2021)</v>
      </c>
      <c r="L662" s="152" t="s">
        <v>5</v>
      </c>
      <c r="M662" s="152" t="s">
        <v>8</v>
      </c>
      <c r="N662" s="152">
        <v>10.0</v>
      </c>
      <c r="O662" s="152"/>
      <c r="P662" s="152"/>
      <c r="Q662" s="152"/>
      <c r="R662" s="153"/>
      <c r="S662" s="153" t="str">
        <f t="array" ref="S662">INDEX(Activities!I:I, MATCH(A662, Activities!A:A, 0))</f>
        <v>Peru/Colombia Serious Organised Crime (Formerly Combatting Illicit Economies - Colombia/Peru/Panama)</v>
      </c>
      <c r="T662" s="153"/>
      <c r="U662" s="135"/>
      <c r="V662" s="135"/>
      <c r="W662" s="135"/>
      <c r="X662" s="135"/>
      <c r="Y662" s="135"/>
      <c r="Z662" s="135"/>
      <c r="AA662" s="135"/>
    </row>
    <row r="663" ht="13.5" customHeight="1">
      <c r="A663" s="160" t="s">
        <v>325</v>
      </c>
      <c r="B663" s="147">
        <f>COUNTIF(Activities!A:A, A663)</f>
        <v>1</v>
      </c>
      <c r="C663" s="161">
        <v>1178547.0</v>
      </c>
      <c r="D663" s="149">
        <v>44196.0</v>
      </c>
      <c r="E663" s="150">
        <v>44196.0</v>
      </c>
      <c r="F663" s="156">
        <v>4.0</v>
      </c>
      <c r="G663" s="152">
        <f t="shared" si="1"/>
        <v>12</v>
      </c>
      <c r="H663" s="153" t="s">
        <v>816</v>
      </c>
      <c r="I663" s="152">
        <f t="shared" si="2"/>
        <v>2020</v>
      </c>
      <c r="J663" s="152">
        <f t="shared" si="3"/>
        <v>2021</v>
      </c>
      <c r="K663" s="153" t="str">
        <f t="shared" si="4"/>
        <v>Expenditure on Central Asia Programme (Q3 FY 2021)</v>
      </c>
      <c r="L663" s="152" t="s">
        <v>5</v>
      </c>
      <c r="M663" s="152" t="s">
        <v>8</v>
      </c>
      <c r="N663" s="152">
        <v>10.0</v>
      </c>
      <c r="O663" s="152"/>
      <c r="P663" s="152"/>
      <c r="Q663" s="152"/>
      <c r="R663" s="153"/>
      <c r="S663" s="153" t="str">
        <f t="array" ref="S663">INDEX(Activities!I:I, MATCH(A663, Activities!A:A, 0))</f>
        <v>Central Asia Programme</v>
      </c>
      <c r="T663" s="153"/>
      <c r="U663" s="135"/>
      <c r="V663" s="135"/>
      <c r="W663" s="135"/>
      <c r="X663" s="135"/>
      <c r="Y663" s="135"/>
      <c r="Z663" s="135"/>
      <c r="AA663" s="135"/>
    </row>
    <row r="664" ht="13.5" customHeight="1">
      <c r="A664" s="160" t="s">
        <v>330</v>
      </c>
      <c r="B664" s="147">
        <f>COUNTIF(Activities!A:A, A664)</f>
        <v>1</v>
      </c>
      <c r="C664" s="161">
        <v>2075756.0</v>
      </c>
      <c r="D664" s="149">
        <v>44196.0</v>
      </c>
      <c r="E664" s="150">
        <v>44196.0</v>
      </c>
      <c r="F664" s="156">
        <v>4.0</v>
      </c>
      <c r="G664" s="152">
        <f t="shared" si="1"/>
        <v>12</v>
      </c>
      <c r="H664" s="153" t="s">
        <v>816</v>
      </c>
      <c r="I664" s="152">
        <f t="shared" si="2"/>
        <v>2020</v>
      </c>
      <c r="J664" s="152">
        <f t="shared" si="3"/>
        <v>2021</v>
      </c>
      <c r="K664" s="153" t="str">
        <f t="shared" si="4"/>
        <v>Expenditure on Eastern Partnership (Q3 FY 2021)</v>
      </c>
      <c r="L664" s="152" t="s">
        <v>5</v>
      </c>
      <c r="M664" s="152" t="s">
        <v>8</v>
      </c>
      <c r="N664" s="152">
        <v>10.0</v>
      </c>
      <c r="O664" s="152"/>
      <c r="P664" s="152"/>
      <c r="Q664" s="152"/>
      <c r="R664" s="153"/>
      <c r="S664" s="153" t="str">
        <f t="array" ref="S664">INDEX(Activities!I:I, MATCH(A664, Activities!A:A, 0))</f>
        <v>Eastern Partnership</v>
      </c>
      <c r="T664" s="153"/>
      <c r="U664" s="135"/>
      <c r="V664" s="135"/>
      <c r="W664" s="135"/>
      <c r="X664" s="135"/>
      <c r="Y664" s="135"/>
      <c r="Z664" s="135"/>
      <c r="AA664" s="135"/>
    </row>
    <row r="665" ht="13.5" customHeight="1">
      <c r="A665" s="160" t="s">
        <v>334</v>
      </c>
      <c r="B665" s="147">
        <f>COUNTIF(Activities!A:A, A665)</f>
        <v>1</v>
      </c>
      <c r="C665" s="161">
        <v>5699.916</v>
      </c>
      <c r="D665" s="149">
        <v>44196.0</v>
      </c>
      <c r="E665" s="150">
        <v>44196.0</v>
      </c>
      <c r="F665" s="156">
        <v>4.0</v>
      </c>
      <c r="G665" s="152">
        <f t="shared" si="1"/>
        <v>12</v>
      </c>
      <c r="H665" s="153" t="s">
        <v>816</v>
      </c>
      <c r="I665" s="152">
        <f t="shared" si="2"/>
        <v>2020</v>
      </c>
      <c r="J665" s="152">
        <f t="shared" si="3"/>
        <v>2021</v>
      </c>
      <c r="K665" s="153" t="str">
        <f t="shared" si="4"/>
        <v>Expenditure on Good Governance Fund (Q3 FY 2021)</v>
      </c>
      <c r="L665" s="152" t="s">
        <v>5</v>
      </c>
      <c r="M665" s="152" t="s">
        <v>8</v>
      </c>
      <c r="N665" s="152">
        <v>10.0</v>
      </c>
      <c r="O665" s="152"/>
      <c r="P665" s="152"/>
      <c r="Q665" s="152"/>
      <c r="R665" s="153"/>
      <c r="S665" s="153" t="str">
        <f t="array" ref="S665">INDEX(Activities!I:I, MATCH(A665, Activities!A:A, 0))</f>
        <v>Good Governance Fund</v>
      </c>
      <c r="T665" s="153"/>
      <c r="U665" s="135"/>
      <c r="V665" s="135"/>
      <c r="W665" s="135"/>
      <c r="X665" s="135"/>
      <c r="Y665" s="135"/>
      <c r="Z665" s="135"/>
      <c r="AA665" s="135"/>
    </row>
    <row r="666" ht="13.5" customHeight="1">
      <c r="A666" s="160" t="s">
        <v>349</v>
      </c>
      <c r="B666" s="147">
        <f>COUNTIF(Activities!A:A, A666)</f>
        <v>1</v>
      </c>
      <c r="C666" s="161">
        <v>1007341.34</v>
      </c>
      <c r="D666" s="149">
        <v>44196.0</v>
      </c>
      <c r="E666" s="150">
        <v>44196.0</v>
      </c>
      <c r="F666" s="156">
        <v>4.0</v>
      </c>
      <c r="G666" s="152">
        <f t="shared" si="1"/>
        <v>12</v>
      </c>
      <c r="H666" s="153" t="s">
        <v>816</v>
      </c>
      <c r="I666" s="152">
        <f t="shared" si="2"/>
        <v>2020</v>
      </c>
      <c r="J666" s="152">
        <f t="shared" si="3"/>
        <v>2021</v>
      </c>
      <c r="K666" s="153" t="str">
        <f t="shared" si="4"/>
        <v>Expenditure on Algeria CSSF Programme (Q3 FY 2021)</v>
      </c>
      <c r="L666" s="152" t="s">
        <v>5</v>
      </c>
      <c r="M666" s="152" t="s">
        <v>8</v>
      </c>
      <c r="N666" s="152">
        <v>10.0</v>
      </c>
      <c r="O666" s="152"/>
      <c r="P666" s="152"/>
      <c r="Q666" s="152"/>
      <c r="R666" s="153"/>
      <c r="S666" s="153" t="str">
        <f t="array" ref="S666">INDEX(Activities!I:I, MATCH(A666, Activities!A:A, 0))</f>
        <v>Algeria CSSF Programme</v>
      </c>
      <c r="T666" s="153"/>
      <c r="U666" s="135"/>
      <c r="V666" s="135"/>
      <c r="W666" s="135"/>
      <c r="X666" s="135"/>
      <c r="Y666" s="135"/>
      <c r="Z666" s="135"/>
      <c r="AA666" s="135"/>
    </row>
    <row r="667" ht="13.5" customHeight="1">
      <c r="A667" s="160" t="s">
        <v>356</v>
      </c>
      <c r="B667" s="147">
        <f>COUNTIF(Activities!A:A, A667)</f>
        <v>1</v>
      </c>
      <c r="C667" s="161">
        <v>3456940.82</v>
      </c>
      <c r="D667" s="149">
        <v>44196.0</v>
      </c>
      <c r="E667" s="150">
        <v>44196.0</v>
      </c>
      <c r="F667" s="156">
        <v>4.0</v>
      </c>
      <c r="G667" s="152">
        <f t="shared" si="1"/>
        <v>12</v>
      </c>
      <c r="H667" s="153" t="s">
        <v>816</v>
      </c>
      <c r="I667" s="152">
        <f t="shared" si="2"/>
        <v>2020</v>
      </c>
      <c r="J667" s="152">
        <f t="shared" si="3"/>
        <v>2021</v>
      </c>
      <c r="K667" s="153" t="str">
        <f t="shared" si="4"/>
        <v>Expenditure on Egypt CSSF Programme (Q3 FY 2021)</v>
      </c>
      <c r="L667" s="152" t="s">
        <v>5</v>
      </c>
      <c r="M667" s="152" t="s">
        <v>8</v>
      </c>
      <c r="N667" s="152">
        <v>10.0</v>
      </c>
      <c r="O667" s="152"/>
      <c r="P667" s="152"/>
      <c r="Q667" s="152"/>
      <c r="R667" s="153"/>
      <c r="S667" s="153" t="str">
        <f t="array" ref="S667">INDEX(Activities!I:I, MATCH(A667, Activities!A:A, 0))</f>
        <v>Egypt CSSF Programme</v>
      </c>
      <c r="T667" s="153"/>
      <c r="U667" s="135"/>
      <c r="V667" s="135"/>
      <c r="W667" s="135"/>
      <c r="X667" s="135"/>
      <c r="Y667" s="135"/>
      <c r="Z667" s="135"/>
      <c r="AA667" s="135"/>
    </row>
    <row r="668" ht="13.5" customHeight="1">
      <c r="A668" s="146" t="s">
        <v>363</v>
      </c>
      <c r="B668" s="147">
        <f>COUNTIF(Activities!A:A, A668)</f>
        <v>1</v>
      </c>
      <c r="C668" s="161">
        <v>3922403.27006062</v>
      </c>
      <c r="D668" s="149">
        <v>44196.0</v>
      </c>
      <c r="E668" s="150">
        <v>44196.0</v>
      </c>
      <c r="F668" s="156">
        <v>4.0</v>
      </c>
      <c r="G668" s="152">
        <f t="shared" si="1"/>
        <v>12</v>
      </c>
      <c r="H668" s="153" t="s">
        <v>816</v>
      </c>
      <c r="I668" s="152">
        <f t="shared" si="2"/>
        <v>2020</v>
      </c>
      <c r="J668" s="152">
        <f t="shared" si="3"/>
        <v>2021</v>
      </c>
      <c r="K668" s="153" t="str">
        <f t="shared" si="4"/>
        <v>Expenditure on Lebanon CSSF: Security Programme (Q3 FY 2021)</v>
      </c>
      <c r="L668" s="152" t="s">
        <v>5</v>
      </c>
      <c r="M668" s="152" t="s">
        <v>8</v>
      </c>
      <c r="N668" s="152">
        <v>10.0</v>
      </c>
      <c r="O668" s="152"/>
      <c r="P668" s="152"/>
      <c r="Q668" s="152"/>
      <c r="R668" s="153"/>
      <c r="S668" s="153" t="str">
        <f t="array" ref="S668">INDEX(Activities!I:I, MATCH(A668, Activities!A:A, 0))</f>
        <v>Lebanon CSSF: Security Programme</v>
      </c>
      <c r="T668" s="153"/>
      <c r="U668" s="135"/>
      <c r="V668" s="135"/>
      <c r="W668" s="135"/>
      <c r="X668" s="135"/>
      <c r="Y668" s="135"/>
      <c r="Z668" s="135"/>
      <c r="AA668" s="135"/>
    </row>
    <row r="669" ht="13.5" customHeight="1">
      <c r="A669" s="146" t="s">
        <v>370</v>
      </c>
      <c r="B669" s="147">
        <f>COUNTIF(Activities!A:A, A669)</f>
        <v>1</v>
      </c>
      <c r="C669" s="161">
        <v>3855642.79</v>
      </c>
      <c r="D669" s="149">
        <v>44196.0</v>
      </c>
      <c r="E669" s="150">
        <v>44196.0</v>
      </c>
      <c r="F669" s="156">
        <v>4.0</v>
      </c>
      <c r="G669" s="152">
        <f t="shared" si="1"/>
        <v>12</v>
      </c>
      <c r="H669" s="153" t="s">
        <v>816</v>
      </c>
      <c r="I669" s="152">
        <f t="shared" si="2"/>
        <v>2020</v>
      </c>
      <c r="J669" s="152">
        <f t="shared" si="3"/>
        <v>2021</v>
      </c>
      <c r="K669" s="153" t="str">
        <f t="shared" si="4"/>
        <v>Expenditure on Libya CSSF Programme (Q3 FY 2021)</v>
      </c>
      <c r="L669" s="152" t="s">
        <v>5</v>
      </c>
      <c r="M669" s="152" t="s">
        <v>8</v>
      </c>
      <c r="N669" s="152">
        <v>10.0</v>
      </c>
      <c r="O669" s="152"/>
      <c r="P669" s="152"/>
      <c r="Q669" s="152"/>
      <c r="R669" s="153"/>
      <c r="S669" s="153" t="str">
        <f t="array" ref="S669">INDEX(Activities!I:I, MATCH(A669, Activities!A:A, 0))</f>
        <v>Libya CSSF Programme</v>
      </c>
      <c r="T669" s="153"/>
      <c r="U669" s="135"/>
      <c r="V669" s="135"/>
      <c r="W669" s="135"/>
      <c r="X669" s="135"/>
      <c r="Y669" s="135"/>
      <c r="Z669" s="135"/>
      <c r="AA669" s="135"/>
    </row>
    <row r="670" ht="13.5" customHeight="1">
      <c r="A670" s="146" t="s">
        <v>376</v>
      </c>
      <c r="B670" s="147">
        <f>COUNTIF(Activities!A:A, A670)</f>
        <v>1</v>
      </c>
      <c r="C670" s="161">
        <v>860245.75</v>
      </c>
      <c r="D670" s="149">
        <v>44196.0</v>
      </c>
      <c r="E670" s="150">
        <v>44196.0</v>
      </c>
      <c r="F670" s="156">
        <v>4.0</v>
      </c>
      <c r="G670" s="152">
        <f t="shared" si="1"/>
        <v>12</v>
      </c>
      <c r="H670" s="153" t="s">
        <v>816</v>
      </c>
      <c r="I670" s="152">
        <f t="shared" si="2"/>
        <v>2020</v>
      </c>
      <c r="J670" s="152">
        <f t="shared" si="3"/>
        <v>2021</v>
      </c>
      <c r="K670" s="153" t="str">
        <f t="shared" si="4"/>
        <v>Expenditure on Morocco CSSF Programme (Q3 FY 2021)</v>
      </c>
      <c r="L670" s="152" t="s">
        <v>5</v>
      </c>
      <c r="M670" s="152" t="s">
        <v>8</v>
      </c>
      <c r="N670" s="152">
        <v>10.0</v>
      </c>
      <c r="O670" s="152"/>
      <c r="P670" s="152"/>
      <c r="Q670" s="152"/>
      <c r="R670" s="153"/>
      <c r="S670" s="153" t="str">
        <f t="array" ref="S670">INDEX(Activities!I:I, MATCH(A670, Activities!A:A, 0))</f>
        <v>Morocco CSSF Programme</v>
      </c>
      <c r="T670" s="153"/>
      <c r="U670" s="135"/>
      <c r="V670" s="135"/>
      <c r="W670" s="135"/>
      <c r="X670" s="135"/>
      <c r="Y670" s="135"/>
      <c r="Z670" s="135"/>
      <c r="AA670" s="135"/>
    </row>
    <row r="671" ht="13.5" customHeight="1">
      <c r="A671" s="146" t="s">
        <v>383</v>
      </c>
      <c r="B671" s="147">
        <f>COUNTIF(Activities!A:A, A671)</f>
        <v>1</v>
      </c>
      <c r="C671" s="161">
        <v>2273656.44</v>
      </c>
      <c r="D671" s="149">
        <v>44196.0</v>
      </c>
      <c r="E671" s="150">
        <v>44196.0</v>
      </c>
      <c r="F671" s="156">
        <v>4.0</v>
      </c>
      <c r="G671" s="152">
        <f t="shared" si="1"/>
        <v>12</v>
      </c>
      <c r="H671" s="153" t="s">
        <v>816</v>
      </c>
      <c r="I671" s="152">
        <f t="shared" si="2"/>
        <v>2020</v>
      </c>
      <c r="J671" s="152">
        <f t="shared" si="3"/>
        <v>2021</v>
      </c>
      <c r="K671" s="153" t="str">
        <f t="shared" si="4"/>
        <v>Expenditure on Yemen CSSF Programme (Q3 FY 2021)</v>
      </c>
      <c r="L671" s="152" t="s">
        <v>5</v>
      </c>
      <c r="M671" s="152" t="s">
        <v>8</v>
      </c>
      <c r="N671" s="152">
        <v>10.0</v>
      </c>
      <c r="O671" s="152"/>
      <c r="P671" s="152"/>
      <c r="Q671" s="152"/>
      <c r="R671" s="153"/>
      <c r="S671" s="153" t="str">
        <f t="array" ref="S671">INDEX(Activities!I:I, MATCH(A671, Activities!A:A, 0))</f>
        <v>Yemen CSSF Programme</v>
      </c>
      <c r="T671" s="153"/>
      <c r="U671" s="135"/>
      <c r="V671" s="135"/>
      <c r="W671" s="135"/>
      <c r="X671" s="135"/>
      <c r="Y671" s="135"/>
      <c r="Z671" s="135"/>
      <c r="AA671" s="135"/>
    </row>
    <row r="672" ht="13.5" customHeight="1">
      <c r="A672" s="146" t="s">
        <v>414</v>
      </c>
      <c r="B672" s="147">
        <f>COUNTIF(Activities!A:A, A672)</f>
        <v>1</v>
      </c>
      <c r="C672" s="161">
        <v>1406769.98733788</v>
      </c>
      <c r="D672" s="149">
        <v>44196.0</v>
      </c>
      <c r="E672" s="150">
        <v>44196.0</v>
      </c>
      <c r="F672" s="156">
        <v>4.0</v>
      </c>
      <c r="G672" s="152">
        <f t="shared" si="1"/>
        <v>12</v>
      </c>
      <c r="H672" s="153" t="s">
        <v>816</v>
      </c>
      <c r="I672" s="152">
        <f t="shared" si="2"/>
        <v>2020</v>
      </c>
      <c r="J672" s="152">
        <f t="shared" si="3"/>
        <v>2021</v>
      </c>
      <c r="K672" s="153" t="str">
        <f t="shared" si="4"/>
        <v>Expenditure on Lebanon CSSF: Community Stability Programme (Q3 FY 2021)</v>
      </c>
      <c r="L672" s="152" t="s">
        <v>5</v>
      </c>
      <c r="M672" s="152" t="s">
        <v>8</v>
      </c>
      <c r="N672" s="152">
        <v>10.0</v>
      </c>
      <c r="O672" s="152"/>
      <c r="P672" s="152"/>
      <c r="Q672" s="152"/>
      <c r="R672" s="153"/>
      <c r="S672" s="153" t="str">
        <f t="array" ref="S672">INDEX(Activities!I:I, MATCH(A672, Activities!A:A, 0))</f>
        <v>Lebanon CSSF: Community Stability Programme</v>
      </c>
      <c r="T672" s="153"/>
      <c r="U672" s="135"/>
      <c r="V672" s="135"/>
      <c r="W672" s="135"/>
      <c r="X672" s="135"/>
      <c r="Y672" s="135"/>
      <c r="Z672" s="135"/>
      <c r="AA672" s="135"/>
    </row>
    <row r="673" ht="13.5" customHeight="1">
      <c r="A673" s="146" t="s">
        <v>418</v>
      </c>
      <c r="B673" s="147">
        <f>COUNTIF(Activities!A:A, A673)</f>
        <v>1</v>
      </c>
      <c r="C673" s="161">
        <v>1058913.2</v>
      </c>
      <c r="D673" s="149">
        <v>44196.0</v>
      </c>
      <c r="E673" s="150">
        <v>44196.0</v>
      </c>
      <c r="F673" s="156">
        <v>4.0</v>
      </c>
      <c r="G673" s="152">
        <f t="shared" si="1"/>
        <v>12</v>
      </c>
      <c r="H673" s="153" t="s">
        <v>816</v>
      </c>
      <c r="I673" s="152">
        <f t="shared" si="2"/>
        <v>2020</v>
      </c>
      <c r="J673" s="152">
        <f t="shared" si="3"/>
        <v>2021</v>
      </c>
      <c r="K673" s="153" t="str">
        <f t="shared" si="4"/>
        <v>Expenditure on The North Africa Fund for Regional Cooperation (Q3 FY 2021)</v>
      </c>
      <c r="L673" s="152" t="s">
        <v>5</v>
      </c>
      <c r="M673" s="152" t="s">
        <v>8</v>
      </c>
      <c r="N673" s="152">
        <v>10.0</v>
      </c>
      <c r="O673" s="152"/>
      <c r="P673" s="152"/>
      <c r="Q673" s="152"/>
      <c r="R673" s="153"/>
      <c r="S673" s="153" t="str">
        <f t="array" ref="S673">INDEX(Activities!I:I, MATCH(A673, Activities!A:A, 0))</f>
        <v>The North Africa Fund for Regional Cooperation</v>
      </c>
      <c r="T673" s="153"/>
      <c r="U673" s="135"/>
      <c r="V673" s="135"/>
      <c r="W673" s="135"/>
      <c r="X673" s="135"/>
      <c r="Y673" s="135"/>
      <c r="Z673" s="135"/>
      <c r="AA673" s="135"/>
    </row>
    <row r="674" ht="13.5" customHeight="1">
      <c r="A674" s="146" t="s">
        <v>423</v>
      </c>
      <c r="B674" s="147">
        <f>COUNTIF(Activities!A:A, A674)</f>
        <v>1</v>
      </c>
      <c r="C674" s="161">
        <v>602403.05</v>
      </c>
      <c r="D674" s="149">
        <v>44196.0</v>
      </c>
      <c r="E674" s="150">
        <v>44196.0</v>
      </c>
      <c r="F674" s="156">
        <v>4.0</v>
      </c>
      <c r="G674" s="152">
        <f t="shared" si="1"/>
        <v>12</v>
      </c>
      <c r="H674" s="153" t="s">
        <v>816</v>
      </c>
      <c r="I674" s="152">
        <f t="shared" si="2"/>
        <v>2020</v>
      </c>
      <c r="J674" s="152">
        <f t="shared" si="3"/>
        <v>2021</v>
      </c>
      <c r="K674" s="153" t="str">
        <f t="shared" si="4"/>
        <v>Expenditure on Technical Assistance Facility Programme (Q3 FY 2021)</v>
      </c>
      <c r="L674" s="152" t="s">
        <v>5</v>
      </c>
      <c r="M674" s="152" t="s">
        <v>8</v>
      </c>
      <c r="N674" s="152">
        <v>10.0</v>
      </c>
      <c r="O674" s="152"/>
      <c r="P674" s="152"/>
      <c r="Q674" s="152"/>
      <c r="R674" s="153"/>
      <c r="S674" s="153" t="str">
        <f t="array" ref="S674">INDEX(Activities!I:I, MATCH(A674, Activities!A:A, 0))</f>
        <v>Technical Assistance Facility Programme</v>
      </c>
      <c r="T674" s="153"/>
      <c r="U674" s="135"/>
      <c r="V674" s="135"/>
      <c r="W674" s="135"/>
      <c r="X674" s="135"/>
      <c r="Y674" s="135"/>
      <c r="Z674" s="135"/>
      <c r="AA674" s="135"/>
    </row>
    <row r="675" ht="13.5" customHeight="1">
      <c r="A675" s="146" t="s">
        <v>427</v>
      </c>
      <c r="B675" s="147">
        <f>COUNTIF(Activities!A:A, A675)</f>
        <v>1</v>
      </c>
      <c r="C675" s="161">
        <v>2392205.23</v>
      </c>
      <c r="D675" s="149">
        <v>44196.0</v>
      </c>
      <c r="E675" s="150">
        <v>44196.0</v>
      </c>
      <c r="F675" s="156">
        <v>4.0</v>
      </c>
      <c r="G675" s="152">
        <f t="shared" si="1"/>
        <v>12</v>
      </c>
      <c r="H675" s="153" t="s">
        <v>816</v>
      </c>
      <c r="I675" s="152">
        <f t="shared" si="2"/>
        <v>2020</v>
      </c>
      <c r="J675" s="152">
        <f t="shared" si="3"/>
        <v>2021</v>
      </c>
      <c r="K675" s="153" t="str">
        <f t="shared" si="4"/>
        <v>Expenditure on Middle East Peace Process (MEPP) CSSF Programme (Q3 FY 2021)</v>
      </c>
      <c r="L675" s="152" t="s">
        <v>5</v>
      </c>
      <c r="M675" s="152" t="s">
        <v>8</v>
      </c>
      <c r="N675" s="152">
        <v>10.0</v>
      </c>
      <c r="O675" s="152"/>
      <c r="P675" s="152"/>
      <c r="Q675" s="152"/>
      <c r="R675" s="153"/>
      <c r="S675" s="153" t="str">
        <f t="array" ref="S675">INDEX(Activities!I:I, MATCH(A675, Activities!A:A, 0))</f>
        <v>Middle East Peace Process (MEPP) CSSF Programme</v>
      </c>
      <c r="T675" s="153"/>
      <c r="U675" s="135"/>
      <c r="V675" s="135"/>
      <c r="W675" s="135"/>
      <c r="X675" s="135"/>
      <c r="Y675" s="135"/>
      <c r="Z675" s="135"/>
      <c r="AA675" s="135"/>
    </row>
    <row r="676" ht="13.5" customHeight="1">
      <c r="A676" s="146" t="s">
        <v>446</v>
      </c>
      <c r="B676" s="147">
        <f>COUNTIF(Activities!A:A, A676)</f>
        <v>1</v>
      </c>
      <c r="C676" s="161">
        <v>3105375.52</v>
      </c>
      <c r="D676" s="149">
        <v>44196.0</v>
      </c>
      <c r="E676" s="150">
        <v>44196.0</v>
      </c>
      <c r="F676" s="156">
        <v>4.0</v>
      </c>
      <c r="G676" s="152">
        <f t="shared" si="1"/>
        <v>12</v>
      </c>
      <c r="H676" s="153" t="s">
        <v>816</v>
      </c>
      <c r="I676" s="152">
        <f t="shared" si="2"/>
        <v>2020</v>
      </c>
      <c r="J676" s="152">
        <f t="shared" si="3"/>
        <v>2021</v>
      </c>
      <c r="K676" s="153" t="str">
        <f t="shared" si="4"/>
        <v>Expenditure on Tunisia CSSF Programme (Q3 FY 2021)</v>
      </c>
      <c r="L676" s="152" t="s">
        <v>5</v>
      </c>
      <c r="M676" s="152" t="s">
        <v>8</v>
      </c>
      <c r="N676" s="152">
        <v>10.0</v>
      </c>
      <c r="O676" s="152"/>
      <c r="P676" s="152"/>
      <c r="Q676" s="152"/>
      <c r="R676" s="153"/>
      <c r="S676" s="153" t="str">
        <f t="array" ref="S676">INDEX(Activities!I:I, MATCH(A676, Activities!A:A, 0))</f>
        <v>Tunisia CSSF Programme</v>
      </c>
      <c r="T676" s="153"/>
      <c r="U676" s="135"/>
      <c r="V676" s="135"/>
      <c r="W676" s="135"/>
      <c r="X676" s="135"/>
      <c r="Y676" s="135"/>
      <c r="Z676" s="135"/>
      <c r="AA676" s="135"/>
    </row>
    <row r="677" ht="13.5" customHeight="1">
      <c r="A677" s="146" t="s">
        <v>452</v>
      </c>
      <c r="B677" s="147">
        <f>COUNTIF(Activities!A:A, A677)</f>
        <v>1</v>
      </c>
      <c r="C677" s="161">
        <v>1280201.19</v>
      </c>
      <c r="D677" s="149">
        <v>44196.0</v>
      </c>
      <c r="E677" s="150">
        <v>44196.0</v>
      </c>
      <c r="F677" s="156">
        <v>4.0</v>
      </c>
      <c r="G677" s="152">
        <f t="shared" si="1"/>
        <v>12</v>
      </c>
      <c r="H677" s="153" t="s">
        <v>816</v>
      </c>
      <c r="I677" s="152">
        <f t="shared" si="2"/>
        <v>2020</v>
      </c>
      <c r="J677" s="152">
        <f t="shared" si="3"/>
        <v>2021</v>
      </c>
      <c r="K677" s="153" t="str">
        <f t="shared" si="4"/>
        <v>Expenditure on Iraq CSSF Programme (Q3 FY 2021)</v>
      </c>
      <c r="L677" s="152" t="s">
        <v>5</v>
      </c>
      <c r="M677" s="152" t="s">
        <v>8</v>
      </c>
      <c r="N677" s="152">
        <v>10.0</v>
      </c>
      <c r="O677" s="152"/>
      <c r="P677" s="152"/>
      <c r="Q677" s="152"/>
      <c r="R677" s="153"/>
      <c r="S677" s="153" t="str">
        <f t="array" ref="S677">INDEX(Activities!I:I, MATCH(A677, Activities!A:A, 0))</f>
        <v>Iraq CSSF Programme</v>
      </c>
      <c r="T677" s="153"/>
      <c r="U677" s="135"/>
      <c r="V677" s="135"/>
      <c r="W677" s="135"/>
      <c r="X677" s="135"/>
      <c r="Y677" s="135"/>
      <c r="Z677" s="135"/>
      <c r="AA677" s="135"/>
    </row>
    <row r="678" ht="13.5" customHeight="1">
      <c r="A678" s="146" t="s">
        <v>456</v>
      </c>
      <c r="B678" s="147">
        <f>COUNTIF(Activities!A:A, A678)</f>
        <v>1</v>
      </c>
      <c r="C678" s="161">
        <v>849451.0</v>
      </c>
      <c r="D678" s="149">
        <v>44196.0</v>
      </c>
      <c r="E678" s="150">
        <v>44196.0</v>
      </c>
      <c r="F678" s="156">
        <v>4.0</v>
      </c>
      <c r="G678" s="152">
        <f t="shared" si="1"/>
        <v>12</v>
      </c>
      <c r="H678" s="153" t="s">
        <v>816</v>
      </c>
      <c r="I678" s="152">
        <f t="shared" si="2"/>
        <v>2020</v>
      </c>
      <c r="J678" s="152">
        <f t="shared" si="3"/>
        <v>2021</v>
      </c>
      <c r="K678" s="153" t="str">
        <f t="shared" si="4"/>
        <v>Expenditure on Syria CSSF: Future Syria Programme (Q3 FY 2021)</v>
      </c>
      <c r="L678" s="152" t="s">
        <v>5</v>
      </c>
      <c r="M678" s="152" t="s">
        <v>8</v>
      </c>
      <c r="N678" s="152">
        <v>10.0</v>
      </c>
      <c r="O678" s="152"/>
      <c r="P678" s="152"/>
      <c r="Q678" s="152"/>
      <c r="R678" s="153"/>
      <c r="S678" s="153" t="str">
        <f t="array" ref="S678">INDEX(Activities!I:I, MATCH(A678, Activities!A:A, 0))</f>
        <v>Syria CSSF: Future Syria Programme</v>
      </c>
      <c r="T678" s="153"/>
      <c r="U678" s="135"/>
      <c r="V678" s="135"/>
      <c r="W678" s="135"/>
      <c r="X678" s="135"/>
      <c r="Y678" s="135"/>
      <c r="Z678" s="135"/>
      <c r="AA678" s="135"/>
    </row>
    <row r="679" ht="13.5" customHeight="1">
      <c r="A679" s="146" t="s">
        <v>465</v>
      </c>
      <c r="B679" s="147">
        <f>COUNTIF(Activities!A:A, A679)</f>
        <v>1</v>
      </c>
      <c r="C679" s="161">
        <v>675498.0</v>
      </c>
      <c r="D679" s="149">
        <v>44196.0</v>
      </c>
      <c r="E679" s="150">
        <v>44196.0</v>
      </c>
      <c r="F679" s="156">
        <v>4.0</v>
      </c>
      <c r="G679" s="152">
        <f t="shared" si="1"/>
        <v>12</v>
      </c>
      <c r="H679" s="153" t="s">
        <v>816</v>
      </c>
      <c r="I679" s="152">
        <f t="shared" si="2"/>
        <v>2020</v>
      </c>
      <c r="J679" s="152">
        <f t="shared" si="3"/>
        <v>2021</v>
      </c>
      <c r="K679" s="153" t="str">
        <f t="shared" si="4"/>
        <v>Expenditure on Lebanon CSSF: Political Reform Programme (Q3 FY 2021)</v>
      </c>
      <c r="L679" s="152" t="s">
        <v>5</v>
      </c>
      <c r="M679" s="152" t="s">
        <v>8</v>
      </c>
      <c r="N679" s="152">
        <v>10.0</v>
      </c>
      <c r="O679" s="152"/>
      <c r="P679" s="152"/>
      <c r="Q679" s="152"/>
      <c r="R679" s="153"/>
      <c r="S679" s="153" t="str">
        <f t="array" ref="S679">INDEX(Activities!I:I, MATCH(A679, Activities!A:A, 0))</f>
        <v>Lebanon CSSF: Political Reform Programme</v>
      </c>
      <c r="T679" s="153"/>
      <c r="U679" s="135"/>
      <c r="V679" s="135"/>
      <c r="W679" s="135"/>
      <c r="X679" s="135"/>
      <c r="Y679" s="135"/>
      <c r="Z679" s="135"/>
      <c r="AA679" s="135"/>
    </row>
    <row r="680" ht="13.5" customHeight="1">
      <c r="A680" s="160" t="s">
        <v>490</v>
      </c>
      <c r="B680" s="147">
        <f>COUNTIF(Activities!A:A, A680)</f>
        <v>1</v>
      </c>
      <c r="C680" s="161">
        <v>0.0</v>
      </c>
      <c r="D680" s="149">
        <v>44196.0</v>
      </c>
      <c r="E680" s="150">
        <v>44196.0</v>
      </c>
      <c r="F680" s="156">
        <v>4.0</v>
      </c>
      <c r="G680" s="152">
        <f t="shared" si="1"/>
        <v>12</v>
      </c>
      <c r="H680" s="153" t="s">
        <v>816</v>
      </c>
      <c r="I680" s="152">
        <f t="shared" si="2"/>
        <v>2020</v>
      </c>
      <c r="J680" s="152">
        <f t="shared" si="3"/>
        <v>2021</v>
      </c>
      <c r="K680" s="153" t="str">
        <f t="shared" si="4"/>
        <v>Expenditure on OTD Justice Programme (Q3 FY 2021)</v>
      </c>
      <c r="L680" s="152" t="s">
        <v>5</v>
      </c>
      <c r="M680" s="152" t="s">
        <v>8</v>
      </c>
      <c r="N680" s="152">
        <v>10.0</v>
      </c>
      <c r="O680" s="152"/>
      <c r="P680" s="152"/>
      <c r="Q680" s="152"/>
      <c r="R680" s="153"/>
      <c r="S680" s="153" t="str">
        <f t="array" ref="S680">INDEX(Activities!I:I, MATCH(A680, Activities!A:A, 0))</f>
        <v>OTD Justice Programme</v>
      </c>
      <c r="T680" s="153"/>
      <c r="U680" s="135"/>
      <c r="V680" s="135"/>
      <c r="W680" s="135"/>
      <c r="X680" s="135"/>
      <c r="Y680" s="135"/>
      <c r="Z680" s="135"/>
      <c r="AA680" s="135"/>
    </row>
    <row r="681" ht="13.5" customHeight="1">
      <c r="A681" s="160" t="s">
        <v>495</v>
      </c>
      <c r="B681" s="147">
        <f>COUNTIF(Activities!A:A, A681)</f>
        <v>1</v>
      </c>
      <c r="C681" s="161">
        <v>0.0</v>
      </c>
      <c r="D681" s="149">
        <v>44196.0</v>
      </c>
      <c r="E681" s="150">
        <v>44196.0</v>
      </c>
      <c r="F681" s="156">
        <v>4.0</v>
      </c>
      <c r="G681" s="152">
        <f t="shared" si="1"/>
        <v>12</v>
      </c>
      <c r="H681" s="153" t="s">
        <v>816</v>
      </c>
      <c r="I681" s="152">
        <f t="shared" si="2"/>
        <v>2020</v>
      </c>
      <c r="J681" s="152">
        <f t="shared" si="3"/>
        <v>2021</v>
      </c>
      <c r="K681" s="153" t="str">
        <f t="shared" si="4"/>
        <v>Expenditure on OTD Governance Programme (Q3 FY 2021)</v>
      </c>
      <c r="L681" s="152" t="s">
        <v>5</v>
      </c>
      <c r="M681" s="152" t="s">
        <v>8</v>
      </c>
      <c r="N681" s="152">
        <v>10.0</v>
      </c>
      <c r="O681" s="152"/>
      <c r="P681" s="152"/>
      <c r="Q681" s="152"/>
      <c r="R681" s="153"/>
      <c r="S681" s="153" t="str">
        <f t="array" ref="S681">INDEX(Activities!I:I, MATCH(A681, Activities!A:A, 0))</f>
        <v>OTD Governance Programme</v>
      </c>
      <c r="T681" s="153"/>
      <c r="U681" s="135"/>
      <c r="V681" s="135"/>
      <c r="W681" s="135"/>
      <c r="X681" s="135"/>
      <c r="Y681" s="135"/>
      <c r="Z681" s="135"/>
      <c r="AA681" s="135"/>
    </row>
    <row r="682" ht="13.5" customHeight="1">
      <c r="A682" s="160" t="s">
        <v>500</v>
      </c>
      <c r="B682" s="147">
        <f>COUNTIF(Activities!A:A, A682)</f>
        <v>1</v>
      </c>
      <c r="C682" s="161">
        <v>0.0</v>
      </c>
      <c r="D682" s="149">
        <v>44196.0</v>
      </c>
      <c r="E682" s="150">
        <v>44196.0</v>
      </c>
      <c r="F682" s="156">
        <v>4.0</v>
      </c>
      <c r="G682" s="152">
        <f t="shared" si="1"/>
        <v>12</v>
      </c>
      <c r="H682" s="153" t="s">
        <v>816</v>
      </c>
      <c r="I682" s="152">
        <f t="shared" si="2"/>
        <v>2020</v>
      </c>
      <c r="J682" s="152">
        <f t="shared" si="3"/>
        <v>2021</v>
      </c>
      <c r="K682" s="153" t="str">
        <f t="shared" si="4"/>
        <v>Expenditure on OTD Environment, Sustainablity and Climate Change (ESCC) Programme (Q3 FY 2021)</v>
      </c>
      <c r="L682" s="152" t="s">
        <v>5</v>
      </c>
      <c r="M682" s="152" t="s">
        <v>8</v>
      </c>
      <c r="N682" s="152">
        <v>10.0</v>
      </c>
      <c r="O682" s="152"/>
      <c r="P682" s="152"/>
      <c r="Q682" s="152"/>
      <c r="R682" s="153"/>
      <c r="S682" s="153" t="str">
        <f t="array" ref="S682">INDEX(Activities!I:I, MATCH(A682, Activities!A:A, 0))</f>
        <v>OTD Environment, Sustainablity and Climate Change (ESCC) Programme</v>
      </c>
      <c r="T682" s="153"/>
      <c r="U682" s="135"/>
      <c r="V682" s="135"/>
      <c r="W682" s="135"/>
      <c r="X682" s="135"/>
      <c r="Y682" s="135"/>
      <c r="Z682" s="135"/>
      <c r="AA682" s="135"/>
    </row>
    <row r="683" ht="13.5" customHeight="1">
      <c r="A683" s="160" t="s">
        <v>505</v>
      </c>
      <c r="B683" s="147">
        <f>COUNTIF(Activities!A:A, A683)</f>
        <v>1</v>
      </c>
      <c r="C683" s="161">
        <v>0.0</v>
      </c>
      <c r="D683" s="149">
        <v>44196.0</v>
      </c>
      <c r="E683" s="150">
        <v>44196.0</v>
      </c>
      <c r="F683" s="156">
        <v>4.0</v>
      </c>
      <c r="G683" s="152">
        <f t="shared" si="1"/>
        <v>12</v>
      </c>
      <c r="H683" s="153" t="s">
        <v>816</v>
      </c>
      <c r="I683" s="152">
        <f t="shared" si="2"/>
        <v>2020</v>
      </c>
      <c r="J683" s="152">
        <f t="shared" si="3"/>
        <v>2021</v>
      </c>
      <c r="K683" s="153" t="str">
        <f t="shared" si="4"/>
        <v>Expenditure on OTD Covid-19 Response Programme (Q3 FY 2021)</v>
      </c>
      <c r="L683" s="152" t="s">
        <v>5</v>
      </c>
      <c r="M683" s="152" t="s">
        <v>8</v>
      </c>
      <c r="N683" s="152">
        <v>10.0</v>
      </c>
      <c r="O683" s="152"/>
      <c r="P683" s="152"/>
      <c r="Q683" s="152"/>
      <c r="R683" s="153"/>
      <c r="S683" s="153" t="str">
        <f t="array" ref="S683">INDEX(Activities!I:I, MATCH(A683, Activities!A:A, 0))</f>
        <v>OTD Covid-19 Response Programme</v>
      </c>
      <c r="T683" s="153"/>
      <c r="U683" s="135"/>
      <c r="V683" s="135"/>
      <c r="W683" s="135"/>
      <c r="X683" s="135"/>
      <c r="Y683" s="135"/>
      <c r="Z683" s="135"/>
      <c r="AA683" s="135"/>
    </row>
    <row r="684" ht="13.5" customHeight="1">
      <c r="A684" s="160" t="s">
        <v>511</v>
      </c>
      <c r="B684" s="147">
        <f>COUNTIF(Activities!A:A, A684)</f>
        <v>1</v>
      </c>
      <c r="C684" s="161">
        <v>0.0</v>
      </c>
      <c r="D684" s="149">
        <v>44196.0</v>
      </c>
      <c r="E684" s="150">
        <v>44196.0</v>
      </c>
      <c r="F684" s="156">
        <v>4.0</v>
      </c>
      <c r="G684" s="152">
        <f t="shared" si="1"/>
        <v>12</v>
      </c>
      <c r="H684" s="153" t="s">
        <v>816</v>
      </c>
      <c r="I684" s="152">
        <f t="shared" si="2"/>
        <v>2020</v>
      </c>
      <c r="J684" s="152">
        <f t="shared" si="3"/>
        <v>2021</v>
      </c>
      <c r="K684" s="153" t="str">
        <f t="shared" si="4"/>
        <v>Expenditure on OTD Border Security Programme (Q3 FY 2021)</v>
      </c>
      <c r="L684" s="152" t="s">
        <v>5</v>
      </c>
      <c r="M684" s="152" t="s">
        <v>8</v>
      </c>
      <c r="N684" s="152">
        <v>10.0</v>
      </c>
      <c r="O684" s="152"/>
      <c r="P684" s="152"/>
      <c r="Q684" s="152"/>
      <c r="R684" s="153"/>
      <c r="S684" s="153" t="str">
        <f t="array" ref="S684">INDEX(Activities!I:I, MATCH(A684, Activities!A:A, 0))</f>
        <v>OTD Border Security Programme</v>
      </c>
      <c r="T684" s="153"/>
      <c r="U684" s="135"/>
      <c r="V684" s="135"/>
      <c r="W684" s="135"/>
      <c r="X684" s="135"/>
      <c r="Y684" s="135"/>
      <c r="Z684" s="135"/>
      <c r="AA684" s="135"/>
    </row>
    <row r="685" ht="13.5" customHeight="1">
      <c r="A685" s="146" t="s">
        <v>516</v>
      </c>
      <c r="B685" s="147">
        <f>COUNTIF(Activities!A:A, A685)</f>
        <v>1</v>
      </c>
      <c r="C685" s="161">
        <v>201897.0</v>
      </c>
      <c r="D685" s="149">
        <v>44196.0</v>
      </c>
      <c r="E685" s="150">
        <v>44196.0</v>
      </c>
      <c r="F685" s="156">
        <v>4.0</v>
      </c>
      <c r="G685" s="152">
        <f t="shared" si="1"/>
        <v>12</v>
      </c>
      <c r="H685" s="153" t="s">
        <v>816</v>
      </c>
      <c r="I685" s="152">
        <f t="shared" si="2"/>
        <v>2020</v>
      </c>
      <c r="J685" s="152">
        <f t="shared" si="3"/>
        <v>2021</v>
      </c>
      <c r="K685" s="153" t="str">
        <f t="shared" si="4"/>
        <v>Expenditure on Consolidating Democracy in Pakistan (Q3 FY 2021)</v>
      </c>
      <c r="L685" s="152" t="s">
        <v>5</v>
      </c>
      <c r="M685" s="152" t="s">
        <v>8</v>
      </c>
      <c r="N685" s="152">
        <v>10.0</v>
      </c>
      <c r="O685" s="152"/>
      <c r="P685" s="152"/>
      <c r="Q685" s="152"/>
      <c r="R685" s="153"/>
      <c r="S685" s="153" t="str">
        <f t="array" ref="S685">INDEX(Activities!I:I, MATCH(A685, Activities!A:A, 0))</f>
        <v>Consolidating Democracy in Pakistan</v>
      </c>
      <c r="T685" s="153"/>
      <c r="U685" s="135"/>
      <c r="V685" s="135"/>
      <c r="W685" s="135"/>
      <c r="X685" s="135"/>
      <c r="Y685" s="135"/>
      <c r="Z685" s="135"/>
      <c r="AA685" s="135"/>
    </row>
    <row r="686" ht="13.5" customHeight="1">
      <c r="A686" s="146" t="s">
        <v>522</v>
      </c>
      <c r="B686" s="147">
        <f>COUNTIF(Activities!A:A, A686)</f>
        <v>1</v>
      </c>
      <c r="C686" s="161">
        <v>897691.0</v>
      </c>
      <c r="D686" s="149">
        <v>44196.0</v>
      </c>
      <c r="E686" s="150">
        <v>44196.0</v>
      </c>
      <c r="F686" s="156">
        <v>4.0</v>
      </c>
      <c r="G686" s="152">
        <f t="shared" si="1"/>
        <v>12</v>
      </c>
      <c r="H686" s="153" t="s">
        <v>816</v>
      </c>
      <c r="I686" s="152">
        <f t="shared" si="2"/>
        <v>2020</v>
      </c>
      <c r="J686" s="152">
        <f t="shared" si="3"/>
        <v>2021</v>
      </c>
      <c r="K686" s="153" t="str">
        <f t="shared" si="4"/>
        <v>Expenditure on Rule of Law in Pakistan Programme (Q3 FY 2021)</v>
      </c>
      <c r="L686" s="152" t="s">
        <v>5</v>
      </c>
      <c r="M686" s="152" t="s">
        <v>8</v>
      </c>
      <c r="N686" s="152">
        <v>10.0</v>
      </c>
      <c r="O686" s="152"/>
      <c r="P686" s="152"/>
      <c r="Q686" s="152"/>
      <c r="R686" s="153"/>
      <c r="S686" s="153" t="str">
        <f t="array" ref="S686">INDEX(Activities!I:I, MATCH(A686, Activities!A:A, 0))</f>
        <v>Rule of Law in Pakistan Programme</v>
      </c>
      <c r="T686" s="153"/>
      <c r="U686" s="135"/>
      <c r="V686" s="135"/>
      <c r="W686" s="135"/>
      <c r="X686" s="135"/>
      <c r="Y686" s="135"/>
      <c r="Z686" s="135"/>
      <c r="AA686" s="135"/>
    </row>
    <row r="687" ht="13.5" customHeight="1">
      <c r="A687" s="146" t="s">
        <v>526</v>
      </c>
      <c r="B687" s="147">
        <f>COUNTIF(Activities!A:A, A687)</f>
        <v>1</v>
      </c>
      <c r="C687" s="161">
        <v>2087801.0</v>
      </c>
      <c r="D687" s="149">
        <v>44196.0</v>
      </c>
      <c r="E687" s="150">
        <v>44196.0</v>
      </c>
      <c r="F687" s="156">
        <v>4.0</v>
      </c>
      <c r="G687" s="152">
        <f t="shared" si="1"/>
        <v>12</v>
      </c>
      <c r="H687" s="153" t="s">
        <v>816</v>
      </c>
      <c r="I687" s="152">
        <f t="shared" si="2"/>
        <v>2020</v>
      </c>
      <c r="J687" s="152">
        <f t="shared" si="3"/>
        <v>2021</v>
      </c>
      <c r="K687" s="153" t="str">
        <f t="shared" si="4"/>
        <v>Expenditure on Myanmar Country Programme (Q3 FY 2021)</v>
      </c>
      <c r="L687" s="152" t="s">
        <v>5</v>
      </c>
      <c r="M687" s="152" t="s">
        <v>8</v>
      </c>
      <c r="N687" s="152">
        <v>10.0</v>
      </c>
      <c r="O687" s="152"/>
      <c r="P687" s="152"/>
      <c r="Q687" s="152"/>
      <c r="R687" s="153"/>
      <c r="S687" s="153" t="str">
        <f t="array" ref="S687">INDEX(Activities!I:I, MATCH(A687, Activities!A:A, 0))</f>
        <v>Myanmar Country Programme</v>
      </c>
      <c r="T687" s="153"/>
      <c r="U687" s="135"/>
      <c r="V687" s="135"/>
      <c r="W687" s="135"/>
      <c r="X687" s="135"/>
      <c r="Y687" s="135"/>
      <c r="Z687" s="135"/>
      <c r="AA687" s="135"/>
    </row>
    <row r="688" ht="13.5" customHeight="1">
      <c r="A688" s="146" t="s">
        <v>538</v>
      </c>
      <c r="B688" s="147">
        <f>COUNTIF(Activities!A:A, A688)</f>
        <v>1</v>
      </c>
      <c r="C688" s="161">
        <v>1436214.0</v>
      </c>
      <c r="D688" s="149">
        <v>44196.0</v>
      </c>
      <c r="E688" s="150">
        <v>44196.0</v>
      </c>
      <c r="F688" s="156">
        <v>4.0</v>
      </c>
      <c r="G688" s="152">
        <f t="shared" si="1"/>
        <v>12</v>
      </c>
      <c r="H688" s="153" t="s">
        <v>816</v>
      </c>
      <c r="I688" s="152">
        <f t="shared" si="2"/>
        <v>2020</v>
      </c>
      <c r="J688" s="152">
        <f t="shared" si="3"/>
        <v>2021</v>
      </c>
      <c r="K688" s="153" t="str">
        <f t="shared" si="4"/>
        <v>Expenditure on Sri Lanka - Delivering increased stability and reducing the risk of a return to conflict (Q3 FY 2021)</v>
      </c>
      <c r="L688" s="152" t="s">
        <v>5</v>
      </c>
      <c r="M688" s="152" t="s">
        <v>8</v>
      </c>
      <c r="N688" s="152">
        <v>10.0</v>
      </c>
      <c r="O688" s="152"/>
      <c r="P688" s="152"/>
      <c r="Q688" s="152"/>
      <c r="R688" s="153"/>
      <c r="S688" s="153" t="str">
        <f t="array" ref="S688">INDEX(Activities!I:I, MATCH(A688, Activities!A:A, 0))</f>
        <v>Sri Lanka - Delivering increased stability and reducing the risk of a return to conflict</v>
      </c>
      <c r="T688" s="153"/>
      <c r="U688" s="135"/>
      <c r="V688" s="135"/>
      <c r="W688" s="135"/>
      <c r="X688" s="135"/>
      <c r="Y688" s="135"/>
      <c r="Z688" s="135"/>
      <c r="AA688" s="135"/>
    </row>
    <row r="689" ht="13.5" customHeight="1">
      <c r="A689" s="67" t="s">
        <v>565</v>
      </c>
      <c r="B689" s="147">
        <f>COUNTIF(Activities!A:A, A689)</f>
        <v>1</v>
      </c>
      <c r="C689" s="161">
        <v>5300693.0</v>
      </c>
      <c r="D689" s="149">
        <v>44196.0</v>
      </c>
      <c r="E689" s="150">
        <v>44196.0</v>
      </c>
      <c r="F689" s="156">
        <v>4.0</v>
      </c>
      <c r="G689" s="152">
        <f t="shared" si="1"/>
        <v>12</v>
      </c>
      <c r="H689" s="153" t="s">
        <v>816</v>
      </c>
      <c r="I689" s="152">
        <f t="shared" si="2"/>
        <v>2020</v>
      </c>
      <c r="J689" s="152">
        <f t="shared" si="3"/>
        <v>2021</v>
      </c>
      <c r="K689" s="153" t="str">
        <f t="shared" si="4"/>
        <v>Expenditure on Western Balkans Stability CSSF Programme (Q3 FY 2021)</v>
      </c>
      <c r="L689" s="152" t="s">
        <v>5</v>
      </c>
      <c r="M689" s="152" t="s">
        <v>8</v>
      </c>
      <c r="N689" s="152">
        <v>10.0</v>
      </c>
      <c r="O689" s="152"/>
      <c r="P689" s="152"/>
      <c r="Q689" s="152"/>
      <c r="R689" s="153"/>
      <c r="S689" s="153" t="str">
        <f t="array" ref="S689">INDEX(Activities!I:I, MATCH(A689, Activities!A:A, 0))</f>
        <v>Western Balkans Stability CSSF Programme</v>
      </c>
      <c r="T689" s="153"/>
      <c r="U689" s="135"/>
      <c r="V689" s="135"/>
      <c r="W689" s="135"/>
      <c r="X689" s="135"/>
      <c r="Y689" s="135"/>
      <c r="Z689" s="135"/>
      <c r="AA689" s="135"/>
    </row>
    <row r="690" ht="13.5" customHeight="1">
      <c r="A690" s="67" t="s">
        <v>569</v>
      </c>
      <c r="B690" s="147">
        <f>COUNTIF(Activities!A:A, A690)</f>
        <v>1</v>
      </c>
      <c r="C690" s="161">
        <v>2314675.0</v>
      </c>
      <c r="D690" s="149">
        <v>44196.0</v>
      </c>
      <c r="E690" s="150">
        <v>44196.0</v>
      </c>
      <c r="F690" s="156">
        <v>4.0</v>
      </c>
      <c r="G690" s="152">
        <f t="shared" si="1"/>
        <v>12</v>
      </c>
      <c r="H690" s="153" t="s">
        <v>816</v>
      </c>
      <c r="I690" s="152">
        <f t="shared" si="2"/>
        <v>2020</v>
      </c>
      <c r="J690" s="152">
        <f t="shared" si="3"/>
        <v>2021</v>
      </c>
      <c r="K690" s="153" t="str">
        <f t="shared" si="4"/>
        <v>Expenditure on Western Balkans: Media Cyber and Defence (MCD) CSSF Programme (Q3 FY 2021)</v>
      </c>
      <c r="L690" s="152" t="s">
        <v>5</v>
      </c>
      <c r="M690" s="152" t="s">
        <v>8</v>
      </c>
      <c r="N690" s="152">
        <v>10.0</v>
      </c>
      <c r="O690" s="152"/>
      <c r="P690" s="152"/>
      <c r="Q690" s="152"/>
      <c r="R690" s="153"/>
      <c r="S690" s="153" t="str">
        <f t="array" ref="S690">INDEX(Activities!I:I, MATCH(A690, Activities!A:A, 0))</f>
        <v>Western Balkans: Media Cyber and Defence (MCD) CSSF Programme</v>
      </c>
      <c r="T690" s="153"/>
      <c r="U690" s="135"/>
      <c r="V690" s="135"/>
      <c r="W690" s="135"/>
      <c r="X690" s="135"/>
      <c r="Y690" s="135"/>
      <c r="Z690" s="135"/>
      <c r="AA690" s="135"/>
    </row>
    <row r="691" ht="13.5" customHeight="1">
      <c r="A691" s="160" t="s">
        <v>109</v>
      </c>
      <c r="B691" s="147">
        <f>COUNTIF(Activities!A:A, A691)</f>
        <v>1</v>
      </c>
      <c r="C691" s="161">
        <v>0.0</v>
      </c>
      <c r="D691" s="149">
        <v>44286.0</v>
      </c>
      <c r="E691" s="150">
        <v>44286.0</v>
      </c>
      <c r="F691" s="156">
        <v>4.0</v>
      </c>
      <c r="G691" s="152">
        <f t="shared" si="1"/>
        <v>3</v>
      </c>
      <c r="H691" s="153" t="s">
        <v>817</v>
      </c>
      <c r="I691" s="152">
        <f t="shared" si="2"/>
        <v>2021</v>
      </c>
      <c r="J691" s="152">
        <f t="shared" si="3"/>
        <v>2022</v>
      </c>
      <c r="K691" s="153" t="str">
        <f t="shared" si="4"/>
        <v>Expenditure on Multilateral Championing Our Values (Q4 FY 2022)</v>
      </c>
      <c r="L691" s="152" t="s">
        <v>5</v>
      </c>
      <c r="M691" s="152" t="s">
        <v>8</v>
      </c>
      <c r="N691" s="152">
        <v>10.0</v>
      </c>
      <c r="O691" s="152"/>
      <c r="P691" s="152"/>
      <c r="Q691" s="152"/>
      <c r="R691" s="153"/>
      <c r="S691" s="153" t="str">
        <f t="array" ref="S691">INDEX(Activities!I:I, MATCH(A691, Activities!A:A, 0))</f>
        <v>Multilateral Championing Our Values</v>
      </c>
      <c r="T691" s="153"/>
      <c r="U691" s="135"/>
      <c r="V691" s="135"/>
      <c r="W691" s="135"/>
      <c r="X691" s="135"/>
      <c r="Y691" s="135"/>
      <c r="Z691" s="135"/>
      <c r="AA691" s="135"/>
    </row>
    <row r="692" ht="13.5" customHeight="1">
      <c r="A692" s="160" t="s">
        <v>117</v>
      </c>
      <c r="B692" s="147">
        <f>COUNTIF(Activities!A:A, A692)</f>
        <v>1</v>
      </c>
      <c r="C692" s="161">
        <v>262653.0</v>
      </c>
      <c r="D692" s="149">
        <v>44286.0</v>
      </c>
      <c r="E692" s="150">
        <v>44286.0</v>
      </c>
      <c r="F692" s="156">
        <v>4.0</v>
      </c>
      <c r="G692" s="152">
        <f t="shared" si="1"/>
        <v>3</v>
      </c>
      <c r="H692" s="153" t="s">
        <v>817</v>
      </c>
      <c r="I692" s="152">
        <f t="shared" si="2"/>
        <v>2021</v>
      </c>
      <c r="J692" s="152">
        <f t="shared" si="3"/>
        <v>2022</v>
      </c>
      <c r="K692" s="153" t="str">
        <f t="shared" si="4"/>
        <v>Expenditure on Multilateral Strategy Peacebuilding Programme (Q4 FY 2022)</v>
      </c>
      <c r="L692" s="152" t="s">
        <v>5</v>
      </c>
      <c r="M692" s="152" t="s">
        <v>8</v>
      </c>
      <c r="N692" s="152">
        <v>10.0</v>
      </c>
      <c r="O692" s="152"/>
      <c r="P692" s="152"/>
      <c r="Q692" s="152"/>
      <c r="R692" s="153"/>
      <c r="S692" s="153" t="str">
        <f t="array" ref="S692">INDEX(Activities!I:I, MATCH(A692, Activities!A:A, 0))</f>
        <v>Multilateral Strategy Peacebuilding Programme</v>
      </c>
      <c r="T692" s="153"/>
      <c r="U692" s="135"/>
      <c r="V692" s="135"/>
      <c r="W692" s="135"/>
      <c r="X692" s="135"/>
      <c r="Y692" s="135"/>
      <c r="Z692" s="135"/>
      <c r="AA692" s="135"/>
    </row>
    <row r="693" ht="13.5" customHeight="1">
      <c r="A693" s="160" t="s">
        <v>122</v>
      </c>
      <c r="B693" s="147">
        <f>COUNTIF(Activities!A:A, A693)</f>
        <v>1</v>
      </c>
      <c r="C693" s="161">
        <v>369.0</v>
      </c>
      <c r="D693" s="149">
        <v>44286.0</v>
      </c>
      <c r="E693" s="150">
        <v>44286.0</v>
      </c>
      <c r="F693" s="156">
        <v>4.0</v>
      </c>
      <c r="G693" s="152">
        <f t="shared" si="1"/>
        <v>3</v>
      </c>
      <c r="H693" s="153" t="s">
        <v>817</v>
      </c>
      <c r="I693" s="152">
        <f t="shared" si="2"/>
        <v>2021</v>
      </c>
      <c r="J693" s="152">
        <f t="shared" si="3"/>
        <v>2022</v>
      </c>
      <c r="K693" s="153" t="str">
        <f t="shared" si="4"/>
        <v>Expenditure on Multilateral Strategy Peacekeeping Programme (Q4 FY 2022)</v>
      </c>
      <c r="L693" s="152" t="s">
        <v>5</v>
      </c>
      <c r="M693" s="152" t="s">
        <v>8</v>
      </c>
      <c r="N693" s="152">
        <v>10.0</v>
      </c>
      <c r="O693" s="152"/>
      <c r="P693" s="152"/>
      <c r="Q693" s="152"/>
      <c r="R693" s="153"/>
      <c r="S693" s="153" t="str">
        <f t="array" ref="S693">INDEX(Activities!I:I, MATCH(A693, Activities!A:A, 0))</f>
        <v>Multilateral Strategy Peacekeeping Programme</v>
      </c>
      <c r="T693" s="153"/>
      <c r="U693" s="135"/>
      <c r="V693" s="135"/>
      <c r="W693" s="135"/>
      <c r="X693" s="135"/>
      <c r="Y693" s="135"/>
      <c r="Z693" s="135"/>
      <c r="AA693" s="135"/>
    </row>
    <row r="694" ht="13.5" customHeight="1">
      <c r="A694" s="160" t="s">
        <v>127</v>
      </c>
      <c r="B694" s="147">
        <f>COUNTIF(Activities!A:A, A694)</f>
        <v>1</v>
      </c>
      <c r="C694" s="161">
        <v>37696.0</v>
      </c>
      <c r="D694" s="149">
        <v>44286.0</v>
      </c>
      <c r="E694" s="150">
        <v>44286.0</v>
      </c>
      <c r="F694" s="156">
        <v>4.0</v>
      </c>
      <c r="G694" s="152">
        <f t="shared" si="1"/>
        <v>3</v>
      </c>
      <c r="H694" s="153" t="s">
        <v>817</v>
      </c>
      <c r="I694" s="152">
        <f t="shared" si="2"/>
        <v>2021</v>
      </c>
      <c r="J694" s="152">
        <f t="shared" si="3"/>
        <v>2022</v>
      </c>
      <c r="K694" s="153" t="str">
        <f t="shared" si="4"/>
        <v>Expenditure on Multilateral Security Capacity Building (Q4 FY 2022)</v>
      </c>
      <c r="L694" s="152" t="s">
        <v>5</v>
      </c>
      <c r="M694" s="152" t="s">
        <v>8</v>
      </c>
      <c r="N694" s="152">
        <v>10.0</v>
      </c>
      <c r="O694" s="152"/>
      <c r="P694" s="152"/>
      <c r="Q694" s="152"/>
      <c r="R694" s="153"/>
      <c r="S694" s="153" t="str">
        <f t="array" ref="S694">INDEX(Activities!I:I, MATCH(A694, Activities!A:A, 0))</f>
        <v>Multilateral Security Capacity Building</v>
      </c>
      <c r="T694" s="153"/>
      <c r="U694" s="135"/>
      <c r="V694" s="135"/>
      <c r="W694" s="135"/>
      <c r="X694" s="135"/>
      <c r="Y694" s="135"/>
      <c r="Z694" s="135"/>
      <c r="AA694" s="135"/>
    </row>
    <row r="695" ht="13.5" customHeight="1">
      <c r="A695" s="160" t="s">
        <v>131</v>
      </c>
      <c r="B695" s="147">
        <f>COUNTIF(Activities!A:A, A695)</f>
        <v>1</v>
      </c>
      <c r="C695" s="161">
        <v>131177.0</v>
      </c>
      <c r="D695" s="149">
        <v>44286.0</v>
      </c>
      <c r="E695" s="150">
        <v>44286.0</v>
      </c>
      <c r="F695" s="156">
        <v>4.0</v>
      </c>
      <c r="G695" s="152">
        <f t="shared" si="1"/>
        <v>3</v>
      </c>
      <c r="H695" s="153" t="s">
        <v>817</v>
      </c>
      <c r="I695" s="152">
        <f t="shared" si="2"/>
        <v>2021</v>
      </c>
      <c r="J695" s="152">
        <f t="shared" si="3"/>
        <v>2022</v>
      </c>
      <c r="K695" s="153" t="str">
        <f t="shared" si="4"/>
        <v>Expenditure on Migration Reintegration and Support for Returnees Programme (Q4 FY 2022)</v>
      </c>
      <c r="L695" s="152" t="s">
        <v>5</v>
      </c>
      <c r="M695" s="152" t="s">
        <v>8</v>
      </c>
      <c r="N695" s="152">
        <v>10.0</v>
      </c>
      <c r="O695" s="152"/>
      <c r="P695" s="152"/>
      <c r="Q695" s="152"/>
      <c r="R695" s="153"/>
      <c r="S695" s="153" t="str">
        <f t="array" ref="S695">INDEX(Activities!I:I, MATCH(A695, Activities!A:A, 0))</f>
        <v>Migration Reintegration and Support for Returnees Programme</v>
      </c>
      <c r="T695" s="153"/>
      <c r="U695" s="135"/>
      <c r="V695" s="135"/>
      <c r="W695" s="135"/>
      <c r="X695" s="135"/>
      <c r="Y695" s="135"/>
      <c r="Z695" s="135"/>
      <c r="AA695" s="135"/>
    </row>
    <row r="696" ht="13.5" customHeight="1">
      <c r="A696" s="146" t="s">
        <v>136</v>
      </c>
      <c r="B696" s="147">
        <f>COUNTIF(Activities!A:A, A696)</f>
        <v>1</v>
      </c>
      <c r="C696" s="161">
        <v>1608856.0</v>
      </c>
      <c r="D696" s="149">
        <v>44286.0</v>
      </c>
      <c r="E696" s="150">
        <v>44286.0</v>
      </c>
      <c r="F696" s="156">
        <v>4.0</v>
      </c>
      <c r="G696" s="152">
        <f t="shared" si="1"/>
        <v>3</v>
      </c>
      <c r="H696" s="153" t="s">
        <v>817</v>
      </c>
      <c r="I696" s="152">
        <f t="shared" si="2"/>
        <v>2021</v>
      </c>
      <c r="J696" s="152">
        <f t="shared" si="3"/>
        <v>2022</v>
      </c>
      <c r="K696" s="153" t="str">
        <f t="shared" si="4"/>
        <v>Expenditure on Supporting Turkey to manage illegal migration from the East (Q4 FY 2022)</v>
      </c>
      <c r="L696" s="152" t="s">
        <v>5</v>
      </c>
      <c r="M696" s="152" t="s">
        <v>8</v>
      </c>
      <c r="N696" s="152">
        <v>10.0</v>
      </c>
      <c r="O696" s="152"/>
      <c r="P696" s="152"/>
      <c r="Q696" s="152"/>
      <c r="R696" s="153"/>
      <c r="S696" s="153" t="str">
        <f t="array" ref="S696">INDEX(Activities!I:I, MATCH(A696, Activities!A:A, 0))</f>
        <v>Supporting Turkey to manage illegal migration from the East</v>
      </c>
      <c r="T696" s="153"/>
      <c r="U696" s="135"/>
      <c r="V696" s="135"/>
      <c r="W696" s="135"/>
      <c r="X696" s="135"/>
      <c r="Y696" s="135"/>
      <c r="Z696" s="135"/>
      <c r="AA696" s="135"/>
    </row>
    <row r="697" ht="13.5" customHeight="1">
      <c r="A697" s="146" t="s">
        <v>161</v>
      </c>
      <c r="B697" s="147">
        <f>COUNTIF(Activities!A:A, A697)</f>
        <v>1</v>
      </c>
      <c r="C697" s="161">
        <v>9798000.0</v>
      </c>
      <c r="D697" s="149">
        <v>44286.0</v>
      </c>
      <c r="E697" s="150">
        <v>44286.0</v>
      </c>
      <c r="F697" s="156">
        <v>4.0</v>
      </c>
      <c r="G697" s="152">
        <f t="shared" si="1"/>
        <v>3</v>
      </c>
      <c r="H697" s="153" t="s">
        <v>817</v>
      </c>
      <c r="I697" s="152">
        <f t="shared" si="2"/>
        <v>2021</v>
      </c>
      <c r="J697" s="152">
        <f t="shared" si="3"/>
        <v>2022</v>
      </c>
      <c r="K697" s="153" t="str">
        <f t="shared" si="4"/>
        <v>Expenditure on Counter Terrorism Programmes Fund (Q4 FY 2022)</v>
      </c>
      <c r="L697" s="152" t="s">
        <v>5</v>
      </c>
      <c r="M697" s="152" t="s">
        <v>8</v>
      </c>
      <c r="N697" s="152">
        <v>10.0</v>
      </c>
      <c r="O697" s="152"/>
      <c r="P697" s="152"/>
      <c r="Q697" s="152"/>
      <c r="R697" s="153"/>
      <c r="S697" s="153" t="str">
        <f t="array" ref="S697">INDEX(Activities!I:I, MATCH(A697, Activities!A:A, 0))</f>
        <v>Counter Terrorism Programmes Fund</v>
      </c>
      <c r="T697" s="153"/>
      <c r="U697" s="135"/>
      <c r="V697" s="135"/>
      <c r="W697" s="135"/>
      <c r="X697" s="135"/>
      <c r="Y697" s="135"/>
      <c r="Z697" s="135"/>
      <c r="AA697" s="135"/>
    </row>
    <row r="698" ht="13.5" customHeight="1">
      <c r="A698" s="164" t="s">
        <v>165</v>
      </c>
      <c r="B698" s="147">
        <f>COUNTIF(Activities!A:A, A698)</f>
        <v>1</v>
      </c>
      <c r="C698" s="161">
        <v>16527.0</v>
      </c>
      <c r="D698" s="149">
        <v>44286.0</v>
      </c>
      <c r="E698" s="150">
        <v>44286.0</v>
      </c>
      <c r="F698" s="156">
        <v>4.0</v>
      </c>
      <c r="G698" s="152">
        <f t="shared" si="1"/>
        <v>3</v>
      </c>
      <c r="H698" s="153" t="s">
        <v>817</v>
      </c>
      <c r="I698" s="152">
        <f t="shared" si="2"/>
        <v>2021</v>
      </c>
      <c r="J698" s="152">
        <f t="shared" si="3"/>
        <v>2022</v>
      </c>
      <c r="K698" s="153" t="str">
        <f t="shared" si="4"/>
        <v>Expenditure on Collaboration against trafficking and smuggling in Nigeria &amp; Niger (CATS NN)(Formerly Upstream Programme) (Q4 FY 2022)</v>
      </c>
      <c r="L698" s="152" t="s">
        <v>5</v>
      </c>
      <c r="M698" s="152" t="s">
        <v>8</v>
      </c>
      <c r="N698" s="152">
        <v>10.0</v>
      </c>
      <c r="O698" s="152"/>
      <c r="P698" s="152"/>
      <c r="Q698" s="152"/>
      <c r="R698" s="153"/>
      <c r="S698" s="153" t="str">
        <f t="array" ref="S698">INDEX(Activities!I:I, MATCH(A698, Activities!A:A, 0))</f>
        <v>Collaboration against trafficking and smuggling in Nigeria &amp; Niger (CATS NN)(Formerly Upstream Programme)</v>
      </c>
      <c r="T698" s="153"/>
      <c r="U698" s="135"/>
      <c r="V698" s="135"/>
      <c r="W698" s="135"/>
      <c r="X698" s="135"/>
      <c r="Y698" s="135"/>
      <c r="Z698" s="135"/>
      <c r="AA698" s="135"/>
    </row>
    <row r="699" ht="13.5" customHeight="1">
      <c r="A699" s="165" t="s">
        <v>170</v>
      </c>
      <c r="B699" s="147">
        <f>COUNTIF(Activities!A:A, A699)</f>
        <v>1</v>
      </c>
      <c r="C699" s="161">
        <v>414200.0</v>
      </c>
      <c r="D699" s="149">
        <v>44286.0</v>
      </c>
      <c r="E699" s="150">
        <v>44286.0</v>
      </c>
      <c r="F699" s="156">
        <v>4.0</v>
      </c>
      <c r="G699" s="152">
        <f t="shared" si="1"/>
        <v>3</v>
      </c>
      <c r="H699" s="153" t="s">
        <v>817</v>
      </c>
      <c r="I699" s="152">
        <f t="shared" si="2"/>
        <v>2021</v>
      </c>
      <c r="J699" s="152">
        <f t="shared" si="3"/>
        <v>2022</v>
      </c>
      <c r="K699" s="153" t="str">
        <f t="shared" si="4"/>
        <v>Expenditure on Multilateral UN Reform (Q4 FY 2022)</v>
      </c>
      <c r="L699" s="152" t="s">
        <v>5</v>
      </c>
      <c r="M699" s="152" t="s">
        <v>8</v>
      </c>
      <c r="N699" s="152">
        <v>10.0</v>
      </c>
      <c r="O699" s="152"/>
      <c r="P699" s="152"/>
      <c r="Q699" s="152"/>
      <c r="R699" s="153"/>
      <c r="S699" s="153" t="str">
        <f t="array" ref="S699">INDEX(Activities!I:I, MATCH(A699, Activities!A:A, 0))</f>
        <v>Multilateral UN Reform</v>
      </c>
      <c r="T699" s="153"/>
      <c r="U699" s="135"/>
      <c r="V699" s="135"/>
      <c r="W699" s="135"/>
      <c r="X699" s="135"/>
      <c r="Y699" s="135"/>
      <c r="Z699" s="135"/>
      <c r="AA699" s="135"/>
    </row>
    <row r="700" ht="13.5" customHeight="1">
      <c r="A700" s="146" t="s">
        <v>207</v>
      </c>
      <c r="B700" s="147">
        <f>COUNTIF(Activities!A:A, A700)</f>
        <v>1</v>
      </c>
      <c r="C700" s="161">
        <v>150333.91</v>
      </c>
      <c r="D700" s="149">
        <v>44286.0</v>
      </c>
      <c r="E700" s="150">
        <v>44286.0</v>
      </c>
      <c r="F700" s="156">
        <v>4.0</v>
      </c>
      <c r="G700" s="152">
        <f t="shared" si="1"/>
        <v>3</v>
      </c>
      <c r="H700" s="153" t="s">
        <v>817</v>
      </c>
      <c r="I700" s="152">
        <f t="shared" si="2"/>
        <v>2021</v>
      </c>
      <c r="J700" s="152">
        <f t="shared" si="3"/>
        <v>2022</v>
      </c>
      <c r="K700" s="153" t="str">
        <f t="shared" si="4"/>
        <v>Expenditure on Nigeria Security &amp; Justice Reform Programme (Q4 FY 2022)</v>
      </c>
      <c r="L700" s="152" t="s">
        <v>5</v>
      </c>
      <c r="M700" s="152" t="s">
        <v>8</v>
      </c>
      <c r="N700" s="152">
        <v>10.0</v>
      </c>
      <c r="O700" s="152"/>
      <c r="P700" s="152"/>
      <c r="Q700" s="152"/>
      <c r="R700" s="153"/>
      <c r="S700" s="153" t="str">
        <f t="array" ref="S700">INDEX(Activities!I:I, MATCH(A700, Activities!A:A, 0))</f>
        <v>Nigeria Security &amp; Justice Reform Programme</v>
      </c>
      <c r="T700" s="153"/>
      <c r="U700" s="135"/>
      <c r="V700" s="135"/>
      <c r="W700" s="135"/>
      <c r="X700" s="135"/>
      <c r="Y700" s="135"/>
      <c r="Z700" s="135"/>
      <c r="AA700" s="135"/>
    </row>
    <row r="701" ht="13.5" customHeight="1">
      <c r="A701" s="146" t="s">
        <v>213</v>
      </c>
      <c r="B701" s="147">
        <f>COUNTIF(Activities!A:A, A701)</f>
        <v>1</v>
      </c>
      <c r="C701" s="161">
        <v>1156831.74</v>
      </c>
      <c r="D701" s="149">
        <v>44286.0</v>
      </c>
      <c r="E701" s="150">
        <v>44286.0</v>
      </c>
      <c r="F701" s="156">
        <v>4.0</v>
      </c>
      <c r="G701" s="152">
        <f t="shared" si="1"/>
        <v>3</v>
      </c>
      <c r="H701" s="153" t="s">
        <v>817</v>
      </c>
      <c r="I701" s="152">
        <f t="shared" si="2"/>
        <v>2021</v>
      </c>
      <c r="J701" s="152">
        <f t="shared" si="3"/>
        <v>2022</v>
      </c>
      <c r="K701" s="153" t="str">
        <f t="shared" si="4"/>
        <v>Expenditure on North East Nigeria Security and Conflict and Stabilisation Programme (Q4 FY 2022)</v>
      </c>
      <c r="L701" s="152" t="s">
        <v>5</v>
      </c>
      <c r="M701" s="152" t="s">
        <v>8</v>
      </c>
      <c r="N701" s="152">
        <v>10.0</v>
      </c>
      <c r="O701" s="152"/>
      <c r="P701" s="152"/>
      <c r="Q701" s="152"/>
      <c r="R701" s="153"/>
      <c r="S701" s="153" t="str">
        <f t="array" ref="S701">INDEX(Activities!I:I, MATCH(A701, Activities!A:A, 0))</f>
        <v>North East Nigeria Security and Conflict and Stabilisation Programme</v>
      </c>
      <c r="T701" s="153"/>
      <c r="U701" s="135"/>
      <c r="V701" s="135"/>
      <c r="W701" s="135"/>
      <c r="X701" s="135"/>
      <c r="Y701" s="135"/>
      <c r="Z701" s="135"/>
      <c r="AA701" s="135"/>
    </row>
    <row r="702" ht="13.5" customHeight="1">
      <c r="A702" s="146" t="s">
        <v>227</v>
      </c>
      <c r="B702" s="147">
        <f>COUNTIF(Activities!A:A, A702)</f>
        <v>1</v>
      </c>
      <c r="C702" s="161">
        <v>781677.0</v>
      </c>
      <c r="D702" s="149">
        <v>44286.0</v>
      </c>
      <c r="E702" s="150">
        <v>44286.0</v>
      </c>
      <c r="F702" s="156">
        <v>4.0</v>
      </c>
      <c r="G702" s="152">
        <f t="shared" si="1"/>
        <v>3</v>
      </c>
      <c r="H702" s="153" t="s">
        <v>817</v>
      </c>
      <c r="I702" s="152">
        <f t="shared" si="2"/>
        <v>2021</v>
      </c>
      <c r="J702" s="152">
        <f t="shared" si="3"/>
        <v>2022</v>
      </c>
      <c r="K702" s="153" t="str">
        <f t="shared" si="4"/>
        <v>Expenditure on Africa Peace and Security (Q4 FY 2022)</v>
      </c>
      <c r="L702" s="152" t="s">
        <v>5</v>
      </c>
      <c r="M702" s="152" t="s">
        <v>8</v>
      </c>
      <c r="N702" s="152">
        <v>10.0</v>
      </c>
      <c r="O702" s="152"/>
      <c r="P702" s="152"/>
      <c r="Q702" s="152"/>
      <c r="R702" s="153"/>
      <c r="S702" s="153" t="str">
        <f t="array" ref="S702">INDEX(Activities!I:I, MATCH(A702, Activities!A:A, 0))</f>
        <v>Africa Peace and Security</v>
      </c>
      <c r="T702" s="153"/>
      <c r="U702" s="135"/>
      <c r="V702" s="135"/>
      <c r="W702" s="135"/>
      <c r="X702" s="135"/>
      <c r="Y702" s="135"/>
      <c r="Z702" s="135"/>
      <c r="AA702" s="135"/>
    </row>
    <row r="703" ht="13.5" customHeight="1">
      <c r="A703" s="146" t="s">
        <v>231</v>
      </c>
      <c r="B703" s="147">
        <f>COUNTIF(Activities!A:A, A703)</f>
        <v>1</v>
      </c>
      <c r="C703" s="161">
        <v>1324235.66</v>
      </c>
      <c r="D703" s="149">
        <v>44286.0</v>
      </c>
      <c r="E703" s="150">
        <v>44286.0</v>
      </c>
      <c r="F703" s="156">
        <v>4.0</v>
      </c>
      <c r="G703" s="152">
        <f t="shared" si="1"/>
        <v>3</v>
      </c>
      <c r="H703" s="153" t="s">
        <v>817</v>
      </c>
      <c r="I703" s="152">
        <f t="shared" si="2"/>
        <v>2021</v>
      </c>
      <c r="J703" s="152">
        <f t="shared" si="3"/>
        <v>2022</v>
      </c>
      <c r="K703" s="153" t="str">
        <f t="shared" si="4"/>
        <v>Expenditure on East Africa Preventing Violent Extremism (Q4 FY 2022)</v>
      </c>
      <c r="L703" s="152" t="s">
        <v>5</v>
      </c>
      <c r="M703" s="152" t="s">
        <v>8</v>
      </c>
      <c r="N703" s="152">
        <v>10.0</v>
      </c>
      <c r="O703" s="152"/>
      <c r="P703" s="152"/>
      <c r="Q703" s="152"/>
      <c r="R703" s="153"/>
      <c r="S703" s="153" t="str">
        <f t="array" ref="S703">INDEX(Activities!I:I, MATCH(A703, Activities!A:A, 0))</f>
        <v>East Africa Preventing Violent Extremism</v>
      </c>
      <c r="T703" s="153"/>
      <c r="U703" s="135"/>
      <c r="V703" s="135"/>
      <c r="W703" s="135"/>
      <c r="X703" s="135"/>
      <c r="Y703" s="135"/>
      <c r="Z703" s="135"/>
      <c r="AA703" s="135"/>
    </row>
    <row r="704" ht="13.5" customHeight="1">
      <c r="A704" s="146" t="s">
        <v>235</v>
      </c>
      <c r="B704" s="147">
        <f>COUNTIF(Activities!A:A, A704)</f>
        <v>1</v>
      </c>
      <c r="C704" s="161">
        <v>298873.41</v>
      </c>
      <c r="D704" s="149">
        <v>44286.0</v>
      </c>
      <c r="E704" s="150">
        <v>44286.0</v>
      </c>
      <c r="F704" s="156">
        <v>4.0</v>
      </c>
      <c r="G704" s="152">
        <f t="shared" si="1"/>
        <v>3</v>
      </c>
      <c r="H704" s="153" t="s">
        <v>817</v>
      </c>
      <c r="I704" s="152">
        <f t="shared" si="2"/>
        <v>2021</v>
      </c>
      <c r="J704" s="152">
        <f t="shared" si="3"/>
        <v>2022</v>
      </c>
      <c r="K704" s="153" t="str">
        <f t="shared" si="4"/>
        <v>Expenditure on East Africa Crime and Justice Programme (Q4 FY 2022)</v>
      </c>
      <c r="L704" s="152" t="s">
        <v>5</v>
      </c>
      <c r="M704" s="152" t="s">
        <v>8</v>
      </c>
      <c r="N704" s="152">
        <v>10.0</v>
      </c>
      <c r="O704" s="152"/>
      <c r="P704" s="152"/>
      <c r="Q704" s="152"/>
      <c r="R704" s="153"/>
      <c r="S704" s="153" t="str">
        <f t="array" ref="S704">INDEX(Activities!I:I, MATCH(A704, Activities!A:A, 0))</f>
        <v>East Africa Crime and Justice Programme</v>
      </c>
      <c r="T704" s="153"/>
      <c r="U704" s="135"/>
      <c r="V704" s="135"/>
      <c r="W704" s="135"/>
      <c r="X704" s="135"/>
      <c r="Y704" s="135"/>
      <c r="Z704" s="135"/>
      <c r="AA704" s="135"/>
    </row>
    <row r="705" ht="13.5" customHeight="1">
      <c r="A705" s="146" t="s">
        <v>244</v>
      </c>
      <c r="B705" s="147">
        <f>COUNTIF(Activities!A:A, A705)</f>
        <v>1</v>
      </c>
      <c r="C705" s="161">
        <v>0.0</v>
      </c>
      <c r="D705" s="149">
        <v>44286.0</v>
      </c>
      <c r="E705" s="150">
        <v>44286.0</v>
      </c>
      <c r="F705" s="156">
        <v>4.0</v>
      </c>
      <c r="G705" s="152">
        <f t="shared" si="1"/>
        <v>3</v>
      </c>
      <c r="H705" s="153" t="s">
        <v>817</v>
      </c>
      <c r="I705" s="152">
        <f t="shared" si="2"/>
        <v>2021</v>
      </c>
      <c r="J705" s="152">
        <f t="shared" si="3"/>
        <v>2022</v>
      </c>
      <c r="K705" s="153" t="str">
        <f t="shared" si="4"/>
        <v>Expenditure on Nigeria Delta &amp; Maritime Security and Stability Programme (Q4 FY 2022)</v>
      </c>
      <c r="L705" s="152" t="s">
        <v>5</v>
      </c>
      <c r="M705" s="152" t="s">
        <v>8</v>
      </c>
      <c r="N705" s="152">
        <v>10.0</v>
      </c>
      <c r="O705" s="152"/>
      <c r="P705" s="152"/>
      <c r="Q705" s="152"/>
      <c r="R705" s="153"/>
      <c r="S705" s="153" t="str">
        <f t="array" ref="S705">INDEX(Activities!I:I, MATCH(A705, Activities!A:A, 0))</f>
        <v>Nigeria Delta &amp; Maritime Security and Stability Programme</v>
      </c>
      <c r="T705" s="153"/>
      <c r="U705" s="135"/>
      <c r="V705" s="135"/>
      <c r="W705" s="135"/>
      <c r="X705" s="135"/>
      <c r="Y705" s="135"/>
      <c r="Z705" s="135"/>
      <c r="AA705" s="135"/>
    </row>
    <row r="706" ht="13.5" customHeight="1">
      <c r="A706" s="146" t="s">
        <v>248</v>
      </c>
      <c r="B706" s="147">
        <f>COUNTIF(Activities!A:A, A706)</f>
        <v>1</v>
      </c>
      <c r="C706" s="161">
        <v>293800.49</v>
      </c>
      <c r="D706" s="149">
        <v>44286.0</v>
      </c>
      <c r="E706" s="150">
        <v>44286.0</v>
      </c>
      <c r="F706" s="156">
        <v>4.0</v>
      </c>
      <c r="G706" s="152">
        <f t="shared" si="1"/>
        <v>3</v>
      </c>
      <c r="H706" s="153" t="s">
        <v>817</v>
      </c>
      <c r="I706" s="152">
        <f t="shared" si="2"/>
        <v>2021</v>
      </c>
      <c r="J706" s="152">
        <f t="shared" si="3"/>
        <v>2022</v>
      </c>
      <c r="K706" s="153" t="str">
        <f t="shared" si="4"/>
        <v>Expenditure on Sahel Defence and Security (Q4 FY 2022)</v>
      </c>
      <c r="L706" s="152" t="s">
        <v>5</v>
      </c>
      <c r="M706" s="152" t="s">
        <v>8</v>
      </c>
      <c r="N706" s="152">
        <v>10.0</v>
      </c>
      <c r="O706" s="152"/>
      <c r="P706" s="152"/>
      <c r="Q706" s="152"/>
      <c r="R706" s="153"/>
      <c r="S706" s="153" t="str">
        <f t="array" ref="S706">INDEX(Activities!I:I, MATCH(A706, Activities!A:A, 0))</f>
        <v>Sahel Defence and Security</v>
      </c>
      <c r="T706" s="153"/>
      <c r="U706" s="135"/>
      <c r="V706" s="135"/>
      <c r="W706" s="135"/>
      <c r="X706" s="135"/>
      <c r="Y706" s="135"/>
      <c r="Z706" s="135"/>
      <c r="AA706" s="135"/>
    </row>
    <row r="707" ht="13.5" customHeight="1">
      <c r="A707" s="146" t="s">
        <v>252</v>
      </c>
      <c r="B707" s="147">
        <f>COUNTIF(Activities!A:A, A707)</f>
        <v>1</v>
      </c>
      <c r="C707" s="161">
        <v>1765204.99</v>
      </c>
      <c r="D707" s="149">
        <v>44286.0</v>
      </c>
      <c r="E707" s="150">
        <v>44286.0</v>
      </c>
      <c r="F707" s="156">
        <v>4.0</v>
      </c>
      <c r="G707" s="152">
        <f t="shared" si="1"/>
        <v>3</v>
      </c>
      <c r="H707" s="153" t="s">
        <v>817</v>
      </c>
      <c r="I707" s="152">
        <f t="shared" si="2"/>
        <v>2021</v>
      </c>
      <c r="J707" s="152">
        <f t="shared" si="3"/>
        <v>2022</v>
      </c>
      <c r="K707" s="153" t="str">
        <f t="shared" si="4"/>
        <v>Expenditure on Sahel Stabilisation Programme (Q4 FY 2022)</v>
      </c>
      <c r="L707" s="152" t="s">
        <v>5</v>
      </c>
      <c r="M707" s="152" t="s">
        <v>8</v>
      </c>
      <c r="N707" s="152">
        <v>10.0</v>
      </c>
      <c r="O707" s="152"/>
      <c r="P707" s="152"/>
      <c r="Q707" s="152"/>
      <c r="R707" s="153"/>
      <c r="S707" s="153" t="str">
        <f t="array" ref="S707">INDEX(Activities!I:I, MATCH(A707, Activities!A:A, 0))</f>
        <v>Sahel Stabilisation Programme</v>
      </c>
      <c r="T707" s="153"/>
      <c r="U707" s="135"/>
      <c r="V707" s="135"/>
      <c r="W707" s="135"/>
      <c r="X707" s="135"/>
      <c r="Y707" s="135"/>
      <c r="Z707" s="135"/>
      <c r="AA707" s="135"/>
    </row>
    <row r="708" ht="13.5" customHeight="1">
      <c r="A708" s="146" t="s">
        <v>260</v>
      </c>
      <c r="B708" s="147">
        <f>COUNTIF(Activities!A:A, A708)</f>
        <v>1</v>
      </c>
      <c r="C708" s="161">
        <v>390064.2</v>
      </c>
      <c r="D708" s="149">
        <v>44286.0</v>
      </c>
      <c r="E708" s="150">
        <v>44286.0</v>
      </c>
      <c r="F708" s="156">
        <v>4.0</v>
      </c>
      <c r="G708" s="152">
        <f t="shared" si="1"/>
        <v>3</v>
      </c>
      <c r="H708" s="153" t="s">
        <v>817</v>
      </c>
      <c r="I708" s="152">
        <f t="shared" si="2"/>
        <v>2021</v>
      </c>
      <c r="J708" s="152">
        <f t="shared" si="3"/>
        <v>2022</v>
      </c>
      <c r="K708" s="153" t="str">
        <f t="shared" si="4"/>
        <v>Expenditure on Somalia Counter Extremism Programme (Q4 FY 2022)</v>
      </c>
      <c r="L708" s="152" t="s">
        <v>5</v>
      </c>
      <c r="M708" s="152" t="s">
        <v>8</v>
      </c>
      <c r="N708" s="152">
        <v>10.0</v>
      </c>
      <c r="O708" s="152"/>
      <c r="P708" s="152"/>
      <c r="Q708" s="152"/>
      <c r="R708" s="153"/>
      <c r="S708" s="153" t="str">
        <f t="array" ref="S708">INDEX(Activities!I:I, MATCH(A708, Activities!A:A, 0))</f>
        <v>Somalia Counter Extremism Programme</v>
      </c>
      <c r="T708" s="153"/>
      <c r="U708" s="135"/>
      <c r="V708" s="135"/>
      <c r="W708" s="135"/>
      <c r="X708" s="135"/>
      <c r="Y708" s="135"/>
      <c r="Z708" s="135"/>
      <c r="AA708" s="135"/>
    </row>
    <row r="709" ht="13.5" customHeight="1">
      <c r="A709" s="146" t="s">
        <v>265</v>
      </c>
      <c r="B709" s="147">
        <f>COUNTIF(Activities!A:A, A709)</f>
        <v>1</v>
      </c>
      <c r="C709" s="161">
        <v>2740452.89</v>
      </c>
      <c r="D709" s="149">
        <v>44286.0</v>
      </c>
      <c r="E709" s="150">
        <v>44286.0</v>
      </c>
      <c r="F709" s="156">
        <v>4.0</v>
      </c>
      <c r="G709" s="152">
        <f t="shared" si="1"/>
        <v>3</v>
      </c>
      <c r="H709" s="153" t="s">
        <v>817</v>
      </c>
      <c r="I709" s="152">
        <f t="shared" si="2"/>
        <v>2021</v>
      </c>
      <c r="J709" s="152">
        <f t="shared" si="3"/>
        <v>2022</v>
      </c>
      <c r="K709" s="153" t="str">
        <f t="shared" si="4"/>
        <v>Expenditure on Somalia Security Sector Reform Programme (Q4 FY 2022)</v>
      </c>
      <c r="L709" s="152" t="s">
        <v>5</v>
      </c>
      <c r="M709" s="152" t="s">
        <v>8</v>
      </c>
      <c r="N709" s="152">
        <v>10.0</v>
      </c>
      <c r="O709" s="152"/>
      <c r="P709" s="152"/>
      <c r="Q709" s="152"/>
      <c r="R709" s="153"/>
      <c r="S709" s="153" t="str">
        <f t="array" ref="S709">INDEX(Activities!I:I, MATCH(A709, Activities!A:A, 0))</f>
        <v>Somalia Security Sector Reform Programme</v>
      </c>
      <c r="T709" s="153"/>
      <c r="U709" s="135"/>
      <c r="V709" s="135"/>
      <c r="W709" s="135"/>
      <c r="X709" s="135"/>
      <c r="Y709" s="135"/>
      <c r="Z709" s="135"/>
      <c r="AA709" s="135"/>
    </row>
    <row r="710" ht="13.5" customHeight="1">
      <c r="A710" s="146" t="s">
        <v>269</v>
      </c>
      <c r="B710" s="147">
        <f>COUNTIF(Activities!A:A, A710)</f>
        <v>1</v>
      </c>
      <c r="C710" s="161">
        <v>896485.38</v>
      </c>
      <c r="D710" s="149">
        <v>44286.0</v>
      </c>
      <c r="E710" s="150">
        <v>44286.0</v>
      </c>
      <c r="F710" s="156">
        <v>4.0</v>
      </c>
      <c r="G710" s="152">
        <f t="shared" si="1"/>
        <v>3</v>
      </c>
      <c r="H710" s="153" t="s">
        <v>817</v>
      </c>
      <c r="I710" s="152">
        <f t="shared" si="2"/>
        <v>2021</v>
      </c>
      <c r="J710" s="152">
        <f t="shared" si="3"/>
        <v>2022</v>
      </c>
      <c r="K710" s="153" t="str">
        <f t="shared" si="4"/>
        <v>Expenditure on Somalia Stabilisation Programme (Q4 FY 2022)</v>
      </c>
      <c r="L710" s="152" t="s">
        <v>5</v>
      </c>
      <c r="M710" s="152" t="s">
        <v>8</v>
      </c>
      <c r="N710" s="152">
        <v>10.0</v>
      </c>
      <c r="O710" s="152"/>
      <c r="P710" s="152"/>
      <c r="Q710" s="152"/>
      <c r="R710" s="153"/>
      <c r="S710" s="153" t="str">
        <f t="array" ref="S710">INDEX(Activities!I:I, MATCH(A710, Activities!A:A, 0))</f>
        <v>Somalia Stabilisation Programme</v>
      </c>
      <c r="T710" s="153"/>
      <c r="U710" s="135"/>
      <c r="V710" s="135"/>
      <c r="W710" s="135"/>
      <c r="X710" s="135"/>
      <c r="Y710" s="135"/>
      <c r="Z710" s="135"/>
      <c r="AA710" s="135"/>
    </row>
    <row r="711" ht="13.5" customHeight="1">
      <c r="A711" s="146" t="s">
        <v>273</v>
      </c>
      <c r="B711" s="147">
        <f>COUNTIF(Activities!A:A, A711)</f>
        <v>1</v>
      </c>
      <c r="C711" s="161">
        <v>686118.95</v>
      </c>
      <c r="D711" s="149">
        <v>44286.0</v>
      </c>
      <c r="E711" s="150">
        <v>44286.0</v>
      </c>
      <c r="F711" s="156">
        <v>4.0</v>
      </c>
      <c r="G711" s="152">
        <f t="shared" si="1"/>
        <v>3</v>
      </c>
      <c r="H711" s="153" t="s">
        <v>817</v>
      </c>
      <c r="I711" s="152">
        <f t="shared" si="2"/>
        <v>2021</v>
      </c>
      <c r="J711" s="152">
        <f t="shared" si="3"/>
        <v>2022</v>
      </c>
      <c r="K711" s="153" t="str">
        <f t="shared" si="4"/>
        <v>Expenditure on South Sudan Conflict Reduction (Q4 FY 2022)</v>
      </c>
      <c r="L711" s="152" t="s">
        <v>5</v>
      </c>
      <c r="M711" s="152" t="s">
        <v>8</v>
      </c>
      <c r="N711" s="152">
        <v>10.0</v>
      </c>
      <c r="O711" s="152"/>
      <c r="P711" s="152"/>
      <c r="Q711" s="152"/>
      <c r="R711" s="153"/>
      <c r="S711" s="153" t="str">
        <f t="array" ref="S711">INDEX(Activities!I:I, MATCH(A711, Activities!A:A, 0))</f>
        <v>South Sudan Conflict Reduction</v>
      </c>
      <c r="T711" s="153"/>
      <c r="U711" s="135"/>
      <c r="V711" s="135"/>
      <c r="W711" s="135"/>
      <c r="X711" s="135"/>
      <c r="Y711" s="135"/>
      <c r="Z711" s="135"/>
      <c r="AA711" s="135"/>
    </row>
    <row r="712" ht="13.5" customHeight="1">
      <c r="A712" s="146" t="s">
        <v>279</v>
      </c>
      <c r="B712" s="147">
        <f>COUNTIF(Activities!A:A, A712)</f>
        <v>1</v>
      </c>
      <c r="C712" s="161">
        <v>1145713.45</v>
      </c>
      <c r="D712" s="149">
        <v>44286.0</v>
      </c>
      <c r="E712" s="150">
        <v>44286.0</v>
      </c>
      <c r="F712" s="156">
        <v>4.0</v>
      </c>
      <c r="G712" s="152">
        <f t="shared" si="1"/>
        <v>3</v>
      </c>
      <c r="H712" s="153" t="s">
        <v>817</v>
      </c>
      <c r="I712" s="152">
        <f t="shared" si="2"/>
        <v>2021</v>
      </c>
      <c r="J712" s="152">
        <f t="shared" si="3"/>
        <v>2022</v>
      </c>
      <c r="K712" s="153" t="str">
        <f t="shared" si="4"/>
        <v>Expenditure on Sudan Conflict Reduction and Stabilisation Programme (Q4 FY 2022)</v>
      </c>
      <c r="L712" s="152" t="s">
        <v>5</v>
      </c>
      <c r="M712" s="152" t="s">
        <v>8</v>
      </c>
      <c r="N712" s="152">
        <v>10.0</v>
      </c>
      <c r="O712" s="152"/>
      <c r="P712" s="152"/>
      <c r="Q712" s="152"/>
      <c r="R712" s="153"/>
      <c r="S712" s="153" t="str">
        <f t="array" ref="S712">INDEX(Activities!I:I, MATCH(A712, Activities!A:A, 0))</f>
        <v>Sudan Conflict Reduction and Stabilisation Programme</v>
      </c>
      <c r="T712" s="153"/>
      <c r="U712" s="135"/>
      <c r="V712" s="135"/>
      <c r="W712" s="135"/>
      <c r="X712" s="135"/>
      <c r="Y712" s="135"/>
      <c r="Z712" s="135"/>
      <c r="AA712" s="135"/>
    </row>
    <row r="713" ht="13.5" customHeight="1">
      <c r="A713" s="146" t="s">
        <v>309</v>
      </c>
      <c r="B713" s="147">
        <f>COUNTIF(Activities!A:A, A713)</f>
        <v>1</v>
      </c>
      <c r="C713" s="161">
        <v>1110562.0</v>
      </c>
      <c r="D713" s="149">
        <v>44286.0</v>
      </c>
      <c r="E713" s="150">
        <v>44286.0</v>
      </c>
      <c r="F713" s="156">
        <v>4.0</v>
      </c>
      <c r="G713" s="152">
        <f t="shared" si="1"/>
        <v>3</v>
      </c>
      <c r="H713" s="153" t="s">
        <v>817</v>
      </c>
      <c r="I713" s="152">
        <f t="shared" si="2"/>
        <v>2021</v>
      </c>
      <c r="J713" s="152">
        <f t="shared" si="3"/>
        <v>2022</v>
      </c>
      <c r="K713" s="153" t="str">
        <f t="shared" si="4"/>
        <v>Expenditure on Caribbean – Serious and Organised Crime (Q4 FY 2022)</v>
      </c>
      <c r="L713" s="152" t="s">
        <v>5</v>
      </c>
      <c r="M713" s="152" t="s">
        <v>8</v>
      </c>
      <c r="N713" s="152">
        <v>10.0</v>
      </c>
      <c r="O713" s="152"/>
      <c r="P713" s="152"/>
      <c r="Q713" s="152"/>
      <c r="R713" s="153"/>
      <c r="S713" s="153" t="str">
        <f t="array" ref="S713">INDEX(Activities!I:I, MATCH(A713, Activities!A:A, 0))</f>
        <v>Caribbean – Serious and Organised Crime</v>
      </c>
      <c r="T713" s="153"/>
      <c r="U713" s="135"/>
      <c r="V713" s="135"/>
      <c r="W713" s="135"/>
      <c r="X713" s="135"/>
      <c r="Y713" s="135"/>
      <c r="Z713" s="135"/>
      <c r="AA713" s="135"/>
    </row>
    <row r="714" ht="13.5" customHeight="1">
      <c r="A714" s="146" t="s">
        <v>314</v>
      </c>
      <c r="B714" s="147">
        <f>COUNTIF(Activities!A:A, A714)</f>
        <v>1</v>
      </c>
      <c r="C714" s="161">
        <v>5832973.0</v>
      </c>
      <c r="D714" s="149">
        <v>44286.0</v>
      </c>
      <c r="E714" s="150">
        <v>44286.0</v>
      </c>
      <c r="F714" s="156">
        <v>4.0</v>
      </c>
      <c r="G714" s="152">
        <f t="shared" si="1"/>
        <v>3</v>
      </c>
      <c r="H714" s="153" t="s">
        <v>817</v>
      </c>
      <c r="I714" s="152">
        <f t="shared" si="2"/>
        <v>2021</v>
      </c>
      <c r="J714" s="152">
        <f t="shared" si="3"/>
        <v>2022</v>
      </c>
      <c r="K714" s="153" t="str">
        <f t="shared" si="4"/>
        <v>Expenditure on Colombia Peace and Stability (Q4 FY 2022)</v>
      </c>
      <c r="L714" s="152" t="s">
        <v>5</v>
      </c>
      <c r="M714" s="152" t="s">
        <v>8</v>
      </c>
      <c r="N714" s="152">
        <v>10.0</v>
      </c>
      <c r="O714" s="152"/>
      <c r="P714" s="152"/>
      <c r="Q714" s="152"/>
      <c r="R714" s="153"/>
      <c r="S714" s="153" t="str">
        <f t="array" ref="S714">INDEX(Activities!I:I, MATCH(A714, Activities!A:A, 0))</f>
        <v>Colombia Peace and Stability</v>
      </c>
      <c r="T714" s="153"/>
      <c r="U714" s="135"/>
      <c r="V714" s="135"/>
      <c r="W714" s="135"/>
      <c r="X714" s="135"/>
      <c r="Y714" s="135"/>
      <c r="Z714" s="135"/>
      <c r="AA714" s="135"/>
    </row>
    <row r="715" ht="13.5" customHeight="1">
      <c r="A715" s="146" t="s">
        <v>320</v>
      </c>
      <c r="B715" s="147">
        <f>COUNTIF(Activities!A:A, A715)</f>
        <v>1</v>
      </c>
      <c r="C715" s="161">
        <v>627466.0</v>
      </c>
      <c r="D715" s="149">
        <v>44286.0</v>
      </c>
      <c r="E715" s="150">
        <v>44286.0</v>
      </c>
      <c r="F715" s="156">
        <v>4.0</v>
      </c>
      <c r="G715" s="152">
        <f t="shared" si="1"/>
        <v>3</v>
      </c>
      <c r="H715" s="153" t="s">
        <v>817</v>
      </c>
      <c r="I715" s="152">
        <f t="shared" si="2"/>
        <v>2021</v>
      </c>
      <c r="J715" s="152">
        <f t="shared" si="3"/>
        <v>2022</v>
      </c>
      <c r="K715" s="153" t="str">
        <f t="shared" si="4"/>
        <v>Expenditure on Peru/Colombia Serious Organised Crime (Formerly Combatting Illicit Economies - Colombia/Peru/Panama) (Q4 FY 2022)</v>
      </c>
      <c r="L715" s="152" t="s">
        <v>5</v>
      </c>
      <c r="M715" s="152" t="s">
        <v>8</v>
      </c>
      <c r="N715" s="152">
        <v>10.0</v>
      </c>
      <c r="O715" s="152"/>
      <c r="P715" s="152"/>
      <c r="Q715" s="152"/>
      <c r="R715" s="153"/>
      <c r="S715" s="153" t="str">
        <f t="array" ref="S715">INDEX(Activities!I:I, MATCH(A715, Activities!A:A, 0))</f>
        <v>Peru/Colombia Serious Organised Crime (Formerly Combatting Illicit Economies - Colombia/Peru/Panama)</v>
      </c>
      <c r="T715" s="153"/>
      <c r="U715" s="135"/>
      <c r="V715" s="135"/>
      <c r="W715" s="135"/>
      <c r="X715" s="135"/>
      <c r="Y715" s="135"/>
      <c r="Z715" s="135"/>
      <c r="AA715" s="135"/>
    </row>
    <row r="716" ht="13.5" customHeight="1">
      <c r="A716" s="146" t="s">
        <v>325</v>
      </c>
      <c r="B716" s="147">
        <f>COUNTIF(Activities!A:A, A716)</f>
        <v>1</v>
      </c>
      <c r="C716" s="161">
        <v>887045.17</v>
      </c>
      <c r="D716" s="149">
        <v>44286.0</v>
      </c>
      <c r="E716" s="150">
        <v>44286.0</v>
      </c>
      <c r="F716" s="156">
        <v>4.0</v>
      </c>
      <c r="G716" s="152">
        <f t="shared" si="1"/>
        <v>3</v>
      </c>
      <c r="H716" s="153" t="s">
        <v>817</v>
      </c>
      <c r="I716" s="152">
        <f t="shared" si="2"/>
        <v>2021</v>
      </c>
      <c r="J716" s="152">
        <f t="shared" si="3"/>
        <v>2022</v>
      </c>
      <c r="K716" s="153" t="str">
        <f t="shared" si="4"/>
        <v>Expenditure on Central Asia Programme (Q4 FY 2022)</v>
      </c>
      <c r="L716" s="152" t="s">
        <v>5</v>
      </c>
      <c r="M716" s="152" t="s">
        <v>8</v>
      </c>
      <c r="N716" s="152">
        <v>10.0</v>
      </c>
      <c r="O716" s="152"/>
      <c r="P716" s="152"/>
      <c r="Q716" s="152"/>
      <c r="R716" s="153"/>
      <c r="S716" s="153" t="str">
        <f t="array" ref="S716">INDEX(Activities!I:I, MATCH(A716, Activities!A:A, 0))</f>
        <v>Central Asia Programme</v>
      </c>
      <c r="T716" s="153"/>
      <c r="U716" s="135"/>
      <c r="V716" s="135"/>
      <c r="W716" s="135"/>
      <c r="X716" s="135"/>
      <c r="Y716" s="135"/>
      <c r="Z716" s="135"/>
      <c r="AA716" s="135"/>
    </row>
    <row r="717" ht="13.5" customHeight="1">
      <c r="A717" s="146" t="s">
        <v>330</v>
      </c>
      <c r="B717" s="147">
        <f>COUNTIF(Activities!A:A, A717)</f>
        <v>1</v>
      </c>
      <c r="C717" s="161">
        <v>1477609.88</v>
      </c>
      <c r="D717" s="149">
        <v>44286.0</v>
      </c>
      <c r="E717" s="150">
        <v>44286.0</v>
      </c>
      <c r="F717" s="156">
        <v>4.0</v>
      </c>
      <c r="G717" s="152">
        <f t="shared" si="1"/>
        <v>3</v>
      </c>
      <c r="H717" s="153" t="s">
        <v>817</v>
      </c>
      <c r="I717" s="152">
        <f t="shared" si="2"/>
        <v>2021</v>
      </c>
      <c r="J717" s="152">
        <f t="shared" si="3"/>
        <v>2022</v>
      </c>
      <c r="K717" s="153" t="str">
        <f t="shared" si="4"/>
        <v>Expenditure on Eastern Partnership (Q4 FY 2022)</v>
      </c>
      <c r="L717" s="152" t="s">
        <v>5</v>
      </c>
      <c r="M717" s="152" t="s">
        <v>8</v>
      </c>
      <c r="N717" s="152">
        <v>10.0</v>
      </c>
      <c r="O717" s="152"/>
      <c r="P717" s="152"/>
      <c r="Q717" s="152"/>
      <c r="R717" s="153"/>
      <c r="S717" s="153" t="str">
        <f t="array" ref="S717">INDEX(Activities!I:I, MATCH(A717, Activities!A:A, 0))</f>
        <v>Eastern Partnership</v>
      </c>
      <c r="T717" s="153"/>
      <c r="U717" s="135"/>
      <c r="V717" s="135"/>
      <c r="W717" s="135"/>
      <c r="X717" s="135"/>
      <c r="Y717" s="135"/>
      <c r="Z717" s="135"/>
      <c r="AA717" s="135"/>
    </row>
    <row r="718" ht="13.5" customHeight="1">
      <c r="A718" s="146" t="s">
        <v>334</v>
      </c>
      <c r="B718" s="147">
        <f>COUNTIF(Activities!A:A, A718)</f>
        <v>1</v>
      </c>
      <c r="C718" s="161">
        <v>1079270.46</v>
      </c>
      <c r="D718" s="149">
        <v>44286.0</v>
      </c>
      <c r="E718" s="150">
        <v>44286.0</v>
      </c>
      <c r="F718" s="156">
        <v>4.0</v>
      </c>
      <c r="G718" s="152">
        <f t="shared" si="1"/>
        <v>3</v>
      </c>
      <c r="H718" s="153" t="s">
        <v>817</v>
      </c>
      <c r="I718" s="152">
        <f t="shared" si="2"/>
        <v>2021</v>
      </c>
      <c r="J718" s="152">
        <f t="shared" si="3"/>
        <v>2022</v>
      </c>
      <c r="K718" s="153" t="str">
        <f t="shared" si="4"/>
        <v>Expenditure on Good Governance Fund (Q4 FY 2022)</v>
      </c>
      <c r="L718" s="152" t="s">
        <v>5</v>
      </c>
      <c r="M718" s="152" t="s">
        <v>8</v>
      </c>
      <c r="N718" s="152">
        <v>10.0</v>
      </c>
      <c r="O718" s="152"/>
      <c r="P718" s="152"/>
      <c r="Q718" s="152"/>
      <c r="R718" s="153"/>
      <c r="S718" s="153" t="str">
        <f t="array" ref="S718">INDEX(Activities!I:I, MATCH(A718, Activities!A:A, 0))</f>
        <v>Good Governance Fund</v>
      </c>
      <c r="T718" s="153"/>
      <c r="U718" s="135"/>
      <c r="V718" s="135"/>
      <c r="W718" s="135"/>
      <c r="X718" s="135"/>
      <c r="Y718" s="135"/>
      <c r="Z718" s="135"/>
      <c r="AA718" s="135"/>
    </row>
    <row r="719" ht="13.5" customHeight="1">
      <c r="A719" s="146" t="s">
        <v>349</v>
      </c>
      <c r="B719" s="147">
        <f>COUNTIF(Activities!A:A, A719)</f>
        <v>1</v>
      </c>
      <c r="C719" s="161">
        <v>968673.05</v>
      </c>
      <c r="D719" s="149">
        <v>44286.0</v>
      </c>
      <c r="E719" s="150">
        <v>44286.0</v>
      </c>
      <c r="F719" s="156">
        <v>4.0</v>
      </c>
      <c r="G719" s="152">
        <f t="shared" si="1"/>
        <v>3</v>
      </c>
      <c r="H719" s="153" t="s">
        <v>817</v>
      </c>
      <c r="I719" s="152">
        <f t="shared" si="2"/>
        <v>2021</v>
      </c>
      <c r="J719" s="152">
        <f t="shared" si="3"/>
        <v>2022</v>
      </c>
      <c r="K719" s="153" t="str">
        <f t="shared" si="4"/>
        <v>Expenditure on Algeria CSSF Programme (Q4 FY 2022)</v>
      </c>
      <c r="L719" s="152" t="s">
        <v>5</v>
      </c>
      <c r="M719" s="152" t="s">
        <v>8</v>
      </c>
      <c r="N719" s="152">
        <v>10.0</v>
      </c>
      <c r="O719" s="152"/>
      <c r="P719" s="152"/>
      <c r="Q719" s="152"/>
      <c r="R719" s="153"/>
      <c r="S719" s="153" t="str">
        <f t="array" ref="S719">INDEX(Activities!I:I, MATCH(A719, Activities!A:A, 0))</f>
        <v>Algeria CSSF Programme</v>
      </c>
      <c r="T719" s="153"/>
      <c r="U719" s="135"/>
      <c r="V719" s="135"/>
      <c r="W719" s="135"/>
      <c r="X719" s="135"/>
      <c r="Y719" s="135"/>
      <c r="Z719" s="135"/>
      <c r="AA719" s="135"/>
    </row>
    <row r="720" ht="13.5" customHeight="1">
      <c r="A720" s="146" t="s">
        <v>356</v>
      </c>
      <c r="B720" s="147">
        <f>COUNTIF(Activities!A:A, A720)</f>
        <v>1</v>
      </c>
      <c r="C720" s="161">
        <v>2284840.78</v>
      </c>
      <c r="D720" s="149">
        <v>44286.0</v>
      </c>
      <c r="E720" s="150">
        <v>44286.0</v>
      </c>
      <c r="F720" s="156">
        <v>4.0</v>
      </c>
      <c r="G720" s="152">
        <f t="shared" si="1"/>
        <v>3</v>
      </c>
      <c r="H720" s="153" t="s">
        <v>817</v>
      </c>
      <c r="I720" s="152">
        <f t="shared" si="2"/>
        <v>2021</v>
      </c>
      <c r="J720" s="152">
        <f t="shared" si="3"/>
        <v>2022</v>
      </c>
      <c r="K720" s="153" t="str">
        <f t="shared" si="4"/>
        <v>Expenditure on Egypt CSSF Programme (Q4 FY 2022)</v>
      </c>
      <c r="L720" s="152" t="s">
        <v>5</v>
      </c>
      <c r="M720" s="152" t="s">
        <v>8</v>
      </c>
      <c r="N720" s="152">
        <v>10.0</v>
      </c>
      <c r="O720" s="152"/>
      <c r="P720" s="152"/>
      <c r="Q720" s="152"/>
      <c r="R720" s="153"/>
      <c r="S720" s="153" t="str">
        <f t="array" ref="S720">INDEX(Activities!I:I, MATCH(A720, Activities!A:A, 0))</f>
        <v>Egypt CSSF Programme</v>
      </c>
      <c r="T720" s="153"/>
      <c r="U720" s="135"/>
      <c r="V720" s="135"/>
      <c r="W720" s="135"/>
      <c r="X720" s="135"/>
      <c r="Y720" s="135"/>
      <c r="Z720" s="135"/>
      <c r="AA720" s="135"/>
    </row>
    <row r="721" ht="13.5" customHeight="1">
      <c r="A721" s="146" t="s">
        <v>363</v>
      </c>
      <c r="B721" s="147">
        <f>COUNTIF(Activities!A:A, A721)</f>
        <v>1</v>
      </c>
      <c r="C721" s="161">
        <v>720246.0</v>
      </c>
      <c r="D721" s="149">
        <v>44286.0</v>
      </c>
      <c r="E721" s="150">
        <v>44286.0</v>
      </c>
      <c r="F721" s="156">
        <v>4.0</v>
      </c>
      <c r="G721" s="152">
        <f t="shared" si="1"/>
        <v>3</v>
      </c>
      <c r="H721" s="153" t="s">
        <v>817</v>
      </c>
      <c r="I721" s="152">
        <f t="shared" si="2"/>
        <v>2021</v>
      </c>
      <c r="J721" s="152">
        <f t="shared" si="3"/>
        <v>2022</v>
      </c>
      <c r="K721" s="153" t="str">
        <f t="shared" si="4"/>
        <v>Expenditure on Lebanon CSSF: Security Programme (Q4 FY 2022)</v>
      </c>
      <c r="L721" s="152" t="s">
        <v>5</v>
      </c>
      <c r="M721" s="152" t="s">
        <v>8</v>
      </c>
      <c r="N721" s="152">
        <v>10.0</v>
      </c>
      <c r="O721" s="152"/>
      <c r="P721" s="152"/>
      <c r="Q721" s="152"/>
      <c r="R721" s="153"/>
      <c r="S721" s="153" t="str">
        <f t="array" ref="S721">INDEX(Activities!I:I, MATCH(A721, Activities!A:A, 0))</f>
        <v>Lebanon CSSF: Security Programme</v>
      </c>
      <c r="T721" s="153"/>
      <c r="U721" s="135"/>
      <c r="V721" s="135"/>
      <c r="W721" s="135"/>
      <c r="X721" s="135"/>
      <c r="Y721" s="135"/>
      <c r="Z721" s="135"/>
      <c r="AA721" s="135"/>
    </row>
    <row r="722" ht="13.5" customHeight="1">
      <c r="A722" s="146" t="s">
        <v>370</v>
      </c>
      <c r="B722" s="147">
        <f>COUNTIF(Activities!A:A, A722)</f>
        <v>1</v>
      </c>
      <c r="C722" s="161">
        <v>2841445.58</v>
      </c>
      <c r="D722" s="149">
        <v>44286.0</v>
      </c>
      <c r="E722" s="150">
        <v>44286.0</v>
      </c>
      <c r="F722" s="156">
        <v>4.0</v>
      </c>
      <c r="G722" s="152">
        <f t="shared" si="1"/>
        <v>3</v>
      </c>
      <c r="H722" s="153" t="s">
        <v>817</v>
      </c>
      <c r="I722" s="152">
        <f t="shared" si="2"/>
        <v>2021</v>
      </c>
      <c r="J722" s="152">
        <f t="shared" si="3"/>
        <v>2022</v>
      </c>
      <c r="K722" s="153" t="str">
        <f t="shared" si="4"/>
        <v>Expenditure on Libya CSSF Programme (Q4 FY 2022)</v>
      </c>
      <c r="L722" s="152" t="s">
        <v>5</v>
      </c>
      <c r="M722" s="152" t="s">
        <v>8</v>
      </c>
      <c r="N722" s="152">
        <v>10.0</v>
      </c>
      <c r="O722" s="152"/>
      <c r="P722" s="152"/>
      <c r="Q722" s="152"/>
      <c r="R722" s="153"/>
      <c r="S722" s="153" t="str">
        <f t="array" ref="S722">INDEX(Activities!I:I, MATCH(A722, Activities!A:A, 0))</f>
        <v>Libya CSSF Programme</v>
      </c>
      <c r="T722" s="153"/>
      <c r="U722" s="135"/>
      <c r="V722" s="135"/>
      <c r="W722" s="135"/>
      <c r="X722" s="135"/>
      <c r="Y722" s="135"/>
      <c r="Z722" s="135"/>
      <c r="AA722" s="135"/>
    </row>
    <row r="723" ht="13.5" customHeight="1">
      <c r="A723" s="146" t="s">
        <v>376</v>
      </c>
      <c r="B723" s="147">
        <f>COUNTIF(Activities!A:A, A723)</f>
        <v>1</v>
      </c>
      <c r="C723" s="161">
        <v>2076614.86</v>
      </c>
      <c r="D723" s="149">
        <v>44286.0</v>
      </c>
      <c r="E723" s="150">
        <v>44286.0</v>
      </c>
      <c r="F723" s="156">
        <v>4.0</v>
      </c>
      <c r="G723" s="152">
        <f t="shared" si="1"/>
        <v>3</v>
      </c>
      <c r="H723" s="153" t="s">
        <v>817</v>
      </c>
      <c r="I723" s="152">
        <f t="shared" si="2"/>
        <v>2021</v>
      </c>
      <c r="J723" s="152">
        <f t="shared" si="3"/>
        <v>2022</v>
      </c>
      <c r="K723" s="153" t="str">
        <f t="shared" si="4"/>
        <v>Expenditure on Morocco CSSF Programme (Q4 FY 2022)</v>
      </c>
      <c r="L723" s="152" t="s">
        <v>5</v>
      </c>
      <c r="M723" s="152" t="s">
        <v>8</v>
      </c>
      <c r="N723" s="152">
        <v>10.0</v>
      </c>
      <c r="O723" s="152"/>
      <c r="P723" s="152"/>
      <c r="Q723" s="152"/>
      <c r="R723" s="153"/>
      <c r="S723" s="153" t="str">
        <f t="array" ref="S723">INDEX(Activities!I:I, MATCH(A723, Activities!A:A, 0))</f>
        <v>Morocco CSSF Programme</v>
      </c>
      <c r="T723" s="153"/>
      <c r="U723" s="135"/>
      <c r="V723" s="135"/>
      <c r="W723" s="135"/>
      <c r="X723" s="135"/>
      <c r="Y723" s="135"/>
      <c r="Z723" s="135"/>
      <c r="AA723" s="135"/>
    </row>
    <row r="724" ht="13.5" customHeight="1">
      <c r="A724" s="146" t="s">
        <v>383</v>
      </c>
      <c r="B724" s="147">
        <f>COUNTIF(Activities!A:A, A724)</f>
        <v>1</v>
      </c>
      <c r="C724" s="161">
        <v>-755777.64</v>
      </c>
      <c r="D724" s="149">
        <v>44286.0</v>
      </c>
      <c r="E724" s="150">
        <v>44286.0</v>
      </c>
      <c r="F724" s="156">
        <v>4.0</v>
      </c>
      <c r="G724" s="152">
        <f t="shared" si="1"/>
        <v>3</v>
      </c>
      <c r="H724" s="153" t="s">
        <v>817</v>
      </c>
      <c r="I724" s="152">
        <f t="shared" si="2"/>
        <v>2021</v>
      </c>
      <c r="J724" s="152">
        <f t="shared" si="3"/>
        <v>2022</v>
      </c>
      <c r="K724" s="153" t="str">
        <f t="shared" si="4"/>
        <v>Expenditure on Yemen CSSF Programme (Q4 FY 2022)</v>
      </c>
      <c r="L724" s="152" t="s">
        <v>5</v>
      </c>
      <c r="M724" s="152" t="s">
        <v>8</v>
      </c>
      <c r="N724" s="152">
        <v>10.0</v>
      </c>
      <c r="O724" s="152"/>
      <c r="P724" s="152"/>
      <c r="Q724" s="152"/>
      <c r="R724" s="153"/>
      <c r="S724" s="153" t="str">
        <f t="array" ref="S724">INDEX(Activities!I:I, MATCH(A724, Activities!A:A, 0))</f>
        <v>Yemen CSSF Programme</v>
      </c>
      <c r="T724" s="153"/>
      <c r="U724" s="135"/>
      <c r="V724" s="135"/>
      <c r="W724" s="135"/>
      <c r="X724" s="135"/>
      <c r="Y724" s="135"/>
      <c r="Z724" s="135"/>
      <c r="AA724" s="135"/>
    </row>
    <row r="725" ht="13.5" customHeight="1">
      <c r="A725" s="146" t="s">
        <v>399</v>
      </c>
      <c r="B725" s="147">
        <f>COUNTIF(Activities!A:A, A725)</f>
        <v>1</v>
      </c>
      <c r="C725" s="161">
        <v>1044279.74</v>
      </c>
      <c r="D725" s="149">
        <v>44286.0</v>
      </c>
      <c r="E725" s="150">
        <v>44286.0</v>
      </c>
      <c r="F725" s="156">
        <v>4.0</v>
      </c>
      <c r="G725" s="152">
        <f t="shared" si="1"/>
        <v>3</v>
      </c>
      <c r="H725" s="153" t="s">
        <v>817</v>
      </c>
      <c r="I725" s="152">
        <f t="shared" si="2"/>
        <v>2021</v>
      </c>
      <c r="J725" s="152">
        <f t="shared" si="3"/>
        <v>2022</v>
      </c>
      <c r="K725" s="153" t="str">
        <f t="shared" si="4"/>
        <v>Expenditure on Jordan Political Stability (Q4 FY 2022)</v>
      </c>
      <c r="L725" s="152" t="s">
        <v>5</v>
      </c>
      <c r="M725" s="152" t="s">
        <v>8</v>
      </c>
      <c r="N725" s="152">
        <v>10.0</v>
      </c>
      <c r="O725" s="152"/>
      <c r="P725" s="152"/>
      <c r="Q725" s="152"/>
      <c r="R725" s="153"/>
      <c r="S725" s="153" t="str">
        <f t="array" ref="S725">INDEX(Activities!I:I, MATCH(A725, Activities!A:A, 0))</f>
        <v>Jordan Political Stability</v>
      </c>
      <c r="T725" s="153"/>
      <c r="U725" s="135"/>
      <c r="V725" s="135"/>
      <c r="W725" s="135"/>
      <c r="X725" s="135"/>
      <c r="Y725" s="135"/>
      <c r="Z725" s="135"/>
      <c r="AA725" s="135"/>
    </row>
    <row r="726" ht="13.5" customHeight="1">
      <c r="A726" s="146" t="s">
        <v>409</v>
      </c>
      <c r="B726" s="147">
        <f>COUNTIF(Activities!A:A, A726)</f>
        <v>1</v>
      </c>
      <c r="C726" s="161">
        <v>1146350.32</v>
      </c>
      <c r="D726" s="149">
        <v>44286.0</v>
      </c>
      <c r="E726" s="150">
        <v>44286.0</v>
      </c>
      <c r="F726" s="156">
        <v>4.0</v>
      </c>
      <c r="G726" s="152">
        <f t="shared" si="1"/>
        <v>3</v>
      </c>
      <c r="H726" s="153" t="s">
        <v>817</v>
      </c>
      <c r="I726" s="152">
        <f t="shared" si="2"/>
        <v>2021</v>
      </c>
      <c r="J726" s="152">
        <f t="shared" si="3"/>
        <v>2022</v>
      </c>
      <c r="K726" s="153" t="str">
        <f t="shared" si="4"/>
        <v>Expenditure on Jordan Internal Security (Q4 FY 2022)</v>
      </c>
      <c r="L726" s="152" t="s">
        <v>5</v>
      </c>
      <c r="M726" s="152" t="s">
        <v>8</v>
      </c>
      <c r="N726" s="152">
        <v>10.0</v>
      </c>
      <c r="O726" s="152"/>
      <c r="P726" s="152"/>
      <c r="Q726" s="152"/>
      <c r="R726" s="153"/>
      <c r="S726" s="153" t="str">
        <f t="array" ref="S726">INDEX(Activities!I:I, MATCH(A726, Activities!A:A, 0))</f>
        <v>Jordan Internal Security</v>
      </c>
      <c r="T726" s="153"/>
      <c r="U726" s="135"/>
      <c r="V726" s="135"/>
      <c r="W726" s="135"/>
      <c r="X726" s="135"/>
      <c r="Y726" s="135"/>
      <c r="Z726" s="135"/>
      <c r="AA726" s="135"/>
    </row>
    <row r="727" ht="13.5" customHeight="1">
      <c r="A727" s="146" t="s">
        <v>414</v>
      </c>
      <c r="B727" s="147">
        <f>COUNTIF(Activities!A:A, A727)</f>
        <v>1</v>
      </c>
      <c r="C727" s="161">
        <v>5020839.0</v>
      </c>
      <c r="D727" s="149">
        <v>44286.0</v>
      </c>
      <c r="E727" s="150">
        <v>44286.0</v>
      </c>
      <c r="F727" s="156">
        <v>4.0</v>
      </c>
      <c r="G727" s="152">
        <f t="shared" si="1"/>
        <v>3</v>
      </c>
      <c r="H727" s="153" t="s">
        <v>817</v>
      </c>
      <c r="I727" s="152">
        <f t="shared" si="2"/>
        <v>2021</v>
      </c>
      <c r="J727" s="152">
        <f t="shared" si="3"/>
        <v>2022</v>
      </c>
      <c r="K727" s="153" t="str">
        <f t="shared" si="4"/>
        <v>Expenditure on Lebanon CSSF: Community Stability Programme (Q4 FY 2022)</v>
      </c>
      <c r="L727" s="152" t="s">
        <v>5</v>
      </c>
      <c r="M727" s="152" t="s">
        <v>8</v>
      </c>
      <c r="N727" s="152">
        <v>10.0</v>
      </c>
      <c r="O727" s="152"/>
      <c r="P727" s="152"/>
      <c r="Q727" s="152"/>
      <c r="R727" s="153"/>
      <c r="S727" s="153" t="str">
        <f t="array" ref="S727">INDEX(Activities!I:I, MATCH(A727, Activities!A:A, 0))</f>
        <v>Lebanon CSSF: Community Stability Programme</v>
      </c>
      <c r="T727" s="153"/>
      <c r="U727" s="135"/>
      <c r="V727" s="135"/>
      <c r="W727" s="135"/>
      <c r="X727" s="135"/>
      <c r="Y727" s="135"/>
      <c r="Z727" s="135"/>
      <c r="AA727" s="135"/>
    </row>
    <row r="728" ht="13.5" customHeight="1">
      <c r="A728" s="146" t="s">
        <v>418</v>
      </c>
      <c r="B728" s="147">
        <f>COUNTIF(Activities!A:A, A728)</f>
        <v>1</v>
      </c>
      <c r="C728" s="161">
        <v>388191.04</v>
      </c>
      <c r="D728" s="149">
        <v>44286.0</v>
      </c>
      <c r="E728" s="150">
        <v>44286.0</v>
      </c>
      <c r="F728" s="156">
        <v>4.0</v>
      </c>
      <c r="G728" s="152">
        <f t="shared" si="1"/>
        <v>3</v>
      </c>
      <c r="H728" s="153" t="s">
        <v>817</v>
      </c>
      <c r="I728" s="152">
        <f t="shared" si="2"/>
        <v>2021</v>
      </c>
      <c r="J728" s="152">
        <f t="shared" si="3"/>
        <v>2022</v>
      </c>
      <c r="K728" s="153" t="str">
        <f t="shared" si="4"/>
        <v>Expenditure on The North Africa Fund for Regional Cooperation (Q4 FY 2022)</v>
      </c>
      <c r="L728" s="152" t="s">
        <v>5</v>
      </c>
      <c r="M728" s="152" t="s">
        <v>8</v>
      </c>
      <c r="N728" s="152">
        <v>10.0</v>
      </c>
      <c r="O728" s="152"/>
      <c r="P728" s="152"/>
      <c r="Q728" s="152"/>
      <c r="R728" s="153"/>
      <c r="S728" s="153" t="str">
        <f t="array" ref="S728">INDEX(Activities!I:I, MATCH(A728, Activities!A:A, 0))</f>
        <v>The North Africa Fund for Regional Cooperation</v>
      </c>
      <c r="T728" s="153"/>
      <c r="U728" s="135"/>
      <c r="V728" s="135"/>
      <c r="W728" s="135"/>
      <c r="X728" s="135"/>
      <c r="Y728" s="135"/>
      <c r="Z728" s="135"/>
      <c r="AA728" s="135"/>
    </row>
    <row r="729" ht="13.5" customHeight="1">
      <c r="A729" s="146" t="s">
        <v>423</v>
      </c>
      <c r="B729" s="147">
        <f>COUNTIF(Activities!A:A, A729)</f>
        <v>1</v>
      </c>
      <c r="C729" s="161">
        <v>2026866.94</v>
      </c>
      <c r="D729" s="149">
        <v>44286.0</v>
      </c>
      <c r="E729" s="150">
        <v>44286.0</v>
      </c>
      <c r="F729" s="156">
        <v>4.0</v>
      </c>
      <c r="G729" s="152">
        <f t="shared" si="1"/>
        <v>3</v>
      </c>
      <c r="H729" s="153" t="s">
        <v>817</v>
      </c>
      <c r="I729" s="152">
        <f t="shared" si="2"/>
        <v>2021</v>
      </c>
      <c r="J729" s="152">
        <f t="shared" si="3"/>
        <v>2022</v>
      </c>
      <c r="K729" s="153" t="str">
        <f t="shared" si="4"/>
        <v>Expenditure on Technical Assistance Facility Programme (Q4 FY 2022)</v>
      </c>
      <c r="L729" s="152" t="s">
        <v>5</v>
      </c>
      <c r="M729" s="152" t="s">
        <v>8</v>
      </c>
      <c r="N729" s="152">
        <v>10.0</v>
      </c>
      <c r="O729" s="152"/>
      <c r="P729" s="152"/>
      <c r="Q729" s="152"/>
      <c r="R729" s="153"/>
      <c r="S729" s="153" t="str">
        <f t="array" ref="S729">INDEX(Activities!I:I, MATCH(A729, Activities!A:A, 0))</f>
        <v>Technical Assistance Facility Programme</v>
      </c>
      <c r="T729" s="153"/>
      <c r="U729" s="135"/>
      <c r="V729" s="135"/>
      <c r="W729" s="135"/>
      <c r="X729" s="135"/>
      <c r="Y729" s="135"/>
      <c r="Z729" s="135"/>
      <c r="AA729" s="135"/>
    </row>
    <row r="730" ht="13.5" customHeight="1">
      <c r="A730" s="146" t="s">
        <v>427</v>
      </c>
      <c r="B730" s="147">
        <f>COUNTIF(Activities!A:A, A730)</f>
        <v>1</v>
      </c>
      <c r="C730" s="161">
        <v>2461014.71</v>
      </c>
      <c r="D730" s="149">
        <v>44286.0</v>
      </c>
      <c r="E730" s="150">
        <v>44286.0</v>
      </c>
      <c r="F730" s="156">
        <v>4.0</v>
      </c>
      <c r="G730" s="152">
        <f t="shared" si="1"/>
        <v>3</v>
      </c>
      <c r="H730" s="153" t="s">
        <v>817</v>
      </c>
      <c r="I730" s="152">
        <f t="shared" si="2"/>
        <v>2021</v>
      </c>
      <c r="J730" s="152">
        <f t="shared" si="3"/>
        <v>2022</v>
      </c>
      <c r="K730" s="153" t="str">
        <f t="shared" si="4"/>
        <v>Expenditure on Middle East Peace Process (MEPP) CSSF Programme (Q4 FY 2022)</v>
      </c>
      <c r="L730" s="152" t="s">
        <v>5</v>
      </c>
      <c r="M730" s="152" t="s">
        <v>8</v>
      </c>
      <c r="N730" s="152">
        <v>10.0</v>
      </c>
      <c r="O730" s="152"/>
      <c r="P730" s="152"/>
      <c r="Q730" s="152"/>
      <c r="R730" s="153"/>
      <c r="S730" s="153" t="str">
        <f t="array" ref="S730">INDEX(Activities!I:I, MATCH(A730, Activities!A:A, 0))</f>
        <v>Middle East Peace Process (MEPP) CSSF Programme</v>
      </c>
      <c r="T730" s="153"/>
      <c r="U730" s="135"/>
      <c r="V730" s="135"/>
      <c r="W730" s="135"/>
      <c r="X730" s="135"/>
      <c r="Y730" s="135"/>
      <c r="Z730" s="135"/>
      <c r="AA730" s="135"/>
    </row>
    <row r="731" ht="13.5" customHeight="1">
      <c r="A731" s="146" t="s">
        <v>446</v>
      </c>
      <c r="B731" s="147">
        <f>COUNTIF(Activities!A:A, A731)</f>
        <v>1</v>
      </c>
      <c r="C731" s="161">
        <v>3007741.69</v>
      </c>
      <c r="D731" s="149">
        <v>44286.0</v>
      </c>
      <c r="E731" s="150">
        <v>44286.0</v>
      </c>
      <c r="F731" s="156">
        <v>4.0</v>
      </c>
      <c r="G731" s="152">
        <f t="shared" si="1"/>
        <v>3</v>
      </c>
      <c r="H731" s="153" t="s">
        <v>817</v>
      </c>
      <c r="I731" s="152">
        <f t="shared" si="2"/>
        <v>2021</v>
      </c>
      <c r="J731" s="152">
        <f t="shared" si="3"/>
        <v>2022</v>
      </c>
      <c r="K731" s="153" t="str">
        <f t="shared" si="4"/>
        <v>Expenditure on Tunisia CSSF Programme (Q4 FY 2022)</v>
      </c>
      <c r="L731" s="152" t="s">
        <v>5</v>
      </c>
      <c r="M731" s="152" t="s">
        <v>8</v>
      </c>
      <c r="N731" s="152">
        <v>10.0</v>
      </c>
      <c r="O731" s="152"/>
      <c r="P731" s="152"/>
      <c r="Q731" s="152"/>
      <c r="R731" s="153"/>
      <c r="S731" s="153" t="str">
        <f t="array" ref="S731">INDEX(Activities!I:I, MATCH(A731, Activities!A:A, 0))</f>
        <v>Tunisia CSSF Programme</v>
      </c>
      <c r="T731" s="153"/>
      <c r="U731" s="135"/>
      <c r="V731" s="135"/>
      <c r="W731" s="135"/>
      <c r="X731" s="135"/>
      <c r="Y731" s="135"/>
      <c r="Z731" s="135"/>
      <c r="AA731" s="135"/>
    </row>
    <row r="732" ht="13.5" customHeight="1">
      <c r="A732" s="146" t="s">
        <v>452</v>
      </c>
      <c r="B732" s="147">
        <f>COUNTIF(Activities!A:A, A732)</f>
        <v>1</v>
      </c>
      <c r="C732" s="161">
        <v>1859062.33</v>
      </c>
      <c r="D732" s="149">
        <v>44286.0</v>
      </c>
      <c r="E732" s="150">
        <v>44286.0</v>
      </c>
      <c r="F732" s="156">
        <v>4.0</v>
      </c>
      <c r="G732" s="152">
        <f t="shared" si="1"/>
        <v>3</v>
      </c>
      <c r="H732" s="153" t="s">
        <v>817</v>
      </c>
      <c r="I732" s="152">
        <f t="shared" si="2"/>
        <v>2021</v>
      </c>
      <c r="J732" s="152">
        <f t="shared" si="3"/>
        <v>2022</v>
      </c>
      <c r="K732" s="153" t="str">
        <f t="shared" si="4"/>
        <v>Expenditure on Iraq CSSF Programme (Q4 FY 2022)</v>
      </c>
      <c r="L732" s="152" t="s">
        <v>5</v>
      </c>
      <c r="M732" s="152" t="s">
        <v>8</v>
      </c>
      <c r="N732" s="152">
        <v>10.0</v>
      </c>
      <c r="O732" s="152"/>
      <c r="P732" s="152"/>
      <c r="Q732" s="152"/>
      <c r="R732" s="153"/>
      <c r="S732" s="153" t="str">
        <f t="array" ref="S732">INDEX(Activities!I:I, MATCH(A732, Activities!A:A, 0))</f>
        <v>Iraq CSSF Programme</v>
      </c>
      <c r="T732" s="153"/>
      <c r="U732" s="135"/>
      <c r="V732" s="135"/>
      <c r="W732" s="135"/>
      <c r="X732" s="135"/>
      <c r="Y732" s="135"/>
      <c r="Z732" s="135"/>
      <c r="AA732" s="135"/>
    </row>
    <row r="733" ht="13.5" customHeight="1">
      <c r="A733" s="146" t="s">
        <v>456</v>
      </c>
      <c r="B733" s="147">
        <f>COUNTIF(Activities!A:A, A733)</f>
        <v>1</v>
      </c>
      <c r="C733" s="161">
        <v>1472840.03</v>
      </c>
      <c r="D733" s="149">
        <v>44286.0</v>
      </c>
      <c r="E733" s="150">
        <v>44286.0</v>
      </c>
      <c r="F733" s="156">
        <v>4.0</v>
      </c>
      <c r="G733" s="152">
        <f t="shared" si="1"/>
        <v>3</v>
      </c>
      <c r="H733" s="153" t="s">
        <v>817</v>
      </c>
      <c r="I733" s="152">
        <f t="shared" si="2"/>
        <v>2021</v>
      </c>
      <c r="J733" s="152">
        <f t="shared" si="3"/>
        <v>2022</v>
      </c>
      <c r="K733" s="153" t="str">
        <f t="shared" si="4"/>
        <v>Expenditure on Syria CSSF: Future Syria Programme (Q4 FY 2022)</v>
      </c>
      <c r="L733" s="152" t="s">
        <v>5</v>
      </c>
      <c r="M733" s="152" t="s">
        <v>8</v>
      </c>
      <c r="N733" s="152">
        <v>10.0</v>
      </c>
      <c r="O733" s="152"/>
      <c r="P733" s="152"/>
      <c r="Q733" s="152"/>
      <c r="R733" s="153"/>
      <c r="S733" s="153" t="str">
        <f t="array" ref="S733">INDEX(Activities!I:I, MATCH(A733, Activities!A:A, 0))</f>
        <v>Syria CSSF: Future Syria Programme</v>
      </c>
      <c r="T733" s="153"/>
      <c r="U733" s="135"/>
      <c r="V733" s="135"/>
      <c r="W733" s="135"/>
      <c r="X733" s="135"/>
      <c r="Y733" s="135"/>
      <c r="Z733" s="135"/>
      <c r="AA733" s="135"/>
    </row>
    <row r="734" ht="13.5" customHeight="1">
      <c r="A734" s="146" t="s">
        <v>465</v>
      </c>
      <c r="B734" s="147">
        <f>COUNTIF(Activities!A:A, A734)</f>
        <v>1</v>
      </c>
      <c r="C734" s="161">
        <v>1281870.33575736</v>
      </c>
      <c r="D734" s="149">
        <v>44286.0</v>
      </c>
      <c r="E734" s="150">
        <v>44286.0</v>
      </c>
      <c r="F734" s="156">
        <v>4.0</v>
      </c>
      <c r="G734" s="152">
        <f t="shared" si="1"/>
        <v>3</v>
      </c>
      <c r="H734" s="153" t="s">
        <v>817</v>
      </c>
      <c r="I734" s="152">
        <f t="shared" si="2"/>
        <v>2021</v>
      </c>
      <c r="J734" s="152">
        <f t="shared" si="3"/>
        <v>2022</v>
      </c>
      <c r="K734" s="153" t="str">
        <f t="shared" si="4"/>
        <v>Expenditure on Lebanon CSSF: Political Reform Programme (Q4 FY 2022)</v>
      </c>
      <c r="L734" s="152" t="s">
        <v>5</v>
      </c>
      <c r="M734" s="152" t="s">
        <v>8</v>
      </c>
      <c r="N734" s="152">
        <v>10.0</v>
      </c>
      <c r="O734" s="152"/>
      <c r="P734" s="152"/>
      <c r="Q734" s="152"/>
      <c r="R734" s="153"/>
      <c r="S734" s="153" t="str">
        <f t="array" ref="S734">INDEX(Activities!I:I, MATCH(A734, Activities!A:A, 0))</f>
        <v>Lebanon CSSF: Political Reform Programme</v>
      </c>
      <c r="T734" s="153"/>
      <c r="U734" s="135"/>
      <c r="V734" s="135"/>
      <c r="W734" s="135"/>
      <c r="X734" s="135"/>
      <c r="Y734" s="135"/>
      <c r="Z734" s="135"/>
      <c r="AA734" s="135"/>
    </row>
    <row r="735" ht="13.5" customHeight="1">
      <c r="A735" s="160" t="s">
        <v>490</v>
      </c>
      <c r="B735" s="147">
        <f>COUNTIF(Activities!A:A, A735)</f>
        <v>1</v>
      </c>
      <c r="C735" s="161">
        <v>258120.0</v>
      </c>
      <c r="D735" s="149">
        <v>44286.0</v>
      </c>
      <c r="E735" s="150">
        <v>44286.0</v>
      </c>
      <c r="F735" s="156">
        <v>4.0</v>
      </c>
      <c r="G735" s="152">
        <f t="shared" si="1"/>
        <v>3</v>
      </c>
      <c r="H735" s="153" t="s">
        <v>817</v>
      </c>
      <c r="I735" s="152">
        <f t="shared" si="2"/>
        <v>2021</v>
      </c>
      <c r="J735" s="152">
        <f t="shared" si="3"/>
        <v>2022</v>
      </c>
      <c r="K735" s="153" t="str">
        <f t="shared" si="4"/>
        <v>Expenditure on OTD Justice Programme (Q4 FY 2022)</v>
      </c>
      <c r="L735" s="152" t="s">
        <v>5</v>
      </c>
      <c r="M735" s="152" t="s">
        <v>8</v>
      </c>
      <c r="N735" s="152">
        <v>10.0</v>
      </c>
      <c r="O735" s="152"/>
      <c r="P735" s="152"/>
      <c r="Q735" s="152"/>
      <c r="R735" s="153"/>
      <c r="S735" s="153" t="str">
        <f t="array" ref="S735">INDEX(Activities!I:I, MATCH(A735, Activities!A:A, 0))</f>
        <v>OTD Justice Programme</v>
      </c>
      <c r="T735" s="153"/>
      <c r="U735" s="135"/>
      <c r="V735" s="135"/>
      <c r="W735" s="135"/>
      <c r="X735" s="135"/>
      <c r="Y735" s="135"/>
      <c r="Z735" s="135"/>
      <c r="AA735" s="135"/>
    </row>
    <row r="736" ht="13.5" customHeight="1">
      <c r="A736" s="160" t="s">
        <v>495</v>
      </c>
      <c r="B736" s="147">
        <f>COUNTIF(Activities!A:A, A736)</f>
        <v>1</v>
      </c>
      <c r="C736" s="161">
        <v>43236.0</v>
      </c>
      <c r="D736" s="149">
        <v>44286.0</v>
      </c>
      <c r="E736" s="150">
        <v>44286.0</v>
      </c>
      <c r="F736" s="156">
        <v>4.0</v>
      </c>
      <c r="G736" s="152">
        <f t="shared" si="1"/>
        <v>3</v>
      </c>
      <c r="H736" s="153" t="s">
        <v>817</v>
      </c>
      <c r="I736" s="152">
        <f t="shared" si="2"/>
        <v>2021</v>
      </c>
      <c r="J736" s="152">
        <f t="shared" si="3"/>
        <v>2022</v>
      </c>
      <c r="K736" s="153" t="str">
        <f t="shared" si="4"/>
        <v>Expenditure on OTD Governance Programme (Q4 FY 2022)</v>
      </c>
      <c r="L736" s="152" t="s">
        <v>5</v>
      </c>
      <c r="M736" s="152" t="s">
        <v>8</v>
      </c>
      <c r="N736" s="152">
        <v>10.0</v>
      </c>
      <c r="O736" s="152"/>
      <c r="P736" s="152"/>
      <c r="Q736" s="152"/>
      <c r="R736" s="153"/>
      <c r="S736" s="153" t="str">
        <f t="array" ref="S736">INDEX(Activities!I:I, MATCH(A736, Activities!A:A, 0))</f>
        <v>OTD Governance Programme</v>
      </c>
      <c r="T736" s="153"/>
      <c r="U736" s="135"/>
      <c r="V736" s="135"/>
      <c r="W736" s="135"/>
      <c r="X736" s="135"/>
      <c r="Y736" s="135"/>
      <c r="Z736" s="135"/>
      <c r="AA736" s="135"/>
    </row>
    <row r="737" ht="13.5" customHeight="1">
      <c r="A737" s="160" t="s">
        <v>500</v>
      </c>
      <c r="B737" s="147">
        <f>COUNTIF(Activities!A:A, A737)</f>
        <v>1</v>
      </c>
      <c r="C737" s="161">
        <v>298836.0</v>
      </c>
      <c r="D737" s="149">
        <v>44286.0</v>
      </c>
      <c r="E737" s="150">
        <v>44286.0</v>
      </c>
      <c r="F737" s="156">
        <v>4.0</v>
      </c>
      <c r="G737" s="152">
        <f t="shared" si="1"/>
        <v>3</v>
      </c>
      <c r="H737" s="153" t="s">
        <v>817</v>
      </c>
      <c r="I737" s="152">
        <f t="shared" si="2"/>
        <v>2021</v>
      </c>
      <c r="J737" s="152">
        <f t="shared" si="3"/>
        <v>2022</v>
      </c>
      <c r="K737" s="153" t="str">
        <f t="shared" si="4"/>
        <v>Expenditure on OTD Environment, Sustainablity and Climate Change (ESCC) Programme (Q4 FY 2022)</v>
      </c>
      <c r="L737" s="152" t="s">
        <v>5</v>
      </c>
      <c r="M737" s="152" t="s">
        <v>8</v>
      </c>
      <c r="N737" s="152">
        <v>10.0</v>
      </c>
      <c r="O737" s="152"/>
      <c r="P737" s="152"/>
      <c r="Q737" s="152"/>
      <c r="R737" s="153"/>
      <c r="S737" s="153" t="str">
        <f t="array" ref="S737">INDEX(Activities!I:I, MATCH(A737, Activities!A:A, 0))</f>
        <v>OTD Environment, Sustainablity and Climate Change (ESCC) Programme</v>
      </c>
      <c r="T737" s="153"/>
      <c r="U737" s="135"/>
      <c r="V737" s="135"/>
      <c r="W737" s="135"/>
      <c r="X737" s="135"/>
      <c r="Y737" s="135"/>
      <c r="Z737" s="135"/>
      <c r="AA737" s="135"/>
    </row>
    <row r="738" ht="13.5" customHeight="1">
      <c r="A738" s="160" t="s">
        <v>505</v>
      </c>
      <c r="B738" s="147">
        <f>COUNTIF(Activities!A:A, A738)</f>
        <v>1</v>
      </c>
      <c r="C738" s="161">
        <v>20090.0</v>
      </c>
      <c r="D738" s="149">
        <v>44286.0</v>
      </c>
      <c r="E738" s="150">
        <v>44286.0</v>
      </c>
      <c r="F738" s="156">
        <v>4.0</v>
      </c>
      <c r="G738" s="152">
        <f t="shared" si="1"/>
        <v>3</v>
      </c>
      <c r="H738" s="153" t="s">
        <v>817</v>
      </c>
      <c r="I738" s="152">
        <f t="shared" si="2"/>
        <v>2021</v>
      </c>
      <c r="J738" s="152">
        <f t="shared" si="3"/>
        <v>2022</v>
      </c>
      <c r="K738" s="153" t="str">
        <f t="shared" si="4"/>
        <v>Expenditure on OTD Covid-19 Response Programme (Q4 FY 2022)</v>
      </c>
      <c r="L738" s="152" t="s">
        <v>5</v>
      </c>
      <c r="M738" s="152" t="s">
        <v>8</v>
      </c>
      <c r="N738" s="152">
        <v>10.0</v>
      </c>
      <c r="O738" s="152"/>
      <c r="P738" s="152"/>
      <c r="Q738" s="152"/>
      <c r="R738" s="153"/>
      <c r="S738" s="153" t="str">
        <f t="array" ref="S738">INDEX(Activities!I:I, MATCH(A738, Activities!A:A, 0))</f>
        <v>OTD Covid-19 Response Programme</v>
      </c>
      <c r="T738" s="153"/>
      <c r="U738" s="135"/>
      <c r="V738" s="135"/>
      <c r="W738" s="135"/>
      <c r="X738" s="135"/>
      <c r="Y738" s="135"/>
      <c r="Z738" s="135"/>
      <c r="AA738" s="135"/>
    </row>
    <row r="739" ht="13.5" customHeight="1">
      <c r="A739" s="160" t="s">
        <v>511</v>
      </c>
      <c r="B739" s="147">
        <f>COUNTIF(Activities!A:A, A739)</f>
        <v>1</v>
      </c>
      <c r="C739" s="161">
        <v>0.0</v>
      </c>
      <c r="D739" s="149">
        <v>44286.0</v>
      </c>
      <c r="E739" s="150">
        <v>44286.0</v>
      </c>
      <c r="F739" s="156">
        <v>4.0</v>
      </c>
      <c r="G739" s="152">
        <f t="shared" si="1"/>
        <v>3</v>
      </c>
      <c r="H739" s="153" t="s">
        <v>817</v>
      </c>
      <c r="I739" s="152">
        <f t="shared" si="2"/>
        <v>2021</v>
      </c>
      <c r="J739" s="152">
        <f t="shared" si="3"/>
        <v>2022</v>
      </c>
      <c r="K739" s="153" t="str">
        <f t="shared" si="4"/>
        <v>Expenditure on OTD Border Security Programme (Q4 FY 2022)</v>
      </c>
      <c r="L739" s="152" t="s">
        <v>5</v>
      </c>
      <c r="M739" s="152" t="s">
        <v>8</v>
      </c>
      <c r="N739" s="152">
        <v>10.0</v>
      </c>
      <c r="O739" s="152"/>
      <c r="P739" s="152"/>
      <c r="Q739" s="152"/>
      <c r="R739" s="153"/>
      <c r="S739" s="153" t="str">
        <f t="array" ref="S739">INDEX(Activities!I:I, MATCH(A739, Activities!A:A, 0))</f>
        <v>OTD Border Security Programme</v>
      </c>
      <c r="T739" s="153"/>
      <c r="U739" s="135"/>
      <c r="V739" s="135"/>
      <c r="W739" s="135"/>
      <c r="X739" s="135"/>
      <c r="Y739" s="135"/>
      <c r="Z739" s="135"/>
      <c r="AA739" s="135"/>
    </row>
    <row r="740" ht="13.5" customHeight="1">
      <c r="A740" s="146" t="s">
        <v>516</v>
      </c>
      <c r="B740" s="147">
        <f>COUNTIF(Activities!A:A, A740)</f>
        <v>1</v>
      </c>
      <c r="C740" s="161">
        <v>599246.0</v>
      </c>
      <c r="D740" s="149">
        <v>44286.0</v>
      </c>
      <c r="E740" s="150">
        <v>44286.0</v>
      </c>
      <c r="F740" s="156">
        <v>4.0</v>
      </c>
      <c r="G740" s="152">
        <f t="shared" si="1"/>
        <v>3</v>
      </c>
      <c r="H740" s="153" t="s">
        <v>817</v>
      </c>
      <c r="I740" s="152">
        <f t="shared" si="2"/>
        <v>2021</v>
      </c>
      <c r="J740" s="152">
        <f t="shared" si="3"/>
        <v>2022</v>
      </c>
      <c r="K740" s="153" t="str">
        <f t="shared" si="4"/>
        <v>Expenditure on Consolidating Democracy in Pakistan (Q4 FY 2022)</v>
      </c>
      <c r="L740" s="152" t="s">
        <v>5</v>
      </c>
      <c r="M740" s="152" t="s">
        <v>8</v>
      </c>
      <c r="N740" s="152">
        <v>10.0</v>
      </c>
      <c r="O740" s="152"/>
      <c r="P740" s="152"/>
      <c r="Q740" s="152"/>
      <c r="R740" s="153"/>
      <c r="S740" s="153" t="str">
        <f t="array" ref="S740">INDEX(Activities!I:I, MATCH(A740, Activities!A:A, 0))</f>
        <v>Consolidating Democracy in Pakistan</v>
      </c>
      <c r="T740" s="153"/>
      <c r="U740" s="135"/>
      <c r="V740" s="135"/>
      <c r="W740" s="135"/>
      <c r="X740" s="135"/>
      <c r="Y740" s="135"/>
      <c r="Z740" s="135"/>
      <c r="AA740" s="135"/>
    </row>
    <row r="741" ht="13.5" customHeight="1">
      <c r="A741" s="146" t="s">
        <v>522</v>
      </c>
      <c r="B741" s="147">
        <f>COUNTIF(Activities!A:A, A741)</f>
        <v>1</v>
      </c>
      <c r="C741" s="161">
        <v>753637.0</v>
      </c>
      <c r="D741" s="149">
        <v>44286.0</v>
      </c>
      <c r="E741" s="150">
        <v>44286.0</v>
      </c>
      <c r="F741" s="156">
        <v>4.0</v>
      </c>
      <c r="G741" s="152">
        <f t="shared" si="1"/>
        <v>3</v>
      </c>
      <c r="H741" s="153" t="s">
        <v>817</v>
      </c>
      <c r="I741" s="152">
        <f t="shared" si="2"/>
        <v>2021</v>
      </c>
      <c r="J741" s="152">
        <f t="shared" si="3"/>
        <v>2022</v>
      </c>
      <c r="K741" s="153" t="str">
        <f t="shared" si="4"/>
        <v>Expenditure on Rule of Law in Pakistan Programme (Q4 FY 2022)</v>
      </c>
      <c r="L741" s="152" t="s">
        <v>5</v>
      </c>
      <c r="M741" s="152" t="s">
        <v>8</v>
      </c>
      <c r="N741" s="152">
        <v>10.0</v>
      </c>
      <c r="O741" s="152"/>
      <c r="P741" s="152"/>
      <c r="Q741" s="152"/>
      <c r="R741" s="153"/>
      <c r="S741" s="153" t="str">
        <f t="array" ref="S741">INDEX(Activities!I:I, MATCH(A741, Activities!A:A, 0))</f>
        <v>Rule of Law in Pakistan Programme</v>
      </c>
      <c r="T741" s="153"/>
      <c r="U741" s="135"/>
      <c r="V741" s="135"/>
      <c r="W741" s="135"/>
      <c r="X741" s="135"/>
      <c r="Y741" s="135"/>
      <c r="Z741" s="135"/>
      <c r="AA741" s="135"/>
    </row>
    <row r="742" ht="13.5" customHeight="1">
      <c r="A742" s="146" t="s">
        <v>526</v>
      </c>
      <c r="B742" s="147">
        <f>COUNTIF(Activities!A:A, A742)</f>
        <v>1</v>
      </c>
      <c r="C742" s="161">
        <v>985103.0</v>
      </c>
      <c r="D742" s="149">
        <v>44286.0</v>
      </c>
      <c r="E742" s="150">
        <v>44286.0</v>
      </c>
      <c r="F742" s="156">
        <v>4.0</v>
      </c>
      <c r="G742" s="152">
        <f t="shared" si="1"/>
        <v>3</v>
      </c>
      <c r="H742" s="153" t="s">
        <v>817</v>
      </c>
      <c r="I742" s="152">
        <f t="shared" si="2"/>
        <v>2021</v>
      </c>
      <c r="J742" s="152">
        <f t="shared" si="3"/>
        <v>2022</v>
      </c>
      <c r="K742" s="153" t="str">
        <f t="shared" si="4"/>
        <v>Expenditure on Myanmar Country Programme (Q4 FY 2022)</v>
      </c>
      <c r="L742" s="152" t="s">
        <v>5</v>
      </c>
      <c r="M742" s="152" t="s">
        <v>8</v>
      </c>
      <c r="N742" s="152">
        <v>10.0</v>
      </c>
      <c r="O742" s="152"/>
      <c r="P742" s="152"/>
      <c r="Q742" s="152"/>
      <c r="R742" s="153"/>
      <c r="S742" s="153" t="str">
        <f t="array" ref="S742">INDEX(Activities!I:I, MATCH(A742, Activities!A:A, 0))</f>
        <v>Myanmar Country Programme</v>
      </c>
      <c r="T742" s="153"/>
      <c r="U742" s="135"/>
      <c r="V742" s="135"/>
      <c r="W742" s="135"/>
      <c r="X742" s="135"/>
      <c r="Y742" s="135"/>
      <c r="Z742" s="135"/>
      <c r="AA742" s="135"/>
    </row>
    <row r="743" ht="13.5" customHeight="1">
      <c r="A743" s="146" t="s">
        <v>538</v>
      </c>
      <c r="B743" s="147">
        <f>COUNTIF(Activities!A:A, A743)</f>
        <v>1</v>
      </c>
      <c r="C743" s="161">
        <v>497980.0</v>
      </c>
      <c r="D743" s="149">
        <v>44286.0</v>
      </c>
      <c r="E743" s="150">
        <v>44286.0</v>
      </c>
      <c r="F743" s="156">
        <v>4.0</v>
      </c>
      <c r="G743" s="152">
        <f t="shared" si="1"/>
        <v>3</v>
      </c>
      <c r="H743" s="153" t="s">
        <v>817</v>
      </c>
      <c r="I743" s="152">
        <f t="shared" si="2"/>
        <v>2021</v>
      </c>
      <c r="J743" s="152">
        <f t="shared" si="3"/>
        <v>2022</v>
      </c>
      <c r="K743" s="153" t="str">
        <f t="shared" si="4"/>
        <v>Expenditure on Sri Lanka - Delivering increased stability and reducing the risk of a return to conflict (Q4 FY 2022)</v>
      </c>
      <c r="L743" s="152" t="s">
        <v>5</v>
      </c>
      <c r="M743" s="152" t="s">
        <v>8</v>
      </c>
      <c r="N743" s="152">
        <v>10.0</v>
      </c>
      <c r="O743" s="152"/>
      <c r="P743" s="152"/>
      <c r="Q743" s="152"/>
      <c r="R743" s="153"/>
      <c r="S743" s="153" t="str">
        <f t="array" ref="S743">INDEX(Activities!I:I, MATCH(A743, Activities!A:A, 0))</f>
        <v>Sri Lanka - Delivering increased stability and reducing the risk of a return to conflict</v>
      </c>
      <c r="T743" s="153"/>
      <c r="U743" s="135"/>
      <c r="V743" s="135"/>
      <c r="W743" s="135"/>
      <c r="X743" s="135"/>
      <c r="Y743" s="135"/>
      <c r="Z743" s="135"/>
      <c r="AA743" s="135"/>
    </row>
    <row r="744" ht="13.5" customHeight="1">
      <c r="A744" s="67" t="s">
        <v>565</v>
      </c>
      <c r="B744" s="147">
        <f>COUNTIF(Activities!A:A, A744)</f>
        <v>1</v>
      </c>
      <c r="C744" s="161">
        <v>5227782.0</v>
      </c>
      <c r="D744" s="149">
        <v>44286.0</v>
      </c>
      <c r="E744" s="150">
        <v>44286.0</v>
      </c>
      <c r="F744" s="156">
        <v>4.0</v>
      </c>
      <c r="G744" s="152">
        <f t="shared" si="1"/>
        <v>3</v>
      </c>
      <c r="H744" s="153" t="s">
        <v>817</v>
      </c>
      <c r="I744" s="152">
        <f t="shared" si="2"/>
        <v>2021</v>
      </c>
      <c r="J744" s="152">
        <f t="shared" si="3"/>
        <v>2022</v>
      </c>
      <c r="K744" s="153" t="str">
        <f t="shared" si="4"/>
        <v>Expenditure on Western Balkans Stability CSSF Programme (Q4 FY 2022)</v>
      </c>
      <c r="L744" s="152" t="s">
        <v>5</v>
      </c>
      <c r="M744" s="152" t="s">
        <v>8</v>
      </c>
      <c r="N744" s="152">
        <v>10.0</v>
      </c>
      <c r="O744" s="152"/>
      <c r="P744" s="152"/>
      <c r="Q744" s="152"/>
      <c r="R744" s="153"/>
      <c r="S744" s="153" t="str">
        <f t="array" ref="S744">INDEX(Activities!I:I, MATCH(A744, Activities!A:A, 0))</f>
        <v>Western Balkans Stability CSSF Programme</v>
      </c>
      <c r="T744" s="153"/>
      <c r="U744" s="135"/>
      <c r="V744" s="135"/>
      <c r="W744" s="135"/>
      <c r="X744" s="135"/>
      <c r="Y744" s="135"/>
      <c r="Z744" s="135"/>
      <c r="AA744" s="135"/>
    </row>
    <row r="745" ht="13.5" customHeight="1">
      <c r="A745" s="67" t="s">
        <v>569</v>
      </c>
      <c r="B745" s="147">
        <f>COUNTIF(Activities!A:A, A745)</f>
        <v>1</v>
      </c>
      <c r="C745" s="161">
        <v>3792473.0</v>
      </c>
      <c r="D745" s="149">
        <v>44286.0</v>
      </c>
      <c r="E745" s="150">
        <v>44286.0</v>
      </c>
      <c r="F745" s="156">
        <v>4.0</v>
      </c>
      <c r="G745" s="152">
        <f t="shared" si="1"/>
        <v>3</v>
      </c>
      <c r="H745" s="153" t="s">
        <v>817</v>
      </c>
      <c r="I745" s="152">
        <f t="shared" si="2"/>
        <v>2021</v>
      </c>
      <c r="J745" s="152">
        <f t="shared" si="3"/>
        <v>2022</v>
      </c>
      <c r="K745" s="153" t="str">
        <f t="shared" si="4"/>
        <v>Expenditure on Western Balkans: Media Cyber and Defence (MCD) CSSF Programme (Q4 FY 2022)</v>
      </c>
      <c r="L745" s="152" t="s">
        <v>5</v>
      </c>
      <c r="M745" s="152" t="s">
        <v>8</v>
      </c>
      <c r="N745" s="152">
        <v>10.0</v>
      </c>
      <c r="O745" s="152"/>
      <c r="P745" s="152"/>
      <c r="Q745" s="152"/>
      <c r="R745" s="153"/>
      <c r="S745" s="153" t="str">
        <f t="array" ref="S745">INDEX(Activities!I:I, MATCH(A745, Activities!A:A, 0))</f>
        <v>Western Balkans: Media Cyber and Defence (MCD) CSSF Programme</v>
      </c>
      <c r="T745" s="153"/>
      <c r="U745" s="135"/>
      <c r="V745" s="135"/>
      <c r="W745" s="135"/>
      <c r="X745" s="135"/>
      <c r="Y745" s="135"/>
      <c r="Z745" s="135"/>
      <c r="AA745" s="135"/>
    </row>
    <row r="746" ht="13.5" customHeight="1">
      <c r="A746" s="160" t="s">
        <v>122</v>
      </c>
      <c r="B746" s="147">
        <f>COUNTIF(Activities!A:A, A746)</f>
        <v>1</v>
      </c>
      <c r="C746" s="161">
        <v>2177167.0</v>
      </c>
      <c r="D746" s="149">
        <v>44377.0</v>
      </c>
      <c r="E746" s="150">
        <v>44377.0</v>
      </c>
      <c r="F746" s="156">
        <v>4.0</v>
      </c>
      <c r="G746" s="152">
        <f t="shared" si="1"/>
        <v>6</v>
      </c>
      <c r="H746" s="153" t="s">
        <v>814</v>
      </c>
      <c r="I746" s="152">
        <f t="shared" si="2"/>
        <v>2021</v>
      </c>
      <c r="J746" s="152">
        <f t="shared" si="3"/>
        <v>2022</v>
      </c>
      <c r="K746" s="153" t="str">
        <f t="shared" si="4"/>
        <v>Expenditure on Multilateral Strategy Peacekeeping Programme (Q1 FY 2022)</v>
      </c>
      <c r="L746" s="152" t="s">
        <v>5</v>
      </c>
      <c r="M746" s="152" t="s">
        <v>8</v>
      </c>
      <c r="N746" s="152">
        <v>10.0</v>
      </c>
      <c r="O746" s="152"/>
      <c r="P746" s="152"/>
      <c r="Q746" s="152"/>
      <c r="R746" s="153"/>
      <c r="S746" s="153" t="str">
        <f t="array" ref="S746">INDEX(Activities!I:I, MATCH(A746, Activities!A:A, 0))</f>
        <v>Multilateral Strategy Peacekeeping Programme</v>
      </c>
      <c r="T746" s="153"/>
      <c r="U746" s="135"/>
      <c r="V746" s="135"/>
      <c r="W746" s="135"/>
      <c r="X746" s="135"/>
      <c r="Y746" s="135"/>
      <c r="Z746" s="135"/>
      <c r="AA746" s="135"/>
    </row>
    <row r="747" ht="13.5" customHeight="1">
      <c r="A747" s="160" t="s">
        <v>122</v>
      </c>
      <c r="B747" s="147">
        <f>COUNTIF(Activities!A:A, A747)</f>
        <v>1</v>
      </c>
      <c r="C747" s="161">
        <v>0.0</v>
      </c>
      <c r="D747" s="149">
        <v>44377.0</v>
      </c>
      <c r="E747" s="150">
        <v>44377.0</v>
      </c>
      <c r="F747" s="156">
        <v>4.0</v>
      </c>
      <c r="G747" s="152">
        <f t="shared" si="1"/>
        <v>6</v>
      </c>
      <c r="H747" s="153" t="s">
        <v>814</v>
      </c>
      <c r="I747" s="152">
        <f t="shared" si="2"/>
        <v>2021</v>
      </c>
      <c r="J747" s="152">
        <f t="shared" si="3"/>
        <v>2022</v>
      </c>
      <c r="K747" s="153" t="str">
        <f t="shared" si="4"/>
        <v>Expenditure on Multilateral Strategy Peacekeeping Programme (Q1 FY 2022)</v>
      </c>
      <c r="L747" s="152" t="s">
        <v>5</v>
      </c>
      <c r="M747" s="152" t="s">
        <v>8</v>
      </c>
      <c r="N747" s="152">
        <v>10.0</v>
      </c>
      <c r="O747" s="152"/>
      <c r="P747" s="152"/>
      <c r="Q747" s="152"/>
      <c r="R747" s="153"/>
      <c r="S747" s="153" t="str">
        <f t="array" ref="S747">INDEX(Activities!I:I, MATCH(A747, Activities!A:A, 0))</f>
        <v>Multilateral Strategy Peacekeeping Programme</v>
      </c>
      <c r="T747" s="153"/>
      <c r="U747" s="135"/>
      <c r="V747" s="135"/>
      <c r="W747" s="135"/>
      <c r="X747" s="135"/>
      <c r="Y747" s="135"/>
      <c r="Z747" s="135"/>
      <c r="AA747" s="135"/>
    </row>
    <row r="748" ht="13.5" customHeight="1">
      <c r="A748" s="146" t="s">
        <v>127</v>
      </c>
      <c r="B748" s="147">
        <f>COUNTIF(Activities!A:A, A748)</f>
        <v>1</v>
      </c>
      <c r="C748" s="161">
        <v>35127.0</v>
      </c>
      <c r="D748" s="149">
        <v>44377.0</v>
      </c>
      <c r="E748" s="150">
        <v>44377.0</v>
      </c>
      <c r="F748" s="156">
        <v>4.0</v>
      </c>
      <c r="G748" s="152">
        <f t="shared" si="1"/>
        <v>6</v>
      </c>
      <c r="H748" s="153" t="s">
        <v>814</v>
      </c>
      <c r="I748" s="152">
        <f t="shared" si="2"/>
        <v>2021</v>
      </c>
      <c r="J748" s="152">
        <f t="shared" si="3"/>
        <v>2022</v>
      </c>
      <c r="K748" s="153" t="str">
        <f t="shared" si="4"/>
        <v>Expenditure on Multilateral Security Capacity Building (Q1 FY 2022)</v>
      </c>
      <c r="L748" s="152" t="s">
        <v>5</v>
      </c>
      <c r="M748" s="152" t="s">
        <v>8</v>
      </c>
      <c r="N748" s="152">
        <v>10.0</v>
      </c>
      <c r="O748" s="152"/>
      <c r="P748" s="152"/>
      <c r="Q748" s="152"/>
      <c r="R748" s="153"/>
      <c r="S748" s="153" t="str">
        <f t="array" ref="S748">INDEX(Activities!I:I, MATCH(A748, Activities!A:A, 0))</f>
        <v>Multilateral Security Capacity Building</v>
      </c>
      <c r="T748" s="153"/>
      <c r="U748" s="135"/>
      <c r="V748" s="135"/>
      <c r="W748" s="135"/>
      <c r="X748" s="135"/>
      <c r="Y748" s="135"/>
      <c r="Z748" s="135"/>
      <c r="AA748" s="135"/>
    </row>
    <row r="749" ht="13.5" customHeight="1">
      <c r="A749" s="146" t="s">
        <v>127</v>
      </c>
      <c r="B749" s="147">
        <f>COUNTIF(Activities!A:A, A749)</f>
        <v>1</v>
      </c>
      <c r="C749" s="161">
        <v>0.0</v>
      </c>
      <c r="D749" s="149">
        <v>44377.0</v>
      </c>
      <c r="E749" s="150">
        <v>44377.0</v>
      </c>
      <c r="F749" s="156">
        <v>4.0</v>
      </c>
      <c r="G749" s="152">
        <f t="shared" si="1"/>
        <v>6</v>
      </c>
      <c r="H749" s="153" t="s">
        <v>814</v>
      </c>
      <c r="I749" s="152">
        <f t="shared" si="2"/>
        <v>2021</v>
      </c>
      <c r="J749" s="152">
        <f t="shared" si="3"/>
        <v>2022</v>
      </c>
      <c r="K749" s="153" t="str">
        <f t="shared" si="4"/>
        <v>Expenditure on Multilateral Security Capacity Building (Q1 FY 2022)</v>
      </c>
      <c r="L749" s="152" t="s">
        <v>5</v>
      </c>
      <c r="M749" s="152" t="s">
        <v>8</v>
      </c>
      <c r="N749" s="152">
        <v>10.0</v>
      </c>
      <c r="O749" s="152"/>
      <c r="P749" s="152"/>
      <c r="Q749" s="152"/>
      <c r="R749" s="153"/>
      <c r="S749" s="153" t="str">
        <f t="array" ref="S749">INDEX(Activities!I:I, MATCH(A749, Activities!A:A, 0))</f>
        <v>Multilateral Security Capacity Building</v>
      </c>
      <c r="T749" s="153"/>
      <c r="U749" s="135"/>
      <c r="V749" s="135"/>
      <c r="W749" s="135"/>
      <c r="X749" s="135"/>
      <c r="Y749" s="135"/>
      <c r="Z749" s="135"/>
      <c r="AA749" s="135"/>
    </row>
    <row r="750" ht="13.5" customHeight="1">
      <c r="A750" s="146" t="s">
        <v>136</v>
      </c>
      <c r="B750" s="147">
        <f>COUNTIF(Activities!A:A, A750)</f>
        <v>1</v>
      </c>
      <c r="C750" s="161">
        <v>1207761.0</v>
      </c>
      <c r="D750" s="149">
        <v>44377.0</v>
      </c>
      <c r="E750" s="150">
        <v>44377.0</v>
      </c>
      <c r="F750" s="156">
        <v>4.0</v>
      </c>
      <c r="G750" s="152">
        <f t="shared" si="1"/>
        <v>6</v>
      </c>
      <c r="H750" s="153" t="s">
        <v>814</v>
      </c>
      <c r="I750" s="152">
        <f t="shared" si="2"/>
        <v>2021</v>
      </c>
      <c r="J750" s="152">
        <f t="shared" si="3"/>
        <v>2022</v>
      </c>
      <c r="K750" s="153" t="str">
        <f t="shared" si="4"/>
        <v>Expenditure on Supporting Turkey to manage illegal migration from the East (Q1 FY 2022)</v>
      </c>
      <c r="L750" s="152" t="s">
        <v>5</v>
      </c>
      <c r="M750" s="152" t="s">
        <v>8</v>
      </c>
      <c r="N750" s="152">
        <v>10.0</v>
      </c>
      <c r="O750" s="152"/>
      <c r="P750" s="152"/>
      <c r="Q750" s="152"/>
      <c r="R750" s="153"/>
      <c r="S750" s="153" t="str">
        <f t="array" ref="S750">INDEX(Activities!I:I, MATCH(A750, Activities!A:A, 0))</f>
        <v>Supporting Turkey to manage illegal migration from the East</v>
      </c>
      <c r="T750" s="153"/>
      <c r="U750" s="135"/>
      <c r="V750" s="135"/>
      <c r="W750" s="135"/>
      <c r="X750" s="135"/>
      <c r="Y750" s="135"/>
      <c r="Z750" s="135"/>
      <c r="AA750" s="135"/>
    </row>
    <row r="751" ht="13.5" customHeight="1">
      <c r="A751" s="171" t="s">
        <v>161</v>
      </c>
      <c r="B751" s="147">
        <f>COUNTIF(Activities!A:A, A751)</f>
        <v>1</v>
      </c>
      <c r="C751" s="161">
        <v>2749000.0</v>
      </c>
      <c r="D751" s="149">
        <v>44377.0</v>
      </c>
      <c r="E751" s="150">
        <v>44377.0</v>
      </c>
      <c r="F751" s="156">
        <v>4.0</v>
      </c>
      <c r="G751" s="152">
        <f t="shared" si="1"/>
        <v>6</v>
      </c>
      <c r="H751" s="153" t="s">
        <v>814</v>
      </c>
      <c r="I751" s="152">
        <f t="shared" si="2"/>
        <v>2021</v>
      </c>
      <c r="J751" s="152">
        <f t="shared" si="3"/>
        <v>2022</v>
      </c>
      <c r="K751" s="153" t="str">
        <f t="shared" si="4"/>
        <v>Expenditure on Counter Terrorism Programmes Fund (Q1 FY 2022)</v>
      </c>
      <c r="L751" s="152" t="s">
        <v>5</v>
      </c>
      <c r="M751" s="152" t="s">
        <v>8</v>
      </c>
      <c r="N751" s="152">
        <v>10.0</v>
      </c>
      <c r="O751" s="152"/>
      <c r="P751" s="152"/>
      <c r="Q751" s="152"/>
      <c r="R751" s="153"/>
      <c r="S751" s="153" t="str">
        <f t="array" ref="S751">INDEX(Activities!I:I, MATCH(A751, Activities!A:A, 0))</f>
        <v>Counter Terrorism Programmes Fund</v>
      </c>
      <c r="T751" s="153"/>
      <c r="U751" s="135"/>
      <c r="V751" s="135"/>
      <c r="W751" s="135"/>
      <c r="X751" s="135"/>
      <c r="Y751" s="135"/>
      <c r="Z751" s="135"/>
      <c r="AA751" s="135"/>
    </row>
    <row r="752" ht="13.5" customHeight="1">
      <c r="A752" s="164" t="s">
        <v>165</v>
      </c>
      <c r="B752" s="147">
        <f>COUNTIF(Activities!A:A, A752)</f>
        <v>1</v>
      </c>
      <c r="C752" s="161">
        <v>816121.0</v>
      </c>
      <c r="D752" s="149">
        <v>44377.0</v>
      </c>
      <c r="E752" s="150">
        <v>44377.0</v>
      </c>
      <c r="F752" s="156">
        <v>4.0</v>
      </c>
      <c r="G752" s="152">
        <f t="shared" si="1"/>
        <v>6</v>
      </c>
      <c r="H752" s="153" t="s">
        <v>814</v>
      </c>
      <c r="I752" s="152">
        <f t="shared" si="2"/>
        <v>2021</v>
      </c>
      <c r="J752" s="152">
        <f t="shared" si="3"/>
        <v>2022</v>
      </c>
      <c r="K752" s="153" t="str">
        <f t="shared" si="4"/>
        <v>Expenditure on Collaboration against trafficking and smuggling in Nigeria &amp; Niger (CATS NN)(Formerly Upstream Programme) (Q1 FY 2022)</v>
      </c>
      <c r="L752" s="152" t="s">
        <v>5</v>
      </c>
      <c r="M752" s="152" t="s">
        <v>8</v>
      </c>
      <c r="N752" s="152">
        <v>10.0</v>
      </c>
      <c r="O752" s="152"/>
      <c r="P752" s="152"/>
      <c r="Q752" s="152"/>
      <c r="R752" s="153"/>
      <c r="S752" s="153" t="str">
        <f t="array" ref="S752">INDEX(Activities!I:I, MATCH(A752, Activities!A:A, 0))</f>
        <v>Collaboration against trafficking and smuggling in Nigeria &amp; Niger (CATS NN)(Formerly Upstream Programme)</v>
      </c>
      <c r="T752" s="153"/>
      <c r="U752" s="135"/>
      <c r="V752" s="135"/>
      <c r="W752" s="135"/>
      <c r="X752" s="135"/>
      <c r="Y752" s="135"/>
      <c r="Z752" s="135"/>
      <c r="AA752" s="135"/>
    </row>
    <row r="753" ht="12.0" customHeight="1">
      <c r="A753" s="67" t="s">
        <v>170</v>
      </c>
      <c r="B753" s="147">
        <f>COUNTIF(Activities!A:A, A753)</f>
        <v>1</v>
      </c>
      <c r="C753" s="161">
        <v>242500.0</v>
      </c>
      <c r="D753" s="149">
        <v>44377.0</v>
      </c>
      <c r="E753" s="150">
        <v>44377.0</v>
      </c>
      <c r="F753" s="156">
        <v>4.0</v>
      </c>
      <c r="G753" s="152">
        <f t="shared" si="1"/>
        <v>6</v>
      </c>
      <c r="H753" s="153" t="s">
        <v>814</v>
      </c>
      <c r="I753" s="152">
        <f t="shared" si="2"/>
        <v>2021</v>
      </c>
      <c r="J753" s="152">
        <f t="shared" si="3"/>
        <v>2022</v>
      </c>
      <c r="K753" s="153" t="str">
        <f t="shared" si="4"/>
        <v>Expenditure on Multilateral UN Reform (Q1 FY 2022)</v>
      </c>
      <c r="L753" s="152" t="s">
        <v>5</v>
      </c>
      <c r="M753" s="152" t="s">
        <v>8</v>
      </c>
      <c r="N753" s="152">
        <v>10.0</v>
      </c>
      <c r="O753" s="152"/>
      <c r="P753" s="152"/>
      <c r="Q753" s="152"/>
      <c r="R753" s="153"/>
      <c r="S753" s="153" t="str">
        <f t="array" ref="S753">INDEX(Activities!I:I, MATCH(A753, Activities!A:A, 0))</f>
        <v>Multilateral UN Reform</v>
      </c>
      <c r="T753" s="153"/>
      <c r="U753" s="135"/>
      <c r="V753" s="135"/>
      <c r="W753" s="135"/>
      <c r="X753" s="135"/>
      <c r="Y753" s="135"/>
      <c r="Z753" s="135"/>
      <c r="AA753" s="135"/>
    </row>
    <row r="754" ht="12.0" customHeight="1">
      <c r="A754" s="172" t="s">
        <v>221</v>
      </c>
      <c r="B754" s="147">
        <f>COUNTIF(Activities!A:A, A754)</f>
        <v>1</v>
      </c>
      <c r="C754" s="161">
        <v>201786.51</v>
      </c>
      <c r="D754" s="149">
        <v>44377.0</v>
      </c>
      <c r="E754" s="150">
        <v>44377.0</v>
      </c>
      <c r="F754" s="156">
        <v>4.0</v>
      </c>
      <c r="G754" s="152">
        <f t="shared" si="1"/>
        <v>6</v>
      </c>
      <c r="H754" s="153" t="s">
        <v>814</v>
      </c>
      <c r="I754" s="152">
        <f t="shared" si="2"/>
        <v>2021</v>
      </c>
      <c r="J754" s="152">
        <f t="shared" si="3"/>
        <v>2022</v>
      </c>
      <c r="K754" s="153" t="str">
        <f t="shared" si="4"/>
        <v>Expenditure on Somaliland (Somalia) Programme (Q1 FY 2022)</v>
      </c>
      <c r="L754" s="152" t="s">
        <v>5</v>
      </c>
      <c r="M754" s="152" t="s">
        <v>8</v>
      </c>
      <c r="N754" s="152">
        <v>10.0</v>
      </c>
      <c r="O754" s="152"/>
      <c r="P754" s="152"/>
      <c r="Q754" s="152"/>
      <c r="R754" s="153"/>
      <c r="S754" s="153" t="str">
        <f t="array" ref="S754">INDEX(Activities!I:I, MATCH(A754, Activities!A:A, 0))</f>
        <v>Somaliland (Somalia) Programme</v>
      </c>
      <c r="T754" s="153"/>
      <c r="U754" s="135"/>
      <c r="V754" s="135"/>
      <c r="W754" s="135"/>
      <c r="X754" s="135"/>
      <c r="Y754" s="135"/>
      <c r="Z754" s="135"/>
      <c r="AA754" s="135"/>
    </row>
    <row r="755" ht="13.5" customHeight="1">
      <c r="A755" s="67" t="s">
        <v>285</v>
      </c>
      <c r="B755" s="147">
        <f>COUNTIF(Activities!A:A, A755)</f>
        <v>1</v>
      </c>
      <c r="C755" s="161">
        <v>4983000.0</v>
      </c>
      <c r="D755" s="149">
        <v>44377.0</v>
      </c>
      <c r="E755" s="150">
        <v>44377.0</v>
      </c>
      <c r="F755" s="156">
        <v>4.0</v>
      </c>
      <c r="G755" s="152">
        <f t="shared" si="1"/>
        <v>6</v>
      </c>
      <c r="H755" s="153" t="s">
        <v>814</v>
      </c>
      <c r="I755" s="152">
        <f t="shared" si="2"/>
        <v>2021</v>
      </c>
      <c r="J755" s="152">
        <f t="shared" si="3"/>
        <v>2022</v>
      </c>
      <c r="K755" s="153" t="str">
        <f t="shared" si="4"/>
        <v>Expenditure on East Africa Programme (Q1 FY 2022)</v>
      </c>
      <c r="L755" s="152" t="s">
        <v>5</v>
      </c>
      <c r="M755" s="152" t="s">
        <v>8</v>
      </c>
      <c r="N755" s="152">
        <v>10.0</v>
      </c>
      <c r="O755" s="152"/>
      <c r="P755" s="152"/>
      <c r="Q755" s="152"/>
      <c r="R755" s="153"/>
      <c r="S755" s="153" t="str">
        <f t="array" ref="S755">INDEX(Activities!I:I, MATCH(A755, Activities!A:A, 0))</f>
        <v>East Africa Programme</v>
      </c>
      <c r="T755" s="153"/>
      <c r="U755" s="135"/>
      <c r="V755" s="135"/>
      <c r="W755" s="135"/>
      <c r="X755" s="135"/>
      <c r="Y755" s="135"/>
      <c r="Z755" s="135"/>
      <c r="AA755" s="135"/>
    </row>
    <row r="756" ht="13.5" customHeight="1">
      <c r="A756" s="67" t="s">
        <v>289</v>
      </c>
      <c r="B756" s="147">
        <f>COUNTIF(Activities!A:A, A756)</f>
        <v>1</v>
      </c>
      <c r="C756" s="161">
        <v>9094000.0</v>
      </c>
      <c r="D756" s="149">
        <v>44377.0</v>
      </c>
      <c r="E756" s="150">
        <v>44377.0</v>
      </c>
      <c r="F756" s="156">
        <v>4.0</v>
      </c>
      <c r="G756" s="152">
        <f t="shared" si="1"/>
        <v>6</v>
      </c>
      <c r="H756" s="153" t="s">
        <v>814</v>
      </c>
      <c r="I756" s="152">
        <f t="shared" si="2"/>
        <v>2021</v>
      </c>
      <c r="J756" s="152">
        <f t="shared" si="3"/>
        <v>2022</v>
      </c>
      <c r="K756" s="153" t="str">
        <f t="shared" si="4"/>
        <v>Expenditure on Somalia Programme (Q1 FY 2022)</v>
      </c>
      <c r="L756" s="152" t="s">
        <v>5</v>
      </c>
      <c r="M756" s="152" t="s">
        <v>8</v>
      </c>
      <c r="N756" s="152">
        <v>10.0</v>
      </c>
      <c r="O756" s="152"/>
      <c r="P756" s="152"/>
      <c r="Q756" s="152"/>
      <c r="R756" s="153"/>
      <c r="S756" s="153" t="str">
        <f t="array" ref="S756">INDEX(Activities!I:I, MATCH(A756, Activities!A:A, 0))</f>
        <v>Somalia Programme</v>
      </c>
      <c r="T756" s="153"/>
      <c r="U756" s="135"/>
      <c r="V756" s="135"/>
      <c r="W756" s="135"/>
      <c r="X756" s="135"/>
      <c r="Y756" s="135"/>
      <c r="Z756" s="135"/>
      <c r="AA756" s="135"/>
    </row>
    <row r="757" ht="13.5" customHeight="1">
      <c r="A757" s="67" t="s">
        <v>293</v>
      </c>
      <c r="B757" s="147">
        <f>COUNTIF(Activities!A:A, A757)</f>
        <v>1</v>
      </c>
      <c r="C757" s="161">
        <v>8153000.0</v>
      </c>
      <c r="D757" s="149">
        <v>44377.0</v>
      </c>
      <c r="E757" s="150">
        <v>44377.0</v>
      </c>
      <c r="F757" s="156">
        <v>4.0</v>
      </c>
      <c r="G757" s="152">
        <f t="shared" si="1"/>
        <v>6</v>
      </c>
      <c r="H757" s="153" t="s">
        <v>814</v>
      </c>
      <c r="I757" s="152">
        <f t="shared" si="2"/>
        <v>2021</v>
      </c>
      <c r="J757" s="152">
        <f t="shared" si="3"/>
        <v>2022</v>
      </c>
      <c r="K757" s="153" t="str">
        <f t="shared" si="4"/>
        <v>Expenditure on Lake Chad Basin Programme (Q1 FY 2022)</v>
      </c>
      <c r="L757" s="152" t="s">
        <v>5</v>
      </c>
      <c r="M757" s="152" t="s">
        <v>8</v>
      </c>
      <c r="N757" s="152">
        <v>10.0</v>
      </c>
      <c r="O757" s="152"/>
      <c r="P757" s="152"/>
      <c r="Q757" s="152"/>
      <c r="R757" s="153"/>
      <c r="S757" s="153" t="str">
        <f t="array" ref="S757">INDEX(Activities!I:I, MATCH(A757, Activities!A:A, 0))</f>
        <v>Lake Chad Basin Programme</v>
      </c>
      <c r="T757" s="153"/>
      <c r="U757" s="135"/>
      <c r="V757" s="135"/>
      <c r="W757" s="135"/>
      <c r="X757" s="135"/>
      <c r="Y757" s="135"/>
      <c r="Z757" s="135"/>
      <c r="AA757" s="135"/>
    </row>
    <row r="758" ht="13.5" customHeight="1">
      <c r="A758" s="67" t="s">
        <v>297</v>
      </c>
      <c r="B758" s="147">
        <f>COUNTIF(Activities!A:A, A758)</f>
        <v>1</v>
      </c>
      <c r="C758" s="161">
        <v>6272000.0</v>
      </c>
      <c r="D758" s="149">
        <v>44377.0</v>
      </c>
      <c r="E758" s="150">
        <v>44377.0</v>
      </c>
      <c r="F758" s="156">
        <v>4.0</v>
      </c>
      <c r="G758" s="152">
        <f t="shared" si="1"/>
        <v>6</v>
      </c>
      <c r="H758" s="153" t="s">
        <v>814</v>
      </c>
      <c r="I758" s="152">
        <f t="shared" si="2"/>
        <v>2021</v>
      </c>
      <c r="J758" s="152">
        <f t="shared" si="3"/>
        <v>2022</v>
      </c>
      <c r="K758" s="153" t="str">
        <f t="shared" si="4"/>
        <v>Expenditure on Sahel Programme (Q1 FY 2022)</v>
      </c>
      <c r="L758" s="152" t="s">
        <v>5</v>
      </c>
      <c r="M758" s="152" t="s">
        <v>8</v>
      </c>
      <c r="N758" s="152">
        <v>10.0</v>
      </c>
      <c r="O758" s="152"/>
      <c r="P758" s="152"/>
      <c r="Q758" s="152"/>
      <c r="R758" s="153"/>
      <c r="S758" s="153" t="str">
        <f t="array" ref="S758">INDEX(Activities!I:I, MATCH(A758, Activities!A:A, 0))</f>
        <v>Sahel Programme</v>
      </c>
      <c r="T758" s="153"/>
      <c r="U758" s="135"/>
      <c r="V758" s="135"/>
      <c r="W758" s="135"/>
      <c r="X758" s="135"/>
      <c r="Y758" s="135"/>
      <c r="Z758" s="135"/>
      <c r="AA758" s="135"/>
    </row>
    <row r="759" ht="13.5" customHeight="1">
      <c r="A759" s="163" t="s">
        <v>301</v>
      </c>
      <c r="B759" s="147">
        <f>COUNTIF(Activities!A:A, A759)</f>
        <v>1</v>
      </c>
      <c r="C759" s="161">
        <v>142000.0</v>
      </c>
      <c r="D759" s="149">
        <v>44377.0</v>
      </c>
      <c r="E759" s="150">
        <v>44377.0</v>
      </c>
      <c r="F759" s="156">
        <v>4.0</v>
      </c>
      <c r="G759" s="152">
        <f t="shared" si="1"/>
        <v>6</v>
      </c>
      <c r="H759" s="153" t="s">
        <v>814</v>
      </c>
      <c r="I759" s="152">
        <f t="shared" si="2"/>
        <v>2021</v>
      </c>
      <c r="J759" s="152">
        <f t="shared" si="3"/>
        <v>2022</v>
      </c>
      <c r="K759" s="153" t="str">
        <f t="shared" si="4"/>
        <v>Expenditure on Africa Peace Support Operations Programme (Q1 FY 2022)</v>
      </c>
      <c r="L759" s="152" t="s">
        <v>5</v>
      </c>
      <c r="M759" s="152" t="s">
        <v>8</v>
      </c>
      <c r="N759" s="152">
        <v>10.0</v>
      </c>
      <c r="O759" s="152"/>
      <c r="P759" s="152"/>
      <c r="Q759" s="152"/>
      <c r="R759" s="153"/>
      <c r="S759" s="153" t="str">
        <f t="array" ref="S759">INDEX(Activities!I:I, MATCH(A759, Activities!A:A, 0))</f>
        <v>Africa Peace Support Operations Programme</v>
      </c>
      <c r="T759" s="153"/>
      <c r="U759" s="135"/>
      <c r="V759" s="135"/>
      <c r="W759" s="135"/>
      <c r="X759" s="135"/>
      <c r="Y759" s="135"/>
      <c r="Z759" s="135"/>
      <c r="AA759" s="135"/>
    </row>
    <row r="760" ht="13.5" customHeight="1">
      <c r="A760" s="163" t="s">
        <v>305</v>
      </c>
      <c r="B760" s="147">
        <f>COUNTIF(Activities!A:A, A760)</f>
        <v>1</v>
      </c>
      <c r="C760" s="161">
        <v>906000.0</v>
      </c>
      <c r="D760" s="149">
        <v>44377.0</v>
      </c>
      <c r="E760" s="150">
        <v>44377.0</v>
      </c>
      <c r="F760" s="156">
        <v>4.0</v>
      </c>
      <c r="G760" s="152">
        <f t="shared" si="1"/>
        <v>6</v>
      </c>
      <c r="H760" s="153" t="s">
        <v>814</v>
      </c>
      <c r="I760" s="152">
        <f t="shared" si="2"/>
        <v>2021</v>
      </c>
      <c r="J760" s="152">
        <f t="shared" si="3"/>
        <v>2022</v>
      </c>
      <c r="K760" s="153" t="str">
        <f t="shared" si="4"/>
        <v>Expenditure on West Africa Programme (Q1 FY 2022)</v>
      </c>
      <c r="L760" s="152" t="s">
        <v>5</v>
      </c>
      <c r="M760" s="152" t="s">
        <v>8</v>
      </c>
      <c r="N760" s="152">
        <v>10.0</v>
      </c>
      <c r="O760" s="152"/>
      <c r="P760" s="152"/>
      <c r="Q760" s="152"/>
      <c r="R760" s="153"/>
      <c r="S760" s="153" t="str">
        <f t="array" ref="S760">INDEX(Activities!I:I, MATCH(A760, Activities!A:A, 0))</f>
        <v>West Africa Programme</v>
      </c>
      <c r="T760" s="153"/>
      <c r="U760" s="135"/>
      <c r="V760" s="135"/>
      <c r="W760" s="135"/>
      <c r="X760" s="135"/>
      <c r="Y760" s="135"/>
      <c r="Z760" s="135"/>
      <c r="AA760" s="135"/>
    </row>
    <row r="761" ht="13.5" customHeight="1">
      <c r="A761" s="146" t="s">
        <v>314</v>
      </c>
      <c r="B761" s="147">
        <f>COUNTIF(Activities!A:A, A761)</f>
        <v>1</v>
      </c>
      <c r="C761" s="161">
        <v>202635.0</v>
      </c>
      <c r="D761" s="149">
        <v>44377.0</v>
      </c>
      <c r="E761" s="150">
        <v>44377.0</v>
      </c>
      <c r="F761" s="156">
        <v>4.0</v>
      </c>
      <c r="G761" s="152">
        <f t="shared" si="1"/>
        <v>6</v>
      </c>
      <c r="H761" s="153" t="s">
        <v>814</v>
      </c>
      <c r="I761" s="152">
        <f t="shared" si="2"/>
        <v>2021</v>
      </c>
      <c r="J761" s="152">
        <f t="shared" si="3"/>
        <v>2022</v>
      </c>
      <c r="K761" s="153" t="str">
        <f t="shared" si="4"/>
        <v>Expenditure on Colombia Peace and Stability (Q1 FY 2022)</v>
      </c>
      <c r="L761" s="152" t="s">
        <v>5</v>
      </c>
      <c r="M761" s="152" t="s">
        <v>8</v>
      </c>
      <c r="N761" s="152">
        <v>10.0</v>
      </c>
      <c r="O761" s="152"/>
      <c r="P761" s="152"/>
      <c r="Q761" s="152"/>
      <c r="R761" s="153"/>
      <c r="S761" s="153" t="str">
        <f t="array" ref="S761">INDEX(Activities!I:I, MATCH(A761, Activities!A:A, 0))</f>
        <v>Colombia Peace and Stability</v>
      </c>
      <c r="T761" s="153"/>
      <c r="U761" s="135"/>
      <c r="V761" s="135"/>
      <c r="W761" s="135"/>
      <c r="X761" s="135"/>
      <c r="Y761" s="135"/>
      <c r="Z761" s="135"/>
      <c r="AA761" s="135"/>
    </row>
    <row r="762" ht="13.5" customHeight="1">
      <c r="A762" s="146" t="s">
        <v>320</v>
      </c>
      <c r="B762" s="147">
        <f>COUNTIF(Activities!A:A, A762)</f>
        <v>1</v>
      </c>
      <c r="C762" s="161">
        <v>421666.0</v>
      </c>
      <c r="D762" s="149">
        <v>44377.0</v>
      </c>
      <c r="E762" s="150">
        <v>44377.0</v>
      </c>
      <c r="F762" s="156">
        <v>4.0</v>
      </c>
      <c r="G762" s="152">
        <f t="shared" si="1"/>
        <v>6</v>
      </c>
      <c r="H762" s="153" t="s">
        <v>814</v>
      </c>
      <c r="I762" s="152">
        <f t="shared" si="2"/>
        <v>2021</v>
      </c>
      <c r="J762" s="152">
        <f t="shared" si="3"/>
        <v>2022</v>
      </c>
      <c r="K762" s="153" t="str">
        <f t="shared" si="4"/>
        <v>Expenditure on Peru/Colombia Serious Organised Crime (Formerly Combatting Illicit Economies - Colombia/Peru/Panama) (Q1 FY 2022)</v>
      </c>
      <c r="L762" s="152" t="s">
        <v>5</v>
      </c>
      <c r="M762" s="152" t="s">
        <v>8</v>
      </c>
      <c r="N762" s="152">
        <v>10.0</v>
      </c>
      <c r="O762" s="152"/>
      <c r="P762" s="152"/>
      <c r="Q762" s="152"/>
      <c r="R762" s="153"/>
      <c r="S762" s="153" t="str">
        <f t="array" ref="S762">INDEX(Activities!I:I, MATCH(A762, Activities!A:A, 0))</f>
        <v>Peru/Colombia Serious Organised Crime (Formerly Combatting Illicit Economies - Colombia/Peru/Panama)</v>
      </c>
      <c r="T762" s="153"/>
      <c r="U762" s="135"/>
      <c r="V762" s="135"/>
      <c r="W762" s="135"/>
      <c r="X762" s="135"/>
      <c r="Y762" s="135"/>
      <c r="Z762" s="135"/>
      <c r="AA762" s="135"/>
    </row>
    <row r="763" ht="13.5" customHeight="1">
      <c r="A763" s="146" t="s">
        <v>325</v>
      </c>
      <c r="B763" s="147">
        <f>COUNTIF(Activities!A:A, A763)</f>
        <v>1</v>
      </c>
      <c r="C763" s="161">
        <v>295051.16</v>
      </c>
      <c r="D763" s="149">
        <v>44377.0</v>
      </c>
      <c r="E763" s="150">
        <v>44377.0</v>
      </c>
      <c r="F763" s="156">
        <v>4.0</v>
      </c>
      <c r="G763" s="152">
        <f t="shared" si="1"/>
        <v>6</v>
      </c>
      <c r="H763" s="153" t="s">
        <v>814</v>
      </c>
      <c r="I763" s="152">
        <f t="shared" si="2"/>
        <v>2021</v>
      </c>
      <c r="J763" s="152">
        <f t="shared" si="3"/>
        <v>2022</v>
      </c>
      <c r="K763" s="153" t="str">
        <f t="shared" si="4"/>
        <v>Expenditure on Central Asia Programme (Q1 FY 2022)</v>
      </c>
      <c r="L763" s="152" t="s">
        <v>5</v>
      </c>
      <c r="M763" s="152" t="s">
        <v>8</v>
      </c>
      <c r="N763" s="152">
        <v>10.0</v>
      </c>
      <c r="O763" s="152"/>
      <c r="P763" s="152"/>
      <c r="Q763" s="152"/>
      <c r="R763" s="153"/>
      <c r="S763" s="153" t="str">
        <f t="array" ref="S763">INDEX(Activities!I:I, MATCH(A763, Activities!A:A, 0))</f>
        <v>Central Asia Programme</v>
      </c>
      <c r="T763" s="153"/>
      <c r="U763" s="135"/>
      <c r="V763" s="135"/>
      <c r="W763" s="135"/>
      <c r="X763" s="135"/>
      <c r="Y763" s="135"/>
      <c r="Z763" s="135"/>
      <c r="AA763" s="135"/>
    </row>
    <row r="764" ht="13.5" customHeight="1">
      <c r="A764" s="146" t="s">
        <v>330</v>
      </c>
      <c r="B764" s="147">
        <f>COUNTIF(Activities!A:A, A764)</f>
        <v>1</v>
      </c>
      <c r="C764" s="161">
        <v>1275308.61</v>
      </c>
      <c r="D764" s="149">
        <v>44377.0</v>
      </c>
      <c r="E764" s="150">
        <v>44377.0</v>
      </c>
      <c r="F764" s="156">
        <v>4.0</v>
      </c>
      <c r="G764" s="152">
        <f t="shared" si="1"/>
        <v>6</v>
      </c>
      <c r="H764" s="153" t="s">
        <v>814</v>
      </c>
      <c r="I764" s="152">
        <f t="shared" si="2"/>
        <v>2021</v>
      </c>
      <c r="J764" s="152">
        <f t="shared" si="3"/>
        <v>2022</v>
      </c>
      <c r="K764" s="153" t="str">
        <f t="shared" si="4"/>
        <v>Expenditure on Eastern Partnership (Q1 FY 2022)</v>
      </c>
      <c r="L764" s="152" t="s">
        <v>5</v>
      </c>
      <c r="M764" s="152" t="s">
        <v>8</v>
      </c>
      <c r="N764" s="152">
        <v>10.0</v>
      </c>
      <c r="O764" s="152"/>
      <c r="P764" s="152"/>
      <c r="Q764" s="152"/>
      <c r="R764" s="153"/>
      <c r="S764" s="153" t="str">
        <f t="array" ref="S764">INDEX(Activities!I:I, MATCH(A764, Activities!A:A, 0))</f>
        <v>Eastern Partnership</v>
      </c>
      <c r="T764" s="153"/>
      <c r="U764" s="135"/>
      <c r="V764" s="135"/>
      <c r="W764" s="135"/>
      <c r="X764" s="135"/>
      <c r="Y764" s="135"/>
      <c r="Z764" s="135"/>
      <c r="AA764" s="135"/>
    </row>
    <row r="765" ht="13.5" customHeight="1">
      <c r="A765" s="146" t="s">
        <v>334</v>
      </c>
      <c r="B765" s="147">
        <f>COUNTIF(Activities!A:A, A765)</f>
        <v>1</v>
      </c>
      <c r="C765" s="161">
        <v>645990.0</v>
      </c>
      <c r="D765" s="149">
        <v>44377.0</v>
      </c>
      <c r="E765" s="150">
        <v>44377.0</v>
      </c>
      <c r="F765" s="156">
        <v>4.0</v>
      </c>
      <c r="G765" s="152">
        <f t="shared" si="1"/>
        <v>6</v>
      </c>
      <c r="H765" s="153" t="s">
        <v>814</v>
      </c>
      <c r="I765" s="152">
        <f t="shared" si="2"/>
        <v>2021</v>
      </c>
      <c r="J765" s="152">
        <f t="shared" si="3"/>
        <v>2022</v>
      </c>
      <c r="K765" s="153" t="str">
        <f t="shared" si="4"/>
        <v>Expenditure on Good Governance Fund (Q1 FY 2022)</v>
      </c>
      <c r="L765" s="152" t="s">
        <v>5</v>
      </c>
      <c r="M765" s="152" t="s">
        <v>8</v>
      </c>
      <c r="N765" s="152">
        <v>10.0</v>
      </c>
      <c r="O765" s="152"/>
      <c r="P765" s="152"/>
      <c r="Q765" s="152"/>
      <c r="R765" s="153"/>
      <c r="S765" s="153" t="str">
        <f t="array" ref="S765">INDEX(Activities!I:I, MATCH(A765, Activities!A:A, 0))</f>
        <v>Good Governance Fund</v>
      </c>
      <c r="T765" s="153"/>
      <c r="U765" s="135"/>
      <c r="V765" s="135"/>
      <c r="W765" s="135"/>
      <c r="X765" s="135"/>
      <c r="Y765" s="135"/>
      <c r="Z765" s="135"/>
      <c r="AA765" s="135"/>
    </row>
    <row r="766" ht="13.5" customHeight="1">
      <c r="A766" s="146" t="s">
        <v>349</v>
      </c>
      <c r="B766" s="147">
        <f>COUNTIF(Activities!A:A, A766)</f>
        <v>1</v>
      </c>
      <c r="C766" s="161">
        <v>1674736.25</v>
      </c>
      <c r="D766" s="149">
        <v>44377.0</v>
      </c>
      <c r="E766" s="150">
        <v>44377.0</v>
      </c>
      <c r="F766" s="156">
        <v>4.0</v>
      </c>
      <c r="G766" s="152">
        <f t="shared" si="1"/>
        <v>6</v>
      </c>
      <c r="H766" s="153" t="s">
        <v>814</v>
      </c>
      <c r="I766" s="152">
        <f t="shared" si="2"/>
        <v>2021</v>
      </c>
      <c r="J766" s="152">
        <f t="shared" si="3"/>
        <v>2022</v>
      </c>
      <c r="K766" s="153" t="str">
        <f t="shared" si="4"/>
        <v>Expenditure on Algeria CSSF Programme (Q1 FY 2022)</v>
      </c>
      <c r="L766" s="152" t="s">
        <v>5</v>
      </c>
      <c r="M766" s="152" t="s">
        <v>8</v>
      </c>
      <c r="N766" s="152">
        <v>10.0</v>
      </c>
      <c r="O766" s="152"/>
      <c r="P766" s="152"/>
      <c r="Q766" s="152"/>
      <c r="R766" s="153"/>
      <c r="S766" s="153" t="str">
        <f t="array" ref="S766">INDEX(Activities!I:I, MATCH(A766, Activities!A:A, 0))</f>
        <v>Algeria CSSF Programme</v>
      </c>
      <c r="T766" s="153"/>
      <c r="U766" s="135"/>
      <c r="V766" s="135"/>
      <c r="W766" s="135"/>
      <c r="X766" s="135"/>
      <c r="Y766" s="135"/>
      <c r="Z766" s="135"/>
      <c r="AA766" s="135"/>
    </row>
    <row r="767" ht="13.5" customHeight="1">
      <c r="A767" s="146" t="s">
        <v>356</v>
      </c>
      <c r="B767" s="147">
        <f>COUNTIF(Activities!A:A, A767)</f>
        <v>1</v>
      </c>
      <c r="C767" s="161">
        <v>1912841.7</v>
      </c>
      <c r="D767" s="149">
        <v>44377.0</v>
      </c>
      <c r="E767" s="150">
        <v>44377.0</v>
      </c>
      <c r="F767" s="156">
        <v>4.0</v>
      </c>
      <c r="G767" s="152">
        <f t="shared" si="1"/>
        <v>6</v>
      </c>
      <c r="H767" s="153" t="s">
        <v>814</v>
      </c>
      <c r="I767" s="152">
        <f t="shared" si="2"/>
        <v>2021</v>
      </c>
      <c r="J767" s="152">
        <f t="shared" si="3"/>
        <v>2022</v>
      </c>
      <c r="K767" s="153" t="str">
        <f t="shared" si="4"/>
        <v>Expenditure on Egypt CSSF Programme (Q1 FY 2022)</v>
      </c>
      <c r="L767" s="152" t="s">
        <v>5</v>
      </c>
      <c r="M767" s="152" t="s">
        <v>8</v>
      </c>
      <c r="N767" s="152">
        <v>10.0</v>
      </c>
      <c r="O767" s="152"/>
      <c r="P767" s="152"/>
      <c r="Q767" s="152"/>
      <c r="R767" s="153"/>
      <c r="S767" s="153" t="str">
        <f t="array" ref="S767">INDEX(Activities!I:I, MATCH(A767, Activities!A:A, 0))</f>
        <v>Egypt CSSF Programme</v>
      </c>
      <c r="T767" s="153"/>
      <c r="U767" s="135"/>
      <c r="V767" s="135"/>
      <c r="W767" s="135"/>
      <c r="X767" s="135"/>
      <c r="Y767" s="135"/>
      <c r="Z767" s="135"/>
      <c r="AA767" s="135"/>
    </row>
    <row r="768" ht="13.5" customHeight="1">
      <c r="A768" s="146" t="s">
        <v>363</v>
      </c>
      <c r="B768" s="147">
        <f>COUNTIF(Activities!A:A, A768)</f>
        <v>1</v>
      </c>
      <c r="C768" s="161">
        <v>1617541.86765732</v>
      </c>
      <c r="D768" s="149">
        <v>44377.0</v>
      </c>
      <c r="E768" s="150">
        <v>44377.0</v>
      </c>
      <c r="F768" s="156">
        <v>4.0</v>
      </c>
      <c r="G768" s="152">
        <f t="shared" si="1"/>
        <v>6</v>
      </c>
      <c r="H768" s="153" t="s">
        <v>814</v>
      </c>
      <c r="I768" s="152">
        <f t="shared" si="2"/>
        <v>2021</v>
      </c>
      <c r="J768" s="152">
        <f t="shared" si="3"/>
        <v>2022</v>
      </c>
      <c r="K768" s="153" t="str">
        <f t="shared" si="4"/>
        <v>Expenditure on Lebanon CSSF: Security Programme (Q1 FY 2022)</v>
      </c>
      <c r="L768" s="152" t="s">
        <v>5</v>
      </c>
      <c r="M768" s="152" t="s">
        <v>8</v>
      </c>
      <c r="N768" s="152">
        <v>10.0</v>
      </c>
      <c r="O768" s="152"/>
      <c r="P768" s="152"/>
      <c r="Q768" s="152"/>
      <c r="R768" s="153"/>
      <c r="S768" s="153" t="str">
        <f t="array" ref="S768">INDEX(Activities!I:I, MATCH(A768, Activities!A:A, 0))</f>
        <v>Lebanon CSSF: Security Programme</v>
      </c>
      <c r="T768" s="153"/>
      <c r="U768" s="135"/>
      <c r="V768" s="135"/>
      <c r="W768" s="135"/>
      <c r="X768" s="135"/>
      <c r="Y768" s="135"/>
      <c r="Z768" s="135"/>
      <c r="AA768" s="135"/>
    </row>
    <row r="769" ht="13.5" customHeight="1">
      <c r="A769" s="146" t="s">
        <v>370</v>
      </c>
      <c r="B769" s="147">
        <f>COUNTIF(Activities!A:A, A769)</f>
        <v>1</v>
      </c>
      <c r="C769" s="161">
        <v>830449.4</v>
      </c>
      <c r="D769" s="149">
        <v>44377.0</v>
      </c>
      <c r="E769" s="150">
        <v>44377.0</v>
      </c>
      <c r="F769" s="156">
        <v>4.0</v>
      </c>
      <c r="G769" s="152">
        <f t="shared" si="1"/>
        <v>6</v>
      </c>
      <c r="H769" s="153" t="s">
        <v>814</v>
      </c>
      <c r="I769" s="152">
        <f t="shared" si="2"/>
        <v>2021</v>
      </c>
      <c r="J769" s="152">
        <f t="shared" si="3"/>
        <v>2022</v>
      </c>
      <c r="K769" s="153" t="str">
        <f t="shared" si="4"/>
        <v>Expenditure on Libya CSSF Programme (Q1 FY 2022)</v>
      </c>
      <c r="L769" s="152" t="s">
        <v>5</v>
      </c>
      <c r="M769" s="152" t="s">
        <v>8</v>
      </c>
      <c r="N769" s="152">
        <v>10.0</v>
      </c>
      <c r="O769" s="152"/>
      <c r="P769" s="152"/>
      <c r="Q769" s="152"/>
      <c r="R769" s="153"/>
      <c r="S769" s="153" t="str">
        <f t="array" ref="S769">INDEX(Activities!I:I, MATCH(A769, Activities!A:A, 0))</f>
        <v>Libya CSSF Programme</v>
      </c>
      <c r="T769" s="153"/>
      <c r="U769" s="135"/>
      <c r="V769" s="135"/>
      <c r="W769" s="135"/>
      <c r="X769" s="135"/>
      <c r="Y769" s="135"/>
      <c r="Z769" s="135"/>
      <c r="AA769" s="135"/>
    </row>
    <row r="770" ht="13.5" customHeight="1">
      <c r="A770" s="146" t="s">
        <v>376</v>
      </c>
      <c r="B770" s="147">
        <f>COUNTIF(Activities!A:A, A770)</f>
        <v>1</v>
      </c>
      <c r="C770" s="161">
        <v>607166.54</v>
      </c>
      <c r="D770" s="149">
        <v>44377.0</v>
      </c>
      <c r="E770" s="150">
        <v>44377.0</v>
      </c>
      <c r="F770" s="156">
        <v>4.0</v>
      </c>
      <c r="G770" s="152">
        <f t="shared" si="1"/>
        <v>6</v>
      </c>
      <c r="H770" s="153" t="s">
        <v>814</v>
      </c>
      <c r="I770" s="152">
        <f t="shared" si="2"/>
        <v>2021</v>
      </c>
      <c r="J770" s="152">
        <f t="shared" si="3"/>
        <v>2022</v>
      </c>
      <c r="K770" s="153" t="str">
        <f t="shared" si="4"/>
        <v>Expenditure on Morocco CSSF Programme (Q1 FY 2022)</v>
      </c>
      <c r="L770" s="152" t="s">
        <v>5</v>
      </c>
      <c r="M770" s="152" t="s">
        <v>8</v>
      </c>
      <c r="N770" s="152">
        <v>10.0</v>
      </c>
      <c r="O770" s="152"/>
      <c r="P770" s="152"/>
      <c r="Q770" s="152"/>
      <c r="R770" s="153"/>
      <c r="S770" s="153" t="str">
        <f t="array" ref="S770">INDEX(Activities!I:I, MATCH(A770, Activities!A:A, 0))</f>
        <v>Morocco CSSF Programme</v>
      </c>
      <c r="T770" s="153"/>
      <c r="U770" s="135"/>
      <c r="V770" s="135"/>
      <c r="W770" s="135"/>
      <c r="X770" s="135"/>
      <c r="Y770" s="135"/>
      <c r="Z770" s="135"/>
      <c r="AA770" s="135"/>
    </row>
    <row r="771" ht="13.5" customHeight="1">
      <c r="A771" s="146" t="s">
        <v>383</v>
      </c>
      <c r="B771" s="147">
        <f>COUNTIF(Activities!A:A, A771)</f>
        <v>1</v>
      </c>
      <c r="C771" s="161">
        <v>1830087.48</v>
      </c>
      <c r="D771" s="149">
        <v>44377.0</v>
      </c>
      <c r="E771" s="150">
        <v>44377.0</v>
      </c>
      <c r="F771" s="156">
        <v>4.0</v>
      </c>
      <c r="G771" s="152">
        <f t="shared" si="1"/>
        <v>6</v>
      </c>
      <c r="H771" s="153" t="s">
        <v>814</v>
      </c>
      <c r="I771" s="152">
        <f t="shared" si="2"/>
        <v>2021</v>
      </c>
      <c r="J771" s="152">
        <f t="shared" si="3"/>
        <v>2022</v>
      </c>
      <c r="K771" s="153" t="str">
        <f t="shared" si="4"/>
        <v>Expenditure on Yemen CSSF Programme (Q1 FY 2022)</v>
      </c>
      <c r="L771" s="152" t="s">
        <v>5</v>
      </c>
      <c r="M771" s="152" t="s">
        <v>8</v>
      </c>
      <c r="N771" s="152">
        <v>10.0</v>
      </c>
      <c r="O771" s="152"/>
      <c r="P771" s="152"/>
      <c r="Q771" s="152"/>
      <c r="R771" s="153"/>
      <c r="S771" s="153" t="str">
        <f t="array" ref="S771">INDEX(Activities!I:I, MATCH(A771, Activities!A:A, 0))</f>
        <v>Yemen CSSF Programme</v>
      </c>
      <c r="T771" s="153"/>
      <c r="U771" s="135"/>
      <c r="V771" s="135"/>
      <c r="W771" s="135"/>
      <c r="X771" s="135"/>
      <c r="Y771" s="135"/>
      <c r="Z771" s="135"/>
      <c r="AA771" s="135"/>
    </row>
    <row r="772" ht="13.5" customHeight="1">
      <c r="A772" s="146" t="s">
        <v>414</v>
      </c>
      <c r="B772" s="147">
        <f>COUNTIF(Activities!A:A, A772)</f>
        <v>1</v>
      </c>
      <c r="C772" s="161">
        <v>27963.01</v>
      </c>
      <c r="D772" s="149">
        <v>44377.0</v>
      </c>
      <c r="E772" s="150">
        <v>44377.0</v>
      </c>
      <c r="F772" s="156">
        <v>4.0</v>
      </c>
      <c r="G772" s="152">
        <f t="shared" si="1"/>
        <v>6</v>
      </c>
      <c r="H772" s="153" t="s">
        <v>814</v>
      </c>
      <c r="I772" s="152">
        <f t="shared" si="2"/>
        <v>2021</v>
      </c>
      <c r="J772" s="152">
        <f t="shared" si="3"/>
        <v>2022</v>
      </c>
      <c r="K772" s="153" t="str">
        <f t="shared" si="4"/>
        <v>Expenditure on Lebanon CSSF: Community Stability Programme (Q1 FY 2022)</v>
      </c>
      <c r="L772" s="152" t="s">
        <v>5</v>
      </c>
      <c r="M772" s="152" t="s">
        <v>8</v>
      </c>
      <c r="N772" s="152">
        <v>10.0</v>
      </c>
      <c r="O772" s="152"/>
      <c r="P772" s="152"/>
      <c r="Q772" s="152"/>
      <c r="R772" s="153"/>
      <c r="S772" s="153" t="str">
        <f t="array" ref="S772">INDEX(Activities!I:I, MATCH(A772, Activities!A:A, 0))</f>
        <v>Lebanon CSSF: Community Stability Programme</v>
      </c>
      <c r="T772" s="153"/>
      <c r="U772" s="135"/>
      <c r="V772" s="135"/>
      <c r="W772" s="135"/>
      <c r="X772" s="135"/>
      <c r="Y772" s="135"/>
      <c r="Z772" s="135"/>
      <c r="AA772" s="135"/>
    </row>
    <row r="773" ht="13.5" customHeight="1">
      <c r="A773" s="146" t="s">
        <v>423</v>
      </c>
      <c r="B773" s="147">
        <f>COUNTIF(Activities!A:A, A773)</f>
        <v>1</v>
      </c>
      <c r="C773" s="161">
        <v>363158.63</v>
      </c>
      <c r="D773" s="149">
        <v>44377.0</v>
      </c>
      <c r="E773" s="150">
        <v>44377.0</v>
      </c>
      <c r="F773" s="156">
        <v>4.0</v>
      </c>
      <c r="G773" s="152">
        <f t="shared" si="1"/>
        <v>6</v>
      </c>
      <c r="H773" s="153" t="s">
        <v>814</v>
      </c>
      <c r="I773" s="152">
        <f t="shared" si="2"/>
        <v>2021</v>
      </c>
      <c r="J773" s="152">
        <f t="shared" si="3"/>
        <v>2022</v>
      </c>
      <c r="K773" s="153" t="str">
        <f t="shared" si="4"/>
        <v>Expenditure on Technical Assistance Facility Programme (Q1 FY 2022)</v>
      </c>
      <c r="L773" s="152" t="s">
        <v>5</v>
      </c>
      <c r="M773" s="152" t="s">
        <v>8</v>
      </c>
      <c r="N773" s="152">
        <v>10.0</v>
      </c>
      <c r="O773" s="152"/>
      <c r="P773" s="152"/>
      <c r="Q773" s="152"/>
      <c r="R773" s="153"/>
      <c r="S773" s="153" t="str">
        <f t="array" ref="S773">INDEX(Activities!I:I, MATCH(A773, Activities!A:A, 0))</f>
        <v>Technical Assistance Facility Programme</v>
      </c>
      <c r="T773" s="153"/>
      <c r="U773" s="135"/>
      <c r="V773" s="135"/>
      <c r="W773" s="135"/>
      <c r="X773" s="135"/>
      <c r="Y773" s="135"/>
      <c r="Z773" s="135"/>
      <c r="AA773" s="135"/>
    </row>
    <row r="774" ht="13.5" customHeight="1">
      <c r="A774" s="146" t="s">
        <v>427</v>
      </c>
      <c r="B774" s="147">
        <f>COUNTIF(Activities!A:A, A774)</f>
        <v>1</v>
      </c>
      <c r="C774" s="161">
        <v>383778.53</v>
      </c>
      <c r="D774" s="149">
        <v>44377.0</v>
      </c>
      <c r="E774" s="150">
        <v>44377.0</v>
      </c>
      <c r="F774" s="156">
        <v>4.0</v>
      </c>
      <c r="G774" s="152">
        <f t="shared" si="1"/>
        <v>6</v>
      </c>
      <c r="H774" s="153" t="s">
        <v>814</v>
      </c>
      <c r="I774" s="152">
        <f t="shared" si="2"/>
        <v>2021</v>
      </c>
      <c r="J774" s="152">
        <f t="shared" si="3"/>
        <v>2022</v>
      </c>
      <c r="K774" s="153" t="str">
        <f t="shared" si="4"/>
        <v>Expenditure on Middle East Peace Process (MEPP) CSSF Programme (Q1 FY 2022)</v>
      </c>
      <c r="L774" s="152" t="s">
        <v>5</v>
      </c>
      <c r="M774" s="152" t="s">
        <v>8</v>
      </c>
      <c r="N774" s="152">
        <v>10.0</v>
      </c>
      <c r="O774" s="152"/>
      <c r="P774" s="152"/>
      <c r="Q774" s="152"/>
      <c r="R774" s="153"/>
      <c r="S774" s="153" t="str">
        <f t="array" ref="S774">INDEX(Activities!I:I, MATCH(A774, Activities!A:A, 0))</f>
        <v>Middle East Peace Process (MEPP) CSSF Programme</v>
      </c>
      <c r="T774" s="153"/>
      <c r="U774" s="135"/>
      <c r="V774" s="135"/>
      <c r="W774" s="135"/>
      <c r="X774" s="135"/>
      <c r="Y774" s="135"/>
      <c r="Z774" s="135"/>
      <c r="AA774" s="135"/>
    </row>
    <row r="775" ht="13.5" customHeight="1">
      <c r="A775" s="146" t="s">
        <v>446</v>
      </c>
      <c r="B775" s="147">
        <f>COUNTIF(Activities!A:A, A775)</f>
        <v>1</v>
      </c>
      <c r="C775" s="161">
        <v>2375034.55</v>
      </c>
      <c r="D775" s="149">
        <v>44377.0</v>
      </c>
      <c r="E775" s="150">
        <v>44377.0</v>
      </c>
      <c r="F775" s="156">
        <v>4.0</v>
      </c>
      <c r="G775" s="152">
        <f t="shared" si="1"/>
        <v>6</v>
      </c>
      <c r="H775" s="153" t="s">
        <v>814</v>
      </c>
      <c r="I775" s="152">
        <f t="shared" si="2"/>
        <v>2021</v>
      </c>
      <c r="J775" s="152">
        <f t="shared" si="3"/>
        <v>2022</v>
      </c>
      <c r="K775" s="153" t="str">
        <f t="shared" si="4"/>
        <v>Expenditure on Tunisia CSSF Programme (Q1 FY 2022)</v>
      </c>
      <c r="L775" s="152" t="s">
        <v>5</v>
      </c>
      <c r="M775" s="152" t="s">
        <v>8</v>
      </c>
      <c r="N775" s="152">
        <v>10.0</v>
      </c>
      <c r="O775" s="152"/>
      <c r="P775" s="152"/>
      <c r="Q775" s="152"/>
      <c r="R775" s="153"/>
      <c r="S775" s="153" t="str">
        <f t="array" ref="S775">INDEX(Activities!I:I, MATCH(A775, Activities!A:A, 0))</f>
        <v>Tunisia CSSF Programme</v>
      </c>
      <c r="T775" s="153"/>
      <c r="U775" s="135"/>
      <c r="V775" s="135"/>
      <c r="W775" s="135"/>
      <c r="X775" s="135"/>
      <c r="Y775" s="135"/>
      <c r="Z775" s="135"/>
      <c r="AA775" s="135"/>
    </row>
    <row r="776" ht="13.5" customHeight="1">
      <c r="A776" s="146" t="s">
        <v>452</v>
      </c>
      <c r="B776" s="147">
        <f>COUNTIF(Activities!A:A, A776)</f>
        <v>1</v>
      </c>
      <c r="C776" s="161">
        <v>806766.78</v>
      </c>
      <c r="D776" s="149">
        <v>44377.0</v>
      </c>
      <c r="E776" s="150">
        <v>44377.0</v>
      </c>
      <c r="F776" s="156">
        <v>4.0</v>
      </c>
      <c r="G776" s="152">
        <f t="shared" si="1"/>
        <v>6</v>
      </c>
      <c r="H776" s="153" t="s">
        <v>814</v>
      </c>
      <c r="I776" s="152">
        <f t="shared" si="2"/>
        <v>2021</v>
      </c>
      <c r="J776" s="152">
        <f t="shared" si="3"/>
        <v>2022</v>
      </c>
      <c r="K776" s="153" t="str">
        <f t="shared" si="4"/>
        <v>Expenditure on Iraq CSSF Programme (Q1 FY 2022)</v>
      </c>
      <c r="L776" s="152" t="s">
        <v>5</v>
      </c>
      <c r="M776" s="152" t="s">
        <v>8</v>
      </c>
      <c r="N776" s="152">
        <v>10.0</v>
      </c>
      <c r="O776" s="152"/>
      <c r="P776" s="152"/>
      <c r="Q776" s="152"/>
      <c r="R776" s="153"/>
      <c r="S776" s="153" t="str">
        <f t="array" ref="S776">INDEX(Activities!I:I, MATCH(A776, Activities!A:A, 0))</f>
        <v>Iraq CSSF Programme</v>
      </c>
      <c r="T776" s="153"/>
      <c r="U776" s="135"/>
      <c r="V776" s="135"/>
      <c r="W776" s="135"/>
      <c r="X776" s="135"/>
      <c r="Y776" s="135"/>
      <c r="Z776" s="135"/>
      <c r="AA776" s="135"/>
    </row>
    <row r="777" ht="13.5" customHeight="1">
      <c r="A777" s="146" t="s">
        <v>456</v>
      </c>
      <c r="B777" s="147">
        <f>COUNTIF(Activities!A:A, A777)</f>
        <v>1</v>
      </c>
      <c r="C777" s="161">
        <v>371416.1</v>
      </c>
      <c r="D777" s="149">
        <v>44377.0</v>
      </c>
      <c r="E777" s="150">
        <v>44377.0</v>
      </c>
      <c r="F777" s="156">
        <v>4.0</v>
      </c>
      <c r="G777" s="152">
        <f t="shared" si="1"/>
        <v>6</v>
      </c>
      <c r="H777" s="153" t="s">
        <v>814</v>
      </c>
      <c r="I777" s="152">
        <f t="shared" si="2"/>
        <v>2021</v>
      </c>
      <c r="J777" s="152">
        <f t="shared" si="3"/>
        <v>2022</v>
      </c>
      <c r="K777" s="153" t="str">
        <f t="shared" si="4"/>
        <v>Expenditure on Syria CSSF: Future Syria Programme (Q1 FY 2022)</v>
      </c>
      <c r="L777" s="152" t="s">
        <v>5</v>
      </c>
      <c r="M777" s="152" t="s">
        <v>8</v>
      </c>
      <c r="N777" s="152">
        <v>10.0</v>
      </c>
      <c r="O777" s="152"/>
      <c r="P777" s="152"/>
      <c r="Q777" s="152"/>
      <c r="R777" s="153"/>
      <c r="S777" s="153" t="str">
        <f t="array" ref="S777">INDEX(Activities!I:I, MATCH(A777, Activities!A:A, 0))</f>
        <v>Syria CSSF: Future Syria Programme</v>
      </c>
      <c r="T777" s="153"/>
      <c r="U777" s="135"/>
      <c r="V777" s="135"/>
      <c r="W777" s="135"/>
      <c r="X777" s="135"/>
      <c r="Y777" s="135"/>
      <c r="Z777" s="135"/>
      <c r="AA777" s="135"/>
    </row>
    <row r="778" ht="13.5" customHeight="1">
      <c r="A778" s="146" t="s">
        <v>465</v>
      </c>
      <c r="B778" s="147">
        <f>COUNTIF(Activities!A:A, A778)</f>
        <v>1</v>
      </c>
      <c r="C778" s="161">
        <v>451896.242342682</v>
      </c>
      <c r="D778" s="149">
        <v>44377.0</v>
      </c>
      <c r="E778" s="150">
        <v>44377.0</v>
      </c>
      <c r="F778" s="156">
        <v>4.0</v>
      </c>
      <c r="G778" s="152">
        <f t="shared" si="1"/>
        <v>6</v>
      </c>
      <c r="H778" s="153" t="s">
        <v>814</v>
      </c>
      <c r="I778" s="152">
        <f t="shared" si="2"/>
        <v>2021</v>
      </c>
      <c r="J778" s="152">
        <f t="shared" si="3"/>
        <v>2022</v>
      </c>
      <c r="K778" s="153" t="str">
        <f t="shared" si="4"/>
        <v>Expenditure on Lebanon CSSF: Political Reform Programme (Q1 FY 2022)</v>
      </c>
      <c r="L778" s="152" t="s">
        <v>5</v>
      </c>
      <c r="M778" s="152" t="s">
        <v>8</v>
      </c>
      <c r="N778" s="152">
        <v>10.0</v>
      </c>
      <c r="O778" s="152"/>
      <c r="P778" s="152"/>
      <c r="Q778" s="152"/>
      <c r="R778" s="153"/>
      <c r="S778" s="153" t="str">
        <f t="array" ref="S778">INDEX(Activities!I:I, MATCH(A778, Activities!A:A, 0))</f>
        <v>Lebanon CSSF: Political Reform Programme</v>
      </c>
      <c r="T778" s="153"/>
      <c r="U778" s="135"/>
      <c r="V778" s="135"/>
      <c r="W778" s="135"/>
      <c r="X778" s="135"/>
      <c r="Y778" s="135"/>
      <c r="Z778" s="135"/>
      <c r="AA778" s="135"/>
    </row>
    <row r="779" ht="13.5" customHeight="1">
      <c r="A779" s="146" t="s">
        <v>469</v>
      </c>
      <c r="B779" s="147">
        <f>COUNTIF(Activities!A:A, A779)</f>
        <v>1</v>
      </c>
      <c r="C779" s="161">
        <v>-53844.55</v>
      </c>
      <c r="D779" s="149">
        <v>44377.0</v>
      </c>
      <c r="E779" s="150">
        <v>44377.0</v>
      </c>
      <c r="F779" s="156">
        <v>4.0</v>
      </c>
      <c r="G779" s="152">
        <f t="shared" si="1"/>
        <v>6</v>
      </c>
      <c r="H779" s="153" t="s">
        <v>814</v>
      </c>
      <c r="I779" s="152">
        <f t="shared" si="2"/>
        <v>2021</v>
      </c>
      <c r="J779" s="152">
        <f t="shared" si="3"/>
        <v>2022</v>
      </c>
      <c r="K779" s="153" t="str">
        <f t="shared" si="4"/>
        <v>Expenditure on Syria CSSF: Civilian Protection and Community Resilience Programme (Q1 FY 2022)</v>
      </c>
      <c r="L779" s="152" t="s">
        <v>5</v>
      </c>
      <c r="M779" s="152" t="s">
        <v>8</v>
      </c>
      <c r="N779" s="152">
        <v>10.0</v>
      </c>
      <c r="O779" s="152"/>
      <c r="P779" s="152"/>
      <c r="Q779" s="152"/>
      <c r="R779" s="153"/>
      <c r="S779" s="153" t="str">
        <f t="array" ref="S779">INDEX(Activities!I:I, MATCH(A779, Activities!A:A, 0))</f>
        <v>Syria CSSF: Civilian Protection and Community Resilience Programme</v>
      </c>
      <c r="T779" s="153"/>
      <c r="U779" s="135"/>
      <c r="V779" s="135"/>
      <c r="W779" s="135"/>
      <c r="X779" s="135"/>
      <c r="Y779" s="135"/>
      <c r="Z779" s="135"/>
      <c r="AA779" s="135"/>
    </row>
    <row r="780" ht="13.5" customHeight="1">
      <c r="A780" s="160" t="s">
        <v>473</v>
      </c>
      <c r="B780" s="147">
        <f>COUNTIF(Activities!A:A, A780)</f>
        <v>1</v>
      </c>
      <c r="C780" s="161">
        <v>217195.280123279</v>
      </c>
      <c r="D780" s="149">
        <v>44377.0</v>
      </c>
      <c r="E780" s="150">
        <v>44377.0</v>
      </c>
      <c r="F780" s="156">
        <v>4.0</v>
      </c>
      <c r="G780" s="152">
        <f t="shared" si="1"/>
        <v>6</v>
      </c>
      <c r="H780" s="153" t="s">
        <v>814</v>
      </c>
      <c r="I780" s="152">
        <f t="shared" si="2"/>
        <v>2021</v>
      </c>
      <c r="J780" s="152">
        <f t="shared" si="3"/>
        <v>2022</v>
      </c>
      <c r="K780" s="153" t="str">
        <f t="shared" si="4"/>
        <v>Expenditure on Jordan CSSF: Political and Economic Resilience Programme (Q1 FY 2022)</v>
      </c>
      <c r="L780" s="152" t="s">
        <v>5</v>
      </c>
      <c r="M780" s="152" t="s">
        <v>8</v>
      </c>
      <c r="N780" s="152">
        <v>10.0</v>
      </c>
      <c r="O780" s="152"/>
      <c r="P780" s="152"/>
      <c r="Q780" s="152"/>
      <c r="R780" s="153"/>
      <c r="S780" s="153" t="str">
        <f t="array" ref="S780">INDEX(Activities!I:I, MATCH(A780, Activities!A:A, 0))</f>
        <v>Jordan CSSF: Political and Economic Resilience Programme</v>
      </c>
      <c r="T780" s="153"/>
      <c r="U780" s="135"/>
      <c r="V780" s="135"/>
      <c r="W780" s="135"/>
      <c r="X780" s="135"/>
      <c r="Y780" s="135"/>
      <c r="Z780" s="135"/>
      <c r="AA780" s="135"/>
    </row>
    <row r="781" ht="13.5" customHeight="1">
      <c r="A781" s="160" t="s">
        <v>477</v>
      </c>
      <c r="B781" s="147">
        <f>COUNTIF(Activities!A:A, A781)</f>
        <v>1</v>
      </c>
      <c r="C781" s="161">
        <v>1640725.07987672</v>
      </c>
      <c r="D781" s="149">
        <v>44377.0</v>
      </c>
      <c r="E781" s="150">
        <v>44377.0</v>
      </c>
      <c r="F781" s="156">
        <v>4.0</v>
      </c>
      <c r="G781" s="152">
        <f t="shared" si="1"/>
        <v>6</v>
      </c>
      <c r="H781" s="153" t="s">
        <v>814</v>
      </c>
      <c r="I781" s="152">
        <f t="shared" si="2"/>
        <v>2021</v>
      </c>
      <c r="J781" s="152">
        <f t="shared" si="3"/>
        <v>2022</v>
      </c>
      <c r="K781" s="153" t="str">
        <f t="shared" si="4"/>
        <v>Expenditure on Jordan CSSF: Security and Stability Programme (Q1 FY 2022)</v>
      </c>
      <c r="L781" s="152" t="s">
        <v>5</v>
      </c>
      <c r="M781" s="152" t="s">
        <v>8</v>
      </c>
      <c r="N781" s="152">
        <v>10.0</v>
      </c>
      <c r="O781" s="152"/>
      <c r="P781" s="152"/>
      <c r="Q781" s="152"/>
      <c r="R781" s="153"/>
      <c r="S781" s="153" t="str">
        <f t="array" ref="S781">INDEX(Activities!I:I, MATCH(A781, Activities!A:A, 0))</f>
        <v>Jordan CSSF: Security and Stability Programme</v>
      </c>
      <c r="T781" s="153"/>
      <c r="U781" s="135"/>
      <c r="V781" s="135"/>
      <c r="W781" s="135"/>
      <c r="X781" s="135"/>
      <c r="Y781" s="135"/>
      <c r="Z781" s="135"/>
      <c r="AA781" s="135"/>
    </row>
    <row r="782" ht="13.5" customHeight="1">
      <c r="A782" s="160" t="s">
        <v>490</v>
      </c>
      <c r="B782" s="147">
        <f>COUNTIF(Activities!A:A, A782)</f>
        <v>1</v>
      </c>
      <c r="C782" s="161">
        <v>68507.0</v>
      </c>
      <c r="D782" s="149">
        <v>44377.0</v>
      </c>
      <c r="E782" s="150">
        <v>44377.0</v>
      </c>
      <c r="F782" s="156">
        <v>4.0</v>
      </c>
      <c r="G782" s="152">
        <f t="shared" si="1"/>
        <v>6</v>
      </c>
      <c r="H782" s="153" t="s">
        <v>814</v>
      </c>
      <c r="I782" s="152">
        <f t="shared" si="2"/>
        <v>2021</v>
      </c>
      <c r="J782" s="152">
        <f t="shared" si="3"/>
        <v>2022</v>
      </c>
      <c r="K782" s="153" t="str">
        <f t="shared" si="4"/>
        <v>Expenditure on OTD Justice Programme (Q1 FY 2022)</v>
      </c>
      <c r="L782" s="152" t="s">
        <v>5</v>
      </c>
      <c r="M782" s="152" t="s">
        <v>8</v>
      </c>
      <c r="N782" s="152">
        <v>10.0</v>
      </c>
      <c r="O782" s="152"/>
      <c r="P782" s="152"/>
      <c r="Q782" s="152"/>
      <c r="R782" s="153"/>
      <c r="S782" s="153" t="str">
        <f t="array" ref="S782">INDEX(Activities!I:I, MATCH(A782, Activities!A:A, 0))</f>
        <v>OTD Justice Programme</v>
      </c>
      <c r="T782" s="153"/>
      <c r="U782" s="135"/>
      <c r="V782" s="135"/>
      <c r="W782" s="135"/>
      <c r="X782" s="135"/>
      <c r="Y782" s="135"/>
      <c r="Z782" s="135"/>
      <c r="AA782" s="135"/>
    </row>
    <row r="783" ht="13.5" customHeight="1">
      <c r="A783" s="160" t="s">
        <v>495</v>
      </c>
      <c r="B783" s="147">
        <f>COUNTIF(Activities!A:A, A783)</f>
        <v>1</v>
      </c>
      <c r="C783" s="161">
        <v>9674.0</v>
      </c>
      <c r="D783" s="149">
        <v>44377.0</v>
      </c>
      <c r="E783" s="150">
        <v>44377.0</v>
      </c>
      <c r="F783" s="156">
        <v>4.0</v>
      </c>
      <c r="G783" s="152">
        <f t="shared" si="1"/>
        <v>6</v>
      </c>
      <c r="H783" s="153" t="s">
        <v>814</v>
      </c>
      <c r="I783" s="152">
        <f t="shared" si="2"/>
        <v>2021</v>
      </c>
      <c r="J783" s="152">
        <f t="shared" si="3"/>
        <v>2022</v>
      </c>
      <c r="K783" s="153" t="str">
        <f t="shared" si="4"/>
        <v>Expenditure on OTD Governance Programme (Q1 FY 2022)</v>
      </c>
      <c r="L783" s="152" t="s">
        <v>5</v>
      </c>
      <c r="M783" s="152" t="s">
        <v>8</v>
      </c>
      <c r="N783" s="152">
        <v>10.0</v>
      </c>
      <c r="O783" s="152"/>
      <c r="P783" s="152"/>
      <c r="Q783" s="152"/>
      <c r="R783" s="153"/>
      <c r="S783" s="153" t="str">
        <f t="array" ref="S783">INDEX(Activities!I:I, MATCH(A783, Activities!A:A, 0))</f>
        <v>OTD Governance Programme</v>
      </c>
      <c r="T783" s="153"/>
      <c r="U783" s="135"/>
      <c r="V783" s="135"/>
      <c r="W783" s="135"/>
      <c r="X783" s="135"/>
      <c r="Y783" s="135"/>
      <c r="Z783" s="135"/>
      <c r="AA783" s="135"/>
    </row>
    <row r="784" ht="13.5" customHeight="1">
      <c r="A784" s="160" t="s">
        <v>500</v>
      </c>
      <c r="B784" s="147">
        <f>COUNTIF(Activities!A:A, A784)</f>
        <v>1</v>
      </c>
      <c r="C784" s="161">
        <v>0.0</v>
      </c>
      <c r="D784" s="149">
        <v>44377.0</v>
      </c>
      <c r="E784" s="150">
        <v>44377.0</v>
      </c>
      <c r="F784" s="156">
        <v>4.0</v>
      </c>
      <c r="G784" s="152">
        <f t="shared" si="1"/>
        <v>6</v>
      </c>
      <c r="H784" s="153" t="s">
        <v>814</v>
      </c>
      <c r="I784" s="152">
        <f t="shared" si="2"/>
        <v>2021</v>
      </c>
      <c r="J784" s="152">
        <f t="shared" si="3"/>
        <v>2022</v>
      </c>
      <c r="K784" s="153" t="str">
        <f t="shared" si="4"/>
        <v>Expenditure on OTD Environment, Sustainablity and Climate Change (ESCC) Programme (Q1 FY 2022)</v>
      </c>
      <c r="L784" s="152" t="s">
        <v>5</v>
      </c>
      <c r="M784" s="152" t="s">
        <v>8</v>
      </c>
      <c r="N784" s="152">
        <v>10.0</v>
      </c>
      <c r="O784" s="152"/>
      <c r="P784" s="152"/>
      <c r="Q784" s="152"/>
      <c r="R784" s="153"/>
      <c r="S784" s="153" t="str">
        <f t="array" ref="S784">INDEX(Activities!I:I, MATCH(A784, Activities!A:A, 0))</f>
        <v>OTD Environment, Sustainablity and Climate Change (ESCC) Programme</v>
      </c>
      <c r="T784" s="153"/>
      <c r="U784" s="135"/>
      <c r="V784" s="135"/>
      <c r="W784" s="135"/>
      <c r="X784" s="135"/>
      <c r="Y784" s="135"/>
      <c r="Z784" s="135"/>
      <c r="AA784" s="135"/>
    </row>
    <row r="785" ht="13.5" customHeight="1">
      <c r="A785" s="146" t="s">
        <v>505</v>
      </c>
      <c r="B785" s="147">
        <f>COUNTIF(Activities!A:A, A785)</f>
        <v>1</v>
      </c>
      <c r="C785" s="161">
        <v>169767.0</v>
      </c>
      <c r="D785" s="149">
        <v>44377.0</v>
      </c>
      <c r="E785" s="150">
        <v>44377.0</v>
      </c>
      <c r="F785" s="156">
        <v>4.0</v>
      </c>
      <c r="G785" s="152">
        <f t="shared" si="1"/>
        <v>6</v>
      </c>
      <c r="H785" s="153" t="s">
        <v>814</v>
      </c>
      <c r="I785" s="152">
        <f t="shared" si="2"/>
        <v>2021</v>
      </c>
      <c r="J785" s="152">
        <f t="shared" si="3"/>
        <v>2022</v>
      </c>
      <c r="K785" s="153" t="str">
        <f t="shared" si="4"/>
        <v>Expenditure on OTD Covid-19 Response Programme (Q1 FY 2022)</v>
      </c>
      <c r="L785" s="152" t="s">
        <v>5</v>
      </c>
      <c r="M785" s="152" t="s">
        <v>8</v>
      </c>
      <c r="N785" s="152">
        <v>10.0</v>
      </c>
      <c r="O785" s="152"/>
      <c r="P785" s="152"/>
      <c r="Q785" s="152"/>
      <c r="R785" s="153"/>
      <c r="S785" s="153" t="str">
        <f t="array" ref="S785">INDEX(Activities!I:I, MATCH(A785, Activities!A:A, 0))</f>
        <v>OTD Covid-19 Response Programme</v>
      </c>
      <c r="T785" s="153"/>
      <c r="U785" s="135"/>
      <c r="V785" s="135"/>
      <c r="W785" s="135"/>
      <c r="X785" s="135"/>
      <c r="Y785" s="135"/>
      <c r="Z785" s="135"/>
      <c r="AA785" s="135"/>
    </row>
    <row r="786" ht="13.5" customHeight="1">
      <c r="A786" s="146" t="s">
        <v>511</v>
      </c>
      <c r="B786" s="147">
        <f>COUNTIF(Activities!A:A, A786)</f>
        <v>1</v>
      </c>
      <c r="C786" s="161">
        <v>0.0</v>
      </c>
      <c r="D786" s="149">
        <v>44377.0</v>
      </c>
      <c r="E786" s="150">
        <v>44377.0</v>
      </c>
      <c r="F786" s="156">
        <v>4.0</v>
      </c>
      <c r="G786" s="152">
        <f t="shared" si="1"/>
        <v>6</v>
      </c>
      <c r="H786" s="153" t="s">
        <v>814</v>
      </c>
      <c r="I786" s="152">
        <f t="shared" si="2"/>
        <v>2021</v>
      </c>
      <c r="J786" s="152">
        <f t="shared" si="3"/>
        <v>2022</v>
      </c>
      <c r="K786" s="153" t="str">
        <f t="shared" si="4"/>
        <v>Expenditure on OTD Border Security Programme (Q1 FY 2022)</v>
      </c>
      <c r="L786" s="152" t="s">
        <v>5</v>
      </c>
      <c r="M786" s="152" t="s">
        <v>8</v>
      </c>
      <c r="N786" s="152">
        <v>10.0</v>
      </c>
      <c r="O786" s="152"/>
      <c r="P786" s="152"/>
      <c r="Q786" s="152"/>
      <c r="R786" s="153"/>
      <c r="S786" s="153" t="str">
        <f t="array" ref="S786">INDEX(Activities!I:I, MATCH(A786, Activities!A:A, 0))</f>
        <v>OTD Border Security Programme</v>
      </c>
      <c r="T786" s="153"/>
      <c r="U786" s="135"/>
      <c r="V786" s="135"/>
      <c r="W786" s="135"/>
      <c r="X786" s="135"/>
      <c r="Y786" s="135"/>
      <c r="Z786" s="135"/>
      <c r="AA786" s="135"/>
    </row>
    <row r="787" ht="13.5" customHeight="1">
      <c r="A787" s="172" t="s">
        <v>526</v>
      </c>
      <c r="B787" s="147">
        <f>COUNTIF(Activities!A:A, A787)</f>
        <v>1</v>
      </c>
      <c r="C787" s="161">
        <v>473525.0</v>
      </c>
      <c r="D787" s="149">
        <v>44377.0</v>
      </c>
      <c r="E787" s="150">
        <v>44377.0</v>
      </c>
      <c r="F787" s="156">
        <v>4.0</v>
      </c>
      <c r="G787" s="152">
        <f t="shared" si="1"/>
        <v>6</v>
      </c>
      <c r="H787" s="153" t="s">
        <v>814</v>
      </c>
      <c r="I787" s="152">
        <f t="shared" si="2"/>
        <v>2021</v>
      </c>
      <c r="J787" s="152">
        <f t="shared" si="3"/>
        <v>2022</v>
      </c>
      <c r="K787" s="153" t="str">
        <f t="shared" si="4"/>
        <v>Expenditure on Myanmar Country Programme (Q1 FY 2022)</v>
      </c>
      <c r="L787" s="152" t="s">
        <v>5</v>
      </c>
      <c r="M787" s="152" t="s">
        <v>8</v>
      </c>
      <c r="N787" s="152">
        <v>10.0</v>
      </c>
      <c r="O787" s="152"/>
      <c r="P787" s="152"/>
      <c r="Q787" s="152"/>
      <c r="R787" s="153"/>
      <c r="S787" s="153" t="str">
        <f t="array" ref="S787">INDEX(Activities!I:I, MATCH(A787, Activities!A:A, 0))</f>
        <v>Myanmar Country Programme</v>
      </c>
      <c r="T787" s="153"/>
      <c r="U787" s="135"/>
      <c r="V787" s="135"/>
      <c r="W787" s="135"/>
      <c r="X787" s="135"/>
      <c r="Y787" s="135"/>
      <c r="Z787" s="135"/>
      <c r="AA787" s="135"/>
    </row>
    <row r="788" ht="13.5" customHeight="1">
      <c r="A788" s="172" t="s">
        <v>538</v>
      </c>
      <c r="B788" s="147">
        <f>COUNTIF(Activities!A:A, A788)</f>
        <v>1</v>
      </c>
      <c r="C788" s="161">
        <v>109058.0</v>
      </c>
      <c r="D788" s="149">
        <v>44377.0</v>
      </c>
      <c r="E788" s="150">
        <v>44377.0</v>
      </c>
      <c r="F788" s="156">
        <v>4.0</v>
      </c>
      <c r="G788" s="152">
        <f t="shared" si="1"/>
        <v>6</v>
      </c>
      <c r="H788" s="153" t="s">
        <v>814</v>
      </c>
      <c r="I788" s="152">
        <f t="shared" si="2"/>
        <v>2021</v>
      </c>
      <c r="J788" s="152">
        <f t="shared" si="3"/>
        <v>2022</v>
      </c>
      <c r="K788" s="153" t="str">
        <f t="shared" si="4"/>
        <v>Expenditure on Sri Lanka - Delivering increased stability and reducing the risk of a return to conflict (Q1 FY 2022)</v>
      </c>
      <c r="L788" s="152" t="s">
        <v>5</v>
      </c>
      <c r="M788" s="152" t="s">
        <v>8</v>
      </c>
      <c r="N788" s="152">
        <v>10.0</v>
      </c>
      <c r="O788" s="152"/>
      <c r="P788" s="152"/>
      <c r="Q788" s="152"/>
      <c r="R788" s="153"/>
      <c r="S788" s="153" t="str">
        <f t="array" ref="S788">INDEX(Activities!I:I, MATCH(A788, Activities!A:A, 0))</f>
        <v>Sri Lanka - Delivering increased stability and reducing the risk of a return to conflict</v>
      </c>
      <c r="T788" s="153"/>
      <c r="U788" s="135"/>
      <c r="V788" s="135"/>
      <c r="W788" s="135"/>
      <c r="X788" s="135"/>
      <c r="Y788" s="135"/>
      <c r="Z788" s="135"/>
      <c r="AA788" s="135"/>
    </row>
    <row r="789" ht="13.5" customHeight="1">
      <c r="A789" s="67" t="s">
        <v>550</v>
      </c>
      <c r="B789" s="147">
        <f>COUNTIF(Activities!A:A, A789)</f>
        <v>1</v>
      </c>
      <c r="C789" s="161">
        <v>18628.0</v>
      </c>
      <c r="D789" s="149">
        <v>44377.0</v>
      </c>
      <c r="E789" s="150">
        <v>44377.0</v>
      </c>
      <c r="F789" s="156">
        <v>4.0</v>
      </c>
      <c r="G789" s="152">
        <f t="shared" si="1"/>
        <v>6</v>
      </c>
      <c r="H789" s="153" t="s">
        <v>814</v>
      </c>
      <c r="I789" s="152">
        <f t="shared" si="2"/>
        <v>2021</v>
      </c>
      <c r="J789" s="152">
        <f t="shared" si="3"/>
        <v>2022</v>
      </c>
      <c r="K789" s="153" t="str">
        <f t="shared" si="4"/>
        <v>Expenditure on Philippines Programme (Q1 FY 2022)</v>
      </c>
      <c r="L789" s="152" t="s">
        <v>5</v>
      </c>
      <c r="M789" s="152" t="s">
        <v>8</v>
      </c>
      <c r="N789" s="152">
        <v>10.0</v>
      </c>
      <c r="O789" s="152"/>
      <c r="P789" s="152"/>
      <c r="Q789" s="152"/>
      <c r="R789" s="153"/>
      <c r="S789" s="153" t="str">
        <f t="array" ref="S789">INDEX(Activities!I:I, MATCH(A789, Activities!A:A, 0))</f>
        <v>Philippines Programme</v>
      </c>
      <c r="T789" s="153"/>
      <c r="U789" s="135"/>
      <c r="V789" s="135"/>
      <c r="W789" s="135"/>
      <c r="X789" s="135"/>
      <c r="Y789" s="135"/>
      <c r="Z789" s="135"/>
      <c r="AA789" s="135"/>
    </row>
    <row r="790" ht="13.5" customHeight="1">
      <c r="A790" s="67" t="s">
        <v>556</v>
      </c>
      <c r="B790" s="147">
        <f>COUNTIF(Activities!A:A, A790)</f>
        <v>1</v>
      </c>
      <c r="C790" s="161">
        <v>64036.0</v>
      </c>
      <c r="D790" s="149">
        <v>44377.0</v>
      </c>
      <c r="E790" s="150">
        <v>44377.0</v>
      </c>
      <c r="F790" s="156">
        <v>4.0</v>
      </c>
      <c r="G790" s="152">
        <f t="shared" si="1"/>
        <v>6</v>
      </c>
      <c r="H790" s="153" t="s">
        <v>814</v>
      </c>
      <c r="I790" s="152">
        <f t="shared" si="2"/>
        <v>2021</v>
      </c>
      <c r="J790" s="152">
        <f t="shared" si="3"/>
        <v>2022</v>
      </c>
      <c r="K790" s="153" t="str">
        <f t="shared" si="4"/>
        <v>Expenditure on Pacific Programme (Q1 FY 2022)</v>
      </c>
      <c r="L790" s="152" t="s">
        <v>5</v>
      </c>
      <c r="M790" s="152" t="s">
        <v>8</v>
      </c>
      <c r="N790" s="152">
        <v>10.0</v>
      </c>
      <c r="O790" s="152"/>
      <c r="P790" s="152"/>
      <c r="Q790" s="152"/>
      <c r="R790" s="153"/>
      <c r="S790" s="153" t="str">
        <f t="array" ref="S790">INDEX(Activities!I:I, MATCH(A790, Activities!A:A, 0))</f>
        <v>Pacific Programme</v>
      </c>
      <c r="T790" s="153"/>
      <c r="U790" s="135"/>
      <c r="V790" s="135"/>
      <c r="W790" s="135"/>
      <c r="X790" s="135"/>
      <c r="Y790" s="135"/>
      <c r="Z790" s="135"/>
      <c r="AA790" s="135"/>
    </row>
    <row r="791" ht="13.5" customHeight="1">
      <c r="A791" s="173" t="s">
        <v>565</v>
      </c>
      <c r="B791" s="147">
        <f>COUNTIF(Activities!A:A, A791)</f>
        <v>1</v>
      </c>
      <c r="C791" s="161">
        <v>2225532.0</v>
      </c>
      <c r="D791" s="149">
        <v>44377.0</v>
      </c>
      <c r="E791" s="150">
        <v>44377.0</v>
      </c>
      <c r="F791" s="156">
        <v>4.0</v>
      </c>
      <c r="G791" s="152">
        <f t="shared" si="1"/>
        <v>6</v>
      </c>
      <c r="H791" s="153" t="s">
        <v>814</v>
      </c>
      <c r="I791" s="152">
        <f t="shared" si="2"/>
        <v>2021</v>
      </c>
      <c r="J791" s="152">
        <f t="shared" si="3"/>
        <v>2022</v>
      </c>
      <c r="K791" s="153" t="str">
        <f t="shared" si="4"/>
        <v>Expenditure on Western Balkans Stability CSSF Programme (Q1 FY 2022)</v>
      </c>
      <c r="L791" s="152" t="s">
        <v>5</v>
      </c>
      <c r="M791" s="152" t="s">
        <v>8</v>
      </c>
      <c r="N791" s="152">
        <v>10.0</v>
      </c>
      <c r="O791" s="152"/>
      <c r="P791" s="152"/>
      <c r="Q791" s="152"/>
      <c r="R791" s="153"/>
      <c r="S791" s="153" t="str">
        <f t="array" ref="S791">INDEX(Activities!I:I, MATCH(A791, Activities!A:A, 0))</f>
        <v>Western Balkans Stability CSSF Programme</v>
      </c>
      <c r="T791" s="153"/>
      <c r="U791" s="135"/>
      <c r="V791" s="135"/>
      <c r="W791" s="135"/>
      <c r="X791" s="135"/>
      <c r="Y791" s="135"/>
      <c r="Z791" s="135"/>
      <c r="AA791" s="135"/>
    </row>
    <row r="792" ht="13.5" customHeight="1">
      <c r="A792" s="173" t="s">
        <v>569</v>
      </c>
      <c r="B792" s="147">
        <f>COUNTIF(Activities!A:A, A792)</f>
        <v>1</v>
      </c>
      <c r="C792" s="161">
        <v>1325060.0</v>
      </c>
      <c r="D792" s="149">
        <v>44377.0</v>
      </c>
      <c r="E792" s="150">
        <v>44377.0</v>
      </c>
      <c r="F792" s="156">
        <v>4.0</v>
      </c>
      <c r="G792" s="152">
        <f t="shared" si="1"/>
        <v>6</v>
      </c>
      <c r="H792" s="153" t="s">
        <v>814</v>
      </c>
      <c r="I792" s="152">
        <f t="shared" si="2"/>
        <v>2021</v>
      </c>
      <c r="J792" s="152">
        <f t="shared" si="3"/>
        <v>2022</v>
      </c>
      <c r="K792" s="153" t="str">
        <f t="shared" si="4"/>
        <v>Expenditure on Western Balkans: Media Cyber and Defence (MCD) CSSF Programme (Q1 FY 2022)</v>
      </c>
      <c r="L792" s="152" t="s">
        <v>5</v>
      </c>
      <c r="M792" s="152" t="s">
        <v>8</v>
      </c>
      <c r="N792" s="152">
        <v>10.0</v>
      </c>
      <c r="O792" s="152"/>
      <c r="P792" s="152"/>
      <c r="Q792" s="152"/>
      <c r="R792" s="153"/>
      <c r="S792" s="153" t="str">
        <f t="array" ref="S792">INDEX(Activities!I:I, MATCH(A792, Activities!A:A, 0))</f>
        <v>Western Balkans: Media Cyber and Defence (MCD) CSSF Programme</v>
      </c>
      <c r="T792" s="153"/>
      <c r="U792" s="135"/>
      <c r="V792" s="135"/>
      <c r="W792" s="135"/>
      <c r="X792" s="135"/>
      <c r="Y792" s="135"/>
      <c r="Z792" s="135"/>
      <c r="AA792" s="135"/>
    </row>
    <row r="793" ht="13.5" customHeight="1">
      <c r="A793" s="146" t="s">
        <v>136</v>
      </c>
      <c r="B793" s="147">
        <f>COUNTIF(Activities!A:A, A793)</f>
        <v>1</v>
      </c>
      <c r="C793" s="161">
        <v>830125.0</v>
      </c>
      <c r="D793" s="149">
        <v>44469.0</v>
      </c>
      <c r="E793" s="150">
        <v>44377.0</v>
      </c>
      <c r="F793" s="156">
        <v>4.0</v>
      </c>
      <c r="G793" s="152">
        <f t="shared" si="1"/>
        <v>6</v>
      </c>
      <c r="H793" s="153" t="s">
        <v>814</v>
      </c>
      <c r="I793" s="152">
        <f t="shared" si="2"/>
        <v>2021</v>
      </c>
      <c r="J793" s="152">
        <f t="shared" si="3"/>
        <v>2022</v>
      </c>
      <c r="K793" s="153" t="str">
        <f t="shared" si="4"/>
        <v>Expenditure on Supporting Turkey to manage illegal migration from the East (Q1 FY 2022)</v>
      </c>
      <c r="L793" s="152" t="s">
        <v>5</v>
      </c>
      <c r="M793" s="152" t="s">
        <v>8</v>
      </c>
      <c r="N793" s="152">
        <v>10.0</v>
      </c>
      <c r="O793" s="152"/>
      <c r="P793" s="152"/>
      <c r="Q793" s="152"/>
      <c r="R793" s="153"/>
      <c r="S793" s="153" t="str">
        <f t="array" ref="S793">INDEX(Activities!I:I, MATCH(A793, Activities!A:A, 0))</f>
        <v>Supporting Turkey to manage illegal migration from the East</v>
      </c>
      <c r="T793" s="153"/>
      <c r="U793" s="135"/>
      <c r="V793" s="135"/>
      <c r="W793" s="135"/>
      <c r="X793" s="135"/>
      <c r="Y793" s="135"/>
      <c r="Z793" s="135"/>
      <c r="AA793" s="135"/>
    </row>
    <row r="794" ht="13.5" customHeight="1">
      <c r="A794" s="146" t="s">
        <v>161</v>
      </c>
      <c r="B794" s="147">
        <f>COUNTIF(Activities!A:A, A794)</f>
        <v>1</v>
      </c>
      <c r="C794" s="161">
        <v>2912000.0</v>
      </c>
      <c r="D794" s="149">
        <v>44469.0</v>
      </c>
      <c r="E794" s="150">
        <v>44377.0</v>
      </c>
      <c r="F794" s="156">
        <v>4.0</v>
      </c>
      <c r="G794" s="152">
        <f t="shared" si="1"/>
        <v>6</v>
      </c>
      <c r="H794" s="153" t="s">
        <v>814</v>
      </c>
      <c r="I794" s="152">
        <f t="shared" si="2"/>
        <v>2021</v>
      </c>
      <c r="J794" s="152">
        <f t="shared" si="3"/>
        <v>2022</v>
      </c>
      <c r="K794" s="153" t="str">
        <f t="shared" si="4"/>
        <v>Expenditure on Counter Terrorism Programmes Fund (Q1 FY 2022)</v>
      </c>
      <c r="L794" s="152" t="s">
        <v>5</v>
      </c>
      <c r="M794" s="152" t="s">
        <v>8</v>
      </c>
      <c r="N794" s="152">
        <v>10.0</v>
      </c>
      <c r="O794" s="152"/>
      <c r="P794" s="152"/>
      <c r="Q794" s="152"/>
      <c r="R794" s="153"/>
      <c r="S794" s="153" t="str">
        <f t="array" ref="S794">INDEX(Activities!I:I, MATCH(A794, Activities!A:A, 0))</f>
        <v>Counter Terrorism Programmes Fund</v>
      </c>
      <c r="T794" s="153"/>
      <c r="U794" s="135"/>
      <c r="V794" s="135"/>
      <c r="W794" s="135"/>
      <c r="X794" s="135"/>
      <c r="Y794" s="135"/>
      <c r="Z794" s="135"/>
      <c r="AA794" s="135"/>
    </row>
    <row r="795" ht="13.5" customHeight="1">
      <c r="A795" s="164" t="s">
        <v>165</v>
      </c>
      <c r="B795" s="147">
        <f>COUNTIF(Activities!A:A, A795)</f>
        <v>1</v>
      </c>
      <c r="C795" s="161">
        <v>682479.0</v>
      </c>
      <c r="D795" s="149">
        <v>44469.0</v>
      </c>
      <c r="E795" s="150">
        <v>44469.0</v>
      </c>
      <c r="F795" s="156">
        <v>4.0</v>
      </c>
      <c r="G795" s="152">
        <f t="shared" si="1"/>
        <v>9</v>
      </c>
      <c r="H795" s="153" t="s">
        <v>815</v>
      </c>
      <c r="I795" s="152">
        <f t="shared" si="2"/>
        <v>2021</v>
      </c>
      <c r="J795" s="152">
        <f t="shared" si="3"/>
        <v>2022</v>
      </c>
      <c r="K795" s="153" t="str">
        <f t="shared" si="4"/>
        <v>Expenditure on Collaboration against trafficking and smuggling in Nigeria &amp; Niger (CATS NN)(Formerly Upstream Programme) (Q2 FY 2022)</v>
      </c>
      <c r="L795" s="152" t="s">
        <v>5</v>
      </c>
      <c r="M795" s="152" t="s">
        <v>8</v>
      </c>
      <c r="N795" s="152">
        <v>10.0</v>
      </c>
      <c r="O795" s="152"/>
      <c r="P795" s="152"/>
      <c r="Q795" s="152"/>
      <c r="R795" s="153"/>
      <c r="S795" s="153" t="str">
        <f t="array" ref="S795">INDEX(Activities!I:I, MATCH(A795, Activities!A:A, 0))</f>
        <v>Collaboration against trafficking and smuggling in Nigeria &amp; Niger (CATS NN)(Formerly Upstream Programme)</v>
      </c>
      <c r="T795" s="153"/>
      <c r="U795" s="135"/>
      <c r="V795" s="135"/>
      <c r="W795" s="135"/>
      <c r="X795" s="135"/>
      <c r="Y795" s="135"/>
      <c r="Z795" s="135"/>
      <c r="AA795" s="135"/>
    </row>
    <row r="796" ht="13.5" customHeight="1">
      <c r="A796" s="165" t="s">
        <v>170</v>
      </c>
      <c r="B796" s="147">
        <f>COUNTIF(Activities!A:A, A796)</f>
        <v>1</v>
      </c>
      <c r="C796" s="161">
        <v>0.0</v>
      </c>
      <c r="D796" s="149">
        <v>44469.0</v>
      </c>
      <c r="E796" s="150">
        <v>44469.0</v>
      </c>
      <c r="F796" s="156">
        <v>4.0</v>
      </c>
      <c r="G796" s="152">
        <f t="shared" si="1"/>
        <v>9</v>
      </c>
      <c r="H796" s="153" t="s">
        <v>815</v>
      </c>
      <c r="I796" s="152">
        <f t="shared" si="2"/>
        <v>2021</v>
      </c>
      <c r="J796" s="152">
        <f t="shared" si="3"/>
        <v>2022</v>
      </c>
      <c r="K796" s="153" t="str">
        <f t="shared" si="4"/>
        <v>Expenditure on Multilateral UN Reform (Q2 FY 2022)</v>
      </c>
      <c r="L796" s="152" t="s">
        <v>5</v>
      </c>
      <c r="M796" s="152" t="s">
        <v>8</v>
      </c>
      <c r="N796" s="152">
        <v>10.0</v>
      </c>
      <c r="O796" s="152"/>
      <c r="P796" s="152"/>
      <c r="Q796" s="152"/>
      <c r="R796" s="153"/>
      <c r="S796" s="153" t="str">
        <f t="array" ref="S796">INDEX(Activities!I:I, MATCH(A796, Activities!A:A, 0))</f>
        <v>Multilateral UN Reform</v>
      </c>
      <c r="T796" s="153"/>
      <c r="U796" s="135"/>
      <c r="V796" s="135"/>
      <c r="W796" s="135"/>
      <c r="X796" s="135"/>
      <c r="Y796" s="135"/>
      <c r="Z796" s="135"/>
      <c r="AA796" s="135"/>
    </row>
    <row r="797" ht="13.5" customHeight="1">
      <c r="A797" s="146" t="s">
        <v>221</v>
      </c>
      <c r="B797" s="147">
        <f>COUNTIF(Activities!A:A, A797)</f>
        <v>1</v>
      </c>
      <c r="C797" s="161">
        <v>111492.0</v>
      </c>
      <c r="D797" s="149">
        <v>44469.0</v>
      </c>
      <c r="E797" s="150">
        <v>44469.0</v>
      </c>
      <c r="F797" s="156">
        <v>4.0</v>
      </c>
      <c r="G797" s="152">
        <f t="shared" si="1"/>
        <v>9</v>
      </c>
      <c r="H797" s="153" t="s">
        <v>815</v>
      </c>
      <c r="I797" s="152">
        <f t="shared" si="2"/>
        <v>2021</v>
      </c>
      <c r="J797" s="152">
        <f t="shared" si="3"/>
        <v>2022</v>
      </c>
      <c r="K797" s="153" t="str">
        <f t="shared" si="4"/>
        <v>Expenditure on Somaliland (Somalia) Programme (Q2 FY 2022)</v>
      </c>
      <c r="L797" s="152" t="s">
        <v>5</v>
      </c>
      <c r="M797" s="152" t="s">
        <v>8</v>
      </c>
      <c r="N797" s="152">
        <v>10.0</v>
      </c>
      <c r="O797" s="152"/>
      <c r="P797" s="152"/>
      <c r="Q797" s="152"/>
      <c r="R797" s="153"/>
      <c r="S797" s="153" t="str">
        <f t="array" ref="S797">INDEX(Activities!I:I, MATCH(A797, Activities!A:A, 0))</f>
        <v>Somaliland (Somalia) Programme</v>
      </c>
      <c r="T797" s="153"/>
      <c r="U797" s="135"/>
      <c r="V797" s="135"/>
      <c r="W797" s="135"/>
      <c r="X797" s="135"/>
      <c r="Y797" s="135"/>
      <c r="Z797" s="135"/>
      <c r="AA797" s="135"/>
    </row>
    <row r="798" ht="12.0" customHeight="1">
      <c r="A798" s="67" t="s">
        <v>285</v>
      </c>
      <c r="B798" s="147">
        <f>COUNTIF(Activities!A:A, A798)</f>
        <v>1</v>
      </c>
      <c r="C798" s="161">
        <v>1172820.64</v>
      </c>
      <c r="D798" s="149">
        <v>44469.0</v>
      </c>
      <c r="E798" s="150">
        <v>44469.0</v>
      </c>
      <c r="F798" s="156">
        <v>4.0</v>
      </c>
      <c r="G798" s="152">
        <f t="shared" si="1"/>
        <v>9</v>
      </c>
      <c r="H798" s="153" t="s">
        <v>815</v>
      </c>
      <c r="I798" s="152">
        <f t="shared" si="2"/>
        <v>2021</v>
      </c>
      <c r="J798" s="152">
        <f t="shared" si="3"/>
        <v>2022</v>
      </c>
      <c r="K798" s="153" t="str">
        <f t="shared" si="4"/>
        <v>Expenditure on East Africa Programme (Q2 FY 2022)</v>
      </c>
      <c r="L798" s="152" t="s">
        <v>5</v>
      </c>
      <c r="M798" s="152" t="s">
        <v>8</v>
      </c>
      <c r="N798" s="152">
        <v>10.0</v>
      </c>
      <c r="O798" s="152"/>
      <c r="P798" s="152"/>
      <c r="Q798" s="152"/>
      <c r="R798" s="153"/>
      <c r="S798" s="153" t="str">
        <f t="array" ref="S798">INDEX(Activities!I:I, MATCH(A798, Activities!A:A, 0))</f>
        <v>East Africa Programme</v>
      </c>
      <c r="T798" s="153"/>
      <c r="U798" s="135"/>
      <c r="V798" s="135"/>
      <c r="W798" s="135"/>
      <c r="X798" s="135"/>
      <c r="Y798" s="135"/>
      <c r="Z798" s="135"/>
      <c r="AA798" s="135"/>
    </row>
    <row r="799" ht="12.0" customHeight="1">
      <c r="A799" s="67" t="s">
        <v>289</v>
      </c>
      <c r="B799" s="147">
        <f>COUNTIF(Activities!A:A, A799)</f>
        <v>1</v>
      </c>
      <c r="C799" s="161">
        <v>1333719.75970076</v>
      </c>
      <c r="D799" s="149">
        <v>44469.0</v>
      </c>
      <c r="E799" s="150">
        <v>44469.0</v>
      </c>
      <c r="F799" s="156">
        <v>4.0</v>
      </c>
      <c r="G799" s="152">
        <f t="shared" si="1"/>
        <v>9</v>
      </c>
      <c r="H799" s="153" t="s">
        <v>815</v>
      </c>
      <c r="I799" s="152">
        <f t="shared" si="2"/>
        <v>2021</v>
      </c>
      <c r="J799" s="152">
        <f t="shared" si="3"/>
        <v>2022</v>
      </c>
      <c r="K799" s="153" t="str">
        <f t="shared" si="4"/>
        <v>Expenditure on Somalia Programme (Q2 FY 2022)</v>
      </c>
      <c r="L799" s="152" t="s">
        <v>5</v>
      </c>
      <c r="M799" s="152" t="s">
        <v>8</v>
      </c>
      <c r="N799" s="152">
        <v>10.0</v>
      </c>
      <c r="O799" s="152"/>
      <c r="P799" s="152"/>
      <c r="Q799" s="152"/>
      <c r="R799" s="153"/>
      <c r="S799" s="153" t="str">
        <f t="array" ref="S799">INDEX(Activities!I:I, MATCH(A799, Activities!A:A, 0))</f>
        <v>Somalia Programme</v>
      </c>
      <c r="T799" s="153"/>
      <c r="U799" s="135"/>
      <c r="V799" s="135"/>
      <c r="W799" s="135"/>
      <c r="X799" s="135"/>
      <c r="Y799" s="135"/>
      <c r="Z799" s="135"/>
      <c r="AA799" s="135"/>
    </row>
    <row r="800" ht="13.5" customHeight="1">
      <c r="A800" s="67" t="s">
        <v>293</v>
      </c>
      <c r="B800" s="147">
        <f>COUNTIF(Activities!A:A, A800)</f>
        <v>1</v>
      </c>
      <c r="C800" s="161">
        <v>1315957.29</v>
      </c>
      <c r="D800" s="149">
        <v>44469.0</v>
      </c>
      <c r="E800" s="150">
        <v>44469.0</v>
      </c>
      <c r="F800" s="156">
        <v>4.0</v>
      </c>
      <c r="G800" s="152">
        <f t="shared" si="1"/>
        <v>9</v>
      </c>
      <c r="H800" s="153" t="s">
        <v>815</v>
      </c>
      <c r="I800" s="152">
        <f t="shared" si="2"/>
        <v>2021</v>
      </c>
      <c r="J800" s="152">
        <f t="shared" si="3"/>
        <v>2022</v>
      </c>
      <c r="K800" s="153" t="str">
        <f t="shared" si="4"/>
        <v>Expenditure on Lake Chad Basin Programme (Q2 FY 2022)</v>
      </c>
      <c r="L800" s="152" t="s">
        <v>5</v>
      </c>
      <c r="M800" s="152" t="s">
        <v>8</v>
      </c>
      <c r="N800" s="152">
        <v>10.0</v>
      </c>
      <c r="O800" s="152"/>
      <c r="P800" s="152"/>
      <c r="Q800" s="152"/>
      <c r="R800" s="153"/>
      <c r="S800" s="153" t="str">
        <f t="array" ref="S800">INDEX(Activities!I:I, MATCH(A800, Activities!A:A, 0))</f>
        <v>Lake Chad Basin Programme</v>
      </c>
      <c r="T800" s="153"/>
      <c r="U800" s="135"/>
      <c r="V800" s="135"/>
      <c r="W800" s="135"/>
      <c r="X800" s="135"/>
      <c r="Y800" s="135"/>
      <c r="Z800" s="135"/>
      <c r="AA800" s="135"/>
    </row>
    <row r="801" ht="13.5" customHeight="1">
      <c r="A801" s="67" t="s">
        <v>297</v>
      </c>
      <c r="B801" s="147">
        <f>COUNTIF(Activities!A:A, A801)</f>
        <v>1</v>
      </c>
      <c r="C801" s="161">
        <v>1232908.5241</v>
      </c>
      <c r="D801" s="149">
        <v>44469.0</v>
      </c>
      <c r="E801" s="150">
        <v>44469.0</v>
      </c>
      <c r="F801" s="156">
        <v>4.0</v>
      </c>
      <c r="G801" s="152">
        <f t="shared" si="1"/>
        <v>9</v>
      </c>
      <c r="H801" s="153" t="s">
        <v>815</v>
      </c>
      <c r="I801" s="152">
        <f t="shared" si="2"/>
        <v>2021</v>
      </c>
      <c r="J801" s="152">
        <f t="shared" si="3"/>
        <v>2022</v>
      </c>
      <c r="K801" s="153" t="str">
        <f t="shared" si="4"/>
        <v>Expenditure on Sahel Programme (Q2 FY 2022)</v>
      </c>
      <c r="L801" s="152" t="s">
        <v>5</v>
      </c>
      <c r="M801" s="152" t="s">
        <v>8</v>
      </c>
      <c r="N801" s="152">
        <v>10.0</v>
      </c>
      <c r="O801" s="152"/>
      <c r="P801" s="152"/>
      <c r="Q801" s="152"/>
      <c r="R801" s="153"/>
      <c r="S801" s="153" t="str">
        <f t="array" ref="S801">INDEX(Activities!I:I, MATCH(A801, Activities!A:A, 0))</f>
        <v>Sahel Programme</v>
      </c>
      <c r="T801" s="153"/>
      <c r="U801" s="135"/>
      <c r="V801" s="135"/>
      <c r="W801" s="135"/>
      <c r="X801" s="135"/>
      <c r="Y801" s="135"/>
      <c r="Z801" s="135"/>
      <c r="AA801" s="135"/>
    </row>
    <row r="802" ht="13.5" customHeight="1">
      <c r="A802" s="67" t="s">
        <v>301</v>
      </c>
      <c r="B802" s="147">
        <f>COUNTIF(Activities!A:A, A802)</f>
        <v>1</v>
      </c>
      <c r="C802" s="161">
        <v>0.0</v>
      </c>
      <c r="D802" s="149">
        <v>44469.0</v>
      </c>
      <c r="E802" s="150">
        <v>44469.0</v>
      </c>
      <c r="F802" s="156">
        <v>4.0</v>
      </c>
      <c r="G802" s="152">
        <f t="shared" si="1"/>
        <v>9</v>
      </c>
      <c r="H802" s="153" t="s">
        <v>815</v>
      </c>
      <c r="I802" s="152">
        <f t="shared" si="2"/>
        <v>2021</v>
      </c>
      <c r="J802" s="152">
        <f t="shared" si="3"/>
        <v>2022</v>
      </c>
      <c r="K802" s="153" t="str">
        <f t="shared" si="4"/>
        <v>Expenditure on Africa Peace Support Operations Programme (Q2 FY 2022)</v>
      </c>
      <c r="L802" s="152" t="s">
        <v>5</v>
      </c>
      <c r="M802" s="152" t="s">
        <v>8</v>
      </c>
      <c r="N802" s="152">
        <v>10.0</v>
      </c>
      <c r="O802" s="152"/>
      <c r="P802" s="152"/>
      <c r="Q802" s="152"/>
      <c r="R802" s="153"/>
      <c r="S802" s="153" t="str">
        <f t="array" ref="S802">INDEX(Activities!I:I, MATCH(A802, Activities!A:A, 0))</f>
        <v>Africa Peace Support Operations Programme</v>
      </c>
      <c r="T802" s="153"/>
      <c r="U802" s="135"/>
      <c r="V802" s="135"/>
      <c r="W802" s="135"/>
      <c r="X802" s="135"/>
      <c r="Y802" s="135"/>
      <c r="Z802" s="135"/>
      <c r="AA802" s="135"/>
    </row>
    <row r="803" ht="13.5" customHeight="1">
      <c r="A803" s="67" t="s">
        <v>305</v>
      </c>
      <c r="B803" s="147">
        <f>COUNTIF(Activities!A:A, A803)</f>
        <v>1</v>
      </c>
      <c r="C803" s="161">
        <v>9535.0</v>
      </c>
      <c r="D803" s="149">
        <v>44469.0</v>
      </c>
      <c r="E803" s="150">
        <v>44469.0</v>
      </c>
      <c r="F803" s="156">
        <v>4.0</v>
      </c>
      <c r="G803" s="152">
        <f t="shared" si="1"/>
        <v>9</v>
      </c>
      <c r="H803" s="153" t="s">
        <v>815</v>
      </c>
      <c r="I803" s="152">
        <f t="shared" si="2"/>
        <v>2021</v>
      </c>
      <c r="J803" s="152">
        <f t="shared" si="3"/>
        <v>2022</v>
      </c>
      <c r="K803" s="153" t="str">
        <f t="shared" si="4"/>
        <v>Expenditure on West Africa Programme (Q2 FY 2022)</v>
      </c>
      <c r="L803" s="152" t="s">
        <v>5</v>
      </c>
      <c r="M803" s="152" t="s">
        <v>8</v>
      </c>
      <c r="N803" s="152">
        <v>10.0</v>
      </c>
      <c r="O803" s="152"/>
      <c r="P803" s="152"/>
      <c r="Q803" s="152"/>
      <c r="R803" s="153"/>
      <c r="S803" s="153" t="str">
        <f t="array" ref="S803">INDEX(Activities!I:I, MATCH(A803, Activities!A:A, 0))</f>
        <v>West Africa Programme</v>
      </c>
      <c r="T803" s="153"/>
      <c r="U803" s="135"/>
      <c r="V803" s="135"/>
      <c r="W803" s="135"/>
      <c r="X803" s="135"/>
      <c r="Y803" s="135"/>
      <c r="Z803" s="135"/>
      <c r="AA803" s="135"/>
    </row>
    <row r="804" ht="13.5" customHeight="1">
      <c r="A804" s="67" t="s">
        <v>314</v>
      </c>
      <c r="B804" s="147">
        <f>COUNTIF(Activities!A:A, A804)</f>
        <v>1</v>
      </c>
      <c r="C804" s="161">
        <v>1839870.0</v>
      </c>
      <c r="D804" s="149">
        <v>44469.0</v>
      </c>
      <c r="E804" s="150">
        <v>44469.0</v>
      </c>
      <c r="F804" s="156">
        <v>4.0</v>
      </c>
      <c r="G804" s="152">
        <f t="shared" si="1"/>
        <v>9</v>
      </c>
      <c r="H804" s="153" t="s">
        <v>815</v>
      </c>
      <c r="I804" s="152">
        <f t="shared" si="2"/>
        <v>2021</v>
      </c>
      <c r="J804" s="152">
        <f t="shared" si="3"/>
        <v>2022</v>
      </c>
      <c r="K804" s="153" t="str">
        <f t="shared" si="4"/>
        <v>Expenditure on Colombia Peace and Stability (Q2 FY 2022)</v>
      </c>
      <c r="L804" s="152" t="s">
        <v>5</v>
      </c>
      <c r="M804" s="152" t="s">
        <v>8</v>
      </c>
      <c r="N804" s="152">
        <v>10.0</v>
      </c>
      <c r="O804" s="152"/>
      <c r="P804" s="152"/>
      <c r="Q804" s="152"/>
      <c r="R804" s="153"/>
      <c r="S804" s="153" t="str">
        <f t="array" ref="S804">INDEX(Activities!I:I, MATCH(A804, Activities!A:A, 0))</f>
        <v>Colombia Peace and Stability</v>
      </c>
      <c r="T804" s="153"/>
      <c r="U804" s="135"/>
      <c r="V804" s="135"/>
      <c r="W804" s="135"/>
      <c r="X804" s="135"/>
      <c r="Y804" s="135"/>
      <c r="Z804" s="135"/>
      <c r="AA804" s="135"/>
    </row>
    <row r="805" ht="13.5" customHeight="1">
      <c r="A805" s="67" t="s">
        <v>320</v>
      </c>
      <c r="B805" s="147">
        <f>COUNTIF(Activities!A:A, A805)</f>
        <v>1</v>
      </c>
      <c r="C805" s="161">
        <v>583299.0</v>
      </c>
      <c r="D805" s="149">
        <v>44469.0</v>
      </c>
      <c r="E805" s="150">
        <v>44469.0</v>
      </c>
      <c r="F805" s="156">
        <v>4.0</v>
      </c>
      <c r="G805" s="152">
        <f t="shared" si="1"/>
        <v>9</v>
      </c>
      <c r="H805" s="153" t="s">
        <v>815</v>
      </c>
      <c r="I805" s="152">
        <f t="shared" si="2"/>
        <v>2021</v>
      </c>
      <c r="J805" s="152">
        <f t="shared" si="3"/>
        <v>2022</v>
      </c>
      <c r="K805" s="153" t="str">
        <f t="shared" si="4"/>
        <v>Expenditure on Peru/Colombia Serious Organised Crime (Formerly Combatting Illicit Economies - Colombia/Peru/Panama) (Q2 FY 2022)</v>
      </c>
      <c r="L805" s="152" t="s">
        <v>5</v>
      </c>
      <c r="M805" s="152" t="s">
        <v>8</v>
      </c>
      <c r="N805" s="152">
        <v>10.0</v>
      </c>
      <c r="O805" s="152"/>
      <c r="P805" s="152"/>
      <c r="Q805" s="152"/>
      <c r="R805" s="153"/>
      <c r="S805" s="153" t="str">
        <f t="array" ref="S805">INDEX(Activities!I:I, MATCH(A805, Activities!A:A, 0))</f>
        <v>Peru/Colombia Serious Organised Crime (Formerly Combatting Illicit Economies - Colombia/Peru/Panama)</v>
      </c>
      <c r="T805" s="153"/>
      <c r="U805" s="135"/>
      <c r="V805" s="135"/>
      <c r="W805" s="135"/>
      <c r="X805" s="135"/>
      <c r="Y805" s="135"/>
      <c r="Z805" s="135"/>
      <c r="AA805" s="135"/>
    </row>
    <row r="806" ht="13.5" customHeight="1">
      <c r="A806" s="146" t="s">
        <v>325</v>
      </c>
      <c r="B806" s="147">
        <f>COUNTIF(Activities!A:A, A806)</f>
        <v>1</v>
      </c>
      <c r="C806" s="161">
        <v>336558.0</v>
      </c>
      <c r="D806" s="149">
        <v>44469.0</v>
      </c>
      <c r="E806" s="150">
        <v>44469.0</v>
      </c>
      <c r="F806" s="156">
        <v>4.0</v>
      </c>
      <c r="G806" s="152">
        <f t="shared" si="1"/>
        <v>9</v>
      </c>
      <c r="H806" s="153" t="s">
        <v>815</v>
      </c>
      <c r="I806" s="152">
        <f t="shared" si="2"/>
        <v>2021</v>
      </c>
      <c r="J806" s="152">
        <f t="shared" si="3"/>
        <v>2022</v>
      </c>
      <c r="K806" s="153" t="str">
        <f t="shared" si="4"/>
        <v>Expenditure on Central Asia Programme (Q2 FY 2022)</v>
      </c>
      <c r="L806" s="152" t="s">
        <v>5</v>
      </c>
      <c r="M806" s="152" t="s">
        <v>8</v>
      </c>
      <c r="N806" s="152">
        <v>10.0</v>
      </c>
      <c r="O806" s="152"/>
      <c r="P806" s="152"/>
      <c r="Q806" s="152"/>
      <c r="R806" s="153"/>
      <c r="S806" s="153" t="str">
        <f t="array" ref="S806">INDEX(Activities!I:I, MATCH(A806, Activities!A:A, 0))</f>
        <v>Central Asia Programme</v>
      </c>
      <c r="T806" s="153"/>
      <c r="U806" s="135"/>
      <c r="V806" s="135"/>
      <c r="W806" s="135"/>
      <c r="X806" s="135"/>
      <c r="Y806" s="135"/>
      <c r="Z806" s="135"/>
      <c r="AA806" s="135"/>
    </row>
    <row r="807" ht="13.5" customHeight="1">
      <c r="A807" s="146" t="s">
        <v>330</v>
      </c>
      <c r="B807" s="147">
        <f>COUNTIF(Activities!A:A, A807)</f>
        <v>1</v>
      </c>
      <c r="C807" s="161">
        <v>1432957.0</v>
      </c>
      <c r="D807" s="149">
        <v>44469.0</v>
      </c>
      <c r="E807" s="150">
        <v>44469.0</v>
      </c>
      <c r="F807" s="156">
        <v>4.0</v>
      </c>
      <c r="G807" s="152">
        <f t="shared" si="1"/>
        <v>9</v>
      </c>
      <c r="H807" s="153" t="s">
        <v>815</v>
      </c>
      <c r="I807" s="152">
        <f t="shared" si="2"/>
        <v>2021</v>
      </c>
      <c r="J807" s="152">
        <f t="shared" si="3"/>
        <v>2022</v>
      </c>
      <c r="K807" s="153" t="str">
        <f t="shared" si="4"/>
        <v>Expenditure on Eastern Partnership (Q2 FY 2022)</v>
      </c>
      <c r="L807" s="152" t="s">
        <v>5</v>
      </c>
      <c r="M807" s="152" t="s">
        <v>8</v>
      </c>
      <c r="N807" s="152">
        <v>10.0</v>
      </c>
      <c r="O807" s="152"/>
      <c r="P807" s="152"/>
      <c r="Q807" s="152"/>
      <c r="R807" s="153"/>
      <c r="S807" s="153" t="str">
        <f t="array" ref="S807">INDEX(Activities!I:I, MATCH(A807, Activities!A:A, 0))</f>
        <v>Eastern Partnership</v>
      </c>
      <c r="T807" s="153"/>
      <c r="U807" s="135"/>
      <c r="V807" s="135"/>
      <c r="W807" s="135"/>
      <c r="X807" s="135"/>
      <c r="Y807" s="135"/>
      <c r="Z807" s="135"/>
      <c r="AA807" s="135"/>
    </row>
    <row r="808" ht="13.5" customHeight="1">
      <c r="A808" s="146" t="s">
        <v>334</v>
      </c>
      <c r="B808" s="147">
        <f>COUNTIF(Activities!A:A, A808)</f>
        <v>1</v>
      </c>
      <c r="C808" s="161">
        <v>756084.0</v>
      </c>
      <c r="D808" s="149">
        <v>44469.0</v>
      </c>
      <c r="E808" s="150">
        <v>44469.0</v>
      </c>
      <c r="F808" s="156">
        <v>4.0</v>
      </c>
      <c r="G808" s="152">
        <f t="shared" si="1"/>
        <v>9</v>
      </c>
      <c r="H808" s="153" t="s">
        <v>815</v>
      </c>
      <c r="I808" s="152">
        <f t="shared" si="2"/>
        <v>2021</v>
      </c>
      <c r="J808" s="152">
        <f t="shared" si="3"/>
        <v>2022</v>
      </c>
      <c r="K808" s="153" t="str">
        <f t="shared" si="4"/>
        <v>Expenditure on Good Governance Fund (Q2 FY 2022)</v>
      </c>
      <c r="L808" s="152" t="s">
        <v>5</v>
      </c>
      <c r="M808" s="152" t="s">
        <v>8</v>
      </c>
      <c r="N808" s="152">
        <v>10.0</v>
      </c>
      <c r="O808" s="152"/>
      <c r="P808" s="152"/>
      <c r="Q808" s="152"/>
      <c r="R808" s="153"/>
      <c r="S808" s="153" t="str">
        <f t="array" ref="S808">INDEX(Activities!I:I, MATCH(A808, Activities!A:A, 0))</f>
        <v>Good Governance Fund</v>
      </c>
      <c r="T808" s="153"/>
      <c r="U808" s="135"/>
      <c r="V808" s="135"/>
      <c r="W808" s="135"/>
      <c r="X808" s="135"/>
      <c r="Y808" s="135"/>
      <c r="Z808" s="135"/>
      <c r="AA808" s="135"/>
    </row>
    <row r="809" ht="13.5" customHeight="1">
      <c r="A809" s="146" t="s">
        <v>349</v>
      </c>
      <c r="B809" s="147">
        <f>COUNTIF(Activities!A:A, A809)</f>
        <v>1</v>
      </c>
      <c r="C809" s="174">
        <v>-285211.16</v>
      </c>
      <c r="D809" s="149">
        <v>44469.0</v>
      </c>
      <c r="E809" s="150">
        <v>44469.0</v>
      </c>
      <c r="F809" s="156">
        <v>4.0</v>
      </c>
      <c r="G809" s="152">
        <f t="shared" si="1"/>
        <v>9</v>
      </c>
      <c r="H809" s="153" t="s">
        <v>815</v>
      </c>
      <c r="I809" s="152">
        <f t="shared" si="2"/>
        <v>2021</v>
      </c>
      <c r="J809" s="152">
        <f t="shared" si="3"/>
        <v>2022</v>
      </c>
      <c r="K809" s="153" t="str">
        <f t="shared" si="4"/>
        <v>Expenditure on Algeria CSSF Programme (Q2 FY 2022)</v>
      </c>
      <c r="L809" s="152" t="s">
        <v>5</v>
      </c>
      <c r="M809" s="152" t="s">
        <v>8</v>
      </c>
      <c r="N809" s="152">
        <v>10.0</v>
      </c>
      <c r="O809" s="152"/>
      <c r="P809" s="152"/>
      <c r="Q809" s="152"/>
      <c r="R809" s="153"/>
      <c r="S809" s="153" t="str">
        <f t="array" ref="S809">INDEX(Activities!I:I, MATCH(A809, Activities!A:A, 0))</f>
        <v>Algeria CSSF Programme</v>
      </c>
      <c r="T809" s="153"/>
      <c r="U809" s="135"/>
      <c r="V809" s="135"/>
      <c r="W809" s="135"/>
      <c r="X809" s="135"/>
      <c r="Y809" s="135"/>
      <c r="Z809" s="135"/>
      <c r="AA809" s="135"/>
    </row>
    <row r="810" ht="13.5" customHeight="1">
      <c r="A810" s="146" t="s">
        <v>356</v>
      </c>
      <c r="B810" s="147">
        <f>COUNTIF(Activities!A:A, A810)</f>
        <v>1</v>
      </c>
      <c r="C810" s="174">
        <v>328115.27</v>
      </c>
      <c r="D810" s="149">
        <v>44469.0</v>
      </c>
      <c r="E810" s="150">
        <v>44469.0</v>
      </c>
      <c r="F810" s="156">
        <v>4.0</v>
      </c>
      <c r="G810" s="152">
        <f t="shared" si="1"/>
        <v>9</v>
      </c>
      <c r="H810" s="153" t="s">
        <v>815</v>
      </c>
      <c r="I810" s="152">
        <f t="shared" si="2"/>
        <v>2021</v>
      </c>
      <c r="J810" s="152">
        <f t="shared" si="3"/>
        <v>2022</v>
      </c>
      <c r="K810" s="153" t="str">
        <f t="shared" si="4"/>
        <v>Expenditure on Egypt CSSF Programme (Q2 FY 2022)</v>
      </c>
      <c r="L810" s="152" t="s">
        <v>5</v>
      </c>
      <c r="M810" s="152" t="s">
        <v>8</v>
      </c>
      <c r="N810" s="152">
        <v>10.0</v>
      </c>
      <c r="O810" s="152"/>
      <c r="P810" s="152"/>
      <c r="Q810" s="152"/>
      <c r="R810" s="153"/>
      <c r="S810" s="153" t="str">
        <f t="array" ref="S810">INDEX(Activities!I:I, MATCH(A810, Activities!A:A, 0))</f>
        <v>Egypt CSSF Programme</v>
      </c>
      <c r="T810" s="153"/>
      <c r="U810" s="135"/>
      <c r="V810" s="135"/>
      <c r="W810" s="135"/>
      <c r="X810" s="135"/>
      <c r="Y810" s="135"/>
      <c r="Z810" s="135"/>
      <c r="AA810" s="135"/>
    </row>
    <row r="811" ht="13.5" customHeight="1">
      <c r="A811" s="146" t="s">
        <v>363</v>
      </c>
      <c r="B811" s="147">
        <f>COUNTIF(Activities!A:A, A811)</f>
        <v>1</v>
      </c>
      <c r="C811" s="174">
        <v>2474376.09791057</v>
      </c>
      <c r="D811" s="149">
        <v>44469.0</v>
      </c>
      <c r="E811" s="150">
        <v>44469.0</v>
      </c>
      <c r="F811" s="156">
        <v>4.0</v>
      </c>
      <c r="G811" s="152">
        <f t="shared" si="1"/>
        <v>9</v>
      </c>
      <c r="H811" s="153" t="s">
        <v>815</v>
      </c>
      <c r="I811" s="152">
        <f t="shared" si="2"/>
        <v>2021</v>
      </c>
      <c r="J811" s="152">
        <f t="shared" si="3"/>
        <v>2022</v>
      </c>
      <c r="K811" s="153" t="str">
        <f t="shared" si="4"/>
        <v>Expenditure on Lebanon CSSF: Security Programme (Q2 FY 2022)</v>
      </c>
      <c r="L811" s="152" t="s">
        <v>5</v>
      </c>
      <c r="M811" s="152" t="s">
        <v>8</v>
      </c>
      <c r="N811" s="152">
        <v>10.0</v>
      </c>
      <c r="O811" s="152"/>
      <c r="P811" s="152"/>
      <c r="Q811" s="152"/>
      <c r="R811" s="153"/>
      <c r="S811" s="153" t="str">
        <f t="array" ref="S811">INDEX(Activities!I:I, MATCH(A811, Activities!A:A, 0))</f>
        <v>Lebanon CSSF: Security Programme</v>
      </c>
      <c r="T811" s="153"/>
      <c r="U811" s="135"/>
      <c r="V811" s="135"/>
      <c r="W811" s="135"/>
      <c r="X811" s="135"/>
      <c r="Y811" s="135"/>
      <c r="Z811" s="135"/>
      <c r="AA811" s="135"/>
    </row>
    <row r="812" ht="13.5" customHeight="1">
      <c r="A812" s="146" t="s">
        <v>370</v>
      </c>
      <c r="B812" s="147">
        <f>COUNTIF(Activities!A:A, A812)</f>
        <v>1</v>
      </c>
      <c r="C812" s="174">
        <v>1129243.59</v>
      </c>
      <c r="D812" s="149">
        <v>44469.0</v>
      </c>
      <c r="E812" s="150">
        <v>44469.0</v>
      </c>
      <c r="F812" s="156">
        <v>4.0</v>
      </c>
      <c r="G812" s="152">
        <f t="shared" si="1"/>
        <v>9</v>
      </c>
      <c r="H812" s="153" t="s">
        <v>815</v>
      </c>
      <c r="I812" s="152">
        <f t="shared" si="2"/>
        <v>2021</v>
      </c>
      <c r="J812" s="152">
        <f t="shared" si="3"/>
        <v>2022</v>
      </c>
      <c r="K812" s="153" t="str">
        <f t="shared" si="4"/>
        <v>Expenditure on Libya CSSF Programme (Q2 FY 2022)</v>
      </c>
      <c r="L812" s="152" t="s">
        <v>5</v>
      </c>
      <c r="M812" s="152" t="s">
        <v>8</v>
      </c>
      <c r="N812" s="152">
        <v>10.0</v>
      </c>
      <c r="O812" s="152"/>
      <c r="P812" s="152"/>
      <c r="Q812" s="152"/>
      <c r="R812" s="153"/>
      <c r="S812" s="153" t="str">
        <f t="array" ref="S812">INDEX(Activities!I:I, MATCH(A812, Activities!A:A, 0))</f>
        <v>Libya CSSF Programme</v>
      </c>
      <c r="T812" s="153"/>
      <c r="U812" s="135"/>
      <c r="V812" s="135"/>
      <c r="W812" s="135"/>
      <c r="X812" s="135"/>
      <c r="Y812" s="135"/>
      <c r="Z812" s="135"/>
      <c r="AA812" s="135"/>
    </row>
    <row r="813" ht="13.5" customHeight="1">
      <c r="A813" s="146" t="s">
        <v>376</v>
      </c>
      <c r="B813" s="147">
        <f>COUNTIF(Activities!A:A, A813)</f>
        <v>1</v>
      </c>
      <c r="C813" s="174">
        <v>421553.34</v>
      </c>
      <c r="D813" s="149">
        <v>44469.0</v>
      </c>
      <c r="E813" s="150">
        <v>44469.0</v>
      </c>
      <c r="F813" s="156">
        <v>4.0</v>
      </c>
      <c r="G813" s="152">
        <f t="shared" si="1"/>
        <v>9</v>
      </c>
      <c r="H813" s="153" t="s">
        <v>815</v>
      </c>
      <c r="I813" s="152">
        <f t="shared" si="2"/>
        <v>2021</v>
      </c>
      <c r="J813" s="152">
        <f t="shared" si="3"/>
        <v>2022</v>
      </c>
      <c r="K813" s="153" t="str">
        <f t="shared" si="4"/>
        <v>Expenditure on Morocco CSSF Programme (Q2 FY 2022)</v>
      </c>
      <c r="L813" s="152" t="s">
        <v>5</v>
      </c>
      <c r="M813" s="152" t="s">
        <v>8</v>
      </c>
      <c r="N813" s="152">
        <v>10.0</v>
      </c>
      <c r="O813" s="152"/>
      <c r="P813" s="152"/>
      <c r="Q813" s="152"/>
      <c r="R813" s="153"/>
      <c r="S813" s="153" t="str">
        <f t="array" ref="S813">INDEX(Activities!I:I, MATCH(A813, Activities!A:A, 0))</f>
        <v>Morocco CSSF Programme</v>
      </c>
      <c r="T813" s="153"/>
      <c r="U813" s="135"/>
      <c r="V813" s="135"/>
      <c r="W813" s="135"/>
      <c r="X813" s="135"/>
      <c r="Y813" s="135"/>
      <c r="Z813" s="135"/>
      <c r="AA813" s="135"/>
    </row>
    <row r="814" ht="13.5" customHeight="1">
      <c r="A814" s="146" t="s">
        <v>383</v>
      </c>
      <c r="B814" s="147">
        <f>COUNTIF(Activities!A:A, A814)</f>
        <v>1</v>
      </c>
      <c r="C814" s="174">
        <v>334348.72</v>
      </c>
      <c r="D814" s="149">
        <v>44469.0</v>
      </c>
      <c r="E814" s="150">
        <v>44469.0</v>
      </c>
      <c r="F814" s="156">
        <v>4.0</v>
      </c>
      <c r="G814" s="152">
        <f t="shared" si="1"/>
        <v>9</v>
      </c>
      <c r="H814" s="153" t="s">
        <v>815</v>
      </c>
      <c r="I814" s="152">
        <f t="shared" si="2"/>
        <v>2021</v>
      </c>
      <c r="J814" s="152">
        <f t="shared" si="3"/>
        <v>2022</v>
      </c>
      <c r="K814" s="153" t="str">
        <f t="shared" si="4"/>
        <v>Expenditure on Yemen CSSF Programme (Q2 FY 2022)</v>
      </c>
      <c r="L814" s="152" t="s">
        <v>5</v>
      </c>
      <c r="M814" s="152" t="s">
        <v>8</v>
      </c>
      <c r="N814" s="152">
        <v>10.0</v>
      </c>
      <c r="O814" s="152"/>
      <c r="P814" s="152"/>
      <c r="Q814" s="152"/>
      <c r="R814" s="153"/>
      <c r="S814" s="153" t="str">
        <f t="array" ref="S814">INDEX(Activities!I:I, MATCH(A814, Activities!A:A, 0))</f>
        <v>Yemen CSSF Programme</v>
      </c>
      <c r="T814" s="153"/>
      <c r="U814" s="135"/>
      <c r="V814" s="135"/>
      <c r="W814" s="135"/>
      <c r="X814" s="135"/>
      <c r="Y814" s="135"/>
      <c r="Z814" s="135"/>
      <c r="AA814" s="135"/>
    </row>
    <row r="815" ht="13.5" customHeight="1">
      <c r="A815" s="146" t="s">
        <v>414</v>
      </c>
      <c r="B815" s="147">
        <f>COUNTIF(Activities!A:A, A815)</f>
        <v>1</v>
      </c>
      <c r="C815" s="174">
        <v>42406.64</v>
      </c>
      <c r="D815" s="149">
        <v>44469.0</v>
      </c>
      <c r="E815" s="150">
        <v>44469.0</v>
      </c>
      <c r="F815" s="156">
        <v>4.0</v>
      </c>
      <c r="G815" s="152">
        <f t="shared" si="1"/>
        <v>9</v>
      </c>
      <c r="H815" s="153" t="s">
        <v>815</v>
      </c>
      <c r="I815" s="152">
        <f t="shared" si="2"/>
        <v>2021</v>
      </c>
      <c r="J815" s="152">
        <f t="shared" si="3"/>
        <v>2022</v>
      </c>
      <c r="K815" s="153" t="str">
        <f t="shared" si="4"/>
        <v>Expenditure on Lebanon CSSF: Community Stability Programme (Q2 FY 2022)</v>
      </c>
      <c r="L815" s="152" t="s">
        <v>5</v>
      </c>
      <c r="M815" s="152" t="s">
        <v>8</v>
      </c>
      <c r="N815" s="152">
        <v>10.0</v>
      </c>
      <c r="O815" s="152"/>
      <c r="P815" s="152"/>
      <c r="Q815" s="152"/>
      <c r="R815" s="153"/>
      <c r="S815" s="153" t="str">
        <f t="array" ref="S815">INDEX(Activities!I:I, MATCH(A815, Activities!A:A, 0))</f>
        <v>Lebanon CSSF: Community Stability Programme</v>
      </c>
      <c r="T815" s="153"/>
      <c r="U815" s="135"/>
      <c r="V815" s="135"/>
      <c r="W815" s="135"/>
      <c r="X815" s="135"/>
      <c r="Y815" s="135"/>
      <c r="Z815" s="135"/>
      <c r="AA815" s="135"/>
    </row>
    <row r="816" ht="13.5" customHeight="1">
      <c r="A816" s="146" t="s">
        <v>423</v>
      </c>
      <c r="B816" s="147">
        <f>COUNTIF(Activities!A:A, A816)</f>
        <v>1</v>
      </c>
      <c r="C816" s="174">
        <v>1000683.9</v>
      </c>
      <c r="D816" s="149">
        <v>44469.0</v>
      </c>
      <c r="E816" s="150">
        <v>44469.0</v>
      </c>
      <c r="F816" s="156">
        <v>4.0</v>
      </c>
      <c r="G816" s="152">
        <f t="shared" si="1"/>
        <v>9</v>
      </c>
      <c r="H816" s="153" t="s">
        <v>815</v>
      </c>
      <c r="I816" s="152">
        <f t="shared" si="2"/>
        <v>2021</v>
      </c>
      <c r="J816" s="152">
        <f t="shared" si="3"/>
        <v>2022</v>
      </c>
      <c r="K816" s="153" t="str">
        <f t="shared" si="4"/>
        <v>Expenditure on Technical Assistance Facility Programme (Q2 FY 2022)</v>
      </c>
      <c r="L816" s="152" t="s">
        <v>5</v>
      </c>
      <c r="M816" s="152" t="s">
        <v>8</v>
      </c>
      <c r="N816" s="152">
        <v>10.0</v>
      </c>
      <c r="O816" s="152"/>
      <c r="P816" s="152"/>
      <c r="Q816" s="152"/>
      <c r="R816" s="153"/>
      <c r="S816" s="153" t="str">
        <f t="array" ref="S816">INDEX(Activities!I:I, MATCH(A816, Activities!A:A, 0))</f>
        <v>Technical Assistance Facility Programme</v>
      </c>
      <c r="T816" s="153"/>
      <c r="U816" s="135"/>
      <c r="V816" s="135"/>
      <c r="W816" s="135"/>
      <c r="X816" s="135"/>
      <c r="Y816" s="135"/>
      <c r="Z816" s="135"/>
      <c r="AA816" s="135"/>
    </row>
    <row r="817" ht="13.5" customHeight="1">
      <c r="A817" s="146" t="s">
        <v>427</v>
      </c>
      <c r="B817" s="147">
        <f>COUNTIF(Activities!A:A, A817)</f>
        <v>1</v>
      </c>
      <c r="C817" s="174">
        <v>1260468.0</v>
      </c>
      <c r="D817" s="149">
        <v>44469.0</v>
      </c>
      <c r="E817" s="150">
        <v>44469.0</v>
      </c>
      <c r="F817" s="156">
        <v>4.0</v>
      </c>
      <c r="G817" s="152">
        <f t="shared" si="1"/>
        <v>9</v>
      </c>
      <c r="H817" s="153" t="s">
        <v>815</v>
      </c>
      <c r="I817" s="152">
        <f t="shared" si="2"/>
        <v>2021</v>
      </c>
      <c r="J817" s="152">
        <f t="shared" si="3"/>
        <v>2022</v>
      </c>
      <c r="K817" s="153" t="str">
        <f t="shared" si="4"/>
        <v>Expenditure on Middle East Peace Process (MEPP) CSSF Programme (Q2 FY 2022)</v>
      </c>
      <c r="L817" s="152" t="s">
        <v>5</v>
      </c>
      <c r="M817" s="152" t="s">
        <v>8</v>
      </c>
      <c r="N817" s="152">
        <v>10.0</v>
      </c>
      <c r="O817" s="152"/>
      <c r="P817" s="152"/>
      <c r="Q817" s="152"/>
      <c r="R817" s="153"/>
      <c r="S817" s="153" t="str">
        <f t="array" ref="S817">INDEX(Activities!I:I, MATCH(A817, Activities!A:A, 0))</f>
        <v>Middle East Peace Process (MEPP) CSSF Programme</v>
      </c>
      <c r="T817" s="153"/>
      <c r="U817" s="135"/>
      <c r="V817" s="135"/>
      <c r="W817" s="135"/>
      <c r="X817" s="135"/>
      <c r="Y817" s="135"/>
      <c r="Z817" s="135"/>
      <c r="AA817" s="135"/>
    </row>
    <row r="818" ht="13.5" customHeight="1">
      <c r="A818" s="146" t="s">
        <v>446</v>
      </c>
      <c r="B818" s="147">
        <f>COUNTIF(Activities!A:A, A818)</f>
        <v>1</v>
      </c>
      <c r="C818" s="174">
        <v>481716.28</v>
      </c>
      <c r="D818" s="149">
        <v>44469.0</v>
      </c>
      <c r="E818" s="150">
        <v>44469.0</v>
      </c>
      <c r="F818" s="156">
        <v>4.0</v>
      </c>
      <c r="G818" s="152">
        <f t="shared" si="1"/>
        <v>9</v>
      </c>
      <c r="H818" s="153" t="s">
        <v>815</v>
      </c>
      <c r="I818" s="152">
        <f t="shared" si="2"/>
        <v>2021</v>
      </c>
      <c r="J818" s="152">
        <f t="shared" si="3"/>
        <v>2022</v>
      </c>
      <c r="K818" s="153" t="str">
        <f t="shared" si="4"/>
        <v>Expenditure on Tunisia CSSF Programme (Q2 FY 2022)</v>
      </c>
      <c r="L818" s="152" t="s">
        <v>5</v>
      </c>
      <c r="M818" s="152" t="s">
        <v>8</v>
      </c>
      <c r="N818" s="152">
        <v>10.0</v>
      </c>
      <c r="O818" s="152"/>
      <c r="P818" s="152"/>
      <c r="Q818" s="152"/>
      <c r="R818" s="153"/>
      <c r="S818" s="153" t="str">
        <f t="array" ref="S818">INDEX(Activities!I:I, MATCH(A818, Activities!A:A, 0))</f>
        <v>Tunisia CSSF Programme</v>
      </c>
      <c r="T818" s="153"/>
      <c r="U818" s="135"/>
      <c r="V818" s="135"/>
      <c r="W818" s="135"/>
      <c r="X818" s="135"/>
      <c r="Y818" s="135"/>
      <c r="Z818" s="135"/>
      <c r="AA818" s="135"/>
    </row>
    <row r="819" ht="13.5" customHeight="1">
      <c r="A819" s="146" t="s">
        <v>452</v>
      </c>
      <c r="B819" s="147">
        <f>COUNTIF(Activities!A:A, A819)</f>
        <v>1</v>
      </c>
      <c r="C819" s="174">
        <v>1789823.48</v>
      </c>
      <c r="D819" s="149">
        <v>44469.0</v>
      </c>
      <c r="E819" s="150">
        <v>44469.0</v>
      </c>
      <c r="F819" s="156">
        <v>4.0</v>
      </c>
      <c r="G819" s="152">
        <f t="shared" si="1"/>
        <v>9</v>
      </c>
      <c r="H819" s="153" t="s">
        <v>815</v>
      </c>
      <c r="I819" s="152">
        <f t="shared" si="2"/>
        <v>2021</v>
      </c>
      <c r="J819" s="152">
        <f t="shared" si="3"/>
        <v>2022</v>
      </c>
      <c r="K819" s="153" t="str">
        <f t="shared" si="4"/>
        <v>Expenditure on Iraq CSSF Programme (Q2 FY 2022)</v>
      </c>
      <c r="L819" s="152" t="s">
        <v>5</v>
      </c>
      <c r="M819" s="152" t="s">
        <v>8</v>
      </c>
      <c r="N819" s="152">
        <v>10.0</v>
      </c>
      <c r="O819" s="152"/>
      <c r="P819" s="152"/>
      <c r="Q819" s="152"/>
      <c r="R819" s="153"/>
      <c r="S819" s="153" t="str">
        <f t="array" ref="S819">INDEX(Activities!I:I, MATCH(A819, Activities!A:A, 0))</f>
        <v>Iraq CSSF Programme</v>
      </c>
      <c r="T819" s="153"/>
      <c r="U819" s="135"/>
      <c r="V819" s="135"/>
      <c r="W819" s="135"/>
      <c r="X819" s="135"/>
      <c r="Y819" s="135"/>
      <c r="Z819" s="135"/>
      <c r="AA819" s="135"/>
    </row>
    <row r="820" ht="13.5" customHeight="1">
      <c r="A820" s="146" t="s">
        <v>456</v>
      </c>
      <c r="B820" s="147">
        <f>COUNTIF(Activities!A:A, A820)</f>
        <v>1</v>
      </c>
      <c r="C820" s="174">
        <v>466505.490404634</v>
      </c>
      <c r="D820" s="149">
        <v>44469.0</v>
      </c>
      <c r="E820" s="150">
        <v>44469.0</v>
      </c>
      <c r="F820" s="156">
        <v>4.0</v>
      </c>
      <c r="G820" s="152">
        <f t="shared" si="1"/>
        <v>9</v>
      </c>
      <c r="H820" s="153" t="s">
        <v>815</v>
      </c>
      <c r="I820" s="152">
        <f t="shared" si="2"/>
        <v>2021</v>
      </c>
      <c r="J820" s="152">
        <f t="shared" si="3"/>
        <v>2022</v>
      </c>
      <c r="K820" s="153" t="str">
        <f t="shared" si="4"/>
        <v>Expenditure on Syria CSSF: Future Syria Programme (Q2 FY 2022)</v>
      </c>
      <c r="L820" s="152" t="s">
        <v>5</v>
      </c>
      <c r="M820" s="152" t="s">
        <v>8</v>
      </c>
      <c r="N820" s="152">
        <v>10.0</v>
      </c>
      <c r="O820" s="152"/>
      <c r="P820" s="152"/>
      <c r="Q820" s="152"/>
      <c r="R820" s="153"/>
      <c r="S820" s="153" t="str">
        <f t="array" ref="S820">INDEX(Activities!I:I, MATCH(A820, Activities!A:A, 0))</f>
        <v>Syria CSSF: Future Syria Programme</v>
      </c>
      <c r="T820" s="153"/>
      <c r="U820" s="135"/>
      <c r="V820" s="135"/>
      <c r="W820" s="135"/>
      <c r="X820" s="135"/>
      <c r="Y820" s="135"/>
      <c r="Z820" s="135"/>
      <c r="AA820" s="135"/>
    </row>
    <row r="821" ht="13.5" customHeight="1">
      <c r="A821" s="146" t="s">
        <v>465</v>
      </c>
      <c r="B821" s="147">
        <f>COUNTIF(Activities!A:A, A821)</f>
        <v>1</v>
      </c>
      <c r="C821" s="174">
        <v>559797.872089426</v>
      </c>
      <c r="D821" s="149">
        <v>44469.0</v>
      </c>
      <c r="E821" s="150">
        <v>44469.0</v>
      </c>
      <c r="F821" s="156">
        <v>4.0</v>
      </c>
      <c r="G821" s="152">
        <f t="shared" si="1"/>
        <v>9</v>
      </c>
      <c r="H821" s="153" t="s">
        <v>815</v>
      </c>
      <c r="I821" s="152">
        <f t="shared" si="2"/>
        <v>2021</v>
      </c>
      <c r="J821" s="152">
        <f t="shared" si="3"/>
        <v>2022</v>
      </c>
      <c r="K821" s="153" t="str">
        <f t="shared" si="4"/>
        <v>Expenditure on Lebanon CSSF: Political Reform Programme (Q2 FY 2022)</v>
      </c>
      <c r="L821" s="152" t="s">
        <v>5</v>
      </c>
      <c r="M821" s="152" t="s">
        <v>8</v>
      </c>
      <c r="N821" s="152">
        <v>10.0</v>
      </c>
      <c r="O821" s="152"/>
      <c r="P821" s="152"/>
      <c r="Q821" s="152"/>
      <c r="R821" s="153"/>
      <c r="S821" s="153" t="str">
        <f t="array" ref="S821">INDEX(Activities!I:I, MATCH(A821, Activities!A:A, 0))</f>
        <v>Lebanon CSSF: Political Reform Programme</v>
      </c>
      <c r="T821" s="153"/>
      <c r="U821" s="135"/>
      <c r="V821" s="135"/>
      <c r="W821" s="135"/>
      <c r="X821" s="135"/>
      <c r="Y821" s="135"/>
      <c r="Z821" s="135"/>
      <c r="AA821" s="135"/>
    </row>
    <row r="822" ht="13.5" customHeight="1">
      <c r="A822" s="146" t="s">
        <v>469</v>
      </c>
      <c r="B822" s="147">
        <f>COUNTIF(Activities!A:A, A822)</f>
        <v>1</v>
      </c>
      <c r="C822" s="174">
        <v>-2069739.10040463</v>
      </c>
      <c r="D822" s="149">
        <v>44469.0</v>
      </c>
      <c r="E822" s="150">
        <v>44469.0</v>
      </c>
      <c r="F822" s="156">
        <v>4.0</v>
      </c>
      <c r="G822" s="152">
        <f t="shared" si="1"/>
        <v>9</v>
      </c>
      <c r="H822" s="153" t="s">
        <v>815</v>
      </c>
      <c r="I822" s="152">
        <f t="shared" si="2"/>
        <v>2021</v>
      </c>
      <c r="J822" s="152">
        <f t="shared" si="3"/>
        <v>2022</v>
      </c>
      <c r="K822" s="153" t="str">
        <f t="shared" si="4"/>
        <v>Expenditure on Syria CSSF: Civilian Protection and Community Resilience Programme (Q2 FY 2022)</v>
      </c>
      <c r="L822" s="152" t="s">
        <v>5</v>
      </c>
      <c r="M822" s="152" t="s">
        <v>8</v>
      </c>
      <c r="N822" s="152">
        <v>10.0</v>
      </c>
      <c r="O822" s="152"/>
      <c r="P822" s="152"/>
      <c r="Q822" s="152"/>
      <c r="R822" s="153"/>
      <c r="S822" s="153" t="str">
        <f t="array" ref="S822">INDEX(Activities!I:I, MATCH(A822, Activities!A:A, 0))</f>
        <v>Syria CSSF: Civilian Protection and Community Resilience Programme</v>
      </c>
      <c r="T822" s="153"/>
      <c r="U822" s="135"/>
      <c r="V822" s="135"/>
      <c r="W822" s="135"/>
      <c r="X822" s="135"/>
      <c r="Y822" s="135"/>
      <c r="Z822" s="135"/>
      <c r="AA822" s="135"/>
    </row>
    <row r="823" ht="13.5" customHeight="1">
      <c r="A823" s="146" t="s">
        <v>473</v>
      </c>
      <c r="B823" s="147">
        <f>COUNTIF(Activities!A:A, A823)</f>
        <v>1</v>
      </c>
      <c r="C823" s="174">
        <v>374613.312726961</v>
      </c>
      <c r="D823" s="149">
        <v>44469.0</v>
      </c>
      <c r="E823" s="150">
        <v>44469.0</v>
      </c>
      <c r="F823" s="156">
        <v>4.0</v>
      </c>
      <c r="G823" s="152">
        <f t="shared" si="1"/>
        <v>9</v>
      </c>
      <c r="H823" s="153" t="s">
        <v>815</v>
      </c>
      <c r="I823" s="152">
        <f t="shared" si="2"/>
        <v>2021</v>
      </c>
      <c r="J823" s="152">
        <f t="shared" si="3"/>
        <v>2022</v>
      </c>
      <c r="K823" s="153" t="str">
        <f t="shared" si="4"/>
        <v>Expenditure on Jordan CSSF: Political and Economic Resilience Programme (Q2 FY 2022)</v>
      </c>
      <c r="L823" s="152" t="s">
        <v>5</v>
      </c>
      <c r="M823" s="152" t="s">
        <v>8</v>
      </c>
      <c r="N823" s="152">
        <v>10.0</v>
      </c>
      <c r="O823" s="152"/>
      <c r="P823" s="152"/>
      <c r="Q823" s="152"/>
      <c r="R823" s="153"/>
      <c r="S823" s="153" t="str">
        <f t="array" ref="S823">INDEX(Activities!I:I, MATCH(A823, Activities!A:A, 0))</f>
        <v>Jordan CSSF: Political and Economic Resilience Programme</v>
      </c>
      <c r="T823" s="153"/>
      <c r="U823" s="135"/>
      <c r="V823" s="135"/>
      <c r="W823" s="135"/>
      <c r="X823" s="135"/>
      <c r="Y823" s="135"/>
      <c r="Z823" s="135"/>
      <c r="AA823" s="135"/>
    </row>
    <row r="824" ht="13.5" customHeight="1">
      <c r="A824" s="146" t="s">
        <v>477</v>
      </c>
      <c r="B824" s="147">
        <f>COUNTIF(Activities!A:A, A824)</f>
        <v>1</v>
      </c>
      <c r="C824" s="174">
        <v>-278135.342726961</v>
      </c>
      <c r="D824" s="149">
        <v>44469.0</v>
      </c>
      <c r="E824" s="150">
        <v>44469.0</v>
      </c>
      <c r="F824" s="156">
        <v>4.0</v>
      </c>
      <c r="G824" s="152">
        <f t="shared" si="1"/>
        <v>9</v>
      </c>
      <c r="H824" s="153" t="s">
        <v>815</v>
      </c>
      <c r="I824" s="152">
        <f t="shared" si="2"/>
        <v>2021</v>
      </c>
      <c r="J824" s="152">
        <f t="shared" si="3"/>
        <v>2022</v>
      </c>
      <c r="K824" s="153" t="str">
        <f t="shared" si="4"/>
        <v>Expenditure on Jordan CSSF: Security and Stability Programme (Q2 FY 2022)</v>
      </c>
      <c r="L824" s="152" t="s">
        <v>5</v>
      </c>
      <c r="M824" s="152" t="s">
        <v>8</v>
      </c>
      <c r="N824" s="152">
        <v>10.0</v>
      </c>
      <c r="O824" s="152"/>
      <c r="P824" s="152"/>
      <c r="Q824" s="152"/>
      <c r="R824" s="153"/>
      <c r="S824" s="153" t="str">
        <f t="array" ref="S824">INDEX(Activities!I:I, MATCH(A824, Activities!A:A, 0))</f>
        <v>Jordan CSSF: Security and Stability Programme</v>
      </c>
      <c r="T824" s="153"/>
      <c r="U824" s="135"/>
      <c r="V824" s="135"/>
      <c r="W824" s="135"/>
      <c r="X824" s="135"/>
      <c r="Y824" s="135"/>
      <c r="Z824" s="135"/>
      <c r="AA824" s="135"/>
    </row>
    <row r="825" ht="13.5" customHeight="1">
      <c r="A825" s="160" t="s">
        <v>490</v>
      </c>
      <c r="B825" s="147">
        <f>COUNTIF(Activities!A:A, A825)</f>
        <v>1</v>
      </c>
      <c r="C825" s="161">
        <v>449603.0</v>
      </c>
      <c r="D825" s="149">
        <v>44469.0</v>
      </c>
      <c r="E825" s="150">
        <v>44469.0</v>
      </c>
      <c r="F825" s="156">
        <v>4.0</v>
      </c>
      <c r="G825" s="152">
        <f t="shared" si="1"/>
        <v>9</v>
      </c>
      <c r="H825" s="153" t="s">
        <v>815</v>
      </c>
      <c r="I825" s="152">
        <f t="shared" si="2"/>
        <v>2021</v>
      </c>
      <c r="J825" s="152">
        <f t="shared" si="3"/>
        <v>2022</v>
      </c>
      <c r="K825" s="153" t="str">
        <f t="shared" si="4"/>
        <v>Expenditure on OTD Justice Programme (Q2 FY 2022)</v>
      </c>
      <c r="L825" s="152" t="s">
        <v>5</v>
      </c>
      <c r="M825" s="152" t="s">
        <v>8</v>
      </c>
      <c r="N825" s="152">
        <v>10.0</v>
      </c>
      <c r="O825" s="152"/>
      <c r="P825" s="152"/>
      <c r="Q825" s="152"/>
      <c r="R825" s="153"/>
      <c r="S825" s="153" t="str">
        <f t="array" ref="S825">INDEX(Activities!I:I, MATCH(A825, Activities!A:A, 0))</f>
        <v>OTD Justice Programme</v>
      </c>
      <c r="T825" s="153"/>
      <c r="U825" s="135"/>
      <c r="V825" s="135"/>
      <c r="W825" s="135"/>
      <c r="X825" s="135"/>
      <c r="Y825" s="135"/>
      <c r="Z825" s="135"/>
      <c r="AA825" s="135"/>
    </row>
    <row r="826" ht="13.5" customHeight="1">
      <c r="A826" s="160" t="s">
        <v>495</v>
      </c>
      <c r="B826" s="147">
        <f>COUNTIF(Activities!A:A, A826)</f>
        <v>1</v>
      </c>
      <c r="C826" s="161">
        <v>64350.0</v>
      </c>
      <c r="D826" s="149">
        <v>44469.0</v>
      </c>
      <c r="E826" s="150">
        <v>44469.0</v>
      </c>
      <c r="F826" s="156">
        <v>4.0</v>
      </c>
      <c r="G826" s="152">
        <f t="shared" si="1"/>
        <v>9</v>
      </c>
      <c r="H826" s="153" t="s">
        <v>815</v>
      </c>
      <c r="I826" s="152">
        <f t="shared" si="2"/>
        <v>2021</v>
      </c>
      <c r="J826" s="152">
        <f t="shared" si="3"/>
        <v>2022</v>
      </c>
      <c r="K826" s="153" t="str">
        <f t="shared" si="4"/>
        <v>Expenditure on OTD Governance Programme (Q2 FY 2022)</v>
      </c>
      <c r="L826" s="152" t="s">
        <v>5</v>
      </c>
      <c r="M826" s="152" t="s">
        <v>8</v>
      </c>
      <c r="N826" s="152">
        <v>10.0</v>
      </c>
      <c r="O826" s="152"/>
      <c r="P826" s="152"/>
      <c r="Q826" s="152"/>
      <c r="R826" s="153"/>
      <c r="S826" s="153" t="str">
        <f t="array" ref="S826">INDEX(Activities!I:I, MATCH(A826, Activities!A:A, 0))</f>
        <v>OTD Governance Programme</v>
      </c>
      <c r="T826" s="153"/>
      <c r="U826" s="135"/>
      <c r="V826" s="135"/>
      <c r="W826" s="135"/>
      <c r="X826" s="135"/>
      <c r="Y826" s="135"/>
      <c r="Z826" s="135"/>
      <c r="AA826" s="135"/>
    </row>
    <row r="827" ht="13.5" customHeight="1">
      <c r="A827" s="160" t="s">
        <v>500</v>
      </c>
      <c r="B827" s="147">
        <f>COUNTIF(Activities!A:A, A827)</f>
        <v>1</v>
      </c>
      <c r="C827" s="161">
        <v>46896.0</v>
      </c>
      <c r="D827" s="149">
        <v>44469.0</v>
      </c>
      <c r="E827" s="150">
        <v>44469.0</v>
      </c>
      <c r="F827" s="156">
        <v>4.0</v>
      </c>
      <c r="G827" s="152">
        <f t="shared" si="1"/>
        <v>9</v>
      </c>
      <c r="H827" s="153" t="s">
        <v>815</v>
      </c>
      <c r="I827" s="152">
        <f t="shared" si="2"/>
        <v>2021</v>
      </c>
      <c r="J827" s="152">
        <f t="shared" si="3"/>
        <v>2022</v>
      </c>
      <c r="K827" s="153" t="str">
        <f t="shared" si="4"/>
        <v>Expenditure on OTD Environment, Sustainablity and Climate Change (ESCC) Programme (Q2 FY 2022)</v>
      </c>
      <c r="L827" s="152" t="s">
        <v>5</v>
      </c>
      <c r="M827" s="152" t="s">
        <v>8</v>
      </c>
      <c r="N827" s="152">
        <v>10.0</v>
      </c>
      <c r="O827" s="152"/>
      <c r="P827" s="152"/>
      <c r="Q827" s="152"/>
      <c r="R827" s="153"/>
      <c r="S827" s="153" t="str">
        <f t="array" ref="S827">INDEX(Activities!I:I, MATCH(A827, Activities!A:A, 0))</f>
        <v>OTD Environment, Sustainablity and Climate Change (ESCC) Programme</v>
      </c>
      <c r="T827" s="153"/>
      <c r="U827" s="135"/>
      <c r="V827" s="135"/>
      <c r="W827" s="135"/>
      <c r="X827" s="135"/>
      <c r="Y827" s="135"/>
      <c r="Z827" s="135"/>
      <c r="AA827" s="135"/>
    </row>
    <row r="828" ht="13.5" customHeight="1">
      <c r="A828" s="160" t="s">
        <v>505</v>
      </c>
      <c r="B828" s="147">
        <f>COUNTIF(Activities!A:A, A828)</f>
        <v>1</v>
      </c>
      <c r="C828" s="161">
        <v>138659.0</v>
      </c>
      <c r="D828" s="149">
        <v>44469.0</v>
      </c>
      <c r="E828" s="150">
        <v>44469.0</v>
      </c>
      <c r="F828" s="156">
        <v>4.0</v>
      </c>
      <c r="G828" s="152">
        <f t="shared" si="1"/>
        <v>9</v>
      </c>
      <c r="H828" s="153" t="s">
        <v>815</v>
      </c>
      <c r="I828" s="152">
        <f t="shared" si="2"/>
        <v>2021</v>
      </c>
      <c r="J828" s="152">
        <f t="shared" si="3"/>
        <v>2022</v>
      </c>
      <c r="K828" s="153" t="str">
        <f t="shared" si="4"/>
        <v>Expenditure on OTD Covid-19 Response Programme (Q2 FY 2022)</v>
      </c>
      <c r="L828" s="152" t="s">
        <v>5</v>
      </c>
      <c r="M828" s="152" t="s">
        <v>8</v>
      </c>
      <c r="N828" s="152">
        <v>10.0</v>
      </c>
      <c r="O828" s="152"/>
      <c r="P828" s="152"/>
      <c r="Q828" s="152"/>
      <c r="R828" s="153"/>
      <c r="S828" s="153" t="str">
        <f t="array" ref="S828">INDEX(Activities!I:I, MATCH(A828, Activities!A:A, 0))</f>
        <v>OTD Covid-19 Response Programme</v>
      </c>
      <c r="T828" s="153"/>
      <c r="U828" s="135"/>
      <c r="V828" s="135"/>
      <c r="W828" s="135"/>
      <c r="X828" s="135"/>
      <c r="Y828" s="135"/>
      <c r="Z828" s="135"/>
      <c r="AA828" s="135"/>
    </row>
    <row r="829" ht="13.5" customHeight="1">
      <c r="A829" s="160" t="s">
        <v>511</v>
      </c>
      <c r="B829" s="147">
        <f>COUNTIF(Activities!A:A, A829)</f>
        <v>1</v>
      </c>
      <c r="C829" s="161">
        <v>32856.0</v>
      </c>
      <c r="D829" s="149">
        <v>44469.0</v>
      </c>
      <c r="E829" s="150">
        <v>44469.0</v>
      </c>
      <c r="F829" s="156">
        <v>4.0</v>
      </c>
      <c r="G829" s="152">
        <f t="shared" si="1"/>
        <v>9</v>
      </c>
      <c r="H829" s="153" t="s">
        <v>815</v>
      </c>
      <c r="I829" s="152">
        <f t="shared" si="2"/>
        <v>2021</v>
      </c>
      <c r="J829" s="152">
        <f t="shared" si="3"/>
        <v>2022</v>
      </c>
      <c r="K829" s="153" t="str">
        <f t="shared" si="4"/>
        <v>Expenditure on OTD Border Security Programme (Q2 FY 2022)</v>
      </c>
      <c r="L829" s="152" t="s">
        <v>5</v>
      </c>
      <c r="M829" s="152" t="s">
        <v>8</v>
      </c>
      <c r="N829" s="152">
        <v>10.0</v>
      </c>
      <c r="O829" s="152"/>
      <c r="P829" s="152"/>
      <c r="Q829" s="152"/>
      <c r="R829" s="153"/>
      <c r="S829" s="153" t="str">
        <f t="array" ref="S829">INDEX(Activities!I:I, MATCH(A829, Activities!A:A, 0))</f>
        <v>OTD Border Security Programme</v>
      </c>
      <c r="T829" s="153"/>
      <c r="U829" s="135"/>
      <c r="V829" s="135"/>
      <c r="W829" s="135"/>
      <c r="X829" s="135"/>
      <c r="Y829" s="135"/>
      <c r="Z829" s="135"/>
      <c r="AA829" s="135"/>
    </row>
    <row r="830" ht="13.5" customHeight="1">
      <c r="A830" s="146" t="s">
        <v>526</v>
      </c>
      <c r="B830" s="147">
        <f>COUNTIF(Activities!A:A, A830)</f>
        <v>1</v>
      </c>
      <c r="C830" s="161">
        <v>462161.0</v>
      </c>
      <c r="D830" s="149">
        <v>44469.0</v>
      </c>
      <c r="E830" s="150">
        <v>44469.0</v>
      </c>
      <c r="F830" s="156">
        <v>4.0</v>
      </c>
      <c r="G830" s="152">
        <f t="shared" si="1"/>
        <v>9</v>
      </c>
      <c r="H830" s="153" t="s">
        <v>815</v>
      </c>
      <c r="I830" s="152">
        <f t="shared" si="2"/>
        <v>2021</v>
      </c>
      <c r="J830" s="152">
        <f t="shared" si="3"/>
        <v>2022</v>
      </c>
      <c r="K830" s="153" t="str">
        <f t="shared" si="4"/>
        <v>Expenditure on Myanmar Country Programme (Q2 FY 2022)</v>
      </c>
      <c r="L830" s="152" t="s">
        <v>5</v>
      </c>
      <c r="M830" s="152" t="s">
        <v>8</v>
      </c>
      <c r="N830" s="152">
        <v>10.0</v>
      </c>
      <c r="O830" s="152"/>
      <c r="P830" s="152"/>
      <c r="Q830" s="152"/>
      <c r="R830" s="153"/>
      <c r="S830" s="153" t="str">
        <f t="array" ref="S830">INDEX(Activities!I:I, MATCH(A830, Activities!A:A, 0))</f>
        <v>Myanmar Country Programme</v>
      </c>
      <c r="T830" s="153"/>
      <c r="U830" s="135"/>
      <c r="V830" s="135"/>
      <c r="W830" s="135"/>
      <c r="X830" s="135"/>
      <c r="Y830" s="135"/>
      <c r="Z830" s="135"/>
      <c r="AA830" s="135"/>
    </row>
    <row r="831" ht="13.5" customHeight="1">
      <c r="A831" s="146" t="s">
        <v>538</v>
      </c>
      <c r="B831" s="147">
        <f>COUNTIF(Activities!A:A, A831)</f>
        <v>1</v>
      </c>
      <c r="C831" s="161">
        <v>906622.0</v>
      </c>
      <c r="D831" s="149">
        <v>44469.0</v>
      </c>
      <c r="E831" s="150">
        <v>44469.0</v>
      </c>
      <c r="F831" s="156">
        <v>4.0</v>
      </c>
      <c r="G831" s="152">
        <f t="shared" si="1"/>
        <v>9</v>
      </c>
      <c r="H831" s="153" t="s">
        <v>815</v>
      </c>
      <c r="I831" s="152">
        <f t="shared" si="2"/>
        <v>2021</v>
      </c>
      <c r="J831" s="152">
        <f t="shared" si="3"/>
        <v>2022</v>
      </c>
      <c r="K831" s="153" t="str">
        <f t="shared" si="4"/>
        <v>Expenditure on Sri Lanka - Delivering increased stability and reducing the risk of a return to conflict (Q2 FY 2022)</v>
      </c>
      <c r="L831" s="152" t="s">
        <v>5</v>
      </c>
      <c r="M831" s="152" t="s">
        <v>8</v>
      </c>
      <c r="N831" s="152">
        <v>10.0</v>
      </c>
      <c r="O831" s="152"/>
      <c r="P831" s="152"/>
      <c r="Q831" s="152"/>
      <c r="R831" s="153"/>
      <c r="S831" s="153" t="str">
        <f t="array" ref="S831">INDEX(Activities!I:I, MATCH(A831, Activities!A:A, 0))</f>
        <v>Sri Lanka - Delivering increased stability and reducing the risk of a return to conflict</v>
      </c>
      <c r="T831" s="153"/>
      <c r="U831" s="135"/>
      <c r="V831" s="135"/>
      <c r="W831" s="135"/>
      <c r="X831" s="135"/>
      <c r="Y831" s="135"/>
      <c r="Z831" s="135"/>
      <c r="AA831" s="135"/>
    </row>
    <row r="832" ht="13.5" customHeight="1">
      <c r="A832" s="67" t="s">
        <v>550</v>
      </c>
      <c r="B832" s="147">
        <f>COUNTIF(Activities!A:A, A832)</f>
        <v>1</v>
      </c>
      <c r="C832" s="161">
        <v>597359.0</v>
      </c>
      <c r="D832" s="149">
        <v>44469.0</v>
      </c>
      <c r="E832" s="150">
        <v>44469.0</v>
      </c>
      <c r="F832" s="156">
        <v>4.0</v>
      </c>
      <c r="G832" s="152">
        <f t="shared" si="1"/>
        <v>9</v>
      </c>
      <c r="H832" s="153" t="s">
        <v>815</v>
      </c>
      <c r="I832" s="152">
        <f t="shared" si="2"/>
        <v>2021</v>
      </c>
      <c r="J832" s="152">
        <f t="shared" si="3"/>
        <v>2022</v>
      </c>
      <c r="K832" s="153" t="str">
        <f t="shared" si="4"/>
        <v>Expenditure on Philippines Programme (Q2 FY 2022)</v>
      </c>
      <c r="L832" s="152" t="s">
        <v>5</v>
      </c>
      <c r="M832" s="152" t="s">
        <v>8</v>
      </c>
      <c r="N832" s="152">
        <v>10.0</v>
      </c>
      <c r="O832" s="152"/>
      <c r="P832" s="152"/>
      <c r="Q832" s="152"/>
      <c r="R832" s="153"/>
      <c r="S832" s="153" t="str">
        <f t="array" ref="S832">INDEX(Activities!I:I, MATCH(A832, Activities!A:A, 0))</f>
        <v>Philippines Programme</v>
      </c>
      <c r="T832" s="153"/>
      <c r="U832" s="135"/>
      <c r="V832" s="135"/>
      <c r="W832" s="135"/>
      <c r="X832" s="135"/>
      <c r="Y832" s="135"/>
      <c r="Z832" s="135"/>
      <c r="AA832" s="135"/>
    </row>
    <row r="833" ht="13.5" customHeight="1">
      <c r="A833" s="67" t="s">
        <v>556</v>
      </c>
      <c r="B833" s="147">
        <f>COUNTIF(Activities!A:A, A833)</f>
        <v>1</v>
      </c>
      <c r="C833" s="161">
        <v>416372.0</v>
      </c>
      <c r="D833" s="149">
        <v>44469.0</v>
      </c>
      <c r="E833" s="150">
        <v>44469.0</v>
      </c>
      <c r="F833" s="156">
        <v>4.0</v>
      </c>
      <c r="G833" s="152">
        <f t="shared" si="1"/>
        <v>9</v>
      </c>
      <c r="H833" s="153" t="s">
        <v>815</v>
      </c>
      <c r="I833" s="152">
        <f t="shared" si="2"/>
        <v>2021</v>
      </c>
      <c r="J833" s="152">
        <f t="shared" si="3"/>
        <v>2022</v>
      </c>
      <c r="K833" s="153" t="str">
        <f t="shared" si="4"/>
        <v>Expenditure on Pacific Programme (Q2 FY 2022)</v>
      </c>
      <c r="L833" s="152" t="s">
        <v>5</v>
      </c>
      <c r="M833" s="152" t="s">
        <v>8</v>
      </c>
      <c r="N833" s="152">
        <v>10.0</v>
      </c>
      <c r="O833" s="152"/>
      <c r="P833" s="152"/>
      <c r="Q833" s="152"/>
      <c r="R833" s="153"/>
      <c r="S833" s="153" t="str">
        <f t="array" ref="S833">INDEX(Activities!I:I, MATCH(A833, Activities!A:A, 0))</f>
        <v>Pacific Programme</v>
      </c>
      <c r="T833" s="153"/>
      <c r="U833" s="135"/>
      <c r="V833" s="135"/>
      <c r="W833" s="135"/>
      <c r="X833" s="135"/>
      <c r="Y833" s="135"/>
      <c r="Z833" s="135"/>
      <c r="AA833" s="135"/>
    </row>
    <row r="834" ht="13.5" customHeight="1">
      <c r="A834" s="67" t="s">
        <v>565</v>
      </c>
      <c r="B834" s="147">
        <f>COUNTIF(Activities!A:A, A834)</f>
        <v>1</v>
      </c>
      <c r="C834" s="161">
        <v>3493764.0</v>
      </c>
      <c r="D834" s="149">
        <v>44469.0</v>
      </c>
      <c r="E834" s="150">
        <v>44469.0</v>
      </c>
      <c r="F834" s="156">
        <v>4.0</v>
      </c>
      <c r="G834" s="152">
        <f t="shared" si="1"/>
        <v>9</v>
      </c>
      <c r="H834" s="153" t="s">
        <v>815</v>
      </c>
      <c r="I834" s="152">
        <f t="shared" si="2"/>
        <v>2021</v>
      </c>
      <c r="J834" s="152">
        <f t="shared" si="3"/>
        <v>2022</v>
      </c>
      <c r="K834" s="153" t="str">
        <f t="shared" si="4"/>
        <v>Expenditure on Western Balkans Stability CSSF Programme (Q2 FY 2022)</v>
      </c>
      <c r="L834" s="152" t="s">
        <v>5</v>
      </c>
      <c r="M834" s="152" t="s">
        <v>8</v>
      </c>
      <c r="N834" s="152">
        <v>10.0</v>
      </c>
      <c r="O834" s="152"/>
      <c r="P834" s="152"/>
      <c r="Q834" s="152"/>
      <c r="R834" s="153"/>
      <c r="S834" s="153" t="str">
        <f t="array" ref="S834">INDEX(Activities!I:I, MATCH(A834, Activities!A:A, 0))</f>
        <v>Western Balkans Stability CSSF Programme</v>
      </c>
      <c r="T834" s="153"/>
      <c r="U834" s="135"/>
      <c r="V834" s="135"/>
      <c r="W834" s="135"/>
      <c r="X834" s="135"/>
      <c r="Y834" s="135"/>
      <c r="Z834" s="135"/>
      <c r="AA834" s="135"/>
    </row>
    <row r="835" ht="13.5" customHeight="1">
      <c r="A835" s="67" t="s">
        <v>569</v>
      </c>
      <c r="B835" s="147">
        <f>COUNTIF(Activities!A:A, A835)</f>
        <v>1</v>
      </c>
      <c r="C835" s="161">
        <v>1626744.0</v>
      </c>
      <c r="D835" s="149">
        <v>44469.0</v>
      </c>
      <c r="E835" s="150">
        <v>44469.0</v>
      </c>
      <c r="F835" s="156">
        <v>4.0</v>
      </c>
      <c r="G835" s="152">
        <f t="shared" si="1"/>
        <v>9</v>
      </c>
      <c r="H835" s="153" t="s">
        <v>815</v>
      </c>
      <c r="I835" s="152">
        <f t="shared" si="2"/>
        <v>2021</v>
      </c>
      <c r="J835" s="152">
        <f t="shared" si="3"/>
        <v>2022</v>
      </c>
      <c r="K835" s="153" t="str">
        <f t="shared" si="4"/>
        <v>Expenditure on Western Balkans: Media Cyber and Defence (MCD) CSSF Programme (Q2 FY 2022)</v>
      </c>
      <c r="L835" s="152" t="s">
        <v>5</v>
      </c>
      <c r="M835" s="152" t="s">
        <v>8</v>
      </c>
      <c r="N835" s="152">
        <v>10.0</v>
      </c>
      <c r="O835" s="152"/>
      <c r="P835" s="152"/>
      <c r="Q835" s="152"/>
      <c r="R835" s="153"/>
      <c r="S835" s="153" t="str">
        <f t="array" ref="S835">INDEX(Activities!I:I, MATCH(A835, Activities!A:A, 0))</f>
        <v>Western Balkans: Media Cyber and Defence (MCD) CSSF Programme</v>
      </c>
      <c r="T835" s="153"/>
      <c r="U835" s="135"/>
      <c r="V835" s="135"/>
      <c r="W835" s="135"/>
      <c r="X835" s="135"/>
      <c r="Y835" s="135"/>
      <c r="Z835" s="135"/>
      <c r="AA835" s="135"/>
    </row>
    <row r="836" ht="13.5" customHeight="1">
      <c r="A836" s="67" t="s">
        <v>122</v>
      </c>
      <c r="B836" s="147">
        <f>COUNTIF(Activities!A:A, A836)</f>
        <v>1</v>
      </c>
      <c r="C836" s="161">
        <v>-106317.898</v>
      </c>
      <c r="D836" s="149">
        <v>44561.0</v>
      </c>
      <c r="E836" s="150">
        <v>44561.0</v>
      </c>
      <c r="F836" s="156">
        <v>4.0</v>
      </c>
      <c r="G836" s="152">
        <f t="shared" si="1"/>
        <v>12</v>
      </c>
      <c r="H836" s="153" t="s">
        <v>816</v>
      </c>
      <c r="I836" s="152">
        <f t="shared" si="2"/>
        <v>2021</v>
      </c>
      <c r="J836" s="152">
        <f t="shared" si="3"/>
        <v>2022</v>
      </c>
      <c r="K836" s="153" t="str">
        <f t="shared" si="4"/>
        <v>Expenditure on Multilateral Strategy Peacekeeping Programme (Q3 FY 2022)</v>
      </c>
      <c r="L836" s="152" t="s">
        <v>5</v>
      </c>
      <c r="M836" s="152" t="s">
        <v>8</v>
      </c>
      <c r="N836" s="152">
        <v>10.0</v>
      </c>
      <c r="O836" s="152"/>
      <c r="P836" s="152"/>
      <c r="Q836" s="152"/>
      <c r="R836" s="153"/>
      <c r="S836" s="153" t="str">
        <f t="array" ref="S836">INDEX(Activities!I:I, MATCH(A836, Activities!A:A, 0))</f>
        <v>Multilateral Strategy Peacekeeping Programme</v>
      </c>
      <c r="T836" s="153"/>
      <c r="U836" s="135"/>
      <c r="V836" s="135"/>
      <c r="W836" s="135"/>
      <c r="X836" s="135"/>
      <c r="Y836" s="135"/>
      <c r="Z836" s="135"/>
      <c r="AA836" s="135"/>
    </row>
    <row r="837" ht="13.5" customHeight="1">
      <c r="A837" s="67" t="s">
        <v>127</v>
      </c>
      <c r="B837" s="147">
        <f>COUNTIF(Activities!A:A, A837)</f>
        <v>1</v>
      </c>
      <c r="C837" s="161">
        <v>70160.0</v>
      </c>
      <c r="D837" s="149">
        <v>44561.0</v>
      </c>
      <c r="E837" s="150">
        <v>44561.0</v>
      </c>
      <c r="F837" s="156">
        <v>4.0</v>
      </c>
      <c r="G837" s="152">
        <f t="shared" si="1"/>
        <v>12</v>
      </c>
      <c r="H837" s="153" t="s">
        <v>816</v>
      </c>
      <c r="I837" s="152">
        <f t="shared" si="2"/>
        <v>2021</v>
      </c>
      <c r="J837" s="152">
        <f t="shared" si="3"/>
        <v>2022</v>
      </c>
      <c r="K837" s="153" t="str">
        <f t="shared" si="4"/>
        <v>Expenditure on Multilateral Security Capacity Building (Q3 FY 2022)</v>
      </c>
      <c r="L837" s="152" t="s">
        <v>5</v>
      </c>
      <c r="M837" s="152" t="s">
        <v>8</v>
      </c>
      <c r="N837" s="152">
        <v>10.0</v>
      </c>
      <c r="O837" s="152"/>
      <c r="P837" s="152"/>
      <c r="Q837" s="152"/>
      <c r="R837" s="153"/>
      <c r="S837" s="153" t="str">
        <f t="array" ref="S837">INDEX(Activities!I:I, MATCH(A837, Activities!A:A, 0))</f>
        <v>Multilateral Security Capacity Building</v>
      </c>
      <c r="T837" s="153"/>
      <c r="U837" s="135"/>
      <c r="V837" s="135"/>
      <c r="W837" s="135"/>
      <c r="X837" s="135"/>
      <c r="Y837" s="135"/>
      <c r="Z837" s="135"/>
      <c r="AA837" s="135"/>
    </row>
    <row r="838" ht="13.5" customHeight="1">
      <c r="A838" s="67" t="s">
        <v>136</v>
      </c>
      <c r="B838" s="147">
        <f>COUNTIF(Activities!A:A, A838)</f>
        <v>1</v>
      </c>
      <c r="C838" s="161">
        <v>266933.0</v>
      </c>
      <c r="D838" s="149">
        <v>44561.0</v>
      </c>
      <c r="E838" s="150">
        <v>44561.0</v>
      </c>
      <c r="F838" s="156">
        <v>4.0</v>
      </c>
      <c r="G838" s="152">
        <f t="shared" si="1"/>
        <v>12</v>
      </c>
      <c r="H838" s="153" t="s">
        <v>816</v>
      </c>
      <c r="I838" s="152">
        <f t="shared" si="2"/>
        <v>2021</v>
      </c>
      <c r="J838" s="152">
        <f t="shared" si="3"/>
        <v>2022</v>
      </c>
      <c r="K838" s="153" t="str">
        <f t="shared" si="4"/>
        <v>Expenditure on Supporting Turkey to manage illegal migration from the East (Q3 FY 2022)</v>
      </c>
      <c r="L838" s="152" t="s">
        <v>5</v>
      </c>
      <c r="M838" s="152" t="s">
        <v>8</v>
      </c>
      <c r="N838" s="152">
        <v>10.0</v>
      </c>
      <c r="O838" s="152"/>
      <c r="P838" s="152"/>
      <c r="Q838" s="152"/>
      <c r="R838" s="153"/>
      <c r="S838" s="153" t="str">
        <f t="array" ref="S838">INDEX(Activities!I:I, MATCH(A838, Activities!A:A, 0))</f>
        <v>Supporting Turkey to manage illegal migration from the East</v>
      </c>
      <c r="T838" s="153"/>
      <c r="U838" s="135"/>
      <c r="V838" s="135"/>
      <c r="W838" s="135"/>
      <c r="X838" s="135"/>
      <c r="Y838" s="135"/>
      <c r="Z838" s="135"/>
      <c r="AA838" s="135"/>
    </row>
    <row r="839" ht="13.5" customHeight="1">
      <c r="A839" s="67" t="s">
        <v>161</v>
      </c>
      <c r="B839" s="147">
        <f>COUNTIF(Activities!A:A, A839)</f>
        <v>1</v>
      </c>
      <c r="C839" s="161">
        <v>0.0</v>
      </c>
      <c r="D839" s="149">
        <v>44561.0</v>
      </c>
      <c r="E839" s="150">
        <v>44561.0</v>
      </c>
      <c r="F839" s="156">
        <v>4.0</v>
      </c>
      <c r="G839" s="152">
        <f t="shared" si="1"/>
        <v>12</v>
      </c>
      <c r="H839" s="153" t="s">
        <v>816</v>
      </c>
      <c r="I839" s="152">
        <f t="shared" si="2"/>
        <v>2021</v>
      </c>
      <c r="J839" s="152">
        <f t="shared" si="3"/>
        <v>2022</v>
      </c>
      <c r="K839" s="153" t="str">
        <f t="shared" si="4"/>
        <v>Expenditure on Counter Terrorism Programmes Fund (Q3 FY 2022)</v>
      </c>
      <c r="L839" s="152" t="s">
        <v>5</v>
      </c>
      <c r="M839" s="152" t="s">
        <v>8</v>
      </c>
      <c r="N839" s="152">
        <v>10.0</v>
      </c>
      <c r="O839" s="152"/>
      <c r="P839" s="152"/>
      <c r="Q839" s="152"/>
      <c r="R839" s="153"/>
      <c r="S839" s="153" t="str">
        <f t="array" ref="S839">INDEX(Activities!I:I, MATCH(A839, Activities!A:A, 0))</f>
        <v>Counter Terrorism Programmes Fund</v>
      </c>
      <c r="T839" s="153"/>
      <c r="U839" s="135"/>
      <c r="V839" s="135"/>
      <c r="W839" s="135"/>
      <c r="X839" s="135"/>
      <c r="Y839" s="135"/>
      <c r="Z839" s="135"/>
      <c r="AA839" s="135"/>
    </row>
    <row r="840" ht="13.5" customHeight="1">
      <c r="A840" s="67" t="s">
        <v>165</v>
      </c>
      <c r="B840" s="147">
        <f>COUNTIF(Activities!A:A, A840)</f>
        <v>1</v>
      </c>
      <c r="C840" s="161">
        <v>1241592.0</v>
      </c>
      <c r="D840" s="149">
        <v>44561.0</v>
      </c>
      <c r="E840" s="150">
        <v>44561.0</v>
      </c>
      <c r="F840" s="156">
        <v>4.0</v>
      </c>
      <c r="G840" s="152">
        <f t="shared" si="1"/>
        <v>12</v>
      </c>
      <c r="H840" s="153" t="s">
        <v>816</v>
      </c>
      <c r="I840" s="152">
        <f t="shared" si="2"/>
        <v>2021</v>
      </c>
      <c r="J840" s="152">
        <f t="shared" si="3"/>
        <v>2022</v>
      </c>
      <c r="K840" s="153" t="str">
        <f t="shared" si="4"/>
        <v>Expenditure on Collaboration against trafficking and smuggling in Nigeria &amp; Niger (CATS NN)(Formerly Upstream Programme) (Q3 FY 2022)</v>
      </c>
      <c r="L840" s="152" t="s">
        <v>5</v>
      </c>
      <c r="M840" s="152" t="s">
        <v>8</v>
      </c>
      <c r="N840" s="152">
        <v>10.0</v>
      </c>
      <c r="O840" s="152"/>
      <c r="P840" s="152"/>
      <c r="Q840" s="152"/>
      <c r="R840" s="153"/>
      <c r="S840" s="153" t="str">
        <f t="array" ref="S840">INDEX(Activities!I:I, MATCH(A840, Activities!A:A, 0))</f>
        <v>Collaboration against trafficking and smuggling in Nigeria &amp; Niger (CATS NN)(Formerly Upstream Programme)</v>
      </c>
      <c r="T840" s="153"/>
      <c r="U840" s="135"/>
      <c r="V840" s="135"/>
      <c r="W840" s="135"/>
      <c r="X840" s="135"/>
      <c r="Y840" s="135"/>
      <c r="Z840" s="135"/>
      <c r="AA840" s="135"/>
    </row>
    <row r="841" ht="13.5" customHeight="1">
      <c r="A841" s="67" t="s">
        <v>170</v>
      </c>
      <c r="B841" s="147">
        <f>COUNTIF(Activities!A:A, A841)</f>
        <v>1</v>
      </c>
      <c r="C841" s="161">
        <v>249419.0</v>
      </c>
      <c r="D841" s="149">
        <v>44561.0</v>
      </c>
      <c r="E841" s="150">
        <v>44561.0</v>
      </c>
      <c r="F841" s="156">
        <v>4.0</v>
      </c>
      <c r="G841" s="152">
        <f t="shared" si="1"/>
        <v>12</v>
      </c>
      <c r="H841" s="153" t="s">
        <v>816</v>
      </c>
      <c r="I841" s="152">
        <f t="shared" si="2"/>
        <v>2021</v>
      </c>
      <c r="J841" s="152">
        <f t="shared" si="3"/>
        <v>2022</v>
      </c>
      <c r="K841" s="153" t="str">
        <f t="shared" si="4"/>
        <v>Expenditure on Multilateral UN Reform (Q3 FY 2022)</v>
      </c>
      <c r="L841" s="152" t="s">
        <v>5</v>
      </c>
      <c r="M841" s="152" t="s">
        <v>8</v>
      </c>
      <c r="N841" s="152">
        <v>10.0</v>
      </c>
      <c r="O841" s="152"/>
      <c r="P841" s="152"/>
      <c r="Q841" s="152"/>
      <c r="R841" s="153"/>
      <c r="S841" s="153" t="str">
        <f t="array" ref="S841">INDEX(Activities!I:I, MATCH(A841, Activities!A:A, 0))</f>
        <v>Multilateral UN Reform</v>
      </c>
      <c r="T841" s="153"/>
      <c r="U841" s="135"/>
      <c r="V841" s="135"/>
      <c r="W841" s="135"/>
      <c r="X841" s="135"/>
      <c r="Y841" s="135"/>
      <c r="Z841" s="135"/>
      <c r="AA841" s="135"/>
    </row>
    <row r="842" ht="12.0" customHeight="1">
      <c r="A842" s="67" t="s">
        <v>221</v>
      </c>
      <c r="B842" s="147">
        <f>COUNTIF(Activities!A:A, A842)</f>
        <v>1</v>
      </c>
      <c r="C842" s="161">
        <v>-21379.0</v>
      </c>
      <c r="D842" s="149">
        <v>44561.0</v>
      </c>
      <c r="E842" s="150">
        <v>44561.0</v>
      </c>
      <c r="F842" s="156">
        <v>4.0</v>
      </c>
      <c r="G842" s="152">
        <f t="shared" si="1"/>
        <v>12</v>
      </c>
      <c r="H842" s="153" t="s">
        <v>816</v>
      </c>
      <c r="I842" s="152">
        <f t="shared" si="2"/>
        <v>2021</v>
      </c>
      <c r="J842" s="152">
        <f t="shared" si="3"/>
        <v>2022</v>
      </c>
      <c r="K842" s="153" t="str">
        <f t="shared" si="4"/>
        <v>Expenditure on Somaliland (Somalia) Programme (Q3 FY 2022)</v>
      </c>
      <c r="L842" s="152" t="s">
        <v>5</v>
      </c>
      <c r="M842" s="152" t="s">
        <v>8</v>
      </c>
      <c r="N842" s="152">
        <v>10.0</v>
      </c>
      <c r="O842" s="152"/>
      <c r="P842" s="152"/>
      <c r="Q842" s="152"/>
      <c r="R842" s="153"/>
      <c r="S842" s="153" t="str">
        <f t="array" ref="S842">INDEX(Activities!I:I, MATCH(A842, Activities!A:A, 0))</f>
        <v>Somaliland (Somalia) Programme</v>
      </c>
      <c r="T842" s="153"/>
      <c r="U842" s="135"/>
      <c r="V842" s="135"/>
      <c r="W842" s="135"/>
      <c r="X842" s="135"/>
      <c r="Y842" s="135"/>
      <c r="Z842" s="135"/>
      <c r="AA842" s="135"/>
    </row>
    <row r="843" ht="12.0" customHeight="1">
      <c r="A843" s="67" t="s">
        <v>285</v>
      </c>
      <c r="B843" s="147">
        <f>COUNTIF(Activities!A:A, A843)</f>
        <v>1</v>
      </c>
      <c r="C843" s="161">
        <v>1407749.5023302</v>
      </c>
      <c r="D843" s="149">
        <v>44561.0</v>
      </c>
      <c r="E843" s="150">
        <v>44561.0</v>
      </c>
      <c r="F843" s="156">
        <v>4.0</v>
      </c>
      <c r="G843" s="152">
        <f t="shared" si="1"/>
        <v>12</v>
      </c>
      <c r="H843" s="153" t="s">
        <v>816</v>
      </c>
      <c r="I843" s="152">
        <f t="shared" si="2"/>
        <v>2021</v>
      </c>
      <c r="J843" s="152">
        <f t="shared" si="3"/>
        <v>2022</v>
      </c>
      <c r="K843" s="153" t="str">
        <f t="shared" si="4"/>
        <v>Expenditure on East Africa Programme (Q3 FY 2022)</v>
      </c>
      <c r="L843" s="152" t="s">
        <v>5</v>
      </c>
      <c r="M843" s="152" t="s">
        <v>8</v>
      </c>
      <c r="N843" s="152">
        <v>10.0</v>
      </c>
      <c r="O843" s="152"/>
      <c r="P843" s="152"/>
      <c r="Q843" s="152"/>
      <c r="R843" s="153"/>
      <c r="S843" s="153" t="str">
        <f t="array" ref="S843">INDEX(Activities!I:I, MATCH(A843, Activities!A:A, 0))</f>
        <v>East Africa Programme</v>
      </c>
      <c r="T843" s="153"/>
      <c r="U843" s="135"/>
      <c r="V843" s="135"/>
      <c r="W843" s="135"/>
      <c r="X843" s="135"/>
      <c r="Y843" s="135"/>
      <c r="Z843" s="135"/>
      <c r="AA843" s="135"/>
    </row>
    <row r="844" ht="13.5" customHeight="1">
      <c r="A844" s="67" t="s">
        <v>289</v>
      </c>
      <c r="B844" s="147">
        <f>COUNTIF(Activities!A:A, A844)</f>
        <v>1</v>
      </c>
      <c r="C844" s="161">
        <v>3514364.04778626</v>
      </c>
      <c r="D844" s="149">
        <v>44561.0</v>
      </c>
      <c r="E844" s="150">
        <v>44561.0</v>
      </c>
      <c r="F844" s="156">
        <v>4.0</v>
      </c>
      <c r="G844" s="152">
        <f t="shared" si="1"/>
        <v>12</v>
      </c>
      <c r="H844" s="153" t="s">
        <v>816</v>
      </c>
      <c r="I844" s="152">
        <f t="shared" si="2"/>
        <v>2021</v>
      </c>
      <c r="J844" s="152">
        <f t="shared" si="3"/>
        <v>2022</v>
      </c>
      <c r="K844" s="153" t="str">
        <f t="shared" si="4"/>
        <v>Expenditure on Somalia Programme (Q3 FY 2022)</v>
      </c>
      <c r="L844" s="152" t="s">
        <v>5</v>
      </c>
      <c r="M844" s="152" t="s">
        <v>8</v>
      </c>
      <c r="N844" s="152">
        <v>10.0</v>
      </c>
      <c r="O844" s="152"/>
      <c r="P844" s="152"/>
      <c r="Q844" s="152"/>
      <c r="R844" s="153"/>
      <c r="S844" s="153" t="str">
        <f t="array" ref="S844">INDEX(Activities!I:I, MATCH(A844, Activities!A:A, 0))</f>
        <v>Somalia Programme</v>
      </c>
      <c r="T844" s="153"/>
      <c r="U844" s="135"/>
      <c r="V844" s="135"/>
      <c r="W844" s="135"/>
      <c r="X844" s="135"/>
      <c r="Y844" s="135"/>
      <c r="Z844" s="135"/>
      <c r="AA844" s="135"/>
    </row>
    <row r="845" ht="13.5" customHeight="1">
      <c r="A845" s="67" t="s">
        <v>293</v>
      </c>
      <c r="B845" s="147">
        <f>COUNTIF(Activities!A:A, A845)</f>
        <v>1</v>
      </c>
      <c r="C845" s="161">
        <v>5316526.0</v>
      </c>
      <c r="D845" s="149">
        <v>44561.0</v>
      </c>
      <c r="E845" s="150">
        <v>44561.0</v>
      </c>
      <c r="F845" s="156">
        <v>4.0</v>
      </c>
      <c r="G845" s="152">
        <f t="shared" si="1"/>
        <v>12</v>
      </c>
      <c r="H845" s="153" t="s">
        <v>816</v>
      </c>
      <c r="I845" s="152">
        <f t="shared" si="2"/>
        <v>2021</v>
      </c>
      <c r="J845" s="152">
        <f t="shared" si="3"/>
        <v>2022</v>
      </c>
      <c r="K845" s="153" t="str">
        <f t="shared" si="4"/>
        <v>Expenditure on Lake Chad Basin Programme (Q3 FY 2022)</v>
      </c>
      <c r="L845" s="152" t="s">
        <v>5</v>
      </c>
      <c r="M845" s="152" t="s">
        <v>8</v>
      </c>
      <c r="N845" s="152">
        <v>10.0</v>
      </c>
      <c r="O845" s="152"/>
      <c r="P845" s="152"/>
      <c r="Q845" s="152"/>
      <c r="R845" s="153"/>
      <c r="S845" s="153" t="str">
        <f t="array" ref="S845">INDEX(Activities!I:I, MATCH(A845, Activities!A:A, 0))</f>
        <v>Lake Chad Basin Programme</v>
      </c>
      <c r="T845" s="153"/>
      <c r="U845" s="135"/>
      <c r="V845" s="135"/>
      <c r="W845" s="135"/>
      <c r="X845" s="135"/>
      <c r="Y845" s="135"/>
      <c r="Z845" s="135"/>
      <c r="AA845" s="135"/>
    </row>
    <row r="846" ht="13.5" customHeight="1">
      <c r="A846" s="67" t="s">
        <v>297</v>
      </c>
      <c r="B846" s="147">
        <f>COUNTIF(Activities!A:A, A846)</f>
        <v>1</v>
      </c>
      <c r="C846" s="161">
        <v>1696234.0</v>
      </c>
      <c r="D846" s="149">
        <v>44561.0</v>
      </c>
      <c r="E846" s="150">
        <v>44561.0</v>
      </c>
      <c r="F846" s="156">
        <v>4.0</v>
      </c>
      <c r="G846" s="152">
        <f t="shared" si="1"/>
        <v>12</v>
      </c>
      <c r="H846" s="153" t="s">
        <v>816</v>
      </c>
      <c r="I846" s="152">
        <f t="shared" si="2"/>
        <v>2021</v>
      </c>
      <c r="J846" s="152">
        <f t="shared" si="3"/>
        <v>2022</v>
      </c>
      <c r="K846" s="153" t="str">
        <f t="shared" si="4"/>
        <v>Expenditure on Sahel Programme (Q3 FY 2022)</v>
      </c>
      <c r="L846" s="152" t="s">
        <v>5</v>
      </c>
      <c r="M846" s="152" t="s">
        <v>8</v>
      </c>
      <c r="N846" s="152">
        <v>10.0</v>
      </c>
      <c r="O846" s="152"/>
      <c r="P846" s="152"/>
      <c r="Q846" s="152"/>
      <c r="R846" s="153"/>
      <c r="S846" s="153" t="str">
        <f t="array" ref="S846">INDEX(Activities!I:I, MATCH(A846, Activities!A:A, 0))</f>
        <v>Sahel Programme</v>
      </c>
      <c r="T846" s="153"/>
      <c r="U846" s="135"/>
      <c r="V846" s="135"/>
      <c r="W846" s="135"/>
      <c r="X846" s="135"/>
      <c r="Y846" s="135"/>
      <c r="Z846" s="135"/>
      <c r="AA846" s="135"/>
    </row>
    <row r="847" ht="13.5" customHeight="1">
      <c r="A847" s="67" t="s">
        <v>301</v>
      </c>
      <c r="B847" s="147">
        <f>COUNTIF(Activities!A:A, A847)</f>
        <v>1</v>
      </c>
      <c r="C847" s="161">
        <v>66185.29</v>
      </c>
      <c r="D847" s="149">
        <v>44561.0</v>
      </c>
      <c r="E847" s="150">
        <v>44561.0</v>
      </c>
      <c r="F847" s="156">
        <v>4.0</v>
      </c>
      <c r="G847" s="152">
        <f t="shared" si="1"/>
        <v>12</v>
      </c>
      <c r="H847" s="153" t="s">
        <v>816</v>
      </c>
      <c r="I847" s="152">
        <f t="shared" si="2"/>
        <v>2021</v>
      </c>
      <c r="J847" s="152">
        <f t="shared" si="3"/>
        <v>2022</v>
      </c>
      <c r="K847" s="153" t="str">
        <f t="shared" si="4"/>
        <v>Expenditure on Africa Peace Support Operations Programme (Q3 FY 2022)</v>
      </c>
      <c r="L847" s="152" t="s">
        <v>5</v>
      </c>
      <c r="M847" s="152" t="s">
        <v>8</v>
      </c>
      <c r="N847" s="152">
        <v>10.0</v>
      </c>
      <c r="O847" s="152"/>
      <c r="P847" s="152"/>
      <c r="Q847" s="152"/>
      <c r="R847" s="153"/>
      <c r="S847" s="153" t="str">
        <f t="array" ref="S847">INDEX(Activities!I:I, MATCH(A847, Activities!A:A, 0))</f>
        <v>Africa Peace Support Operations Programme</v>
      </c>
      <c r="T847" s="153"/>
      <c r="U847" s="135"/>
      <c r="V847" s="135"/>
      <c r="W847" s="135"/>
      <c r="X847" s="135"/>
      <c r="Y847" s="135"/>
      <c r="Z847" s="135"/>
      <c r="AA847" s="135"/>
    </row>
    <row r="848" ht="13.5" customHeight="1">
      <c r="A848" s="67" t="s">
        <v>305</v>
      </c>
      <c r="B848" s="147">
        <f>COUNTIF(Activities!A:A, A848)</f>
        <v>1</v>
      </c>
      <c r="C848" s="161">
        <v>125827.249</v>
      </c>
      <c r="D848" s="149">
        <v>44561.0</v>
      </c>
      <c r="E848" s="150">
        <v>44561.0</v>
      </c>
      <c r="F848" s="156">
        <v>4.0</v>
      </c>
      <c r="G848" s="152">
        <f t="shared" si="1"/>
        <v>12</v>
      </c>
      <c r="H848" s="153" t="s">
        <v>816</v>
      </c>
      <c r="I848" s="152">
        <f t="shared" si="2"/>
        <v>2021</v>
      </c>
      <c r="J848" s="152">
        <f t="shared" si="3"/>
        <v>2022</v>
      </c>
      <c r="K848" s="153" t="str">
        <f t="shared" si="4"/>
        <v>Expenditure on West Africa Programme (Q3 FY 2022)</v>
      </c>
      <c r="L848" s="152" t="s">
        <v>5</v>
      </c>
      <c r="M848" s="152" t="s">
        <v>8</v>
      </c>
      <c r="N848" s="152">
        <v>10.0</v>
      </c>
      <c r="O848" s="152"/>
      <c r="P848" s="152"/>
      <c r="Q848" s="152"/>
      <c r="R848" s="153"/>
      <c r="S848" s="153" t="str">
        <f t="array" ref="S848">INDEX(Activities!I:I, MATCH(A848, Activities!A:A, 0))</f>
        <v>West Africa Programme</v>
      </c>
      <c r="T848" s="153"/>
      <c r="U848" s="135"/>
      <c r="V848" s="135"/>
      <c r="W848" s="135"/>
      <c r="X848" s="135"/>
      <c r="Y848" s="135"/>
      <c r="Z848" s="135"/>
      <c r="AA848" s="135"/>
    </row>
    <row r="849" ht="13.5" customHeight="1">
      <c r="A849" s="67" t="s">
        <v>314</v>
      </c>
      <c r="B849" s="147">
        <f>COUNTIF(Activities!A:A, A849)</f>
        <v>1</v>
      </c>
      <c r="C849" s="161">
        <v>3124946.0</v>
      </c>
      <c r="D849" s="149">
        <v>44561.0</v>
      </c>
      <c r="E849" s="150">
        <v>44561.0</v>
      </c>
      <c r="F849" s="156">
        <v>4.0</v>
      </c>
      <c r="G849" s="152">
        <f t="shared" si="1"/>
        <v>12</v>
      </c>
      <c r="H849" s="153" t="s">
        <v>816</v>
      </c>
      <c r="I849" s="152">
        <f t="shared" si="2"/>
        <v>2021</v>
      </c>
      <c r="J849" s="152">
        <f t="shared" si="3"/>
        <v>2022</v>
      </c>
      <c r="K849" s="153" t="str">
        <f t="shared" si="4"/>
        <v>Expenditure on Colombia Peace and Stability (Q3 FY 2022)</v>
      </c>
      <c r="L849" s="152" t="s">
        <v>5</v>
      </c>
      <c r="M849" s="152" t="s">
        <v>8</v>
      </c>
      <c r="N849" s="152">
        <v>10.0</v>
      </c>
      <c r="O849" s="152"/>
      <c r="P849" s="152"/>
      <c r="Q849" s="152"/>
      <c r="R849" s="153"/>
      <c r="S849" s="153" t="str">
        <f t="array" ref="S849">INDEX(Activities!I:I, MATCH(A849, Activities!A:A, 0))</f>
        <v>Colombia Peace and Stability</v>
      </c>
      <c r="T849" s="153"/>
      <c r="U849" s="135"/>
      <c r="V849" s="135"/>
      <c r="W849" s="135"/>
      <c r="X849" s="135"/>
      <c r="Y849" s="135"/>
      <c r="Z849" s="135"/>
      <c r="AA849" s="135"/>
    </row>
    <row r="850" ht="13.5" customHeight="1">
      <c r="A850" s="67" t="s">
        <v>320</v>
      </c>
      <c r="B850" s="147">
        <f>COUNTIF(Activities!A:A, A850)</f>
        <v>1</v>
      </c>
      <c r="C850" s="161">
        <v>745457.0</v>
      </c>
      <c r="D850" s="149">
        <v>44561.0</v>
      </c>
      <c r="E850" s="150">
        <v>44561.0</v>
      </c>
      <c r="F850" s="156">
        <v>4.0</v>
      </c>
      <c r="G850" s="152">
        <f t="shared" si="1"/>
        <v>12</v>
      </c>
      <c r="H850" s="153" t="s">
        <v>816</v>
      </c>
      <c r="I850" s="152">
        <f t="shared" si="2"/>
        <v>2021</v>
      </c>
      <c r="J850" s="152">
        <f t="shared" si="3"/>
        <v>2022</v>
      </c>
      <c r="K850" s="153" t="str">
        <f t="shared" si="4"/>
        <v>Expenditure on Peru/Colombia Serious Organised Crime (Formerly Combatting Illicit Economies - Colombia/Peru/Panama) (Q3 FY 2022)</v>
      </c>
      <c r="L850" s="152" t="s">
        <v>5</v>
      </c>
      <c r="M850" s="152" t="s">
        <v>8</v>
      </c>
      <c r="N850" s="152">
        <v>10.0</v>
      </c>
      <c r="O850" s="152"/>
      <c r="P850" s="152"/>
      <c r="Q850" s="152"/>
      <c r="R850" s="153"/>
      <c r="S850" s="153" t="str">
        <f t="array" ref="S850">INDEX(Activities!I:I, MATCH(A850, Activities!A:A, 0))</f>
        <v>Peru/Colombia Serious Organised Crime (Formerly Combatting Illicit Economies - Colombia/Peru/Panama)</v>
      </c>
      <c r="T850" s="153"/>
      <c r="U850" s="135"/>
      <c r="V850" s="135"/>
      <c r="W850" s="135"/>
      <c r="X850" s="135"/>
      <c r="Y850" s="135"/>
      <c r="Z850" s="135"/>
      <c r="AA850" s="135"/>
    </row>
    <row r="851" ht="13.5" customHeight="1">
      <c r="A851" s="67" t="s">
        <v>325</v>
      </c>
      <c r="B851" s="147">
        <f>COUNTIF(Activities!A:A, A851)</f>
        <v>1</v>
      </c>
      <c r="C851" s="161">
        <v>689263.0</v>
      </c>
      <c r="D851" s="149">
        <v>44561.0</v>
      </c>
      <c r="E851" s="150">
        <v>44561.0</v>
      </c>
      <c r="F851" s="156">
        <v>4.0</v>
      </c>
      <c r="G851" s="152">
        <f t="shared" si="1"/>
        <v>12</v>
      </c>
      <c r="H851" s="153" t="s">
        <v>816</v>
      </c>
      <c r="I851" s="152">
        <f t="shared" si="2"/>
        <v>2021</v>
      </c>
      <c r="J851" s="152">
        <f t="shared" si="3"/>
        <v>2022</v>
      </c>
      <c r="K851" s="153" t="str">
        <f t="shared" si="4"/>
        <v>Expenditure on Central Asia Programme (Q3 FY 2022)</v>
      </c>
      <c r="L851" s="152" t="s">
        <v>5</v>
      </c>
      <c r="M851" s="152" t="s">
        <v>8</v>
      </c>
      <c r="N851" s="152">
        <v>10.0</v>
      </c>
      <c r="O851" s="152"/>
      <c r="P851" s="152"/>
      <c r="Q851" s="152"/>
      <c r="R851" s="153"/>
      <c r="S851" s="153" t="str">
        <f t="array" ref="S851">INDEX(Activities!I:I, MATCH(A851, Activities!A:A, 0))</f>
        <v>Central Asia Programme</v>
      </c>
      <c r="T851" s="153"/>
      <c r="U851" s="135"/>
      <c r="V851" s="135"/>
      <c r="W851" s="135"/>
      <c r="X851" s="135"/>
      <c r="Y851" s="135"/>
      <c r="Z851" s="135"/>
      <c r="AA851" s="135"/>
    </row>
    <row r="852" ht="13.5" customHeight="1">
      <c r="A852" s="67" t="s">
        <v>330</v>
      </c>
      <c r="B852" s="147">
        <f>COUNTIF(Activities!A:A, A852)</f>
        <v>1</v>
      </c>
      <c r="C852" s="161">
        <v>1554554.0</v>
      </c>
      <c r="D852" s="149">
        <v>44561.0</v>
      </c>
      <c r="E852" s="150">
        <v>44561.0</v>
      </c>
      <c r="F852" s="156">
        <v>4.0</v>
      </c>
      <c r="G852" s="152">
        <f t="shared" si="1"/>
        <v>12</v>
      </c>
      <c r="H852" s="153" t="s">
        <v>816</v>
      </c>
      <c r="I852" s="152">
        <f t="shared" si="2"/>
        <v>2021</v>
      </c>
      <c r="J852" s="152">
        <f t="shared" si="3"/>
        <v>2022</v>
      </c>
      <c r="K852" s="153" t="str">
        <f t="shared" si="4"/>
        <v>Expenditure on Eastern Partnership (Q3 FY 2022)</v>
      </c>
      <c r="L852" s="152" t="s">
        <v>5</v>
      </c>
      <c r="M852" s="152" t="s">
        <v>8</v>
      </c>
      <c r="N852" s="152">
        <v>10.0</v>
      </c>
      <c r="O852" s="152"/>
      <c r="P852" s="152"/>
      <c r="Q852" s="152"/>
      <c r="R852" s="153"/>
      <c r="S852" s="153" t="str">
        <f t="array" ref="S852">INDEX(Activities!I:I, MATCH(A852, Activities!A:A, 0))</f>
        <v>Eastern Partnership</v>
      </c>
      <c r="T852" s="153"/>
      <c r="U852" s="135"/>
      <c r="V852" s="135"/>
      <c r="W852" s="135"/>
      <c r="X852" s="135"/>
      <c r="Y852" s="135"/>
      <c r="Z852" s="135"/>
      <c r="AA852" s="135"/>
    </row>
    <row r="853" ht="13.5" customHeight="1">
      <c r="A853" s="67" t="s">
        <v>334</v>
      </c>
      <c r="B853" s="147">
        <f>COUNTIF(Activities!A:A, A853)</f>
        <v>1</v>
      </c>
      <c r="C853" s="161">
        <v>1319258.0</v>
      </c>
      <c r="D853" s="149">
        <v>44561.0</v>
      </c>
      <c r="E853" s="150">
        <v>44561.0</v>
      </c>
      <c r="F853" s="156">
        <v>4.0</v>
      </c>
      <c r="G853" s="152">
        <f t="shared" si="1"/>
        <v>12</v>
      </c>
      <c r="H853" s="153" t="s">
        <v>816</v>
      </c>
      <c r="I853" s="152">
        <f t="shared" si="2"/>
        <v>2021</v>
      </c>
      <c r="J853" s="152">
        <f t="shared" si="3"/>
        <v>2022</v>
      </c>
      <c r="K853" s="153" t="str">
        <f t="shared" si="4"/>
        <v>Expenditure on Good Governance Fund (Q3 FY 2022)</v>
      </c>
      <c r="L853" s="152" t="s">
        <v>5</v>
      </c>
      <c r="M853" s="152" t="s">
        <v>8</v>
      </c>
      <c r="N853" s="152">
        <v>10.0</v>
      </c>
      <c r="O853" s="152"/>
      <c r="P853" s="152"/>
      <c r="Q853" s="152"/>
      <c r="R853" s="153"/>
      <c r="S853" s="153" t="str">
        <f t="array" ref="S853">INDEX(Activities!I:I, MATCH(A853, Activities!A:A, 0))</f>
        <v>Good Governance Fund</v>
      </c>
      <c r="T853" s="153"/>
      <c r="U853" s="135"/>
      <c r="V853" s="135"/>
      <c r="W853" s="135"/>
      <c r="X853" s="135"/>
      <c r="Y853" s="135"/>
      <c r="Z853" s="135"/>
      <c r="AA853" s="135"/>
    </row>
    <row r="854" ht="13.5" customHeight="1">
      <c r="A854" s="67" t="s">
        <v>349</v>
      </c>
      <c r="B854" s="147">
        <f>COUNTIF(Activities!A:A, A854)</f>
        <v>1</v>
      </c>
      <c r="C854" s="161">
        <v>-345878.66</v>
      </c>
      <c r="D854" s="149">
        <v>44561.0</v>
      </c>
      <c r="E854" s="150">
        <v>44561.0</v>
      </c>
      <c r="F854" s="156">
        <v>4.0</v>
      </c>
      <c r="G854" s="152">
        <f t="shared" si="1"/>
        <v>12</v>
      </c>
      <c r="H854" s="153" t="s">
        <v>816</v>
      </c>
      <c r="I854" s="152">
        <f t="shared" si="2"/>
        <v>2021</v>
      </c>
      <c r="J854" s="152">
        <f t="shared" si="3"/>
        <v>2022</v>
      </c>
      <c r="K854" s="153" t="str">
        <f t="shared" si="4"/>
        <v>Expenditure on Algeria CSSF Programme (Q3 FY 2022)</v>
      </c>
      <c r="L854" s="152" t="s">
        <v>5</v>
      </c>
      <c r="M854" s="152" t="s">
        <v>8</v>
      </c>
      <c r="N854" s="152">
        <v>10.0</v>
      </c>
      <c r="O854" s="152"/>
      <c r="P854" s="152"/>
      <c r="Q854" s="152"/>
      <c r="R854" s="153"/>
      <c r="S854" s="153" t="str">
        <f t="array" ref="S854">INDEX(Activities!I:I, MATCH(A854, Activities!A:A, 0))</f>
        <v>Algeria CSSF Programme</v>
      </c>
      <c r="T854" s="153"/>
      <c r="U854" s="135"/>
      <c r="V854" s="135"/>
      <c r="W854" s="135"/>
      <c r="X854" s="135"/>
      <c r="Y854" s="135"/>
      <c r="Z854" s="135"/>
      <c r="AA854" s="135"/>
    </row>
    <row r="855" ht="13.5" customHeight="1">
      <c r="A855" s="67" t="s">
        <v>356</v>
      </c>
      <c r="B855" s="147">
        <f>COUNTIF(Activities!A:A, A855)</f>
        <v>1</v>
      </c>
      <c r="C855" s="161">
        <v>473548.23</v>
      </c>
      <c r="D855" s="149">
        <v>44561.0</v>
      </c>
      <c r="E855" s="150">
        <v>44561.0</v>
      </c>
      <c r="F855" s="156">
        <v>4.0</v>
      </c>
      <c r="G855" s="152">
        <f t="shared" si="1"/>
        <v>12</v>
      </c>
      <c r="H855" s="153" t="s">
        <v>816</v>
      </c>
      <c r="I855" s="152">
        <f t="shared" si="2"/>
        <v>2021</v>
      </c>
      <c r="J855" s="152">
        <f t="shared" si="3"/>
        <v>2022</v>
      </c>
      <c r="K855" s="153" t="str">
        <f t="shared" si="4"/>
        <v>Expenditure on Egypt CSSF Programme (Q3 FY 2022)</v>
      </c>
      <c r="L855" s="152" t="s">
        <v>5</v>
      </c>
      <c r="M855" s="152" t="s">
        <v>8</v>
      </c>
      <c r="N855" s="152">
        <v>10.0</v>
      </c>
      <c r="O855" s="152"/>
      <c r="P855" s="152"/>
      <c r="Q855" s="152"/>
      <c r="R855" s="153"/>
      <c r="S855" s="153" t="str">
        <f t="array" ref="S855">INDEX(Activities!I:I, MATCH(A855, Activities!A:A, 0))</f>
        <v>Egypt CSSF Programme</v>
      </c>
      <c r="T855" s="153"/>
      <c r="U855" s="135"/>
      <c r="V855" s="135"/>
      <c r="W855" s="135"/>
      <c r="X855" s="135"/>
      <c r="Y855" s="135"/>
      <c r="Z855" s="135"/>
      <c r="AA855" s="135"/>
    </row>
    <row r="856" ht="13.5" customHeight="1">
      <c r="A856" s="67" t="s">
        <v>363</v>
      </c>
      <c r="B856" s="147">
        <f>COUNTIF(Activities!A:A, A856)</f>
        <v>1</v>
      </c>
      <c r="C856" s="161">
        <v>3863446.74792719</v>
      </c>
      <c r="D856" s="149">
        <v>44561.0</v>
      </c>
      <c r="E856" s="150">
        <v>44561.0</v>
      </c>
      <c r="F856" s="156">
        <v>4.0</v>
      </c>
      <c r="G856" s="152">
        <f t="shared" si="1"/>
        <v>12</v>
      </c>
      <c r="H856" s="153" t="s">
        <v>816</v>
      </c>
      <c r="I856" s="152">
        <f t="shared" si="2"/>
        <v>2021</v>
      </c>
      <c r="J856" s="152">
        <f t="shared" si="3"/>
        <v>2022</v>
      </c>
      <c r="K856" s="153" t="str">
        <f t="shared" si="4"/>
        <v>Expenditure on Lebanon CSSF: Security Programme (Q3 FY 2022)</v>
      </c>
      <c r="L856" s="152" t="s">
        <v>5</v>
      </c>
      <c r="M856" s="152" t="s">
        <v>8</v>
      </c>
      <c r="N856" s="152">
        <v>10.0</v>
      </c>
      <c r="O856" s="152"/>
      <c r="P856" s="152"/>
      <c r="Q856" s="152"/>
      <c r="R856" s="153"/>
      <c r="S856" s="153" t="str">
        <f t="array" ref="S856">INDEX(Activities!I:I, MATCH(A856, Activities!A:A, 0))</f>
        <v>Lebanon CSSF: Security Programme</v>
      </c>
      <c r="T856" s="153"/>
      <c r="U856" s="135"/>
      <c r="V856" s="135"/>
      <c r="W856" s="135"/>
      <c r="X856" s="135"/>
      <c r="Y856" s="135"/>
      <c r="Z856" s="135"/>
      <c r="AA856" s="135"/>
    </row>
    <row r="857" ht="13.5" customHeight="1">
      <c r="A857" s="67" t="s">
        <v>370</v>
      </c>
      <c r="B857" s="147">
        <f>COUNTIF(Activities!A:A, A857)</f>
        <v>1</v>
      </c>
      <c r="C857" s="161">
        <v>1935381.15</v>
      </c>
      <c r="D857" s="149">
        <v>44561.0</v>
      </c>
      <c r="E857" s="150">
        <v>44561.0</v>
      </c>
      <c r="F857" s="156">
        <v>4.0</v>
      </c>
      <c r="G857" s="152">
        <f t="shared" si="1"/>
        <v>12</v>
      </c>
      <c r="H857" s="153" t="s">
        <v>816</v>
      </c>
      <c r="I857" s="152">
        <f t="shared" si="2"/>
        <v>2021</v>
      </c>
      <c r="J857" s="152">
        <f t="shared" si="3"/>
        <v>2022</v>
      </c>
      <c r="K857" s="153" t="str">
        <f t="shared" si="4"/>
        <v>Expenditure on Libya CSSF Programme (Q3 FY 2022)</v>
      </c>
      <c r="L857" s="152" t="s">
        <v>5</v>
      </c>
      <c r="M857" s="152" t="s">
        <v>8</v>
      </c>
      <c r="N857" s="152">
        <v>10.0</v>
      </c>
      <c r="O857" s="152"/>
      <c r="P857" s="152"/>
      <c r="Q857" s="152"/>
      <c r="R857" s="153"/>
      <c r="S857" s="153" t="str">
        <f t="array" ref="S857">INDEX(Activities!I:I, MATCH(A857, Activities!A:A, 0))</f>
        <v>Libya CSSF Programme</v>
      </c>
      <c r="T857" s="153"/>
      <c r="U857" s="135"/>
      <c r="V857" s="135"/>
      <c r="W857" s="135"/>
      <c r="X857" s="135"/>
      <c r="Y857" s="135"/>
      <c r="Z857" s="135"/>
      <c r="AA857" s="135"/>
    </row>
    <row r="858" ht="13.5" customHeight="1">
      <c r="A858" s="67" t="s">
        <v>376</v>
      </c>
      <c r="B858" s="147">
        <f>COUNTIF(Activities!A:A, A858)</f>
        <v>1</v>
      </c>
      <c r="C858" s="161">
        <v>728200.77</v>
      </c>
      <c r="D858" s="149">
        <v>44561.0</v>
      </c>
      <c r="E858" s="150">
        <v>44561.0</v>
      </c>
      <c r="F858" s="156">
        <v>4.0</v>
      </c>
      <c r="G858" s="152">
        <f t="shared" si="1"/>
        <v>12</v>
      </c>
      <c r="H858" s="153" t="s">
        <v>816</v>
      </c>
      <c r="I858" s="152">
        <f t="shared" si="2"/>
        <v>2021</v>
      </c>
      <c r="J858" s="152">
        <f t="shared" si="3"/>
        <v>2022</v>
      </c>
      <c r="K858" s="153" t="str">
        <f t="shared" si="4"/>
        <v>Expenditure on Morocco CSSF Programme (Q3 FY 2022)</v>
      </c>
      <c r="L858" s="152" t="s">
        <v>5</v>
      </c>
      <c r="M858" s="152" t="s">
        <v>8</v>
      </c>
      <c r="N858" s="152">
        <v>10.0</v>
      </c>
      <c r="O858" s="152"/>
      <c r="P858" s="152"/>
      <c r="Q858" s="152"/>
      <c r="R858" s="153"/>
      <c r="S858" s="153" t="str">
        <f t="array" ref="S858">INDEX(Activities!I:I, MATCH(A858, Activities!A:A, 0))</f>
        <v>Morocco CSSF Programme</v>
      </c>
      <c r="T858" s="153"/>
      <c r="U858" s="135"/>
      <c r="V858" s="135"/>
      <c r="W858" s="135"/>
      <c r="X858" s="135"/>
      <c r="Y858" s="135"/>
      <c r="Z858" s="135"/>
      <c r="AA858" s="135"/>
    </row>
    <row r="859" ht="13.5" customHeight="1">
      <c r="A859" s="67" t="s">
        <v>383</v>
      </c>
      <c r="B859" s="147">
        <f>COUNTIF(Activities!A:A, A859)</f>
        <v>1</v>
      </c>
      <c r="C859" s="161">
        <v>-960464.55</v>
      </c>
      <c r="D859" s="149">
        <v>44561.0</v>
      </c>
      <c r="E859" s="150">
        <v>44561.0</v>
      </c>
      <c r="F859" s="156">
        <v>4.0</v>
      </c>
      <c r="G859" s="152">
        <f t="shared" si="1"/>
        <v>12</v>
      </c>
      <c r="H859" s="153" t="s">
        <v>816</v>
      </c>
      <c r="I859" s="152">
        <f t="shared" si="2"/>
        <v>2021</v>
      </c>
      <c r="J859" s="152">
        <f t="shared" si="3"/>
        <v>2022</v>
      </c>
      <c r="K859" s="153" t="str">
        <f t="shared" si="4"/>
        <v>Expenditure on Yemen CSSF Programme (Q3 FY 2022)</v>
      </c>
      <c r="L859" s="152" t="s">
        <v>5</v>
      </c>
      <c r="M859" s="152" t="s">
        <v>8</v>
      </c>
      <c r="N859" s="152">
        <v>10.0</v>
      </c>
      <c r="O859" s="152"/>
      <c r="P859" s="152"/>
      <c r="Q859" s="152"/>
      <c r="R859" s="153"/>
      <c r="S859" s="153" t="str">
        <f t="array" ref="S859">INDEX(Activities!I:I, MATCH(A859, Activities!A:A, 0))</f>
        <v>Yemen CSSF Programme</v>
      </c>
      <c r="T859" s="153"/>
      <c r="U859" s="135"/>
      <c r="V859" s="135"/>
      <c r="W859" s="135"/>
      <c r="X859" s="135"/>
      <c r="Y859" s="135"/>
      <c r="Z859" s="135"/>
      <c r="AA859" s="135"/>
    </row>
    <row r="860" ht="13.5" customHeight="1">
      <c r="A860" s="67" t="s">
        <v>414</v>
      </c>
      <c r="B860" s="147">
        <f>COUNTIF(Activities!A:A, A860)</f>
        <v>1</v>
      </c>
      <c r="C860" s="161">
        <v>55123.9908965449</v>
      </c>
      <c r="D860" s="149">
        <v>44561.0</v>
      </c>
      <c r="E860" s="150">
        <v>44561.0</v>
      </c>
      <c r="F860" s="156">
        <v>4.0</v>
      </c>
      <c r="G860" s="152">
        <f t="shared" si="1"/>
        <v>12</v>
      </c>
      <c r="H860" s="153" t="s">
        <v>816</v>
      </c>
      <c r="I860" s="152">
        <f t="shared" si="2"/>
        <v>2021</v>
      </c>
      <c r="J860" s="152">
        <f t="shared" si="3"/>
        <v>2022</v>
      </c>
      <c r="K860" s="153" t="str">
        <f t="shared" si="4"/>
        <v>Expenditure on Lebanon CSSF: Community Stability Programme (Q3 FY 2022)</v>
      </c>
      <c r="L860" s="152" t="s">
        <v>5</v>
      </c>
      <c r="M860" s="152" t="s">
        <v>8</v>
      </c>
      <c r="N860" s="152">
        <v>10.0</v>
      </c>
      <c r="O860" s="152"/>
      <c r="P860" s="152"/>
      <c r="Q860" s="152"/>
      <c r="R860" s="153"/>
      <c r="S860" s="153" t="str">
        <f t="array" ref="S860">INDEX(Activities!I:I, MATCH(A860, Activities!A:A, 0))</f>
        <v>Lebanon CSSF: Community Stability Programme</v>
      </c>
      <c r="T860" s="153"/>
      <c r="U860" s="135"/>
      <c r="V860" s="135"/>
      <c r="W860" s="135"/>
      <c r="X860" s="135"/>
      <c r="Y860" s="135"/>
      <c r="Z860" s="135"/>
      <c r="AA860" s="135"/>
    </row>
    <row r="861" ht="13.5" customHeight="1">
      <c r="A861" s="67" t="s">
        <v>423</v>
      </c>
      <c r="B861" s="147">
        <f>COUNTIF(Activities!A:A, A861)</f>
        <v>1</v>
      </c>
      <c r="C861" s="161">
        <v>1075391.3</v>
      </c>
      <c r="D861" s="149">
        <v>44561.0</v>
      </c>
      <c r="E861" s="150">
        <v>44561.0</v>
      </c>
      <c r="F861" s="156">
        <v>4.0</v>
      </c>
      <c r="G861" s="152">
        <f t="shared" si="1"/>
        <v>12</v>
      </c>
      <c r="H861" s="153" t="s">
        <v>816</v>
      </c>
      <c r="I861" s="152">
        <f t="shared" si="2"/>
        <v>2021</v>
      </c>
      <c r="J861" s="152">
        <f t="shared" si="3"/>
        <v>2022</v>
      </c>
      <c r="K861" s="153" t="str">
        <f t="shared" si="4"/>
        <v>Expenditure on Technical Assistance Facility Programme (Q3 FY 2022)</v>
      </c>
      <c r="L861" s="152" t="s">
        <v>5</v>
      </c>
      <c r="M861" s="152" t="s">
        <v>8</v>
      </c>
      <c r="N861" s="152">
        <v>10.0</v>
      </c>
      <c r="O861" s="152"/>
      <c r="P861" s="152"/>
      <c r="Q861" s="152"/>
      <c r="R861" s="153"/>
      <c r="S861" s="153" t="str">
        <f t="array" ref="S861">INDEX(Activities!I:I, MATCH(A861, Activities!A:A, 0))</f>
        <v>Technical Assistance Facility Programme</v>
      </c>
      <c r="T861" s="153"/>
      <c r="U861" s="135"/>
      <c r="V861" s="135"/>
      <c r="W861" s="135"/>
      <c r="X861" s="135"/>
      <c r="Y861" s="135"/>
      <c r="Z861" s="135"/>
      <c r="AA861" s="135"/>
    </row>
    <row r="862" ht="13.5" customHeight="1">
      <c r="A862" s="67" t="s">
        <v>427</v>
      </c>
      <c r="B862" s="147">
        <f>COUNTIF(Activities!A:A, A862)</f>
        <v>1</v>
      </c>
      <c r="C862" s="161">
        <v>2881663.69</v>
      </c>
      <c r="D862" s="149">
        <v>44561.0</v>
      </c>
      <c r="E862" s="150">
        <v>44561.0</v>
      </c>
      <c r="F862" s="156">
        <v>4.0</v>
      </c>
      <c r="G862" s="152">
        <f t="shared" si="1"/>
        <v>12</v>
      </c>
      <c r="H862" s="153" t="s">
        <v>816</v>
      </c>
      <c r="I862" s="152">
        <f t="shared" si="2"/>
        <v>2021</v>
      </c>
      <c r="J862" s="152">
        <f t="shared" si="3"/>
        <v>2022</v>
      </c>
      <c r="K862" s="153" t="str">
        <f t="shared" si="4"/>
        <v>Expenditure on Middle East Peace Process (MEPP) CSSF Programme (Q3 FY 2022)</v>
      </c>
      <c r="L862" s="152" t="s">
        <v>5</v>
      </c>
      <c r="M862" s="152" t="s">
        <v>8</v>
      </c>
      <c r="N862" s="152">
        <v>10.0</v>
      </c>
      <c r="O862" s="152"/>
      <c r="P862" s="152"/>
      <c r="Q862" s="152"/>
      <c r="R862" s="153"/>
      <c r="S862" s="153" t="str">
        <f t="array" ref="S862">INDEX(Activities!I:I, MATCH(A862, Activities!A:A, 0))</f>
        <v>Middle East Peace Process (MEPP) CSSF Programme</v>
      </c>
      <c r="T862" s="153"/>
      <c r="U862" s="135"/>
      <c r="V862" s="135"/>
      <c r="W862" s="135"/>
      <c r="X862" s="135"/>
      <c r="Y862" s="135"/>
      <c r="Z862" s="135"/>
      <c r="AA862" s="135"/>
    </row>
    <row r="863" ht="13.5" customHeight="1">
      <c r="A863" s="67" t="s">
        <v>446</v>
      </c>
      <c r="B863" s="147">
        <f>COUNTIF(Activities!A:A, A863)</f>
        <v>1</v>
      </c>
      <c r="C863" s="161">
        <v>888949.69</v>
      </c>
      <c r="D863" s="149">
        <v>44561.0</v>
      </c>
      <c r="E863" s="150">
        <v>44561.0</v>
      </c>
      <c r="F863" s="156">
        <v>4.0</v>
      </c>
      <c r="G863" s="152">
        <f t="shared" si="1"/>
        <v>12</v>
      </c>
      <c r="H863" s="153" t="s">
        <v>816</v>
      </c>
      <c r="I863" s="152">
        <f t="shared" si="2"/>
        <v>2021</v>
      </c>
      <c r="J863" s="152">
        <f t="shared" si="3"/>
        <v>2022</v>
      </c>
      <c r="K863" s="153" t="str">
        <f t="shared" si="4"/>
        <v>Expenditure on Tunisia CSSF Programme (Q3 FY 2022)</v>
      </c>
      <c r="L863" s="152" t="s">
        <v>5</v>
      </c>
      <c r="M863" s="152" t="s">
        <v>8</v>
      </c>
      <c r="N863" s="152">
        <v>10.0</v>
      </c>
      <c r="O863" s="152"/>
      <c r="P863" s="152"/>
      <c r="Q863" s="152"/>
      <c r="R863" s="153"/>
      <c r="S863" s="153" t="str">
        <f t="array" ref="S863">INDEX(Activities!I:I, MATCH(A863, Activities!A:A, 0))</f>
        <v>Tunisia CSSF Programme</v>
      </c>
      <c r="T863" s="153"/>
      <c r="U863" s="135"/>
      <c r="V863" s="135"/>
      <c r="W863" s="135"/>
      <c r="X863" s="135"/>
      <c r="Y863" s="135"/>
      <c r="Z863" s="135"/>
      <c r="AA863" s="135"/>
    </row>
    <row r="864" ht="13.5" customHeight="1">
      <c r="A864" s="67" t="s">
        <v>452</v>
      </c>
      <c r="B864" s="147">
        <f>COUNTIF(Activities!A:A, A864)</f>
        <v>1</v>
      </c>
      <c r="C864" s="161">
        <v>3328634.69</v>
      </c>
      <c r="D864" s="149">
        <v>44561.0</v>
      </c>
      <c r="E864" s="150">
        <v>44561.0</v>
      </c>
      <c r="F864" s="156">
        <v>4.0</v>
      </c>
      <c r="G864" s="152">
        <f t="shared" si="1"/>
        <v>12</v>
      </c>
      <c r="H864" s="153" t="s">
        <v>816</v>
      </c>
      <c r="I864" s="152">
        <f t="shared" si="2"/>
        <v>2021</v>
      </c>
      <c r="J864" s="152">
        <f t="shared" si="3"/>
        <v>2022</v>
      </c>
      <c r="K864" s="153" t="str">
        <f t="shared" si="4"/>
        <v>Expenditure on Iraq CSSF Programme (Q3 FY 2022)</v>
      </c>
      <c r="L864" s="152" t="s">
        <v>5</v>
      </c>
      <c r="M864" s="152" t="s">
        <v>8</v>
      </c>
      <c r="N864" s="152">
        <v>10.0</v>
      </c>
      <c r="O864" s="152"/>
      <c r="P864" s="152"/>
      <c r="Q864" s="152"/>
      <c r="R864" s="153"/>
      <c r="S864" s="153" t="str">
        <f t="array" ref="S864">INDEX(Activities!I:I, MATCH(A864, Activities!A:A, 0))</f>
        <v>Iraq CSSF Programme</v>
      </c>
      <c r="T864" s="153"/>
      <c r="U864" s="135"/>
      <c r="V864" s="135"/>
      <c r="W864" s="135"/>
      <c r="X864" s="135"/>
      <c r="Y864" s="135"/>
      <c r="Z864" s="135"/>
      <c r="AA864" s="135"/>
    </row>
    <row r="865" ht="13.5" customHeight="1">
      <c r="A865" s="67" t="s">
        <v>456</v>
      </c>
      <c r="B865" s="147">
        <f>COUNTIF(Activities!A:A, A865)</f>
        <v>1</v>
      </c>
      <c r="C865" s="161">
        <v>2101931.54152159</v>
      </c>
      <c r="D865" s="149">
        <v>44561.0</v>
      </c>
      <c r="E865" s="150">
        <v>44561.0</v>
      </c>
      <c r="F865" s="156">
        <v>4.0</v>
      </c>
      <c r="G865" s="152">
        <f t="shared" si="1"/>
        <v>12</v>
      </c>
      <c r="H865" s="153" t="s">
        <v>816</v>
      </c>
      <c r="I865" s="152">
        <f t="shared" si="2"/>
        <v>2021</v>
      </c>
      <c r="J865" s="152">
        <f t="shared" si="3"/>
        <v>2022</v>
      </c>
      <c r="K865" s="153" t="str">
        <f t="shared" si="4"/>
        <v>Expenditure on Syria CSSF: Future Syria Programme (Q3 FY 2022)</v>
      </c>
      <c r="L865" s="152" t="s">
        <v>5</v>
      </c>
      <c r="M865" s="152" t="s">
        <v>8</v>
      </c>
      <c r="N865" s="152">
        <v>10.0</v>
      </c>
      <c r="O865" s="152"/>
      <c r="P865" s="152"/>
      <c r="Q865" s="152"/>
      <c r="R865" s="153"/>
      <c r="S865" s="153" t="str">
        <f t="array" ref="S865">INDEX(Activities!I:I, MATCH(A865, Activities!A:A, 0))</f>
        <v>Syria CSSF: Future Syria Programme</v>
      </c>
      <c r="T865" s="153"/>
      <c r="U865" s="135"/>
      <c r="V865" s="135"/>
      <c r="W865" s="135"/>
      <c r="X865" s="135"/>
      <c r="Y865" s="135"/>
      <c r="Z865" s="135"/>
      <c r="AA865" s="135"/>
    </row>
    <row r="866" ht="13.5" customHeight="1">
      <c r="A866" s="67" t="s">
        <v>465</v>
      </c>
      <c r="B866" s="147">
        <f>COUNTIF(Activities!A:A, A866)</f>
        <v>1</v>
      </c>
      <c r="C866" s="161">
        <v>966884.571176268</v>
      </c>
      <c r="D866" s="149">
        <v>44561.0</v>
      </c>
      <c r="E866" s="150">
        <v>44561.0</v>
      </c>
      <c r="F866" s="156">
        <v>4.0</v>
      </c>
      <c r="G866" s="152">
        <f t="shared" si="1"/>
        <v>12</v>
      </c>
      <c r="H866" s="153" t="s">
        <v>816</v>
      </c>
      <c r="I866" s="152">
        <f t="shared" si="2"/>
        <v>2021</v>
      </c>
      <c r="J866" s="152">
        <f t="shared" si="3"/>
        <v>2022</v>
      </c>
      <c r="K866" s="153" t="str">
        <f t="shared" si="4"/>
        <v>Expenditure on Lebanon CSSF: Political Reform Programme (Q3 FY 2022)</v>
      </c>
      <c r="L866" s="152" t="s">
        <v>5</v>
      </c>
      <c r="M866" s="152" t="s">
        <v>8</v>
      </c>
      <c r="N866" s="152">
        <v>10.0</v>
      </c>
      <c r="O866" s="152"/>
      <c r="P866" s="152"/>
      <c r="Q866" s="152"/>
      <c r="R866" s="153"/>
      <c r="S866" s="153" t="str">
        <f t="array" ref="S866">INDEX(Activities!I:I, MATCH(A866, Activities!A:A, 0))</f>
        <v>Lebanon CSSF: Political Reform Programme</v>
      </c>
      <c r="T866" s="153"/>
      <c r="U866" s="135"/>
      <c r="V866" s="135"/>
      <c r="W866" s="135"/>
      <c r="X866" s="135"/>
      <c r="Y866" s="135"/>
      <c r="Z866" s="135"/>
      <c r="AA866" s="135"/>
    </row>
    <row r="867" ht="13.5" customHeight="1">
      <c r="A867" s="67" t="s">
        <v>469</v>
      </c>
      <c r="B867" s="147">
        <f>COUNTIF(Activities!A:A, A867)</f>
        <v>1</v>
      </c>
      <c r="C867" s="161">
        <v>4392896.58847841</v>
      </c>
      <c r="D867" s="149">
        <v>44561.0</v>
      </c>
      <c r="E867" s="150">
        <v>44561.0</v>
      </c>
      <c r="F867" s="156">
        <v>4.0</v>
      </c>
      <c r="G867" s="152">
        <f t="shared" si="1"/>
        <v>12</v>
      </c>
      <c r="H867" s="153" t="s">
        <v>816</v>
      </c>
      <c r="I867" s="152">
        <f t="shared" si="2"/>
        <v>2021</v>
      </c>
      <c r="J867" s="152">
        <f t="shared" si="3"/>
        <v>2022</v>
      </c>
      <c r="K867" s="153" t="str">
        <f t="shared" si="4"/>
        <v>Expenditure on Syria CSSF: Civilian Protection and Community Resilience Programme (Q3 FY 2022)</v>
      </c>
      <c r="L867" s="152" t="s">
        <v>5</v>
      </c>
      <c r="M867" s="152" t="s">
        <v>8</v>
      </c>
      <c r="N867" s="152">
        <v>10.0</v>
      </c>
      <c r="O867" s="152"/>
      <c r="P867" s="152"/>
      <c r="Q867" s="152"/>
      <c r="R867" s="153"/>
      <c r="S867" s="153" t="str">
        <f t="array" ref="S867">INDEX(Activities!I:I, MATCH(A867, Activities!A:A, 0))</f>
        <v>Syria CSSF: Civilian Protection and Community Resilience Programme</v>
      </c>
      <c r="T867" s="153"/>
      <c r="U867" s="135"/>
      <c r="V867" s="135"/>
      <c r="W867" s="135"/>
      <c r="X867" s="135"/>
      <c r="Y867" s="135"/>
      <c r="Z867" s="135"/>
      <c r="AA867" s="135"/>
    </row>
    <row r="868" ht="13.5" customHeight="1">
      <c r="A868" s="67" t="s">
        <v>473</v>
      </c>
      <c r="B868" s="147">
        <f>COUNTIF(Activities!A:A, A868)</f>
        <v>1</v>
      </c>
      <c r="C868" s="161">
        <v>947391.523455016</v>
      </c>
      <c r="D868" s="149">
        <v>44561.0</v>
      </c>
      <c r="E868" s="150">
        <v>44561.0</v>
      </c>
      <c r="F868" s="156">
        <v>4.0</v>
      </c>
      <c r="G868" s="152">
        <f t="shared" si="1"/>
        <v>12</v>
      </c>
      <c r="H868" s="153" t="s">
        <v>816</v>
      </c>
      <c r="I868" s="152">
        <f t="shared" si="2"/>
        <v>2021</v>
      </c>
      <c r="J868" s="152">
        <f t="shared" si="3"/>
        <v>2022</v>
      </c>
      <c r="K868" s="153" t="str">
        <f t="shared" si="4"/>
        <v>Expenditure on Jordan CSSF: Political and Economic Resilience Programme (Q3 FY 2022)</v>
      </c>
      <c r="L868" s="152" t="s">
        <v>5</v>
      </c>
      <c r="M868" s="152" t="s">
        <v>8</v>
      </c>
      <c r="N868" s="152">
        <v>10.0</v>
      </c>
      <c r="O868" s="152"/>
      <c r="P868" s="152"/>
      <c r="Q868" s="152"/>
      <c r="R868" s="153"/>
      <c r="S868" s="153" t="str">
        <f t="array" ref="S868">INDEX(Activities!I:I, MATCH(A868, Activities!A:A, 0))</f>
        <v>Jordan CSSF: Political and Economic Resilience Programme</v>
      </c>
      <c r="T868" s="153"/>
      <c r="U868" s="135"/>
      <c r="V868" s="135"/>
      <c r="W868" s="135"/>
      <c r="X868" s="135"/>
      <c r="Y868" s="135"/>
      <c r="Z868" s="135"/>
      <c r="AA868" s="135"/>
    </row>
    <row r="869" ht="13.5" customHeight="1">
      <c r="A869" s="67" t="s">
        <v>477</v>
      </c>
      <c r="B869" s="147">
        <f>COUNTIF(Activities!A:A, A869)</f>
        <v>1</v>
      </c>
      <c r="C869" s="161">
        <v>1967518.51654498</v>
      </c>
      <c r="D869" s="149">
        <v>44561.0</v>
      </c>
      <c r="E869" s="150">
        <v>44561.0</v>
      </c>
      <c r="F869" s="156">
        <v>4.0</v>
      </c>
      <c r="G869" s="152">
        <f t="shared" si="1"/>
        <v>12</v>
      </c>
      <c r="H869" s="153" t="s">
        <v>816</v>
      </c>
      <c r="I869" s="152">
        <f t="shared" si="2"/>
        <v>2021</v>
      </c>
      <c r="J869" s="152">
        <f t="shared" si="3"/>
        <v>2022</v>
      </c>
      <c r="K869" s="153" t="str">
        <f t="shared" si="4"/>
        <v>Expenditure on Jordan CSSF: Security and Stability Programme (Q3 FY 2022)</v>
      </c>
      <c r="L869" s="152" t="s">
        <v>5</v>
      </c>
      <c r="M869" s="152" t="s">
        <v>8</v>
      </c>
      <c r="N869" s="152">
        <v>10.0</v>
      </c>
      <c r="O869" s="152"/>
      <c r="P869" s="152"/>
      <c r="Q869" s="152"/>
      <c r="R869" s="153"/>
      <c r="S869" s="153" t="str">
        <f t="array" ref="S869">INDEX(Activities!I:I, MATCH(A869, Activities!A:A, 0))</f>
        <v>Jordan CSSF: Security and Stability Programme</v>
      </c>
      <c r="T869" s="153"/>
      <c r="U869" s="135"/>
      <c r="V869" s="135"/>
      <c r="W869" s="135"/>
      <c r="X869" s="135"/>
      <c r="Y869" s="135"/>
      <c r="Z869" s="135"/>
      <c r="AA869" s="135"/>
    </row>
    <row r="870" ht="13.5" customHeight="1">
      <c r="A870" s="67" t="s">
        <v>490</v>
      </c>
      <c r="B870" s="147">
        <f>COUNTIF(Activities!A:A, A870)</f>
        <v>1</v>
      </c>
      <c r="C870" s="161">
        <v>276159.0</v>
      </c>
      <c r="D870" s="149">
        <v>44561.0</v>
      </c>
      <c r="E870" s="150">
        <v>44561.0</v>
      </c>
      <c r="F870" s="156">
        <v>4.0</v>
      </c>
      <c r="G870" s="152">
        <f t="shared" si="1"/>
        <v>12</v>
      </c>
      <c r="H870" s="153" t="s">
        <v>816</v>
      </c>
      <c r="I870" s="152">
        <f t="shared" si="2"/>
        <v>2021</v>
      </c>
      <c r="J870" s="152">
        <f t="shared" si="3"/>
        <v>2022</v>
      </c>
      <c r="K870" s="153" t="str">
        <f t="shared" si="4"/>
        <v>Expenditure on OTD Justice Programme (Q3 FY 2022)</v>
      </c>
      <c r="L870" s="152" t="s">
        <v>5</v>
      </c>
      <c r="M870" s="152" t="s">
        <v>8</v>
      </c>
      <c r="N870" s="152">
        <v>10.0</v>
      </c>
      <c r="O870" s="152"/>
      <c r="P870" s="152"/>
      <c r="Q870" s="152"/>
      <c r="R870" s="153"/>
      <c r="S870" s="153" t="str">
        <f t="array" ref="S870">INDEX(Activities!I:I, MATCH(A870, Activities!A:A, 0))</f>
        <v>OTD Justice Programme</v>
      </c>
      <c r="T870" s="153"/>
      <c r="U870" s="135"/>
      <c r="V870" s="135"/>
      <c r="W870" s="135"/>
      <c r="X870" s="135"/>
      <c r="Y870" s="135"/>
      <c r="Z870" s="135"/>
      <c r="AA870" s="135"/>
    </row>
    <row r="871" ht="13.5" customHeight="1">
      <c r="A871" s="67" t="s">
        <v>495</v>
      </c>
      <c r="B871" s="147">
        <f>COUNTIF(Activities!A:A, A871)</f>
        <v>1</v>
      </c>
      <c r="C871" s="161">
        <v>201349.0</v>
      </c>
      <c r="D871" s="149">
        <v>44561.0</v>
      </c>
      <c r="E871" s="150">
        <v>44561.0</v>
      </c>
      <c r="F871" s="156">
        <v>4.0</v>
      </c>
      <c r="G871" s="152">
        <f t="shared" si="1"/>
        <v>12</v>
      </c>
      <c r="H871" s="153" t="s">
        <v>816</v>
      </c>
      <c r="I871" s="152">
        <f t="shared" si="2"/>
        <v>2021</v>
      </c>
      <c r="J871" s="152">
        <f t="shared" si="3"/>
        <v>2022</v>
      </c>
      <c r="K871" s="153" t="str">
        <f t="shared" si="4"/>
        <v>Expenditure on OTD Governance Programme (Q3 FY 2022)</v>
      </c>
      <c r="L871" s="152" t="s">
        <v>5</v>
      </c>
      <c r="M871" s="152" t="s">
        <v>8</v>
      </c>
      <c r="N871" s="152">
        <v>10.0</v>
      </c>
      <c r="O871" s="152"/>
      <c r="P871" s="152"/>
      <c r="Q871" s="152"/>
      <c r="R871" s="153"/>
      <c r="S871" s="153" t="str">
        <f t="array" ref="S871">INDEX(Activities!I:I, MATCH(A871, Activities!A:A, 0))</f>
        <v>OTD Governance Programme</v>
      </c>
      <c r="T871" s="153"/>
      <c r="U871" s="135"/>
      <c r="V871" s="135"/>
      <c r="W871" s="135"/>
      <c r="X871" s="135"/>
      <c r="Y871" s="135"/>
      <c r="Z871" s="135"/>
      <c r="AA871" s="135"/>
    </row>
    <row r="872" ht="13.5" customHeight="1">
      <c r="A872" s="67" t="s">
        <v>500</v>
      </c>
      <c r="B872" s="147">
        <f>COUNTIF(Activities!A:A, A872)</f>
        <v>1</v>
      </c>
      <c r="C872" s="161">
        <v>433275.0</v>
      </c>
      <c r="D872" s="149">
        <v>44561.0</v>
      </c>
      <c r="E872" s="150">
        <v>44561.0</v>
      </c>
      <c r="F872" s="156">
        <v>4.0</v>
      </c>
      <c r="G872" s="152">
        <f t="shared" si="1"/>
        <v>12</v>
      </c>
      <c r="H872" s="153" t="s">
        <v>816</v>
      </c>
      <c r="I872" s="152">
        <f t="shared" si="2"/>
        <v>2021</v>
      </c>
      <c r="J872" s="152">
        <f t="shared" si="3"/>
        <v>2022</v>
      </c>
      <c r="K872" s="153" t="str">
        <f t="shared" si="4"/>
        <v>Expenditure on OTD Environment, Sustainablity and Climate Change (ESCC) Programme (Q3 FY 2022)</v>
      </c>
      <c r="L872" s="152" t="s">
        <v>5</v>
      </c>
      <c r="M872" s="152" t="s">
        <v>8</v>
      </c>
      <c r="N872" s="152">
        <v>10.0</v>
      </c>
      <c r="O872" s="152"/>
      <c r="P872" s="152"/>
      <c r="Q872" s="152"/>
      <c r="R872" s="153"/>
      <c r="S872" s="153" t="str">
        <f t="array" ref="S872">INDEX(Activities!I:I, MATCH(A872, Activities!A:A, 0))</f>
        <v>OTD Environment, Sustainablity and Climate Change (ESCC) Programme</v>
      </c>
      <c r="T872" s="153"/>
      <c r="U872" s="135"/>
      <c r="V872" s="135"/>
      <c r="W872" s="135"/>
      <c r="X872" s="135"/>
      <c r="Y872" s="135"/>
      <c r="Z872" s="135"/>
      <c r="AA872" s="135"/>
    </row>
    <row r="873" ht="13.5" customHeight="1">
      <c r="A873" s="67" t="s">
        <v>505</v>
      </c>
      <c r="B873" s="147">
        <f>COUNTIF(Activities!A:A, A873)</f>
        <v>1</v>
      </c>
      <c r="C873" s="161">
        <v>156498.0</v>
      </c>
      <c r="D873" s="149">
        <v>44561.0</v>
      </c>
      <c r="E873" s="150">
        <v>44561.0</v>
      </c>
      <c r="F873" s="156">
        <v>4.0</v>
      </c>
      <c r="G873" s="152">
        <f t="shared" si="1"/>
        <v>12</v>
      </c>
      <c r="H873" s="153" t="s">
        <v>816</v>
      </c>
      <c r="I873" s="152">
        <f t="shared" si="2"/>
        <v>2021</v>
      </c>
      <c r="J873" s="152">
        <f t="shared" si="3"/>
        <v>2022</v>
      </c>
      <c r="K873" s="153" t="str">
        <f t="shared" si="4"/>
        <v>Expenditure on OTD Covid-19 Response Programme (Q3 FY 2022)</v>
      </c>
      <c r="L873" s="152" t="s">
        <v>5</v>
      </c>
      <c r="M873" s="152" t="s">
        <v>8</v>
      </c>
      <c r="N873" s="152">
        <v>10.0</v>
      </c>
      <c r="O873" s="152"/>
      <c r="P873" s="152"/>
      <c r="Q873" s="152"/>
      <c r="R873" s="153"/>
      <c r="S873" s="153" t="str">
        <f t="array" ref="S873">INDEX(Activities!I:I, MATCH(A873, Activities!A:A, 0))</f>
        <v>OTD Covid-19 Response Programme</v>
      </c>
      <c r="T873" s="153"/>
      <c r="U873" s="135"/>
      <c r="V873" s="135"/>
      <c r="W873" s="135"/>
      <c r="X873" s="135"/>
      <c r="Y873" s="135"/>
      <c r="Z873" s="135"/>
      <c r="AA873" s="135"/>
    </row>
    <row r="874" ht="13.5" customHeight="1">
      <c r="A874" s="67" t="s">
        <v>511</v>
      </c>
      <c r="B874" s="147">
        <f>COUNTIF(Activities!A:A, A874)</f>
        <v>1</v>
      </c>
      <c r="C874" s="161">
        <v>15657.0</v>
      </c>
      <c r="D874" s="149">
        <v>44561.0</v>
      </c>
      <c r="E874" s="150">
        <v>44561.0</v>
      </c>
      <c r="F874" s="156">
        <v>4.0</v>
      </c>
      <c r="G874" s="152">
        <f t="shared" si="1"/>
        <v>12</v>
      </c>
      <c r="H874" s="153" t="s">
        <v>816</v>
      </c>
      <c r="I874" s="152">
        <f t="shared" si="2"/>
        <v>2021</v>
      </c>
      <c r="J874" s="152">
        <f t="shared" si="3"/>
        <v>2022</v>
      </c>
      <c r="K874" s="153" t="str">
        <f t="shared" si="4"/>
        <v>Expenditure on OTD Border Security Programme (Q3 FY 2022)</v>
      </c>
      <c r="L874" s="152" t="s">
        <v>5</v>
      </c>
      <c r="M874" s="152" t="s">
        <v>8</v>
      </c>
      <c r="N874" s="152">
        <v>10.0</v>
      </c>
      <c r="O874" s="152"/>
      <c r="P874" s="152"/>
      <c r="Q874" s="152"/>
      <c r="R874" s="153"/>
      <c r="S874" s="153" t="str">
        <f t="array" ref="S874">INDEX(Activities!I:I, MATCH(A874, Activities!A:A, 0))</f>
        <v>OTD Border Security Programme</v>
      </c>
      <c r="T874" s="153"/>
      <c r="U874" s="135"/>
      <c r="V874" s="135"/>
      <c r="W874" s="135"/>
      <c r="X874" s="135"/>
      <c r="Y874" s="135"/>
      <c r="Z874" s="135"/>
      <c r="AA874" s="135"/>
    </row>
    <row r="875" ht="12.0" customHeight="1">
      <c r="A875" s="67" t="s">
        <v>526</v>
      </c>
      <c r="B875" s="147">
        <f>COUNTIF(Activities!A:A, A875)</f>
        <v>1</v>
      </c>
      <c r="C875" s="161">
        <v>1571271.0</v>
      </c>
      <c r="D875" s="149">
        <v>44561.0</v>
      </c>
      <c r="E875" s="150">
        <v>44561.0</v>
      </c>
      <c r="F875" s="156">
        <v>4.0</v>
      </c>
      <c r="G875" s="152">
        <f t="shared" si="1"/>
        <v>12</v>
      </c>
      <c r="H875" s="153" t="s">
        <v>816</v>
      </c>
      <c r="I875" s="152">
        <f t="shared" si="2"/>
        <v>2021</v>
      </c>
      <c r="J875" s="152">
        <f t="shared" si="3"/>
        <v>2022</v>
      </c>
      <c r="K875" s="153" t="str">
        <f t="shared" si="4"/>
        <v>Expenditure on Myanmar Country Programme (Q3 FY 2022)</v>
      </c>
      <c r="L875" s="152" t="s">
        <v>5</v>
      </c>
      <c r="M875" s="152" t="s">
        <v>8</v>
      </c>
      <c r="N875" s="152">
        <v>10.0</v>
      </c>
      <c r="O875" s="152"/>
      <c r="P875" s="152"/>
      <c r="Q875" s="152"/>
      <c r="R875" s="153"/>
      <c r="S875" s="153" t="str">
        <f t="array" ref="S875">INDEX(Activities!I:I, MATCH(A875, Activities!A:A, 0))</f>
        <v>Myanmar Country Programme</v>
      </c>
      <c r="T875" s="153"/>
      <c r="U875" s="135"/>
      <c r="V875" s="135"/>
      <c r="W875" s="135"/>
      <c r="X875" s="135"/>
      <c r="Y875" s="135"/>
      <c r="Z875" s="135"/>
      <c r="AA875" s="135"/>
    </row>
    <row r="876" ht="12.0" customHeight="1">
      <c r="A876" s="67" t="s">
        <v>538</v>
      </c>
      <c r="B876" s="147">
        <f>COUNTIF(Activities!A:A, A876)</f>
        <v>1</v>
      </c>
      <c r="C876" s="161">
        <v>1741480.0</v>
      </c>
      <c r="D876" s="149">
        <v>44561.0</v>
      </c>
      <c r="E876" s="150">
        <v>44561.0</v>
      </c>
      <c r="F876" s="156">
        <v>4.0</v>
      </c>
      <c r="G876" s="152">
        <f t="shared" si="1"/>
        <v>12</v>
      </c>
      <c r="H876" s="153" t="s">
        <v>816</v>
      </c>
      <c r="I876" s="152">
        <f t="shared" si="2"/>
        <v>2021</v>
      </c>
      <c r="J876" s="152">
        <f t="shared" si="3"/>
        <v>2022</v>
      </c>
      <c r="K876" s="153" t="str">
        <f t="shared" si="4"/>
        <v>Expenditure on Sri Lanka - Delivering increased stability and reducing the risk of a return to conflict (Q3 FY 2022)</v>
      </c>
      <c r="L876" s="152" t="s">
        <v>5</v>
      </c>
      <c r="M876" s="152" t="s">
        <v>8</v>
      </c>
      <c r="N876" s="152">
        <v>10.0</v>
      </c>
      <c r="O876" s="152"/>
      <c r="P876" s="152"/>
      <c r="Q876" s="152"/>
      <c r="R876" s="153"/>
      <c r="S876" s="153" t="str">
        <f t="array" ref="S876">INDEX(Activities!I:I, MATCH(A876, Activities!A:A, 0))</f>
        <v>Sri Lanka - Delivering increased stability and reducing the risk of a return to conflict</v>
      </c>
      <c r="T876" s="153"/>
      <c r="U876" s="135"/>
      <c r="V876" s="135"/>
      <c r="W876" s="135"/>
      <c r="X876" s="135"/>
      <c r="Y876" s="135"/>
      <c r="Z876" s="135"/>
      <c r="AA876" s="135"/>
    </row>
    <row r="877" ht="13.5" customHeight="1">
      <c r="A877" s="67" t="s">
        <v>550</v>
      </c>
      <c r="B877" s="147">
        <f>COUNTIF(Activities!A:A, A877)</f>
        <v>1</v>
      </c>
      <c r="C877" s="161">
        <v>1210234.0</v>
      </c>
      <c r="D877" s="149">
        <v>44561.0</v>
      </c>
      <c r="E877" s="150">
        <v>44561.0</v>
      </c>
      <c r="F877" s="156">
        <v>4.0</v>
      </c>
      <c r="G877" s="152">
        <f t="shared" si="1"/>
        <v>12</v>
      </c>
      <c r="H877" s="153" t="s">
        <v>816</v>
      </c>
      <c r="I877" s="152">
        <f t="shared" si="2"/>
        <v>2021</v>
      </c>
      <c r="J877" s="152">
        <f t="shared" si="3"/>
        <v>2022</v>
      </c>
      <c r="K877" s="153" t="str">
        <f t="shared" si="4"/>
        <v>Expenditure on Philippines Programme (Q3 FY 2022)</v>
      </c>
      <c r="L877" s="152" t="s">
        <v>5</v>
      </c>
      <c r="M877" s="152" t="s">
        <v>8</v>
      </c>
      <c r="N877" s="152">
        <v>10.0</v>
      </c>
      <c r="O877" s="152"/>
      <c r="P877" s="152"/>
      <c r="Q877" s="152"/>
      <c r="R877" s="153"/>
      <c r="S877" s="153" t="str">
        <f t="array" ref="S877">INDEX(Activities!I:I, MATCH(A877, Activities!A:A, 0))</f>
        <v>Philippines Programme</v>
      </c>
      <c r="T877" s="153"/>
      <c r="U877" s="135"/>
      <c r="V877" s="135"/>
      <c r="W877" s="135"/>
      <c r="X877" s="135"/>
      <c r="Y877" s="135"/>
      <c r="Z877" s="135"/>
      <c r="AA877" s="135"/>
    </row>
    <row r="878" ht="13.5" customHeight="1">
      <c r="A878" s="67" t="s">
        <v>556</v>
      </c>
      <c r="B878" s="147">
        <f>COUNTIF(Activities!A:A, A878)</f>
        <v>1</v>
      </c>
      <c r="C878" s="161">
        <v>997534.0</v>
      </c>
      <c r="D878" s="149">
        <v>44561.0</v>
      </c>
      <c r="E878" s="150">
        <v>44561.0</v>
      </c>
      <c r="F878" s="156">
        <v>4.0</v>
      </c>
      <c r="G878" s="152">
        <f t="shared" si="1"/>
        <v>12</v>
      </c>
      <c r="H878" s="153" t="s">
        <v>816</v>
      </c>
      <c r="I878" s="152">
        <f t="shared" si="2"/>
        <v>2021</v>
      </c>
      <c r="J878" s="152">
        <f t="shared" si="3"/>
        <v>2022</v>
      </c>
      <c r="K878" s="153" t="str">
        <f t="shared" si="4"/>
        <v>Expenditure on Pacific Programme (Q3 FY 2022)</v>
      </c>
      <c r="L878" s="152" t="s">
        <v>5</v>
      </c>
      <c r="M878" s="152" t="s">
        <v>8</v>
      </c>
      <c r="N878" s="152">
        <v>10.0</v>
      </c>
      <c r="O878" s="152"/>
      <c r="P878" s="152"/>
      <c r="Q878" s="152"/>
      <c r="R878" s="153"/>
      <c r="S878" s="153" t="str">
        <f t="array" ref="S878">INDEX(Activities!I:I, MATCH(A878, Activities!A:A, 0))</f>
        <v>Pacific Programme</v>
      </c>
      <c r="T878" s="153"/>
      <c r="U878" s="135"/>
      <c r="V878" s="135"/>
      <c r="W878" s="135"/>
      <c r="X878" s="135"/>
      <c r="Y878" s="135"/>
      <c r="Z878" s="135"/>
      <c r="AA878" s="135"/>
    </row>
    <row r="879" ht="13.5" customHeight="1">
      <c r="A879" s="67" t="s">
        <v>565</v>
      </c>
      <c r="B879" s="147">
        <f>COUNTIF(Activities!A:A, A879)</f>
        <v>1</v>
      </c>
      <c r="C879" s="161">
        <v>0.0</v>
      </c>
      <c r="D879" s="149">
        <v>44561.0</v>
      </c>
      <c r="E879" s="150">
        <v>44561.0</v>
      </c>
      <c r="F879" s="156">
        <v>4.0</v>
      </c>
      <c r="G879" s="152">
        <f t="shared" si="1"/>
        <v>12</v>
      </c>
      <c r="H879" s="153" t="s">
        <v>816</v>
      </c>
      <c r="I879" s="152">
        <f t="shared" si="2"/>
        <v>2021</v>
      </c>
      <c r="J879" s="152">
        <f t="shared" si="3"/>
        <v>2022</v>
      </c>
      <c r="K879" s="153" t="str">
        <f t="shared" si="4"/>
        <v>Expenditure on Western Balkans Stability CSSF Programme (Q3 FY 2022)</v>
      </c>
      <c r="L879" s="152" t="s">
        <v>5</v>
      </c>
      <c r="M879" s="152" t="s">
        <v>8</v>
      </c>
      <c r="N879" s="152">
        <v>10.0</v>
      </c>
      <c r="O879" s="152"/>
      <c r="P879" s="152"/>
      <c r="Q879" s="152"/>
      <c r="R879" s="153"/>
      <c r="S879" s="153" t="str">
        <f t="array" ref="S879">INDEX(Activities!I:I, MATCH(A879, Activities!A:A, 0))</f>
        <v>Western Balkans Stability CSSF Programme</v>
      </c>
      <c r="T879" s="153"/>
      <c r="U879" s="135"/>
      <c r="V879" s="135"/>
      <c r="W879" s="135"/>
      <c r="X879" s="135"/>
      <c r="Y879" s="135"/>
      <c r="Z879" s="135"/>
      <c r="AA879" s="135"/>
    </row>
    <row r="880" ht="13.5" customHeight="1">
      <c r="A880" s="67" t="s">
        <v>569</v>
      </c>
      <c r="B880" s="147">
        <f>COUNTIF(Activities!A:A, A880)</f>
        <v>1</v>
      </c>
      <c r="C880" s="161">
        <v>0.0</v>
      </c>
      <c r="D880" s="149">
        <v>44561.0</v>
      </c>
      <c r="E880" s="150">
        <v>44561.0</v>
      </c>
      <c r="F880" s="156">
        <v>4.0</v>
      </c>
      <c r="G880" s="152">
        <f t="shared" si="1"/>
        <v>12</v>
      </c>
      <c r="H880" s="153" t="s">
        <v>816</v>
      </c>
      <c r="I880" s="152">
        <f t="shared" si="2"/>
        <v>2021</v>
      </c>
      <c r="J880" s="152">
        <f t="shared" si="3"/>
        <v>2022</v>
      </c>
      <c r="K880" s="153" t="str">
        <f t="shared" si="4"/>
        <v>Expenditure on Western Balkans: Media Cyber and Defence (MCD) CSSF Programme (Q3 FY 2022)</v>
      </c>
      <c r="L880" s="152" t="s">
        <v>5</v>
      </c>
      <c r="M880" s="152" t="s">
        <v>8</v>
      </c>
      <c r="N880" s="152">
        <v>10.0</v>
      </c>
      <c r="O880" s="152"/>
      <c r="P880" s="152"/>
      <c r="Q880" s="152"/>
      <c r="R880" s="153"/>
      <c r="S880" s="153" t="str">
        <f t="array" ref="S880">INDEX(Activities!I:I, MATCH(A880, Activities!A:A, 0))</f>
        <v>Western Balkans: Media Cyber and Defence (MCD) CSSF Programme</v>
      </c>
      <c r="T880" s="153"/>
      <c r="U880" s="135"/>
      <c r="V880" s="135"/>
      <c r="W880" s="135"/>
      <c r="X880" s="135"/>
      <c r="Y880" s="135"/>
      <c r="Z880" s="135"/>
      <c r="AA880" s="135"/>
    </row>
    <row r="881" ht="13.5" customHeight="1">
      <c r="A881" s="67" t="s">
        <v>122</v>
      </c>
      <c r="B881" s="147">
        <f>COUNTIF(Activities!A:A, A881)</f>
        <v>1</v>
      </c>
      <c r="C881" s="161">
        <v>33845.0</v>
      </c>
      <c r="D881" s="149">
        <v>44651.0</v>
      </c>
      <c r="E881" s="150">
        <v>44651.0</v>
      </c>
      <c r="F881" s="156">
        <v>4.0</v>
      </c>
      <c r="G881" s="153">
        <v>3.0</v>
      </c>
      <c r="H881" s="153" t="s">
        <v>817</v>
      </c>
      <c r="I881" s="152">
        <f t="shared" si="2"/>
        <v>2022</v>
      </c>
      <c r="J881" s="152">
        <f t="shared" ref="J881:J924" si="5">IF(G881="Q4", I881, I881)</f>
        <v>2022</v>
      </c>
      <c r="K881" s="153" t="str">
        <f t="shared" si="4"/>
        <v>Expenditure on Multilateral Strategy Peacekeeping Programme (Q4 FY 2022)</v>
      </c>
      <c r="L881" s="152" t="s">
        <v>5</v>
      </c>
      <c r="M881" s="152" t="s">
        <v>8</v>
      </c>
      <c r="N881" s="152">
        <v>10.0</v>
      </c>
      <c r="O881" s="152"/>
      <c r="P881" s="152"/>
      <c r="Q881" s="152"/>
      <c r="R881" s="153"/>
      <c r="S881" s="153" t="str">
        <f t="array" ref="S881">INDEX(Activities!I:I, MATCH(A881, Activities!A:A, 0))</f>
        <v>Multilateral Strategy Peacekeeping Programme</v>
      </c>
      <c r="T881" s="153"/>
      <c r="U881" s="135"/>
      <c r="V881" s="135"/>
      <c r="W881" s="135"/>
      <c r="X881" s="135"/>
      <c r="Y881" s="135"/>
      <c r="Z881" s="135"/>
      <c r="AA881" s="135"/>
    </row>
    <row r="882" ht="13.5" customHeight="1">
      <c r="A882" s="67" t="s">
        <v>127</v>
      </c>
      <c r="B882" s="147">
        <f>COUNTIF(Activities!A:A, A882)</f>
        <v>1</v>
      </c>
      <c r="C882" s="161">
        <v>107056.0</v>
      </c>
      <c r="D882" s="149">
        <v>44651.0</v>
      </c>
      <c r="E882" s="150">
        <v>44651.0</v>
      </c>
      <c r="F882" s="156">
        <v>4.0</v>
      </c>
      <c r="G882" s="153">
        <v>3.0</v>
      </c>
      <c r="H882" s="153" t="s">
        <v>817</v>
      </c>
      <c r="I882" s="153">
        <v>2022.0</v>
      </c>
      <c r="J882" s="152">
        <f t="shared" si="5"/>
        <v>2022</v>
      </c>
      <c r="K882" s="153" t="str">
        <f t="shared" si="4"/>
        <v>Expenditure on Multilateral Security Capacity Building (Q4 FY 2022)</v>
      </c>
      <c r="L882" s="152" t="s">
        <v>5</v>
      </c>
      <c r="M882" s="152" t="s">
        <v>8</v>
      </c>
      <c r="N882" s="175">
        <v>10.0</v>
      </c>
      <c r="O882" s="152"/>
      <c r="P882" s="152"/>
      <c r="Q882" s="152"/>
      <c r="R882" s="153"/>
      <c r="S882" s="153" t="str">
        <f t="array" ref="S882">INDEX(Activities!I:I, MATCH(A882, Activities!A:A, 0))</f>
        <v>Multilateral Security Capacity Building</v>
      </c>
      <c r="T882" s="153"/>
      <c r="U882" s="135"/>
      <c r="V882" s="135"/>
      <c r="W882" s="135"/>
      <c r="X882" s="135"/>
      <c r="Y882" s="135"/>
      <c r="Z882" s="135"/>
      <c r="AA882" s="135"/>
    </row>
    <row r="883" ht="13.5" customHeight="1">
      <c r="A883" s="67" t="s">
        <v>136</v>
      </c>
      <c r="B883" s="147">
        <f>COUNTIF(Activities!A:A, A883)</f>
        <v>1</v>
      </c>
      <c r="C883" s="161">
        <v>546037.0</v>
      </c>
      <c r="D883" s="149">
        <v>44651.0</v>
      </c>
      <c r="E883" s="150">
        <v>44651.0</v>
      </c>
      <c r="F883" s="156">
        <v>4.0</v>
      </c>
      <c r="G883" s="153">
        <v>3.0</v>
      </c>
      <c r="H883" s="153" t="s">
        <v>817</v>
      </c>
      <c r="I883" s="153">
        <v>2022.0</v>
      </c>
      <c r="J883" s="152">
        <f t="shared" si="5"/>
        <v>2022</v>
      </c>
      <c r="K883" s="153" t="str">
        <f t="shared" si="4"/>
        <v>Expenditure on Supporting Turkey to manage illegal migration from the East (Q4 FY 2022)</v>
      </c>
      <c r="L883" s="152" t="s">
        <v>5</v>
      </c>
      <c r="M883" s="152" t="s">
        <v>8</v>
      </c>
      <c r="N883" s="152">
        <v>10.0</v>
      </c>
      <c r="O883" s="152"/>
      <c r="P883" s="152"/>
      <c r="Q883" s="152"/>
      <c r="R883" s="153"/>
      <c r="S883" s="153" t="str">
        <f t="array" ref="S883">INDEX(Activities!I:I, MATCH(A883, Activities!A:A, 0))</f>
        <v>Supporting Turkey to manage illegal migration from the East</v>
      </c>
      <c r="T883" s="153"/>
      <c r="U883" s="135"/>
      <c r="V883" s="135"/>
      <c r="W883" s="135"/>
      <c r="X883" s="135"/>
      <c r="Y883" s="135"/>
      <c r="Z883" s="135"/>
      <c r="AA883" s="135"/>
    </row>
    <row r="884" ht="13.5" customHeight="1">
      <c r="A884" s="67" t="s">
        <v>161</v>
      </c>
      <c r="B884" s="147">
        <f>COUNTIF(Activities!A:A, A884)</f>
        <v>1</v>
      </c>
      <c r="C884" s="161">
        <v>6638000.0</v>
      </c>
      <c r="D884" s="149">
        <v>44651.0</v>
      </c>
      <c r="E884" s="150">
        <v>44651.0</v>
      </c>
      <c r="F884" s="156">
        <v>4.0</v>
      </c>
      <c r="G884" s="153">
        <v>3.0</v>
      </c>
      <c r="H884" s="153" t="s">
        <v>817</v>
      </c>
      <c r="I884" s="153">
        <v>2022.0</v>
      </c>
      <c r="J884" s="152">
        <f t="shared" si="5"/>
        <v>2022</v>
      </c>
      <c r="K884" s="153" t="str">
        <f t="shared" si="4"/>
        <v>Expenditure on Counter Terrorism Programmes Fund (Q4 FY 2022)</v>
      </c>
      <c r="L884" s="152" t="s">
        <v>5</v>
      </c>
      <c r="M884" s="152" t="s">
        <v>8</v>
      </c>
      <c r="N884" s="152">
        <v>10.0</v>
      </c>
      <c r="O884" s="152"/>
      <c r="P884" s="152"/>
      <c r="Q884" s="152"/>
      <c r="R884" s="153"/>
      <c r="S884" s="153" t="str">
        <f t="array" ref="S884">INDEX(Activities!I:I, MATCH(A884, Activities!A:A, 0))</f>
        <v>Counter Terrorism Programmes Fund</v>
      </c>
      <c r="T884" s="153"/>
      <c r="U884" s="135"/>
      <c r="V884" s="135"/>
      <c r="W884" s="135"/>
      <c r="X884" s="135"/>
      <c r="Y884" s="135"/>
      <c r="Z884" s="135"/>
      <c r="AA884" s="135"/>
    </row>
    <row r="885" ht="13.5" customHeight="1">
      <c r="A885" s="67" t="s">
        <v>165</v>
      </c>
      <c r="B885" s="147">
        <f>COUNTIF(Activities!A:A, A885)</f>
        <v>1</v>
      </c>
      <c r="C885" s="161">
        <v>4622.0</v>
      </c>
      <c r="D885" s="149">
        <v>44651.0</v>
      </c>
      <c r="E885" s="150">
        <v>44651.0</v>
      </c>
      <c r="F885" s="156">
        <v>4.0</v>
      </c>
      <c r="G885" s="153">
        <v>3.0</v>
      </c>
      <c r="H885" s="153" t="s">
        <v>817</v>
      </c>
      <c r="I885" s="153">
        <v>2022.0</v>
      </c>
      <c r="J885" s="152">
        <f t="shared" si="5"/>
        <v>2022</v>
      </c>
      <c r="K885" s="153" t="str">
        <f t="shared" si="4"/>
        <v>Expenditure on Collaboration against trafficking and smuggling in Nigeria &amp; Niger (CATS NN)(Formerly Upstream Programme) (Q4 FY 2022)</v>
      </c>
      <c r="L885" s="152" t="s">
        <v>5</v>
      </c>
      <c r="M885" s="152" t="s">
        <v>8</v>
      </c>
      <c r="N885" s="152">
        <v>10.0</v>
      </c>
      <c r="O885" s="152"/>
      <c r="P885" s="152"/>
      <c r="Q885" s="152"/>
      <c r="R885" s="153"/>
      <c r="S885" s="153" t="str">
        <f t="array" ref="S885">INDEX(Activities!I:I, MATCH(A885, Activities!A:A, 0))</f>
        <v>Collaboration against trafficking and smuggling in Nigeria &amp; Niger (CATS NN)(Formerly Upstream Programme)</v>
      </c>
      <c r="T885" s="153"/>
      <c r="U885" s="135"/>
      <c r="V885" s="135"/>
      <c r="W885" s="135"/>
      <c r="X885" s="135"/>
      <c r="Y885" s="135"/>
      <c r="Z885" s="135"/>
      <c r="AA885" s="135"/>
    </row>
    <row r="886" ht="13.5" customHeight="1">
      <c r="A886" s="67" t="s">
        <v>170</v>
      </c>
      <c r="B886" s="147">
        <f>COUNTIF(Activities!A:A, A886)</f>
        <v>1</v>
      </c>
      <c r="C886" s="161">
        <v>721982.0</v>
      </c>
      <c r="D886" s="149">
        <v>44651.0</v>
      </c>
      <c r="E886" s="150">
        <v>44651.0</v>
      </c>
      <c r="F886" s="156">
        <v>4.0</v>
      </c>
      <c r="G886" s="153">
        <v>3.0</v>
      </c>
      <c r="H886" s="153" t="s">
        <v>817</v>
      </c>
      <c r="I886" s="153">
        <v>2022.0</v>
      </c>
      <c r="J886" s="152">
        <f t="shared" si="5"/>
        <v>2022</v>
      </c>
      <c r="K886" s="153" t="str">
        <f t="shared" si="4"/>
        <v>Expenditure on Multilateral UN Reform (Q4 FY 2022)</v>
      </c>
      <c r="L886" s="152" t="s">
        <v>5</v>
      </c>
      <c r="M886" s="152" t="s">
        <v>8</v>
      </c>
      <c r="N886" s="152">
        <v>10.0</v>
      </c>
      <c r="O886" s="152"/>
      <c r="P886" s="152"/>
      <c r="Q886" s="152"/>
      <c r="R886" s="153"/>
      <c r="S886" s="153" t="str">
        <f t="array" ref="S886">INDEX(Activities!I:I, MATCH(A886, Activities!A:A, 0))</f>
        <v>Multilateral UN Reform</v>
      </c>
      <c r="T886" s="153"/>
      <c r="U886" s="135"/>
      <c r="V886" s="135"/>
      <c r="W886" s="135"/>
      <c r="X886" s="135"/>
      <c r="Y886" s="135"/>
      <c r="Z886" s="135"/>
      <c r="AA886" s="135"/>
    </row>
    <row r="887" ht="13.5" customHeight="1">
      <c r="A887" s="67" t="s">
        <v>221</v>
      </c>
      <c r="B887" s="147">
        <f>COUNTIF(Activities!A:A, A887)</f>
        <v>1</v>
      </c>
      <c r="C887" s="161">
        <v>488387.0</v>
      </c>
      <c r="D887" s="149">
        <v>44651.0</v>
      </c>
      <c r="E887" s="150">
        <v>44651.0</v>
      </c>
      <c r="F887" s="156">
        <v>4.0</v>
      </c>
      <c r="G887" s="153">
        <v>3.0</v>
      </c>
      <c r="H887" s="153" t="s">
        <v>817</v>
      </c>
      <c r="I887" s="153">
        <v>2022.0</v>
      </c>
      <c r="J887" s="152">
        <f t="shared" si="5"/>
        <v>2022</v>
      </c>
      <c r="K887" s="153" t="str">
        <f t="shared" si="4"/>
        <v>Expenditure on Somaliland (Somalia) Programme (Q4 FY 2022)</v>
      </c>
      <c r="L887" s="152" t="s">
        <v>5</v>
      </c>
      <c r="M887" s="152" t="s">
        <v>8</v>
      </c>
      <c r="N887" s="152">
        <v>10.0</v>
      </c>
      <c r="O887" s="152"/>
      <c r="P887" s="152"/>
      <c r="Q887" s="152"/>
      <c r="R887" s="153"/>
      <c r="S887" s="153" t="str">
        <f t="array" ref="S887">INDEX(Activities!I:I, MATCH(A887, Activities!A:A, 0))</f>
        <v>Somaliland (Somalia) Programme</v>
      </c>
      <c r="T887" s="153"/>
      <c r="U887" s="135"/>
      <c r="V887" s="135"/>
      <c r="W887" s="135"/>
      <c r="X887" s="135"/>
      <c r="Y887" s="135"/>
      <c r="Z887" s="135"/>
      <c r="AA887" s="135"/>
    </row>
    <row r="888" ht="13.5" customHeight="1">
      <c r="A888" s="67" t="s">
        <v>285</v>
      </c>
      <c r="B888" s="147">
        <f>COUNTIF(Activities!A:A, A888)</f>
        <v>1</v>
      </c>
      <c r="C888" s="161">
        <v>1558172.6176697975</v>
      </c>
      <c r="D888" s="149">
        <v>44651.0</v>
      </c>
      <c r="E888" s="150">
        <v>44651.0</v>
      </c>
      <c r="F888" s="156">
        <v>4.0</v>
      </c>
      <c r="G888" s="153">
        <v>3.0</v>
      </c>
      <c r="H888" s="153" t="s">
        <v>817</v>
      </c>
      <c r="I888" s="153">
        <v>2022.0</v>
      </c>
      <c r="J888" s="152">
        <f t="shared" si="5"/>
        <v>2022</v>
      </c>
      <c r="K888" s="153" t="str">
        <f t="shared" si="4"/>
        <v>Expenditure on East Africa Programme (Q4 FY 2022)</v>
      </c>
      <c r="L888" s="152" t="s">
        <v>5</v>
      </c>
      <c r="M888" s="152" t="s">
        <v>8</v>
      </c>
      <c r="N888" s="152">
        <v>10.0</v>
      </c>
      <c r="O888" s="152"/>
      <c r="P888" s="152"/>
      <c r="Q888" s="152"/>
      <c r="R888" s="153"/>
      <c r="S888" s="153" t="str">
        <f t="array" ref="S888">INDEX(Activities!I:I, MATCH(A888, Activities!A:A, 0))</f>
        <v>East Africa Programme</v>
      </c>
      <c r="T888" s="153"/>
      <c r="U888" s="135"/>
      <c r="V888" s="135"/>
      <c r="W888" s="135"/>
      <c r="X888" s="135"/>
      <c r="Y888" s="135"/>
      <c r="Z888" s="135"/>
      <c r="AA888" s="135"/>
    </row>
    <row r="889" ht="13.5" customHeight="1">
      <c r="A889" s="67" t="s">
        <v>289</v>
      </c>
      <c r="B889" s="147">
        <f>COUNTIF(Activities!A:A, A889)</f>
        <v>1</v>
      </c>
      <c r="C889" s="161">
        <v>3207847.25</v>
      </c>
      <c r="D889" s="149">
        <v>44651.0</v>
      </c>
      <c r="E889" s="150">
        <v>44651.0</v>
      </c>
      <c r="F889" s="156">
        <v>4.0</v>
      </c>
      <c r="G889" s="153">
        <v>3.0</v>
      </c>
      <c r="H889" s="153" t="s">
        <v>817</v>
      </c>
      <c r="I889" s="153">
        <v>2022.0</v>
      </c>
      <c r="J889" s="152">
        <f t="shared" si="5"/>
        <v>2022</v>
      </c>
      <c r="K889" s="153" t="str">
        <f t="shared" si="4"/>
        <v>Expenditure on Somalia Programme (Q4 FY 2022)</v>
      </c>
      <c r="L889" s="152" t="s">
        <v>5</v>
      </c>
      <c r="M889" s="152" t="s">
        <v>8</v>
      </c>
      <c r="N889" s="152">
        <v>10.0</v>
      </c>
      <c r="O889" s="152"/>
      <c r="P889" s="152"/>
      <c r="Q889" s="152"/>
      <c r="R889" s="153"/>
      <c r="S889" s="153" t="str">
        <f t="array" ref="S889">INDEX(Activities!I:I, MATCH(A889, Activities!A:A, 0))</f>
        <v>Somalia Programme</v>
      </c>
      <c r="T889" s="153"/>
      <c r="U889" s="135"/>
      <c r="V889" s="135"/>
      <c r="W889" s="135"/>
      <c r="X889" s="135"/>
      <c r="Y889" s="135"/>
      <c r="Z889" s="135"/>
      <c r="AA889" s="135"/>
    </row>
    <row r="890" ht="13.5" customHeight="1">
      <c r="A890" s="67" t="s">
        <v>293</v>
      </c>
      <c r="B890" s="147">
        <f>COUNTIF(Activities!A:A, A890)</f>
        <v>1</v>
      </c>
      <c r="C890" s="161">
        <v>1248874.648</v>
      </c>
      <c r="D890" s="149">
        <v>44651.0</v>
      </c>
      <c r="E890" s="150">
        <v>44651.0</v>
      </c>
      <c r="F890" s="156">
        <v>4.0</v>
      </c>
      <c r="G890" s="153">
        <v>3.0</v>
      </c>
      <c r="H890" s="153" t="s">
        <v>817</v>
      </c>
      <c r="I890" s="153">
        <v>2022.0</v>
      </c>
      <c r="J890" s="152">
        <f t="shared" si="5"/>
        <v>2022</v>
      </c>
      <c r="K890" s="153" t="str">
        <f t="shared" si="4"/>
        <v>Expenditure on Lake Chad Basin Programme (Q4 FY 2022)</v>
      </c>
      <c r="L890" s="152" t="s">
        <v>5</v>
      </c>
      <c r="M890" s="152" t="s">
        <v>8</v>
      </c>
      <c r="N890" s="152">
        <v>10.0</v>
      </c>
      <c r="O890" s="152"/>
      <c r="P890" s="152"/>
      <c r="Q890" s="152"/>
      <c r="R890" s="153"/>
      <c r="S890" s="153" t="str">
        <f t="array" ref="S890">INDEX(Activities!I:I, MATCH(A890, Activities!A:A, 0))</f>
        <v>Lake Chad Basin Programme</v>
      </c>
      <c r="T890" s="153"/>
      <c r="U890" s="135"/>
      <c r="V890" s="135"/>
      <c r="W890" s="135"/>
      <c r="X890" s="135"/>
      <c r="Y890" s="135"/>
      <c r="Z890" s="135"/>
      <c r="AA890" s="135"/>
    </row>
    <row r="891" ht="13.5" customHeight="1">
      <c r="A891" s="67" t="s">
        <v>297</v>
      </c>
      <c r="B891" s="147">
        <f>COUNTIF(Activities!A:A, A891)</f>
        <v>1</v>
      </c>
      <c r="C891" s="161">
        <v>2347608.4243999994</v>
      </c>
      <c r="D891" s="149">
        <v>44651.0</v>
      </c>
      <c r="E891" s="150">
        <v>44651.0</v>
      </c>
      <c r="F891" s="156">
        <v>4.0</v>
      </c>
      <c r="G891" s="153">
        <v>3.0</v>
      </c>
      <c r="H891" s="153" t="s">
        <v>817</v>
      </c>
      <c r="I891" s="153">
        <v>2022.0</v>
      </c>
      <c r="J891" s="152">
        <f t="shared" si="5"/>
        <v>2022</v>
      </c>
      <c r="K891" s="153" t="str">
        <f t="shared" si="4"/>
        <v>Expenditure on Sahel Programme (Q4 FY 2022)</v>
      </c>
      <c r="L891" s="152" t="s">
        <v>5</v>
      </c>
      <c r="M891" s="152" t="s">
        <v>8</v>
      </c>
      <c r="N891" s="152">
        <v>10.0</v>
      </c>
      <c r="O891" s="152"/>
      <c r="P891" s="152"/>
      <c r="Q891" s="152"/>
      <c r="R891" s="153"/>
      <c r="S891" s="153" t="str">
        <f t="array" ref="S891">INDEX(Activities!I:I, MATCH(A891, Activities!A:A, 0))</f>
        <v>Sahel Programme</v>
      </c>
      <c r="T891" s="153"/>
      <c r="U891" s="135"/>
      <c r="V891" s="135"/>
      <c r="W891" s="135"/>
      <c r="X891" s="135"/>
      <c r="Y891" s="135"/>
      <c r="Z891" s="135"/>
      <c r="AA891" s="135"/>
    </row>
    <row r="892" ht="13.5" customHeight="1">
      <c r="A892" s="67" t="s">
        <v>301</v>
      </c>
      <c r="B892" s="147">
        <f>COUNTIF(Activities!A:A, A892)</f>
        <v>1</v>
      </c>
      <c r="C892" s="161">
        <v>66117.71</v>
      </c>
      <c r="D892" s="149">
        <v>44651.0</v>
      </c>
      <c r="E892" s="150">
        <v>44651.0</v>
      </c>
      <c r="F892" s="156">
        <v>4.0</v>
      </c>
      <c r="G892" s="153">
        <v>3.0</v>
      </c>
      <c r="H892" s="153" t="s">
        <v>817</v>
      </c>
      <c r="I892" s="153">
        <v>2022.0</v>
      </c>
      <c r="J892" s="152">
        <f t="shared" si="5"/>
        <v>2022</v>
      </c>
      <c r="K892" s="153" t="str">
        <f t="shared" si="4"/>
        <v>Expenditure on Africa Peace Support Operations Programme (Q4 FY 2022)</v>
      </c>
      <c r="L892" s="152" t="s">
        <v>5</v>
      </c>
      <c r="M892" s="152" t="s">
        <v>8</v>
      </c>
      <c r="N892" s="152">
        <v>10.0</v>
      </c>
      <c r="O892" s="152"/>
      <c r="P892" s="152"/>
      <c r="Q892" s="152"/>
      <c r="R892" s="153"/>
      <c r="S892" s="153" t="str">
        <f t="array" ref="S892">INDEX(Activities!I:I, MATCH(A892, Activities!A:A, 0))</f>
        <v>Africa Peace Support Operations Programme</v>
      </c>
      <c r="T892" s="153"/>
      <c r="U892" s="135"/>
      <c r="V892" s="135"/>
      <c r="W892" s="135"/>
      <c r="X892" s="135"/>
      <c r="Y892" s="135"/>
      <c r="Z892" s="135"/>
      <c r="AA892" s="135"/>
    </row>
    <row r="893" ht="13.5" customHeight="1">
      <c r="A893" s="67" t="s">
        <v>305</v>
      </c>
      <c r="B893" s="147">
        <f>COUNTIF(Activities!A:A, A893)</f>
        <v>1</v>
      </c>
      <c r="C893" s="161">
        <v>768352.2000000001</v>
      </c>
      <c r="D893" s="149">
        <v>44651.0</v>
      </c>
      <c r="E893" s="150">
        <v>44651.0</v>
      </c>
      <c r="F893" s="156">
        <v>4.0</v>
      </c>
      <c r="G893" s="153">
        <v>3.0</v>
      </c>
      <c r="H893" s="153" t="s">
        <v>817</v>
      </c>
      <c r="I893" s="153">
        <v>2022.0</v>
      </c>
      <c r="J893" s="152">
        <f t="shared" si="5"/>
        <v>2022</v>
      </c>
      <c r="K893" s="153" t="str">
        <f t="shared" si="4"/>
        <v>Expenditure on West Africa Programme (Q4 FY 2022)</v>
      </c>
      <c r="L893" s="152" t="s">
        <v>5</v>
      </c>
      <c r="M893" s="152" t="s">
        <v>8</v>
      </c>
      <c r="N893" s="152">
        <v>10.0</v>
      </c>
      <c r="O893" s="152"/>
      <c r="P893" s="152"/>
      <c r="Q893" s="152"/>
      <c r="R893" s="153"/>
      <c r="S893" s="153" t="str">
        <f t="array" ref="S893">INDEX(Activities!I:I, MATCH(A893, Activities!A:A, 0))</f>
        <v>West Africa Programme</v>
      </c>
      <c r="T893" s="153"/>
      <c r="U893" s="135"/>
      <c r="V893" s="135"/>
      <c r="W893" s="135"/>
      <c r="X893" s="135"/>
      <c r="Y893" s="135"/>
      <c r="Z893" s="135"/>
      <c r="AA893" s="135"/>
    </row>
    <row r="894" ht="13.5" customHeight="1">
      <c r="A894" s="67" t="s">
        <v>314</v>
      </c>
      <c r="B894" s="147">
        <f>COUNTIF(Activities!A:A, A894)</f>
        <v>1</v>
      </c>
      <c r="C894" s="161">
        <v>1269858.0</v>
      </c>
      <c r="D894" s="149">
        <v>44651.0</v>
      </c>
      <c r="E894" s="150">
        <v>44651.0</v>
      </c>
      <c r="F894" s="156">
        <v>4.0</v>
      </c>
      <c r="G894" s="153">
        <v>3.0</v>
      </c>
      <c r="H894" s="153" t="s">
        <v>817</v>
      </c>
      <c r="I894" s="153">
        <v>2022.0</v>
      </c>
      <c r="J894" s="152">
        <f t="shared" si="5"/>
        <v>2022</v>
      </c>
      <c r="K894" s="153" t="str">
        <f t="shared" si="4"/>
        <v>Expenditure on Colombia Peace and Stability (Q4 FY 2022)</v>
      </c>
      <c r="L894" s="152" t="s">
        <v>5</v>
      </c>
      <c r="M894" s="152" t="s">
        <v>8</v>
      </c>
      <c r="N894" s="152">
        <v>10.0</v>
      </c>
      <c r="O894" s="152"/>
      <c r="P894" s="152"/>
      <c r="Q894" s="152"/>
      <c r="R894" s="153"/>
      <c r="S894" s="153" t="str">
        <f t="array" ref="S894">INDEX(Activities!I:I, MATCH(A894, Activities!A:A, 0))</f>
        <v>Colombia Peace and Stability</v>
      </c>
      <c r="T894" s="153"/>
      <c r="U894" s="135"/>
      <c r="V894" s="135"/>
      <c r="W894" s="135"/>
      <c r="X894" s="135"/>
      <c r="Y894" s="135"/>
      <c r="Z894" s="135"/>
      <c r="AA894" s="135"/>
    </row>
    <row r="895" ht="13.5" customHeight="1">
      <c r="A895" s="67" t="s">
        <v>320</v>
      </c>
      <c r="B895" s="147">
        <f>COUNTIF(Activities!A:A, A895)</f>
        <v>1</v>
      </c>
      <c r="C895" s="161">
        <v>1287314.0</v>
      </c>
      <c r="D895" s="149">
        <v>44651.0</v>
      </c>
      <c r="E895" s="150">
        <v>44651.0</v>
      </c>
      <c r="F895" s="156">
        <v>4.0</v>
      </c>
      <c r="G895" s="153">
        <v>3.0</v>
      </c>
      <c r="H895" s="153" t="s">
        <v>817</v>
      </c>
      <c r="I895" s="153">
        <v>2022.0</v>
      </c>
      <c r="J895" s="152">
        <f t="shared" si="5"/>
        <v>2022</v>
      </c>
      <c r="K895" s="153" t="str">
        <f t="shared" si="4"/>
        <v>Expenditure on Peru/Colombia Serious Organised Crime (Formerly Combatting Illicit Economies - Colombia/Peru/Panama) (Q4 FY 2022)</v>
      </c>
      <c r="L895" s="152" t="s">
        <v>5</v>
      </c>
      <c r="M895" s="152" t="s">
        <v>8</v>
      </c>
      <c r="N895" s="152">
        <v>10.0</v>
      </c>
      <c r="O895" s="152"/>
      <c r="P895" s="152"/>
      <c r="Q895" s="152"/>
      <c r="R895" s="153"/>
      <c r="S895" s="153" t="str">
        <f t="array" ref="S895">INDEX(Activities!I:I, MATCH(A895, Activities!A:A, 0))</f>
        <v>Peru/Colombia Serious Organised Crime (Formerly Combatting Illicit Economies - Colombia/Peru/Panama)</v>
      </c>
      <c r="T895" s="153"/>
      <c r="U895" s="135"/>
      <c r="V895" s="135"/>
      <c r="W895" s="135"/>
      <c r="X895" s="135"/>
      <c r="Y895" s="135"/>
      <c r="Z895" s="135"/>
      <c r="AA895" s="135"/>
    </row>
    <row r="896" ht="13.5" customHeight="1">
      <c r="A896" s="67" t="s">
        <v>325</v>
      </c>
      <c r="B896" s="147">
        <f>COUNTIF(Activities!A:A, A896)</f>
        <v>1</v>
      </c>
      <c r="C896" s="161">
        <v>759551.0</v>
      </c>
      <c r="D896" s="149">
        <v>44651.0</v>
      </c>
      <c r="E896" s="150">
        <v>44651.0</v>
      </c>
      <c r="F896" s="156">
        <v>4.0</v>
      </c>
      <c r="G896" s="153">
        <v>3.0</v>
      </c>
      <c r="H896" s="153" t="s">
        <v>817</v>
      </c>
      <c r="I896" s="153">
        <v>2022.0</v>
      </c>
      <c r="J896" s="152">
        <f t="shared" si="5"/>
        <v>2022</v>
      </c>
      <c r="K896" s="153" t="str">
        <f t="shared" si="4"/>
        <v>Expenditure on Central Asia Programme (Q4 FY 2022)</v>
      </c>
      <c r="L896" s="152" t="s">
        <v>5</v>
      </c>
      <c r="M896" s="152" t="s">
        <v>8</v>
      </c>
      <c r="N896" s="152">
        <v>10.0</v>
      </c>
      <c r="O896" s="152"/>
      <c r="P896" s="152"/>
      <c r="Q896" s="152"/>
      <c r="R896" s="153"/>
      <c r="S896" s="153" t="str">
        <f t="array" ref="S896">INDEX(Activities!I:I, MATCH(A896, Activities!A:A, 0))</f>
        <v>Central Asia Programme</v>
      </c>
      <c r="T896" s="153"/>
      <c r="U896" s="135"/>
      <c r="V896" s="135"/>
      <c r="W896" s="135"/>
      <c r="X896" s="135"/>
      <c r="Y896" s="135"/>
      <c r="Z896" s="135"/>
      <c r="AA896" s="135"/>
    </row>
    <row r="897" ht="13.5" customHeight="1">
      <c r="A897" s="67" t="s">
        <v>330</v>
      </c>
      <c r="B897" s="147">
        <f>COUNTIF(Activities!A:A, A897)</f>
        <v>1</v>
      </c>
      <c r="C897" s="161">
        <v>1748767.0</v>
      </c>
      <c r="D897" s="149">
        <v>44651.0</v>
      </c>
      <c r="E897" s="150">
        <v>44651.0</v>
      </c>
      <c r="F897" s="156">
        <v>4.0</v>
      </c>
      <c r="G897" s="153">
        <v>3.0</v>
      </c>
      <c r="H897" s="153" t="s">
        <v>817</v>
      </c>
      <c r="I897" s="153">
        <v>2022.0</v>
      </c>
      <c r="J897" s="152">
        <f t="shared" si="5"/>
        <v>2022</v>
      </c>
      <c r="K897" s="153" t="str">
        <f t="shared" si="4"/>
        <v>Expenditure on Eastern Partnership (Q4 FY 2022)</v>
      </c>
      <c r="L897" s="152" t="s">
        <v>5</v>
      </c>
      <c r="M897" s="152" t="s">
        <v>8</v>
      </c>
      <c r="N897" s="152">
        <v>10.0</v>
      </c>
      <c r="O897" s="152"/>
      <c r="P897" s="152"/>
      <c r="Q897" s="152"/>
      <c r="R897" s="153"/>
      <c r="S897" s="153" t="str">
        <f t="array" ref="S897">INDEX(Activities!I:I, MATCH(A897, Activities!A:A, 0))</f>
        <v>Eastern Partnership</v>
      </c>
      <c r="T897" s="153"/>
      <c r="U897" s="135"/>
      <c r="V897" s="135"/>
      <c r="W897" s="135"/>
      <c r="X897" s="135"/>
      <c r="Y897" s="135"/>
      <c r="Z897" s="135"/>
      <c r="AA897" s="135"/>
    </row>
    <row r="898" ht="13.5" customHeight="1">
      <c r="A898" s="67" t="s">
        <v>334</v>
      </c>
      <c r="B898" s="147">
        <f>COUNTIF(Activities!A:A, A898)</f>
        <v>1</v>
      </c>
      <c r="C898" s="161">
        <v>0.0</v>
      </c>
      <c r="D898" s="149">
        <v>44651.0</v>
      </c>
      <c r="E898" s="150">
        <v>44651.0</v>
      </c>
      <c r="F898" s="156">
        <v>4.0</v>
      </c>
      <c r="G898" s="153">
        <v>3.0</v>
      </c>
      <c r="H898" s="153" t="s">
        <v>817</v>
      </c>
      <c r="I898" s="153">
        <v>2022.0</v>
      </c>
      <c r="J898" s="152">
        <f t="shared" si="5"/>
        <v>2022</v>
      </c>
      <c r="K898" s="153" t="str">
        <f t="shared" si="4"/>
        <v>Expenditure on Good Governance Fund (Q4 FY 2022)</v>
      </c>
      <c r="L898" s="152" t="s">
        <v>5</v>
      </c>
      <c r="M898" s="152" t="s">
        <v>8</v>
      </c>
      <c r="N898" s="152">
        <v>10.0</v>
      </c>
      <c r="O898" s="152"/>
      <c r="P898" s="152"/>
      <c r="Q898" s="152"/>
      <c r="R898" s="153"/>
      <c r="S898" s="153" t="str">
        <f t="array" ref="S898">INDEX(Activities!I:I, MATCH(A898, Activities!A:A, 0))</f>
        <v>Good Governance Fund</v>
      </c>
      <c r="T898" s="153"/>
      <c r="U898" s="135"/>
      <c r="V898" s="135"/>
      <c r="W898" s="135"/>
      <c r="X898" s="135"/>
      <c r="Y898" s="135"/>
      <c r="Z898" s="135"/>
      <c r="AA898" s="135"/>
    </row>
    <row r="899" ht="13.5" customHeight="1">
      <c r="A899" s="67" t="s">
        <v>349</v>
      </c>
      <c r="B899" s="147">
        <f>COUNTIF(Activities!A:A, A899)</f>
        <v>1</v>
      </c>
      <c r="C899" s="161">
        <v>612504.0399999999</v>
      </c>
      <c r="D899" s="149">
        <v>44651.0</v>
      </c>
      <c r="E899" s="150">
        <v>44651.0</v>
      </c>
      <c r="F899" s="156">
        <v>4.0</v>
      </c>
      <c r="G899" s="153">
        <v>3.0</v>
      </c>
      <c r="H899" s="153" t="s">
        <v>817</v>
      </c>
      <c r="I899" s="153">
        <v>2022.0</v>
      </c>
      <c r="J899" s="152">
        <f t="shared" si="5"/>
        <v>2022</v>
      </c>
      <c r="K899" s="153" t="str">
        <f t="shared" si="4"/>
        <v>Expenditure on Algeria CSSF Programme (Q4 FY 2022)</v>
      </c>
      <c r="L899" s="152" t="s">
        <v>5</v>
      </c>
      <c r="M899" s="152" t="s">
        <v>8</v>
      </c>
      <c r="N899" s="152">
        <v>10.0</v>
      </c>
      <c r="O899" s="152"/>
      <c r="P899" s="152"/>
      <c r="Q899" s="152"/>
      <c r="R899" s="153"/>
      <c r="S899" s="153" t="str">
        <f t="array" ref="S899">INDEX(Activities!I:I, MATCH(A899, Activities!A:A, 0))</f>
        <v>Algeria CSSF Programme</v>
      </c>
      <c r="T899" s="153"/>
      <c r="U899" s="135"/>
      <c r="V899" s="135"/>
      <c r="W899" s="135"/>
      <c r="X899" s="135"/>
      <c r="Y899" s="135"/>
      <c r="Z899" s="135"/>
      <c r="AA899" s="135"/>
    </row>
    <row r="900" ht="13.5" customHeight="1">
      <c r="A900" s="67" t="s">
        <v>356</v>
      </c>
      <c r="B900" s="147">
        <f>COUNTIF(Activities!A:A, A900)</f>
        <v>1</v>
      </c>
      <c r="C900" s="161">
        <v>1109891.98</v>
      </c>
      <c r="D900" s="149">
        <v>44651.0</v>
      </c>
      <c r="E900" s="150">
        <v>44651.0</v>
      </c>
      <c r="F900" s="156">
        <v>4.0</v>
      </c>
      <c r="G900" s="153">
        <v>3.0</v>
      </c>
      <c r="H900" s="153" t="s">
        <v>817</v>
      </c>
      <c r="I900" s="153">
        <v>2022.0</v>
      </c>
      <c r="J900" s="152">
        <f t="shared" si="5"/>
        <v>2022</v>
      </c>
      <c r="K900" s="153" t="str">
        <f t="shared" si="4"/>
        <v>Expenditure on Egypt CSSF Programme (Q4 FY 2022)</v>
      </c>
      <c r="L900" s="152" t="s">
        <v>5</v>
      </c>
      <c r="M900" s="152" t="s">
        <v>8</v>
      </c>
      <c r="N900" s="152">
        <v>10.0</v>
      </c>
      <c r="O900" s="152"/>
      <c r="P900" s="152"/>
      <c r="Q900" s="152"/>
      <c r="R900" s="153"/>
      <c r="S900" s="153" t="str">
        <f t="array" ref="S900">INDEX(Activities!I:I, MATCH(A900, Activities!A:A, 0))</f>
        <v>Egypt CSSF Programme</v>
      </c>
      <c r="T900" s="153"/>
      <c r="U900" s="135"/>
      <c r="V900" s="135"/>
      <c r="W900" s="135"/>
      <c r="X900" s="135"/>
      <c r="Y900" s="135"/>
      <c r="Z900" s="135"/>
      <c r="AA900" s="135"/>
    </row>
    <row r="901" ht="13.5" customHeight="1">
      <c r="A901" s="67" t="s">
        <v>363</v>
      </c>
      <c r="B901" s="147">
        <f>COUNTIF(Activities!A:A, A901)</f>
        <v>1</v>
      </c>
      <c r="C901" s="161">
        <v>2791112.84646</v>
      </c>
      <c r="D901" s="149">
        <v>44651.0</v>
      </c>
      <c r="E901" s="150">
        <v>44651.0</v>
      </c>
      <c r="F901" s="156">
        <v>4.0</v>
      </c>
      <c r="G901" s="153">
        <v>3.0</v>
      </c>
      <c r="H901" s="153" t="s">
        <v>817</v>
      </c>
      <c r="I901" s="153">
        <v>2022.0</v>
      </c>
      <c r="J901" s="152">
        <f t="shared" si="5"/>
        <v>2022</v>
      </c>
      <c r="K901" s="153" t="str">
        <f t="shared" si="4"/>
        <v>Expenditure on Lebanon CSSF: Security Programme (Q4 FY 2022)</v>
      </c>
      <c r="L901" s="152" t="s">
        <v>5</v>
      </c>
      <c r="M901" s="152" t="s">
        <v>8</v>
      </c>
      <c r="N901" s="152">
        <v>10.0</v>
      </c>
      <c r="O901" s="152"/>
      <c r="P901" s="152"/>
      <c r="Q901" s="152"/>
      <c r="R901" s="153"/>
      <c r="S901" s="153" t="str">
        <f t="array" ref="S901">INDEX(Activities!I:I, MATCH(A901, Activities!A:A, 0))</f>
        <v>Lebanon CSSF: Security Programme</v>
      </c>
      <c r="T901" s="153"/>
      <c r="U901" s="135"/>
      <c r="V901" s="135"/>
      <c r="W901" s="135"/>
      <c r="X901" s="135"/>
      <c r="Y901" s="135"/>
      <c r="Z901" s="135"/>
      <c r="AA901" s="135"/>
    </row>
    <row r="902" ht="13.5" customHeight="1">
      <c r="A902" s="67" t="s">
        <v>370</v>
      </c>
      <c r="B902" s="147">
        <f>COUNTIF(Activities!A:A, A902)</f>
        <v>1</v>
      </c>
      <c r="C902" s="161">
        <v>1881641.01</v>
      </c>
      <c r="D902" s="149">
        <v>44651.0</v>
      </c>
      <c r="E902" s="150">
        <v>44651.0</v>
      </c>
      <c r="F902" s="156">
        <v>4.0</v>
      </c>
      <c r="G902" s="153">
        <v>3.0</v>
      </c>
      <c r="H902" s="153" t="s">
        <v>817</v>
      </c>
      <c r="I902" s="153">
        <v>2022.0</v>
      </c>
      <c r="J902" s="152">
        <f t="shared" si="5"/>
        <v>2022</v>
      </c>
      <c r="K902" s="153" t="str">
        <f t="shared" si="4"/>
        <v>Expenditure on Libya CSSF Programme (Q4 FY 2022)</v>
      </c>
      <c r="L902" s="175" t="s">
        <v>5</v>
      </c>
      <c r="M902" s="152" t="s">
        <v>8</v>
      </c>
      <c r="N902" s="152">
        <v>10.0</v>
      </c>
      <c r="O902" s="152"/>
      <c r="P902" s="152"/>
      <c r="Q902" s="152"/>
      <c r="R902" s="153"/>
      <c r="S902" s="153" t="str">
        <f t="array" ref="S902">INDEX(Activities!I:I, MATCH(A902, Activities!A:A, 0))</f>
        <v>Libya CSSF Programme</v>
      </c>
      <c r="T902" s="153"/>
      <c r="U902" s="135"/>
      <c r="V902" s="135"/>
      <c r="W902" s="135"/>
      <c r="X902" s="135"/>
      <c r="Y902" s="135"/>
      <c r="Z902" s="135"/>
      <c r="AA902" s="135"/>
    </row>
    <row r="903" ht="13.5" customHeight="1">
      <c r="A903" s="67" t="s">
        <v>376</v>
      </c>
      <c r="B903" s="147">
        <f>COUNTIF(Activities!A:A, A903)</f>
        <v>1</v>
      </c>
      <c r="C903" s="161">
        <v>805389.87</v>
      </c>
      <c r="D903" s="149">
        <v>44651.0</v>
      </c>
      <c r="E903" s="150">
        <v>44651.0</v>
      </c>
      <c r="F903" s="156">
        <v>4.0</v>
      </c>
      <c r="G903" s="153">
        <v>3.0</v>
      </c>
      <c r="H903" s="153" t="s">
        <v>817</v>
      </c>
      <c r="I903" s="153">
        <v>2022.0</v>
      </c>
      <c r="J903" s="152">
        <f t="shared" si="5"/>
        <v>2022</v>
      </c>
      <c r="K903" s="153" t="str">
        <f t="shared" si="4"/>
        <v>Expenditure on Morocco CSSF Programme (Q4 FY 2022)</v>
      </c>
      <c r="L903" s="152" t="s">
        <v>5</v>
      </c>
      <c r="M903" s="152" t="s">
        <v>8</v>
      </c>
      <c r="N903" s="152">
        <v>10.0</v>
      </c>
      <c r="O903" s="152"/>
      <c r="P903" s="152"/>
      <c r="Q903" s="152"/>
      <c r="R903" s="153"/>
      <c r="S903" s="153" t="str">
        <f t="array" ref="S903">INDEX(Activities!I:I, MATCH(A903, Activities!A:A, 0))</f>
        <v>Morocco CSSF Programme</v>
      </c>
      <c r="T903" s="153"/>
      <c r="U903" s="135"/>
      <c r="V903" s="135"/>
      <c r="W903" s="135"/>
      <c r="X903" s="135"/>
      <c r="Y903" s="135"/>
      <c r="Z903" s="135"/>
      <c r="AA903" s="135"/>
    </row>
    <row r="904" ht="13.5" customHeight="1">
      <c r="A904" s="67" t="s">
        <v>383</v>
      </c>
      <c r="B904" s="147">
        <f>COUNTIF(Activities!A:A, A904)</f>
        <v>1</v>
      </c>
      <c r="C904" s="161">
        <v>2367762.01</v>
      </c>
      <c r="D904" s="149">
        <v>44651.0</v>
      </c>
      <c r="E904" s="150">
        <v>44651.0</v>
      </c>
      <c r="F904" s="156">
        <v>4.0</v>
      </c>
      <c r="G904" s="153">
        <v>3.0</v>
      </c>
      <c r="H904" s="153" t="s">
        <v>817</v>
      </c>
      <c r="I904" s="153">
        <v>2022.0</v>
      </c>
      <c r="J904" s="152">
        <f t="shared" si="5"/>
        <v>2022</v>
      </c>
      <c r="K904" s="153" t="str">
        <f t="shared" si="4"/>
        <v>Expenditure on Yemen CSSF Programme (Q4 FY 2022)</v>
      </c>
      <c r="L904" s="152" t="s">
        <v>5</v>
      </c>
      <c r="M904" s="152" t="s">
        <v>8</v>
      </c>
      <c r="N904" s="152">
        <v>10.0</v>
      </c>
      <c r="O904" s="152"/>
      <c r="P904" s="152"/>
      <c r="Q904" s="152"/>
      <c r="R904" s="153"/>
      <c r="S904" s="153" t="str">
        <f t="array" ref="S904">INDEX(Activities!I:I, MATCH(A904, Activities!A:A, 0))</f>
        <v>Yemen CSSF Programme</v>
      </c>
      <c r="T904" s="153"/>
      <c r="U904" s="135"/>
      <c r="V904" s="135"/>
      <c r="W904" s="135"/>
      <c r="X904" s="135"/>
      <c r="Y904" s="135"/>
      <c r="Z904" s="135"/>
      <c r="AA904" s="135"/>
    </row>
    <row r="905" ht="13.5" customHeight="1">
      <c r="A905" s="67" t="s">
        <v>414</v>
      </c>
      <c r="B905" s="147">
        <f>COUNTIF(Activities!A:A, A905)</f>
        <v>1</v>
      </c>
      <c r="C905" s="161">
        <v>65562.0</v>
      </c>
      <c r="D905" s="149">
        <v>44651.0</v>
      </c>
      <c r="E905" s="150">
        <v>44651.0</v>
      </c>
      <c r="F905" s="156">
        <v>4.0</v>
      </c>
      <c r="G905" s="153">
        <v>3.0</v>
      </c>
      <c r="H905" s="153" t="s">
        <v>817</v>
      </c>
      <c r="I905" s="153">
        <v>2022.0</v>
      </c>
      <c r="J905" s="152">
        <f t="shared" si="5"/>
        <v>2022</v>
      </c>
      <c r="K905" s="153" t="str">
        <f t="shared" si="4"/>
        <v>Expenditure on Lebanon CSSF: Community Stability Programme (Q4 FY 2022)</v>
      </c>
      <c r="L905" s="152" t="s">
        <v>5</v>
      </c>
      <c r="M905" s="152" t="s">
        <v>8</v>
      </c>
      <c r="N905" s="152">
        <v>10.0</v>
      </c>
      <c r="O905" s="152"/>
      <c r="P905" s="152"/>
      <c r="Q905" s="152"/>
      <c r="R905" s="153"/>
      <c r="S905" s="153" t="str">
        <f t="array" ref="S905">INDEX(Activities!I:I, MATCH(A905, Activities!A:A, 0))</f>
        <v>Lebanon CSSF: Community Stability Programme</v>
      </c>
      <c r="T905" s="153"/>
      <c r="U905" s="135"/>
      <c r="V905" s="135"/>
      <c r="W905" s="135"/>
      <c r="X905" s="135"/>
      <c r="Y905" s="135"/>
      <c r="Z905" s="135"/>
      <c r="AA905" s="135"/>
    </row>
    <row r="906" ht="13.5" customHeight="1">
      <c r="A906" s="67" t="s">
        <v>423</v>
      </c>
      <c r="B906" s="147">
        <f>COUNTIF(Activities!A:A, A906)</f>
        <v>1</v>
      </c>
      <c r="C906" s="161">
        <v>1325930.31</v>
      </c>
      <c r="D906" s="149">
        <v>44651.0</v>
      </c>
      <c r="E906" s="150">
        <v>44651.0</v>
      </c>
      <c r="F906" s="176">
        <v>4.0</v>
      </c>
      <c r="G906" s="153">
        <v>3.0</v>
      </c>
      <c r="H906" s="153" t="s">
        <v>817</v>
      </c>
      <c r="I906" s="153">
        <v>2022.0</v>
      </c>
      <c r="J906" s="152">
        <f t="shared" si="5"/>
        <v>2022</v>
      </c>
      <c r="K906" s="153" t="str">
        <f t="shared" si="4"/>
        <v>Expenditure on Technical Assistance Facility Programme (Q4 FY 2022)</v>
      </c>
      <c r="L906" s="152" t="s">
        <v>5</v>
      </c>
      <c r="M906" s="152" t="s">
        <v>8</v>
      </c>
      <c r="N906" s="152">
        <v>10.0</v>
      </c>
      <c r="O906" s="152"/>
      <c r="P906" s="152"/>
      <c r="Q906" s="152"/>
      <c r="R906" s="153"/>
      <c r="S906" s="153" t="str">
        <f t="array" ref="S906">INDEX(Activities!I:I, MATCH(A906, Activities!A:A, 0))</f>
        <v>Technical Assistance Facility Programme</v>
      </c>
      <c r="T906" s="153"/>
      <c r="U906" s="135"/>
      <c r="V906" s="135"/>
      <c r="W906" s="135"/>
      <c r="X906" s="135"/>
      <c r="Y906" s="135"/>
      <c r="Z906" s="135"/>
      <c r="AA906" s="135"/>
    </row>
    <row r="907" ht="13.5" customHeight="1">
      <c r="A907" s="67" t="s">
        <v>427</v>
      </c>
      <c r="B907" s="147">
        <f>COUNTIF(Activities!A:A, A907)</f>
        <v>1</v>
      </c>
      <c r="C907" s="161">
        <v>4406895.15</v>
      </c>
      <c r="D907" s="149">
        <v>44651.0</v>
      </c>
      <c r="E907" s="150">
        <v>44651.0</v>
      </c>
      <c r="F907" s="156">
        <v>4.0</v>
      </c>
      <c r="G907" s="153">
        <v>3.0</v>
      </c>
      <c r="H907" s="153" t="s">
        <v>817</v>
      </c>
      <c r="I907" s="153">
        <v>2022.0</v>
      </c>
      <c r="J907" s="152">
        <f t="shared" si="5"/>
        <v>2022</v>
      </c>
      <c r="K907" s="153" t="str">
        <f t="shared" si="4"/>
        <v>Expenditure on Middle East Peace Process (MEPP) CSSF Programme (Q4 FY 2022)</v>
      </c>
      <c r="L907" s="152" t="s">
        <v>5</v>
      </c>
      <c r="M907" s="152" t="s">
        <v>8</v>
      </c>
      <c r="N907" s="152">
        <v>10.0</v>
      </c>
      <c r="O907" s="152"/>
      <c r="P907" s="152"/>
      <c r="Q907" s="152"/>
      <c r="R907" s="153"/>
      <c r="S907" s="153" t="str">
        <f t="array" ref="S907">INDEX(Activities!I:I, MATCH(A907, Activities!A:A, 0))</f>
        <v>Middle East Peace Process (MEPP) CSSF Programme</v>
      </c>
      <c r="T907" s="153"/>
      <c r="U907" s="135"/>
      <c r="V907" s="135"/>
      <c r="W907" s="135"/>
      <c r="X907" s="135"/>
      <c r="Y907" s="135"/>
      <c r="Z907" s="135"/>
      <c r="AA907" s="135"/>
    </row>
    <row r="908" ht="13.5" customHeight="1">
      <c r="A908" s="67" t="s">
        <v>446</v>
      </c>
      <c r="B908" s="147">
        <f>COUNTIF(Activities!A:A, A908)</f>
        <v>1</v>
      </c>
      <c r="C908" s="161">
        <v>1312149.55</v>
      </c>
      <c r="D908" s="149">
        <v>44651.0</v>
      </c>
      <c r="E908" s="150">
        <v>44651.0</v>
      </c>
      <c r="F908" s="156">
        <v>4.0</v>
      </c>
      <c r="G908" s="153">
        <v>3.0</v>
      </c>
      <c r="H908" s="153" t="s">
        <v>817</v>
      </c>
      <c r="I908" s="153">
        <v>2022.0</v>
      </c>
      <c r="J908" s="152">
        <f t="shared" si="5"/>
        <v>2022</v>
      </c>
      <c r="K908" s="153" t="str">
        <f t="shared" si="4"/>
        <v>Expenditure on Tunisia CSSF Programme (Q4 FY 2022)</v>
      </c>
      <c r="L908" s="152" t="s">
        <v>5</v>
      </c>
      <c r="M908" s="152" t="s">
        <v>8</v>
      </c>
      <c r="N908" s="152">
        <v>10.0</v>
      </c>
      <c r="O908" s="152"/>
      <c r="P908" s="152"/>
      <c r="Q908" s="152"/>
      <c r="R908" s="153"/>
      <c r="S908" s="153" t="str">
        <f t="array" ref="S908">INDEX(Activities!I:I, MATCH(A908, Activities!A:A, 0))</f>
        <v>Tunisia CSSF Programme</v>
      </c>
      <c r="T908" s="153"/>
      <c r="U908" s="135"/>
      <c r="V908" s="135"/>
      <c r="W908" s="135"/>
      <c r="X908" s="135"/>
      <c r="Y908" s="135"/>
      <c r="Z908" s="135"/>
      <c r="AA908" s="135"/>
    </row>
    <row r="909" ht="13.5" customHeight="1">
      <c r="A909" s="67" t="s">
        <v>452</v>
      </c>
      <c r="B909" s="147">
        <f>COUNTIF(Activities!A:A, A909)</f>
        <v>1</v>
      </c>
      <c r="C909" s="161">
        <v>2244605.1</v>
      </c>
      <c r="D909" s="149">
        <v>44651.0</v>
      </c>
      <c r="E909" s="150">
        <v>44651.0</v>
      </c>
      <c r="F909" s="156">
        <v>4.0</v>
      </c>
      <c r="G909" s="153">
        <v>3.0</v>
      </c>
      <c r="H909" s="153" t="s">
        <v>817</v>
      </c>
      <c r="I909" s="153">
        <v>2022.0</v>
      </c>
      <c r="J909" s="152">
        <f t="shared" si="5"/>
        <v>2022</v>
      </c>
      <c r="K909" s="153" t="str">
        <f t="shared" si="4"/>
        <v>Expenditure on Iraq CSSF Programme (Q4 FY 2022)</v>
      </c>
      <c r="L909" s="152" t="s">
        <v>5</v>
      </c>
      <c r="M909" s="152" t="s">
        <v>8</v>
      </c>
      <c r="N909" s="152">
        <v>10.0</v>
      </c>
      <c r="O909" s="152"/>
      <c r="P909" s="152"/>
      <c r="Q909" s="152"/>
      <c r="R909" s="153"/>
      <c r="S909" s="153" t="str">
        <f t="array" ref="S909">INDEX(Activities!I:I, MATCH(A909, Activities!A:A, 0))</f>
        <v>Iraq CSSF Programme</v>
      </c>
      <c r="T909" s="153"/>
      <c r="U909" s="135"/>
      <c r="V909" s="135"/>
      <c r="W909" s="135"/>
      <c r="X909" s="135"/>
      <c r="Y909" s="135"/>
      <c r="Z909" s="135"/>
      <c r="AA909" s="135"/>
    </row>
    <row r="910" ht="13.5" customHeight="1">
      <c r="A910" s="67" t="s">
        <v>456</v>
      </c>
      <c r="B910" s="147">
        <f>COUNTIF(Activities!A:A, A910)</f>
        <v>1</v>
      </c>
      <c r="C910" s="161">
        <v>420296.4420013149</v>
      </c>
      <c r="D910" s="149">
        <v>44651.0</v>
      </c>
      <c r="E910" s="150">
        <v>44651.0</v>
      </c>
      <c r="F910" s="156">
        <v>4.0</v>
      </c>
      <c r="G910" s="153">
        <v>3.0</v>
      </c>
      <c r="H910" s="153" t="s">
        <v>817</v>
      </c>
      <c r="I910" s="153">
        <v>2022.0</v>
      </c>
      <c r="J910" s="152">
        <f t="shared" si="5"/>
        <v>2022</v>
      </c>
      <c r="K910" s="153" t="str">
        <f t="shared" si="4"/>
        <v>Expenditure on Syria CSSF: Future Syria Programme (Q4 FY 2022)</v>
      </c>
      <c r="L910" s="152" t="s">
        <v>5</v>
      </c>
      <c r="M910" s="152" t="s">
        <v>8</v>
      </c>
      <c r="N910" s="152">
        <v>10.0</v>
      </c>
      <c r="O910" s="152"/>
      <c r="P910" s="152"/>
      <c r="Q910" s="152"/>
      <c r="R910" s="153"/>
      <c r="S910" s="153" t="str">
        <f t="array" ref="S910">INDEX(Activities!I:I, MATCH(A910, Activities!A:A, 0))</f>
        <v>Syria CSSF: Future Syria Programme</v>
      </c>
      <c r="T910" s="153"/>
      <c r="U910" s="135"/>
      <c r="V910" s="135"/>
      <c r="W910" s="135"/>
      <c r="X910" s="135"/>
      <c r="Y910" s="135"/>
      <c r="Z910" s="135"/>
      <c r="AA910" s="135"/>
    </row>
    <row r="911" ht="13.5" customHeight="1">
      <c r="A911" s="67" t="s">
        <v>465</v>
      </c>
      <c r="B911" s="147">
        <f>COUNTIF(Activities!A:A, A911)</f>
        <v>1</v>
      </c>
      <c r="C911" s="161">
        <v>689572.09354</v>
      </c>
      <c r="D911" s="149">
        <v>44651.0</v>
      </c>
      <c r="E911" s="150">
        <v>44651.0</v>
      </c>
      <c r="F911" s="156">
        <v>4.0</v>
      </c>
      <c r="G911" s="153">
        <v>3.0</v>
      </c>
      <c r="H911" s="153" t="s">
        <v>817</v>
      </c>
      <c r="I911" s="153">
        <v>2022.0</v>
      </c>
      <c r="J911" s="152">
        <f t="shared" si="5"/>
        <v>2022</v>
      </c>
      <c r="K911" s="153" t="str">
        <f t="shared" si="4"/>
        <v>Expenditure on Lebanon CSSF: Political Reform Programme (Q4 FY 2022)</v>
      </c>
      <c r="L911" s="152" t="s">
        <v>5</v>
      </c>
      <c r="M911" s="152" t="s">
        <v>8</v>
      </c>
      <c r="N911" s="152">
        <v>10.0</v>
      </c>
      <c r="O911" s="152"/>
      <c r="P911" s="152"/>
      <c r="Q911" s="152"/>
      <c r="R911" s="153"/>
      <c r="S911" s="153" t="str">
        <f t="array" ref="S911">INDEX(Activities!I:I, MATCH(A911, Activities!A:A, 0))</f>
        <v>Lebanon CSSF: Political Reform Programme</v>
      </c>
      <c r="T911" s="153"/>
      <c r="U911" s="135"/>
      <c r="V911" s="135"/>
      <c r="W911" s="135"/>
      <c r="X911" s="135"/>
      <c r="Y911" s="135"/>
      <c r="Z911" s="135"/>
      <c r="AA911" s="135"/>
    </row>
    <row r="912" ht="13.5" customHeight="1">
      <c r="A912" s="67" t="s">
        <v>469</v>
      </c>
      <c r="B912" s="147">
        <f>COUNTIF(Activities!A:A, A912)</f>
        <v>1</v>
      </c>
      <c r="C912" s="161">
        <v>3030260.0679986854</v>
      </c>
      <c r="D912" s="149">
        <v>44651.0</v>
      </c>
      <c r="E912" s="150">
        <v>44651.0</v>
      </c>
      <c r="F912" s="156">
        <v>4.0</v>
      </c>
      <c r="G912" s="153">
        <v>3.0</v>
      </c>
      <c r="H912" s="153" t="s">
        <v>817</v>
      </c>
      <c r="I912" s="153">
        <v>2022.0</v>
      </c>
      <c r="J912" s="152">
        <f t="shared" si="5"/>
        <v>2022</v>
      </c>
      <c r="K912" s="153" t="str">
        <f t="shared" si="4"/>
        <v>Expenditure on Syria CSSF: Civilian Protection and Community Resilience Programme (Q4 FY 2022)</v>
      </c>
      <c r="L912" s="152" t="s">
        <v>5</v>
      </c>
      <c r="M912" s="152" t="s">
        <v>8</v>
      </c>
      <c r="N912" s="152">
        <v>10.0</v>
      </c>
      <c r="O912" s="152"/>
      <c r="P912" s="152"/>
      <c r="Q912" s="152"/>
      <c r="R912" s="153"/>
      <c r="S912" s="153" t="str">
        <f t="array" ref="S912">INDEX(Activities!I:I, MATCH(A912, Activities!A:A, 0))</f>
        <v>Syria CSSF: Civilian Protection and Community Resilience Programme</v>
      </c>
      <c r="T912" s="153"/>
      <c r="U912" s="135"/>
      <c r="V912" s="135"/>
      <c r="W912" s="135"/>
      <c r="X912" s="135"/>
      <c r="Y912" s="135"/>
      <c r="Z912" s="135"/>
      <c r="AA912" s="135"/>
    </row>
    <row r="913" ht="13.5" customHeight="1">
      <c r="A913" s="67" t="s">
        <v>473</v>
      </c>
      <c r="B913" s="147">
        <f>COUNTIF(Activities!A:A, A913)</f>
        <v>1</v>
      </c>
      <c r="C913" s="161">
        <v>600144.5872025727</v>
      </c>
      <c r="D913" s="149">
        <v>44651.0</v>
      </c>
      <c r="E913" s="150">
        <v>44651.0</v>
      </c>
      <c r="F913" s="156">
        <v>4.0</v>
      </c>
      <c r="G913" s="153">
        <v>3.0</v>
      </c>
      <c r="H913" s="153" t="s">
        <v>817</v>
      </c>
      <c r="I913" s="153">
        <v>2022.0</v>
      </c>
      <c r="J913" s="152">
        <f t="shared" si="5"/>
        <v>2022</v>
      </c>
      <c r="K913" s="153" t="str">
        <f t="shared" si="4"/>
        <v>Expenditure on Jordan CSSF: Political and Economic Resilience Programme (Q4 FY 2022)</v>
      </c>
      <c r="L913" s="152" t="s">
        <v>5</v>
      </c>
      <c r="M913" s="152" t="s">
        <v>8</v>
      </c>
      <c r="N913" s="152">
        <v>10.0</v>
      </c>
      <c r="O913" s="152"/>
      <c r="P913" s="152"/>
      <c r="Q913" s="152"/>
      <c r="R913" s="153"/>
      <c r="S913" s="153" t="str">
        <f t="array" ref="S913">INDEX(Activities!I:I, MATCH(A913, Activities!A:A, 0))</f>
        <v>Jordan CSSF: Political and Economic Resilience Programme</v>
      </c>
      <c r="T913" s="153"/>
      <c r="U913" s="135"/>
      <c r="V913" s="135"/>
      <c r="W913" s="135"/>
      <c r="X913" s="135"/>
      <c r="Y913" s="135"/>
      <c r="Z913" s="135"/>
      <c r="AA913" s="135"/>
    </row>
    <row r="914" ht="13.5" customHeight="1">
      <c r="A914" s="67" t="s">
        <v>477</v>
      </c>
      <c r="B914" s="147">
        <f>COUNTIF(Activities!A:A, A914)</f>
        <v>1</v>
      </c>
      <c r="C914" s="161">
        <v>1005733.0727974272</v>
      </c>
      <c r="D914" s="149">
        <v>44651.0</v>
      </c>
      <c r="E914" s="150">
        <v>44651.0</v>
      </c>
      <c r="F914" s="156">
        <v>4.0</v>
      </c>
      <c r="G914" s="153">
        <v>3.0</v>
      </c>
      <c r="H914" s="153" t="s">
        <v>817</v>
      </c>
      <c r="I914" s="153">
        <v>2022.0</v>
      </c>
      <c r="J914" s="152">
        <f t="shared" si="5"/>
        <v>2022</v>
      </c>
      <c r="K914" s="153" t="str">
        <f t="shared" si="4"/>
        <v>Expenditure on Jordan CSSF: Security and Stability Programme (Q4 FY 2022)</v>
      </c>
      <c r="L914" s="152" t="s">
        <v>5</v>
      </c>
      <c r="M914" s="152" t="s">
        <v>8</v>
      </c>
      <c r="N914" s="152">
        <v>10.0</v>
      </c>
      <c r="O914" s="152"/>
      <c r="P914" s="152"/>
      <c r="Q914" s="152"/>
      <c r="R914" s="153"/>
      <c r="S914" s="153" t="str">
        <f t="array" ref="S914">INDEX(Activities!I:I, MATCH(A914, Activities!A:A, 0))</f>
        <v>Jordan CSSF: Security and Stability Programme</v>
      </c>
      <c r="T914" s="153"/>
      <c r="U914" s="135"/>
      <c r="V914" s="135"/>
      <c r="W914" s="135"/>
      <c r="X914" s="135"/>
      <c r="Y914" s="135"/>
      <c r="Z914" s="135"/>
      <c r="AA914" s="135"/>
    </row>
    <row r="915" ht="13.5" customHeight="1">
      <c r="A915" s="67" t="s">
        <v>490</v>
      </c>
      <c r="B915" s="147">
        <f>COUNTIF(Activities!A:A, A915)</f>
        <v>1</v>
      </c>
      <c r="C915" s="161">
        <v>212000.0</v>
      </c>
      <c r="D915" s="149">
        <v>44651.0</v>
      </c>
      <c r="E915" s="150">
        <v>44651.0</v>
      </c>
      <c r="F915" s="156">
        <v>4.0</v>
      </c>
      <c r="G915" s="153">
        <v>3.0</v>
      </c>
      <c r="H915" s="153" t="s">
        <v>817</v>
      </c>
      <c r="I915" s="153">
        <v>2022.0</v>
      </c>
      <c r="J915" s="152">
        <f t="shared" si="5"/>
        <v>2022</v>
      </c>
      <c r="K915" s="153" t="str">
        <f t="shared" si="4"/>
        <v>Expenditure on OTD Justice Programme (Q4 FY 2022)</v>
      </c>
      <c r="L915" s="152" t="s">
        <v>5</v>
      </c>
      <c r="M915" s="152" t="s">
        <v>8</v>
      </c>
      <c r="N915" s="152">
        <v>10.0</v>
      </c>
      <c r="O915" s="152"/>
      <c r="P915" s="152"/>
      <c r="Q915" s="152"/>
      <c r="R915" s="153"/>
      <c r="S915" s="153" t="str">
        <f t="array" ref="S915">INDEX(Activities!I:I, MATCH(A915, Activities!A:A, 0))</f>
        <v>OTD Justice Programme</v>
      </c>
      <c r="T915" s="153"/>
      <c r="U915" s="135"/>
      <c r="V915" s="135"/>
      <c r="W915" s="135"/>
      <c r="X915" s="135"/>
      <c r="Y915" s="135"/>
      <c r="Z915" s="135"/>
      <c r="AA915" s="135"/>
    </row>
    <row r="916" ht="13.5" customHeight="1">
      <c r="A916" s="67" t="s">
        <v>495</v>
      </c>
      <c r="B916" s="147">
        <f>COUNTIF(Activities!A:A, A916)</f>
        <v>1</v>
      </c>
      <c r="C916" s="161">
        <v>11917.0</v>
      </c>
      <c r="D916" s="149">
        <v>44651.0</v>
      </c>
      <c r="E916" s="150">
        <v>44651.0</v>
      </c>
      <c r="F916" s="156">
        <v>4.0</v>
      </c>
      <c r="G916" s="153">
        <v>3.0</v>
      </c>
      <c r="H916" s="153" t="s">
        <v>817</v>
      </c>
      <c r="I916" s="153">
        <v>2022.0</v>
      </c>
      <c r="J916" s="152">
        <f t="shared" si="5"/>
        <v>2022</v>
      </c>
      <c r="K916" s="153" t="str">
        <f t="shared" si="4"/>
        <v>Expenditure on OTD Governance Programme (Q4 FY 2022)</v>
      </c>
      <c r="L916" s="152" t="s">
        <v>5</v>
      </c>
      <c r="M916" s="152" t="s">
        <v>8</v>
      </c>
      <c r="N916" s="152">
        <v>10.0</v>
      </c>
      <c r="O916" s="152"/>
      <c r="P916" s="152"/>
      <c r="Q916" s="152"/>
      <c r="R916" s="153"/>
      <c r="S916" s="153" t="str">
        <f t="array" ref="S916">INDEX(Activities!I:I, MATCH(A916, Activities!A:A, 0))</f>
        <v>OTD Governance Programme</v>
      </c>
      <c r="T916" s="153"/>
      <c r="U916" s="135"/>
      <c r="V916" s="135"/>
      <c r="W916" s="135"/>
      <c r="X916" s="135"/>
      <c r="Y916" s="135"/>
      <c r="Z916" s="135"/>
      <c r="AA916" s="135"/>
    </row>
    <row r="917" ht="13.5" customHeight="1">
      <c r="A917" s="67" t="s">
        <v>500</v>
      </c>
      <c r="B917" s="147">
        <f>COUNTIF(Activities!A:A, A917)</f>
        <v>1</v>
      </c>
      <c r="C917" s="161">
        <v>773668.0</v>
      </c>
      <c r="D917" s="149">
        <v>44651.0</v>
      </c>
      <c r="E917" s="150">
        <v>44651.0</v>
      </c>
      <c r="F917" s="156">
        <v>4.0</v>
      </c>
      <c r="G917" s="153">
        <v>3.0</v>
      </c>
      <c r="H917" s="153" t="s">
        <v>817</v>
      </c>
      <c r="I917" s="153">
        <v>2022.0</v>
      </c>
      <c r="J917" s="152">
        <f t="shared" si="5"/>
        <v>2022</v>
      </c>
      <c r="K917" s="153" t="str">
        <f t="shared" si="4"/>
        <v>Expenditure on OTD Environment, Sustainablity and Climate Change (ESCC) Programme (Q4 FY 2022)</v>
      </c>
      <c r="L917" s="152" t="s">
        <v>5</v>
      </c>
      <c r="M917" s="152" t="s">
        <v>8</v>
      </c>
      <c r="N917" s="152">
        <v>10.0</v>
      </c>
      <c r="O917" s="152"/>
      <c r="P917" s="152"/>
      <c r="Q917" s="152"/>
      <c r="R917" s="153"/>
      <c r="S917" s="153" t="str">
        <f t="array" ref="S917">INDEX(Activities!I:I, MATCH(A917, Activities!A:A, 0))</f>
        <v>OTD Environment, Sustainablity and Climate Change (ESCC) Programme</v>
      </c>
      <c r="T917" s="153"/>
      <c r="U917" s="135"/>
      <c r="V917" s="135"/>
      <c r="W917" s="135"/>
      <c r="X917" s="135"/>
      <c r="Y917" s="135"/>
      <c r="Z917" s="135"/>
      <c r="AA917" s="135"/>
    </row>
    <row r="918" ht="13.5" customHeight="1">
      <c r="A918" s="67" t="s">
        <v>505</v>
      </c>
      <c r="B918" s="147">
        <f>COUNTIF(Activities!A:A, A918)</f>
        <v>1</v>
      </c>
      <c r="C918" s="161">
        <v>378445.0</v>
      </c>
      <c r="D918" s="149">
        <v>44651.0</v>
      </c>
      <c r="E918" s="150">
        <v>44651.0</v>
      </c>
      <c r="F918" s="156">
        <v>4.0</v>
      </c>
      <c r="G918" s="153">
        <v>3.0</v>
      </c>
      <c r="H918" s="153" t="s">
        <v>817</v>
      </c>
      <c r="I918" s="153">
        <v>2022.0</v>
      </c>
      <c r="J918" s="152">
        <f t="shared" si="5"/>
        <v>2022</v>
      </c>
      <c r="K918" s="153" t="str">
        <f t="shared" si="4"/>
        <v>Expenditure on OTD Covid-19 Response Programme (Q4 FY 2022)</v>
      </c>
      <c r="L918" s="152" t="s">
        <v>5</v>
      </c>
      <c r="M918" s="152" t="s">
        <v>8</v>
      </c>
      <c r="N918" s="152">
        <v>10.0</v>
      </c>
      <c r="O918" s="152"/>
      <c r="P918" s="152"/>
      <c r="Q918" s="152"/>
      <c r="R918" s="153"/>
      <c r="S918" s="153" t="str">
        <f t="array" ref="S918">INDEX(Activities!I:I, MATCH(A918, Activities!A:A, 0))</f>
        <v>OTD Covid-19 Response Programme</v>
      </c>
      <c r="T918" s="153"/>
      <c r="U918" s="135"/>
      <c r="V918" s="135"/>
      <c r="W918" s="135"/>
      <c r="X918" s="135"/>
      <c r="Y918" s="135"/>
      <c r="Z918" s="135"/>
      <c r="AA918" s="135"/>
    </row>
    <row r="919" ht="13.5" customHeight="1">
      <c r="A919" s="67" t="s">
        <v>511</v>
      </c>
      <c r="B919" s="147">
        <f>COUNTIF(Activities!A:A, A919)</f>
        <v>1</v>
      </c>
      <c r="C919" s="161">
        <v>0.0</v>
      </c>
      <c r="D919" s="149">
        <v>44651.0</v>
      </c>
      <c r="E919" s="150">
        <v>44651.0</v>
      </c>
      <c r="F919" s="156">
        <v>4.0</v>
      </c>
      <c r="G919" s="153">
        <v>3.0</v>
      </c>
      <c r="H919" s="153" t="s">
        <v>817</v>
      </c>
      <c r="I919" s="153">
        <v>2022.0</v>
      </c>
      <c r="J919" s="152">
        <f t="shared" si="5"/>
        <v>2022</v>
      </c>
      <c r="K919" s="153" t="str">
        <f t="shared" si="4"/>
        <v>Expenditure on OTD Border Security Programme (Q4 FY 2022)</v>
      </c>
      <c r="L919" s="152" t="s">
        <v>5</v>
      </c>
      <c r="M919" s="152" t="s">
        <v>8</v>
      </c>
      <c r="N919" s="152">
        <v>10.0</v>
      </c>
      <c r="O919" s="152"/>
      <c r="P919" s="152"/>
      <c r="Q919" s="152"/>
      <c r="R919" s="153"/>
      <c r="S919" s="153" t="str">
        <f t="array" ref="S919">INDEX(Activities!I:I, MATCH(A919, Activities!A:A, 0))</f>
        <v>OTD Border Security Programme</v>
      </c>
      <c r="T919" s="153"/>
      <c r="U919" s="135"/>
      <c r="V919" s="135"/>
      <c r="W919" s="135"/>
      <c r="X919" s="135"/>
      <c r="Y919" s="135"/>
      <c r="Z919" s="135"/>
      <c r="AA919" s="135"/>
    </row>
    <row r="920" ht="13.5" customHeight="1">
      <c r="A920" s="67" t="s">
        <v>526</v>
      </c>
      <c r="B920" s="147">
        <f>COUNTIF(Activities!A:A, A920)</f>
        <v>1</v>
      </c>
      <c r="C920" s="161">
        <v>968412.0</v>
      </c>
      <c r="D920" s="149">
        <v>44651.0</v>
      </c>
      <c r="E920" s="150">
        <v>44651.0</v>
      </c>
      <c r="F920" s="156">
        <v>4.0</v>
      </c>
      <c r="G920" s="153">
        <v>3.0</v>
      </c>
      <c r="H920" s="153" t="s">
        <v>817</v>
      </c>
      <c r="I920" s="153">
        <v>2022.0</v>
      </c>
      <c r="J920" s="152">
        <f t="shared" si="5"/>
        <v>2022</v>
      </c>
      <c r="K920" s="153" t="str">
        <f t="shared" si="4"/>
        <v>Expenditure on Myanmar Country Programme (Q4 FY 2022)</v>
      </c>
      <c r="L920" s="152" t="s">
        <v>5</v>
      </c>
      <c r="M920" s="152" t="s">
        <v>8</v>
      </c>
      <c r="N920" s="152">
        <v>10.0</v>
      </c>
      <c r="O920" s="152"/>
      <c r="P920" s="152"/>
      <c r="Q920" s="152"/>
      <c r="R920" s="153"/>
      <c r="S920" s="153" t="str">
        <f t="array" ref="S920">INDEX(Activities!I:I, MATCH(A920, Activities!A:A, 0))</f>
        <v>Myanmar Country Programme</v>
      </c>
      <c r="T920" s="153"/>
      <c r="U920" s="135"/>
      <c r="V920" s="135"/>
      <c r="W920" s="135"/>
      <c r="X920" s="135"/>
      <c r="Y920" s="135"/>
      <c r="Z920" s="135"/>
      <c r="AA920" s="135"/>
    </row>
    <row r="921" ht="13.5" customHeight="1">
      <c r="A921" s="67" t="s">
        <v>538</v>
      </c>
      <c r="B921" s="147">
        <f>COUNTIF(Activities!A:A, A921)</f>
        <v>1</v>
      </c>
      <c r="C921" s="161">
        <v>735280.0</v>
      </c>
      <c r="D921" s="149">
        <v>44651.0</v>
      </c>
      <c r="E921" s="150">
        <v>44651.0</v>
      </c>
      <c r="F921" s="156">
        <v>4.0</v>
      </c>
      <c r="G921" s="153">
        <v>3.0</v>
      </c>
      <c r="H921" s="153" t="s">
        <v>817</v>
      </c>
      <c r="I921" s="153">
        <v>2022.0</v>
      </c>
      <c r="J921" s="152">
        <f t="shared" si="5"/>
        <v>2022</v>
      </c>
      <c r="K921" s="153" t="str">
        <f t="shared" si="4"/>
        <v>Expenditure on Sri Lanka - Delivering increased stability and reducing the risk of a return to conflict (Q4 FY 2022)</v>
      </c>
      <c r="L921" s="152" t="s">
        <v>5</v>
      </c>
      <c r="M921" s="152" t="s">
        <v>8</v>
      </c>
      <c r="N921" s="152">
        <v>10.0</v>
      </c>
      <c r="O921" s="152"/>
      <c r="P921" s="152"/>
      <c r="Q921" s="152"/>
      <c r="R921" s="153"/>
      <c r="S921" s="153" t="str">
        <f t="array" ref="S921">INDEX(Activities!I:I, MATCH(A921, Activities!A:A, 0))</f>
        <v>Sri Lanka - Delivering increased stability and reducing the risk of a return to conflict</v>
      </c>
      <c r="T921" s="153"/>
      <c r="U921" s="135"/>
      <c r="V921" s="135"/>
      <c r="W921" s="135"/>
      <c r="X921" s="135"/>
      <c r="Y921" s="135"/>
      <c r="Z921" s="135"/>
      <c r="AA921" s="135"/>
    </row>
    <row r="922" ht="13.5" customHeight="1">
      <c r="A922" s="67" t="s">
        <v>550</v>
      </c>
      <c r="B922" s="147">
        <f>COUNTIF(Activities!A:A, A922)</f>
        <v>1</v>
      </c>
      <c r="C922" s="161">
        <v>700109.0</v>
      </c>
      <c r="D922" s="149">
        <v>44651.0</v>
      </c>
      <c r="E922" s="150">
        <v>44651.0</v>
      </c>
      <c r="F922" s="156">
        <v>4.0</v>
      </c>
      <c r="G922" s="153">
        <v>3.0</v>
      </c>
      <c r="H922" s="153" t="s">
        <v>817</v>
      </c>
      <c r="I922" s="153">
        <v>2022.0</v>
      </c>
      <c r="J922" s="152">
        <f t="shared" si="5"/>
        <v>2022</v>
      </c>
      <c r="K922" s="153" t="str">
        <f t="shared" si="4"/>
        <v>Expenditure on Philippines Programme (Q4 FY 2022)</v>
      </c>
      <c r="L922" s="152" t="s">
        <v>5</v>
      </c>
      <c r="M922" s="152" t="s">
        <v>8</v>
      </c>
      <c r="N922" s="152">
        <v>10.0</v>
      </c>
      <c r="O922" s="152"/>
      <c r="P922" s="152"/>
      <c r="Q922" s="152"/>
      <c r="R922" s="153"/>
      <c r="S922" s="153" t="str">
        <f t="array" ref="S922">INDEX(Activities!I:I, MATCH(A922, Activities!A:A, 0))</f>
        <v>Philippines Programme</v>
      </c>
      <c r="T922" s="153"/>
      <c r="U922" s="135"/>
      <c r="V922" s="135"/>
      <c r="W922" s="135"/>
      <c r="X922" s="135"/>
      <c r="Y922" s="135"/>
      <c r="Z922" s="135"/>
      <c r="AA922" s="135"/>
    </row>
    <row r="923" ht="13.5" customHeight="1">
      <c r="A923" s="67" t="s">
        <v>556</v>
      </c>
      <c r="B923" s="147">
        <f>COUNTIF(Activities!A:A, A923)</f>
        <v>1</v>
      </c>
      <c r="C923" s="161">
        <v>457805.0</v>
      </c>
      <c r="D923" s="149">
        <v>44651.0</v>
      </c>
      <c r="E923" s="150">
        <v>44651.0</v>
      </c>
      <c r="F923" s="156">
        <v>4.0</v>
      </c>
      <c r="G923" s="153">
        <v>3.0</v>
      </c>
      <c r="H923" s="153" t="s">
        <v>817</v>
      </c>
      <c r="I923" s="153">
        <v>2022.0</v>
      </c>
      <c r="J923" s="152">
        <f t="shared" si="5"/>
        <v>2022</v>
      </c>
      <c r="K923" s="153" t="str">
        <f t="shared" si="4"/>
        <v>Expenditure on Pacific Programme (Q4 FY 2022)</v>
      </c>
      <c r="L923" s="152" t="s">
        <v>5</v>
      </c>
      <c r="M923" s="152" t="s">
        <v>8</v>
      </c>
      <c r="N923" s="152">
        <v>10.0</v>
      </c>
      <c r="O923" s="152"/>
      <c r="P923" s="152"/>
      <c r="Q923" s="152"/>
      <c r="R923" s="153"/>
      <c r="S923" s="153" t="str">
        <f t="array" ref="S923">INDEX(Activities!I:I, MATCH(A923, Activities!A:A, 0))</f>
        <v>Pacific Programme</v>
      </c>
      <c r="T923" s="153"/>
      <c r="U923" s="135"/>
      <c r="V923" s="135"/>
      <c r="W923" s="135"/>
      <c r="X923" s="135"/>
      <c r="Y923" s="135"/>
      <c r="Z923" s="135"/>
      <c r="AA923" s="135"/>
    </row>
    <row r="924" ht="13.5" customHeight="1">
      <c r="A924" s="67" t="s">
        <v>565</v>
      </c>
      <c r="B924" s="147">
        <f>COUNTIF(Activities!A:A, A924)</f>
        <v>1</v>
      </c>
      <c r="C924" s="169">
        <v>0.0</v>
      </c>
      <c r="D924" s="177">
        <v>44651.0</v>
      </c>
      <c r="E924" s="178">
        <v>44651.0</v>
      </c>
      <c r="F924" s="156">
        <v>4.0</v>
      </c>
      <c r="G924" s="153">
        <v>3.0</v>
      </c>
      <c r="H924" s="153" t="s">
        <v>817</v>
      </c>
      <c r="I924" s="153">
        <v>2022.0</v>
      </c>
      <c r="J924" s="152">
        <f t="shared" si="5"/>
        <v>2022</v>
      </c>
      <c r="K924" s="153" t="str">
        <f t="shared" si="4"/>
        <v>Expenditure on Western Balkans Stability CSSF Programme (Q4 FY 2022)</v>
      </c>
      <c r="L924" s="152" t="s">
        <v>5</v>
      </c>
      <c r="M924" s="152" t="s">
        <v>8</v>
      </c>
      <c r="N924" s="152">
        <v>10.0</v>
      </c>
      <c r="O924" s="152"/>
      <c r="P924" s="152"/>
      <c r="Q924" s="152"/>
      <c r="R924" s="153"/>
      <c r="S924" s="153" t="str">
        <f t="array" ref="S924">INDEX(Activities!I:I, MATCH(A924, Activities!A:A, 0))</f>
        <v>Western Balkans Stability CSSF Programme</v>
      </c>
      <c r="T924" s="153"/>
      <c r="U924" s="135"/>
      <c r="V924" s="135"/>
      <c r="W924" s="135"/>
      <c r="X924" s="135"/>
      <c r="Y924" s="135"/>
      <c r="Z924" s="135"/>
      <c r="AA924" s="135"/>
    </row>
    <row r="925" ht="13.5" customHeight="1">
      <c r="A925" s="160" t="s">
        <v>109</v>
      </c>
      <c r="B925" s="147">
        <f>COUNTIF(Activities!A:A, A925)</f>
        <v>1</v>
      </c>
      <c r="C925" s="179">
        <v>0.0</v>
      </c>
      <c r="D925" s="180">
        <v>44742.0</v>
      </c>
      <c r="E925" s="181">
        <v>44742.0</v>
      </c>
      <c r="F925" s="182">
        <v>4.0</v>
      </c>
      <c r="G925" s="152">
        <v>6.0</v>
      </c>
      <c r="H925" s="153" t="s">
        <v>814</v>
      </c>
      <c r="I925" s="153">
        <v>2022.0</v>
      </c>
      <c r="J925" s="152">
        <f t="shared" ref="J925:J1200" si="6">IF(G925="Q4", I925, I925+1)</f>
        <v>2023</v>
      </c>
      <c r="K925" s="153" t="str">
        <f t="shared" si="4"/>
        <v>Expenditure on Multilateral Championing Our Values (Q1 FY 2023)</v>
      </c>
      <c r="L925" s="152" t="s">
        <v>5</v>
      </c>
      <c r="M925" s="152" t="s">
        <v>8</v>
      </c>
      <c r="N925" s="152">
        <v>10.0</v>
      </c>
      <c r="O925" s="152"/>
      <c r="P925" s="152"/>
      <c r="Q925" s="152"/>
      <c r="R925" s="153"/>
      <c r="S925" s="153" t="str">
        <f t="array" ref="S925">INDEX(Activities!I:I, MATCH(A925, Activities!A:A, 0))</f>
        <v>Multilateral Championing Our Values</v>
      </c>
      <c r="T925" s="154"/>
      <c r="U925" s="135"/>
      <c r="V925" s="135"/>
      <c r="W925" s="135"/>
      <c r="X925" s="135"/>
      <c r="Y925" s="135"/>
      <c r="Z925" s="135"/>
      <c r="AA925" s="135"/>
    </row>
    <row r="926" ht="13.5" customHeight="1">
      <c r="A926" s="160" t="s">
        <v>117</v>
      </c>
      <c r="B926" s="147">
        <f>COUNTIF(Activities!A:A, A926)</f>
        <v>1</v>
      </c>
      <c r="C926" s="183">
        <v>0.0</v>
      </c>
      <c r="D926" s="180">
        <v>44742.0</v>
      </c>
      <c r="E926" s="181">
        <v>44742.0</v>
      </c>
      <c r="F926" s="182">
        <v>4.0</v>
      </c>
      <c r="G926" s="152">
        <v>6.0</v>
      </c>
      <c r="H926" s="153" t="s">
        <v>814</v>
      </c>
      <c r="I926" s="153">
        <v>2022.0</v>
      </c>
      <c r="J926" s="152">
        <f t="shared" si="6"/>
        <v>2023</v>
      </c>
      <c r="K926" s="153" t="str">
        <f t="shared" si="4"/>
        <v>Expenditure on Multilateral Strategy Peacebuilding Programme (Q1 FY 2023)</v>
      </c>
      <c r="L926" s="152" t="s">
        <v>5</v>
      </c>
      <c r="M926" s="152" t="s">
        <v>8</v>
      </c>
      <c r="N926" s="152">
        <v>10.0</v>
      </c>
      <c r="O926" s="152"/>
      <c r="P926" s="152"/>
      <c r="Q926" s="152"/>
      <c r="R926" s="153"/>
      <c r="S926" s="153" t="str">
        <f t="array" ref="S926">INDEX(Activities!I:I, MATCH(A926, Activities!A:A, 0))</f>
        <v>Multilateral Strategy Peacebuilding Programme</v>
      </c>
      <c r="T926" s="154"/>
      <c r="U926" s="135"/>
      <c r="V926" s="135"/>
      <c r="W926" s="135"/>
      <c r="X926" s="135"/>
      <c r="Y926" s="135"/>
      <c r="Z926" s="135"/>
      <c r="AA926" s="135"/>
    </row>
    <row r="927" ht="13.5" customHeight="1">
      <c r="A927" s="160" t="s">
        <v>122</v>
      </c>
      <c r="B927" s="147">
        <f>COUNTIF(Activities!A:A, A927)</f>
        <v>1</v>
      </c>
      <c r="C927" s="184">
        <v>415128.0</v>
      </c>
      <c r="D927" s="180">
        <v>44742.0</v>
      </c>
      <c r="E927" s="181">
        <v>44742.0</v>
      </c>
      <c r="F927" s="182">
        <v>4.0</v>
      </c>
      <c r="G927" s="152">
        <v>6.0</v>
      </c>
      <c r="H927" s="153" t="s">
        <v>814</v>
      </c>
      <c r="I927" s="153">
        <v>2022.0</v>
      </c>
      <c r="J927" s="152">
        <f t="shared" si="6"/>
        <v>2023</v>
      </c>
      <c r="K927" s="153" t="str">
        <f t="shared" si="4"/>
        <v>Expenditure on Multilateral Strategy Peacekeeping Programme (Q1 FY 2023)</v>
      </c>
      <c r="L927" s="152" t="s">
        <v>5</v>
      </c>
      <c r="M927" s="152" t="s">
        <v>8</v>
      </c>
      <c r="N927" s="152">
        <v>10.0</v>
      </c>
      <c r="O927" s="152"/>
      <c r="P927" s="152"/>
      <c r="Q927" s="152"/>
      <c r="R927" s="153"/>
      <c r="S927" s="153" t="str">
        <f t="array" ref="S927">INDEX(Activities!I:I, MATCH(A927, Activities!A:A, 0))</f>
        <v>Multilateral Strategy Peacekeeping Programme</v>
      </c>
      <c r="T927" s="153"/>
      <c r="U927" s="135"/>
      <c r="V927" s="135"/>
      <c r="W927" s="135"/>
      <c r="X927" s="135"/>
      <c r="Y927" s="135"/>
      <c r="Z927" s="135"/>
      <c r="AA927" s="135"/>
    </row>
    <row r="928" ht="13.5" customHeight="1">
      <c r="A928" s="160" t="s">
        <v>127</v>
      </c>
      <c r="B928" s="147">
        <f>COUNTIF(Activities!A:A, A928)</f>
        <v>1</v>
      </c>
      <c r="C928" s="184">
        <v>499972.14</v>
      </c>
      <c r="D928" s="180">
        <v>44742.0</v>
      </c>
      <c r="E928" s="181">
        <v>44742.0</v>
      </c>
      <c r="F928" s="182">
        <v>4.0</v>
      </c>
      <c r="G928" s="152">
        <v>6.0</v>
      </c>
      <c r="H928" s="153" t="s">
        <v>814</v>
      </c>
      <c r="I928" s="153">
        <v>2022.0</v>
      </c>
      <c r="J928" s="152">
        <f t="shared" si="6"/>
        <v>2023</v>
      </c>
      <c r="K928" s="153" t="str">
        <f t="shared" si="4"/>
        <v>Expenditure on Multilateral Security Capacity Building (Q1 FY 2023)</v>
      </c>
      <c r="L928" s="152" t="s">
        <v>5</v>
      </c>
      <c r="M928" s="152" t="s">
        <v>8</v>
      </c>
      <c r="N928" s="152">
        <v>10.0</v>
      </c>
      <c r="O928" s="152"/>
      <c r="P928" s="152"/>
      <c r="Q928" s="152"/>
      <c r="R928" s="153"/>
      <c r="S928" s="153" t="str">
        <f t="array" ref="S928">INDEX(Activities!I:I, MATCH(A928, Activities!A:A, 0))</f>
        <v>Multilateral Security Capacity Building</v>
      </c>
      <c r="T928" s="153"/>
      <c r="U928" s="135"/>
      <c r="V928" s="135"/>
      <c r="W928" s="135"/>
      <c r="X928" s="135"/>
      <c r="Y928" s="135"/>
      <c r="Z928" s="135"/>
      <c r="AA928" s="135"/>
    </row>
    <row r="929" ht="13.5" customHeight="1">
      <c r="A929" s="160" t="s">
        <v>131</v>
      </c>
      <c r="B929" s="147">
        <f>COUNTIF(Activities!A:A, A929)</f>
        <v>1</v>
      </c>
      <c r="C929" s="184">
        <v>0.0</v>
      </c>
      <c r="D929" s="180">
        <v>44742.0</v>
      </c>
      <c r="E929" s="181">
        <v>44742.0</v>
      </c>
      <c r="F929" s="182">
        <v>4.0</v>
      </c>
      <c r="G929" s="152">
        <v>6.0</v>
      </c>
      <c r="H929" s="153" t="s">
        <v>814</v>
      </c>
      <c r="I929" s="153">
        <v>2022.0</v>
      </c>
      <c r="J929" s="152">
        <f t="shared" si="6"/>
        <v>2023</v>
      </c>
      <c r="K929" s="153" t="str">
        <f t="shared" si="4"/>
        <v>Expenditure on Migration Reintegration and Support for Returnees Programme (Q1 FY 2023)</v>
      </c>
      <c r="L929" s="152" t="s">
        <v>5</v>
      </c>
      <c r="M929" s="152" t="s">
        <v>8</v>
      </c>
      <c r="N929" s="152">
        <v>10.0</v>
      </c>
      <c r="O929" s="152"/>
      <c r="P929" s="152"/>
      <c r="Q929" s="152"/>
      <c r="R929" s="153"/>
      <c r="S929" s="153" t="str">
        <f t="array" ref="S929">INDEX(Activities!I:I, MATCH(A929, Activities!A:A, 0))</f>
        <v>Migration Reintegration and Support for Returnees Programme</v>
      </c>
      <c r="T929" s="153"/>
      <c r="U929" s="135"/>
      <c r="V929" s="135"/>
      <c r="W929" s="135"/>
      <c r="X929" s="135"/>
      <c r="Y929" s="135"/>
      <c r="Z929" s="135"/>
      <c r="AA929" s="135"/>
    </row>
    <row r="930" ht="13.5" customHeight="1">
      <c r="A930" s="146" t="s">
        <v>136</v>
      </c>
      <c r="B930" s="147">
        <f>COUNTIF(Activities!A:A, A930)</f>
        <v>1</v>
      </c>
      <c r="C930" s="185">
        <v>562606.3</v>
      </c>
      <c r="D930" s="180">
        <v>44742.0</v>
      </c>
      <c r="E930" s="181">
        <v>44742.0</v>
      </c>
      <c r="F930" s="182">
        <v>4.0</v>
      </c>
      <c r="G930" s="152">
        <v>6.0</v>
      </c>
      <c r="H930" s="153" t="s">
        <v>814</v>
      </c>
      <c r="I930" s="153">
        <v>2022.0</v>
      </c>
      <c r="J930" s="152">
        <f t="shared" si="6"/>
        <v>2023</v>
      </c>
      <c r="K930" s="153" t="str">
        <f t="shared" si="4"/>
        <v>Expenditure on Supporting Turkey to manage illegal migration from the East (Q1 FY 2023)</v>
      </c>
      <c r="L930" s="152" t="s">
        <v>5</v>
      </c>
      <c r="M930" s="152" t="s">
        <v>8</v>
      </c>
      <c r="N930" s="152">
        <v>10.0</v>
      </c>
      <c r="O930" s="152"/>
      <c r="P930" s="152"/>
      <c r="Q930" s="152"/>
      <c r="R930" s="153"/>
      <c r="S930" s="153" t="str">
        <f t="array" ref="S930">INDEX(Activities!I:I, MATCH(A930, Activities!A:A, 0))</f>
        <v>Supporting Turkey to manage illegal migration from the East</v>
      </c>
      <c r="T930" s="153"/>
      <c r="U930" s="135"/>
      <c r="V930" s="135"/>
      <c r="W930" s="135"/>
      <c r="X930" s="135"/>
      <c r="Y930" s="135"/>
      <c r="Z930" s="135"/>
      <c r="AA930" s="135"/>
    </row>
    <row r="931" ht="13.5" customHeight="1">
      <c r="A931" s="146" t="s">
        <v>142</v>
      </c>
      <c r="B931" s="147">
        <f>COUNTIF(Activities!A:A, A931)</f>
        <v>1</v>
      </c>
      <c r="C931" s="186">
        <v>0.0</v>
      </c>
      <c r="D931" s="180">
        <v>44742.0</v>
      </c>
      <c r="E931" s="181">
        <v>44742.0</v>
      </c>
      <c r="F931" s="182">
        <v>4.0</v>
      </c>
      <c r="G931" s="152">
        <v>6.0</v>
      </c>
      <c r="H931" s="153" t="s">
        <v>814</v>
      </c>
      <c r="I931" s="153">
        <v>2022.0</v>
      </c>
      <c r="J931" s="152">
        <f t="shared" si="6"/>
        <v>2023</v>
      </c>
      <c r="K931" s="153" t="str">
        <f t="shared" si="4"/>
        <v>Expenditure on Commonwealth Prosperity (Q1 FY 2023)</v>
      </c>
      <c r="L931" s="152" t="s">
        <v>5</v>
      </c>
      <c r="M931" s="152" t="s">
        <v>8</v>
      </c>
      <c r="N931" s="152">
        <v>10.0</v>
      </c>
      <c r="O931" s="152"/>
      <c r="P931" s="152"/>
      <c r="Q931" s="152"/>
      <c r="R931" s="153"/>
      <c r="S931" s="153" t="str">
        <f t="array" ref="S931">INDEX(Activities!I:I, MATCH(A931, Activities!A:A, 0))</f>
        <v>Commonwealth Prosperity</v>
      </c>
      <c r="T931" s="153"/>
      <c r="U931" s="135"/>
      <c r="V931" s="135"/>
      <c r="W931" s="135"/>
      <c r="X931" s="135"/>
      <c r="Y931" s="135"/>
      <c r="Z931" s="135"/>
      <c r="AA931" s="135"/>
    </row>
    <row r="932" ht="13.5" customHeight="1">
      <c r="A932" s="164" t="s">
        <v>146</v>
      </c>
      <c r="B932" s="147">
        <f>COUNTIF(Activities!A:A, A932)</f>
        <v>1</v>
      </c>
      <c r="C932" s="187">
        <v>0.0</v>
      </c>
      <c r="D932" s="180">
        <v>44742.0</v>
      </c>
      <c r="E932" s="181">
        <v>44742.0</v>
      </c>
      <c r="F932" s="182">
        <v>4.0</v>
      </c>
      <c r="G932" s="152">
        <v>6.0</v>
      </c>
      <c r="H932" s="153" t="s">
        <v>814</v>
      </c>
      <c r="I932" s="153">
        <v>2022.0</v>
      </c>
      <c r="J932" s="152">
        <f t="shared" si="6"/>
        <v>2023</v>
      </c>
      <c r="K932" s="153" t="str">
        <f t="shared" si="4"/>
        <v>Expenditure on Commonwealth Security (Q1 FY 2023)</v>
      </c>
      <c r="L932" s="152" t="s">
        <v>5</v>
      </c>
      <c r="M932" s="152" t="s">
        <v>8</v>
      </c>
      <c r="N932" s="152">
        <v>10.0</v>
      </c>
      <c r="O932" s="152"/>
      <c r="P932" s="152"/>
      <c r="Q932" s="152"/>
      <c r="R932" s="153"/>
      <c r="S932" s="153" t="str">
        <f t="array" ref="S932">INDEX(Activities!I:I, MATCH(A932, Activities!A:A, 0))</f>
        <v>Commonwealth Security</v>
      </c>
      <c r="T932" s="153"/>
      <c r="U932" s="135"/>
      <c r="V932" s="135"/>
      <c r="W932" s="135"/>
      <c r="X932" s="135"/>
      <c r="Y932" s="135"/>
      <c r="Z932" s="135"/>
      <c r="AA932" s="135"/>
    </row>
    <row r="933" ht="13.5" customHeight="1">
      <c r="A933" s="165" t="s">
        <v>151</v>
      </c>
      <c r="B933" s="147">
        <f>COUNTIF(Activities!A:A, A933)</f>
        <v>1</v>
      </c>
      <c r="C933" s="184">
        <v>0.0</v>
      </c>
      <c r="D933" s="180">
        <v>44742.0</v>
      </c>
      <c r="E933" s="181">
        <v>44742.0</v>
      </c>
      <c r="F933" s="182">
        <v>4.0</v>
      </c>
      <c r="G933" s="152">
        <v>6.0</v>
      </c>
      <c r="H933" s="153" t="s">
        <v>814</v>
      </c>
      <c r="I933" s="153">
        <v>2022.0</v>
      </c>
      <c r="J933" s="152">
        <f t="shared" si="6"/>
        <v>2023</v>
      </c>
      <c r="K933" s="153" t="str">
        <f t="shared" si="4"/>
        <v>Expenditure on Commonwealth Fairness (Q1 FY 2023)</v>
      </c>
      <c r="L933" s="152" t="s">
        <v>5</v>
      </c>
      <c r="M933" s="152" t="s">
        <v>8</v>
      </c>
      <c r="N933" s="152">
        <v>10.0</v>
      </c>
      <c r="O933" s="152"/>
      <c r="P933" s="152"/>
      <c r="Q933" s="152"/>
      <c r="R933" s="153"/>
      <c r="S933" s="153" t="str">
        <f t="array" ref="S933">INDEX(Activities!I:I, MATCH(A933, Activities!A:A, 0))</f>
        <v>Commonwealth Fairness</v>
      </c>
      <c r="T933" s="153"/>
      <c r="U933" s="135"/>
      <c r="V933" s="135"/>
      <c r="W933" s="135"/>
      <c r="X933" s="135"/>
      <c r="Y933" s="135"/>
      <c r="Z933" s="135"/>
      <c r="AA933" s="135"/>
    </row>
    <row r="934" ht="13.5" customHeight="1">
      <c r="A934" s="165" t="s">
        <v>156</v>
      </c>
      <c r="B934" s="147">
        <f>COUNTIF(Activities!A:A, A934)</f>
        <v>1</v>
      </c>
      <c r="C934" s="184">
        <v>0.0</v>
      </c>
      <c r="D934" s="180">
        <v>44742.0</v>
      </c>
      <c r="E934" s="181">
        <v>44742.0</v>
      </c>
      <c r="F934" s="182">
        <v>4.0</v>
      </c>
      <c r="G934" s="152">
        <v>6.0</v>
      </c>
      <c r="H934" s="153" t="s">
        <v>814</v>
      </c>
      <c r="I934" s="153">
        <v>2022.0</v>
      </c>
      <c r="J934" s="152">
        <f t="shared" si="6"/>
        <v>2023</v>
      </c>
      <c r="K934" s="153" t="str">
        <f t="shared" si="4"/>
        <v>Expenditure on Commonwealth Sustainability (Q1 FY 2023)</v>
      </c>
      <c r="L934" s="152" t="s">
        <v>5</v>
      </c>
      <c r="M934" s="152" t="s">
        <v>8</v>
      </c>
      <c r="N934" s="152">
        <v>10.0</v>
      </c>
      <c r="O934" s="152"/>
      <c r="P934" s="152"/>
      <c r="Q934" s="152"/>
      <c r="R934" s="153"/>
      <c r="S934" s="153" t="str">
        <f t="array" ref="S934">INDEX(Activities!I:I, MATCH(A934, Activities!A:A, 0))</f>
        <v>Commonwealth Sustainability</v>
      </c>
      <c r="T934" s="153"/>
      <c r="U934" s="135"/>
      <c r="V934" s="135"/>
      <c r="W934" s="135"/>
      <c r="X934" s="135"/>
      <c r="Y934" s="135"/>
      <c r="Z934" s="135"/>
      <c r="AA934" s="135"/>
    </row>
    <row r="935" ht="13.5" customHeight="1">
      <c r="A935" s="165" t="s">
        <v>161</v>
      </c>
      <c r="B935" s="188">
        <f>COUNTIF(Activities!A:A, A935)</f>
        <v>1</v>
      </c>
      <c r="C935" s="185">
        <v>2547202.12</v>
      </c>
      <c r="D935" s="181">
        <v>44742.0</v>
      </c>
      <c r="E935" s="181">
        <v>44742.0</v>
      </c>
      <c r="F935" s="182">
        <v>4.0</v>
      </c>
      <c r="G935" s="152">
        <v>6.0</v>
      </c>
      <c r="H935" s="153" t="s">
        <v>814</v>
      </c>
      <c r="I935" s="153">
        <v>2022.0</v>
      </c>
      <c r="J935" s="152">
        <f t="shared" si="6"/>
        <v>2023</v>
      </c>
      <c r="K935" s="153" t="str">
        <f t="shared" si="4"/>
        <v>Expenditure on Counter Terrorism Programmes Fund (Q1 FY 2023)</v>
      </c>
      <c r="L935" s="152" t="s">
        <v>5</v>
      </c>
      <c r="M935" s="152" t="s">
        <v>8</v>
      </c>
      <c r="N935" s="152">
        <v>10.0</v>
      </c>
      <c r="O935" s="152"/>
      <c r="P935" s="152"/>
      <c r="Q935" s="152"/>
      <c r="R935" s="153"/>
      <c r="S935" s="153" t="str">
        <f t="array" ref="S935">INDEX(Activities!I:I, MATCH(A935, Activities!A:A, 0))</f>
        <v>Counter Terrorism Programmes Fund</v>
      </c>
      <c r="T935" s="153"/>
      <c r="U935" s="135"/>
      <c r="V935" s="135"/>
      <c r="W935" s="135"/>
      <c r="X935" s="135"/>
      <c r="Y935" s="135"/>
      <c r="Z935" s="135"/>
      <c r="AA935" s="135"/>
    </row>
    <row r="936" ht="13.5" customHeight="1">
      <c r="A936" s="165" t="s">
        <v>174</v>
      </c>
      <c r="B936" s="189">
        <f>COUNTIF(Activities!A:A, A936)</f>
        <v>1</v>
      </c>
      <c r="C936" s="187">
        <v>6978.81</v>
      </c>
      <c r="D936" s="190">
        <v>44742.0</v>
      </c>
      <c r="E936" s="181">
        <v>44742.0</v>
      </c>
      <c r="F936" s="182">
        <v>4.0</v>
      </c>
      <c r="G936" s="152">
        <v>6.0</v>
      </c>
      <c r="H936" s="153" t="s">
        <v>814</v>
      </c>
      <c r="I936" s="153">
        <v>2022.0</v>
      </c>
      <c r="J936" s="152">
        <f t="shared" si="6"/>
        <v>2023</v>
      </c>
      <c r="K936" s="153" t="str">
        <f t="shared" si="4"/>
        <v>Expenditure on Collaboration against trafficking and smuggling in Nigeria &amp; Niger (CATS NN)(Formerly Upstream Programme) (Q1 FY 2023)</v>
      </c>
      <c r="L936" s="152" t="s">
        <v>5</v>
      </c>
      <c r="M936" s="152" t="s">
        <v>8</v>
      </c>
      <c r="N936" s="152">
        <v>10.0</v>
      </c>
      <c r="O936" s="152"/>
      <c r="P936" s="152"/>
      <c r="Q936" s="152"/>
      <c r="R936" s="153"/>
      <c r="S936" s="153" t="str">
        <f t="array" ref="S936">INDEX(Activities!I:I, MATCH(A936, Activities!A:A, 0))</f>
        <v>Collaboration against trafficking and smuggling in Nigeria &amp; Niger (CATS NN)(Formerly Upstream Programme)</v>
      </c>
      <c r="T936" s="153"/>
      <c r="U936" s="135"/>
      <c r="V936" s="135"/>
      <c r="W936" s="135"/>
      <c r="X936" s="135"/>
      <c r="Y936" s="135"/>
      <c r="Z936" s="135"/>
      <c r="AA936" s="135"/>
    </row>
    <row r="937" ht="13.5" customHeight="1">
      <c r="A937" s="160" t="s">
        <v>175</v>
      </c>
      <c r="B937" s="191">
        <f>COUNTIF(Activities!A:A, A937)</f>
        <v>1</v>
      </c>
      <c r="C937" s="185">
        <v>0.0</v>
      </c>
      <c r="D937" s="180">
        <v>44742.0</v>
      </c>
      <c r="E937" s="181">
        <v>44742.0</v>
      </c>
      <c r="F937" s="182">
        <v>4.0</v>
      </c>
      <c r="G937" s="152">
        <v>6.0</v>
      </c>
      <c r="H937" s="153" t="s">
        <v>814</v>
      </c>
      <c r="I937" s="153">
        <v>2022.0</v>
      </c>
      <c r="J937" s="152">
        <f t="shared" si="6"/>
        <v>2023</v>
      </c>
      <c r="K937" s="153" t="str">
        <f t="shared" si="4"/>
        <v>Expenditure on Future Frontiers Programme (Q1 FY 2023)</v>
      </c>
      <c r="L937" s="152" t="s">
        <v>5</v>
      </c>
      <c r="M937" s="152" t="s">
        <v>8</v>
      </c>
      <c r="N937" s="152">
        <v>10.0</v>
      </c>
      <c r="O937" s="152"/>
      <c r="P937" s="152"/>
      <c r="Q937" s="152"/>
      <c r="R937" s="153"/>
      <c r="S937" s="153" t="str">
        <f t="array" ref="S937">INDEX(Activities!I:I, MATCH(A937, Activities!A:A, 0))</f>
        <v>Future Frontiers Programme</v>
      </c>
      <c r="T937" s="153"/>
      <c r="U937" s="135"/>
      <c r="V937" s="135"/>
      <c r="W937" s="135"/>
      <c r="X937" s="135"/>
      <c r="Y937" s="135"/>
      <c r="Z937" s="135"/>
      <c r="AA937" s="135"/>
    </row>
    <row r="938" ht="13.5" customHeight="1">
      <c r="A938" s="146" t="s">
        <v>179</v>
      </c>
      <c r="B938" s="192">
        <f>COUNTIF(Activities!A:A, A938)</f>
        <v>1</v>
      </c>
      <c r="C938" s="186">
        <v>0.0</v>
      </c>
      <c r="D938" s="180">
        <v>44742.0</v>
      </c>
      <c r="E938" s="181">
        <v>44742.0</v>
      </c>
      <c r="F938" s="182">
        <v>4.0</v>
      </c>
      <c r="G938" s="152">
        <v>6.0</v>
      </c>
      <c r="H938" s="153" t="s">
        <v>814</v>
      </c>
      <c r="I938" s="153">
        <v>2022.0</v>
      </c>
      <c r="J938" s="152">
        <f t="shared" si="6"/>
        <v>2023</v>
      </c>
      <c r="K938" s="153" t="str">
        <f t="shared" si="4"/>
        <v>Expenditure on Afghanistan Demining programme (Q1 FY 2023)</v>
      </c>
      <c r="L938" s="152" t="s">
        <v>5</v>
      </c>
      <c r="M938" s="152" t="s">
        <v>8</v>
      </c>
      <c r="N938" s="152">
        <v>10.0</v>
      </c>
      <c r="O938" s="152"/>
      <c r="P938" s="152"/>
      <c r="Q938" s="152"/>
      <c r="R938" s="153"/>
      <c r="S938" s="153" t="str">
        <f t="array" ref="S938">INDEX(Activities!I:I, MATCH(A938, Activities!A:A, 0))</f>
        <v>Afghanistan Demining programme</v>
      </c>
      <c r="T938" s="153"/>
      <c r="U938" s="135"/>
      <c r="V938" s="135"/>
      <c r="W938" s="135"/>
      <c r="X938" s="135"/>
      <c r="Y938" s="135"/>
      <c r="Z938" s="135"/>
      <c r="AA938" s="135"/>
    </row>
    <row r="939" ht="13.5" customHeight="1">
      <c r="A939" s="146" t="s">
        <v>186</v>
      </c>
      <c r="B939" s="147">
        <f>COUNTIF(Activities!A:A, A939)</f>
        <v>1</v>
      </c>
      <c r="C939" s="186">
        <v>0.0</v>
      </c>
      <c r="D939" s="180">
        <v>44742.0</v>
      </c>
      <c r="E939" s="181">
        <v>44742.0</v>
      </c>
      <c r="F939" s="182">
        <v>4.0</v>
      </c>
      <c r="G939" s="152">
        <v>6.0</v>
      </c>
      <c r="H939" s="153" t="s">
        <v>814</v>
      </c>
      <c r="I939" s="153">
        <v>2022.0</v>
      </c>
      <c r="J939" s="152">
        <f t="shared" si="6"/>
        <v>2023</v>
      </c>
      <c r="K939" s="153" t="str">
        <f t="shared" si="4"/>
        <v>Expenditure on Afghanistan Migration programme (Q1 FY 2023)</v>
      </c>
      <c r="L939" s="152" t="s">
        <v>5</v>
      </c>
      <c r="M939" s="152" t="s">
        <v>8</v>
      </c>
      <c r="N939" s="152">
        <v>10.0</v>
      </c>
      <c r="O939" s="152"/>
      <c r="P939" s="152"/>
      <c r="Q939" s="152"/>
      <c r="R939" s="153"/>
      <c r="S939" s="153" t="str">
        <f t="array" ref="S939">INDEX(Activities!I:I, MATCH(A939, Activities!A:A, 0))</f>
        <v>Afghanistan Migration programme</v>
      </c>
      <c r="T939" s="153"/>
      <c r="U939" s="135"/>
      <c r="V939" s="135"/>
      <c r="W939" s="135"/>
      <c r="X939" s="135"/>
      <c r="Y939" s="135"/>
      <c r="Z939" s="135"/>
      <c r="AA939" s="135"/>
    </row>
    <row r="940" ht="13.5" customHeight="1">
      <c r="A940" s="146" t="s">
        <v>191</v>
      </c>
      <c r="B940" s="188">
        <f>COUNTIF(Activities!A:A, A940)</f>
        <v>1</v>
      </c>
      <c r="C940" s="187">
        <v>0.0</v>
      </c>
      <c r="D940" s="180">
        <v>44742.0</v>
      </c>
      <c r="E940" s="181">
        <v>44742.0</v>
      </c>
      <c r="F940" s="182">
        <v>4.0</v>
      </c>
      <c r="G940" s="152">
        <v>6.0</v>
      </c>
      <c r="H940" s="153" t="s">
        <v>814</v>
      </c>
      <c r="I940" s="153">
        <v>2022.0</v>
      </c>
      <c r="J940" s="152">
        <f t="shared" si="6"/>
        <v>2023</v>
      </c>
      <c r="K940" s="153" t="str">
        <f t="shared" si="4"/>
        <v>Expenditure on Afghanistan Security Sector and Peace-building Support (Q1 FY 2023)</v>
      </c>
      <c r="L940" s="152" t="s">
        <v>5</v>
      </c>
      <c r="M940" s="152" t="s">
        <v>8</v>
      </c>
      <c r="N940" s="152">
        <v>10.0</v>
      </c>
      <c r="O940" s="152"/>
      <c r="P940" s="152"/>
      <c r="Q940" s="152"/>
      <c r="R940" s="153"/>
      <c r="S940" s="153" t="str">
        <f t="array" ref="S940">INDEX(Activities!I:I, MATCH(A940, Activities!A:A, 0))</f>
        <v>Afghanistan Security Sector and Peace-building Support</v>
      </c>
      <c r="T940" s="153"/>
      <c r="U940" s="135"/>
      <c r="V940" s="135"/>
      <c r="W940" s="135"/>
      <c r="X940" s="135"/>
      <c r="Y940" s="135"/>
      <c r="Z940" s="135"/>
      <c r="AA940" s="135"/>
    </row>
    <row r="941" ht="13.5" customHeight="1">
      <c r="A941" s="160" t="s">
        <v>195</v>
      </c>
      <c r="B941" s="193">
        <f>COUNTIF(Activities!A:A, A941)</f>
        <v>1</v>
      </c>
      <c r="C941" s="185">
        <v>0.0</v>
      </c>
      <c r="D941" s="181">
        <v>44742.0</v>
      </c>
      <c r="E941" s="181">
        <v>44742.0</v>
      </c>
      <c r="F941" s="182">
        <v>4.0</v>
      </c>
      <c r="G941" s="152">
        <v>6.0</v>
      </c>
      <c r="H941" s="153" t="s">
        <v>814</v>
      </c>
      <c r="I941" s="153">
        <v>2022.0</v>
      </c>
      <c r="J941" s="152">
        <f t="shared" si="6"/>
        <v>2023</v>
      </c>
      <c r="K941" s="153" t="str">
        <f t="shared" si="4"/>
        <v>Expenditure on Afghan National Army Trust Fund (Q1 FY 2023)</v>
      </c>
      <c r="L941" s="152" t="s">
        <v>5</v>
      </c>
      <c r="M941" s="152" t="s">
        <v>8</v>
      </c>
      <c r="N941" s="152">
        <v>10.0</v>
      </c>
      <c r="O941" s="152"/>
      <c r="P941" s="152"/>
      <c r="Q941" s="152"/>
      <c r="R941" s="153"/>
      <c r="S941" s="153" t="str">
        <f t="array" ref="S941">INDEX(Activities!I:I, MATCH(A941, Activities!A:A, 0))</f>
        <v>Afghan National Army Trust Fund</v>
      </c>
      <c r="T941" s="153"/>
      <c r="U941" s="135"/>
      <c r="V941" s="135"/>
      <c r="W941" s="135"/>
      <c r="X941" s="135"/>
      <c r="Y941" s="135"/>
      <c r="Z941" s="135"/>
      <c r="AA941" s="135"/>
    </row>
    <row r="942" ht="13.5" customHeight="1">
      <c r="A942" s="146" t="s">
        <v>199</v>
      </c>
      <c r="B942" s="192">
        <f>COUNTIF(Activities!A:A, A942)</f>
        <v>1</v>
      </c>
      <c r="C942" s="187">
        <v>0.0</v>
      </c>
      <c r="D942" s="190">
        <v>44742.0</v>
      </c>
      <c r="E942" s="181">
        <v>44742.0</v>
      </c>
      <c r="F942" s="182">
        <v>4.0</v>
      </c>
      <c r="G942" s="152">
        <v>6.0</v>
      </c>
      <c r="H942" s="153" t="s">
        <v>814</v>
      </c>
      <c r="I942" s="153">
        <v>2022.0</v>
      </c>
      <c r="J942" s="152">
        <f t="shared" si="6"/>
        <v>2023</v>
      </c>
      <c r="K942" s="153" t="str">
        <f t="shared" si="4"/>
        <v>Expenditure on Afghanistan Support to the Peace Process (Q1 FY 2023)</v>
      </c>
      <c r="L942" s="152" t="s">
        <v>5</v>
      </c>
      <c r="M942" s="152" t="s">
        <v>8</v>
      </c>
      <c r="N942" s="152">
        <v>10.0</v>
      </c>
      <c r="O942" s="152"/>
      <c r="P942" s="152"/>
      <c r="Q942" s="152"/>
      <c r="R942" s="153"/>
      <c r="S942" s="153" t="str">
        <f t="array" ref="S942">INDEX(Activities!I:I, MATCH(A942, Activities!A:A, 0))</f>
        <v>Afghanistan Support to the Peace Process</v>
      </c>
      <c r="T942" s="153"/>
      <c r="U942" s="135"/>
      <c r="V942" s="135"/>
      <c r="W942" s="135"/>
      <c r="X942" s="135"/>
      <c r="Y942" s="135"/>
      <c r="Z942" s="135"/>
      <c r="AA942" s="135"/>
    </row>
    <row r="943" ht="13.5" customHeight="1">
      <c r="A943" s="146" t="s">
        <v>203</v>
      </c>
      <c r="B943" s="147">
        <f>COUNTIF(Activities!A:A, A943)</f>
        <v>1</v>
      </c>
      <c r="C943" s="184">
        <v>0.0</v>
      </c>
      <c r="D943" s="180">
        <v>44742.0</v>
      </c>
      <c r="E943" s="181">
        <v>44742.0</v>
      </c>
      <c r="F943" s="182">
        <v>4.0</v>
      </c>
      <c r="G943" s="152">
        <v>6.0</v>
      </c>
      <c r="H943" s="153" t="s">
        <v>814</v>
      </c>
      <c r="I943" s="153">
        <v>2022.0</v>
      </c>
      <c r="J943" s="152">
        <f t="shared" si="6"/>
        <v>2023</v>
      </c>
      <c r="K943" s="153" t="str">
        <f t="shared" si="4"/>
        <v>Expenditure on Great Lakes Programme (Q1 FY 2023)</v>
      </c>
      <c r="L943" s="152" t="s">
        <v>5</v>
      </c>
      <c r="M943" s="152" t="s">
        <v>8</v>
      </c>
      <c r="N943" s="152">
        <v>10.0</v>
      </c>
      <c r="O943" s="152"/>
      <c r="P943" s="152"/>
      <c r="Q943" s="152"/>
      <c r="R943" s="153"/>
      <c r="S943" s="153" t="str">
        <f t="array" ref="S943">INDEX(Activities!I:I, MATCH(A943, Activities!A:A, 0))</f>
        <v>Great Lakes Programme</v>
      </c>
      <c r="T943" s="153"/>
      <c r="U943" s="135"/>
      <c r="V943" s="135"/>
      <c r="W943" s="135"/>
      <c r="X943" s="135"/>
      <c r="Y943" s="135"/>
      <c r="Z943" s="135"/>
      <c r="AA943" s="135"/>
    </row>
    <row r="944" ht="13.5" customHeight="1">
      <c r="A944" s="146" t="s">
        <v>207</v>
      </c>
      <c r="B944" s="147">
        <f>COUNTIF(Activities!A:A, A944)</f>
        <v>1</v>
      </c>
      <c r="C944" s="185">
        <v>129886.72</v>
      </c>
      <c r="D944" s="180">
        <v>44742.0</v>
      </c>
      <c r="E944" s="181">
        <v>44742.0</v>
      </c>
      <c r="F944" s="182">
        <v>4.0</v>
      </c>
      <c r="G944" s="152">
        <v>6.0</v>
      </c>
      <c r="H944" s="153" t="s">
        <v>814</v>
      </c>
      <c r="I944" s="153">
        <v>2022.0</v>
      </c>
      <c r="J944" s="152">
        <f t="shared" si="6"/>
        <v>2023</v>
      </c>
      <c r="K944" s="153" t="str">
        <f t="shared" si="4"/>
        <v>Expenditure on Nigeria Security &amp; Justice Reform Programme (Q1 FY 2023)</v>
      </c>
      <c r="L944" s="152" t="s">
        <v>5</v>
      </c>
      <c r="M944" s="152" t="s">
        <v>8</v>
      </c>
      <c r="N944" s="152">
        <v>10.0</v>
      </c>
      <c r="O944" s="152"/>
      <c r="P944" s="152"/>
      <c r="Q944" s="152"/>
      <c r="R944" s="153"/>
      <c r="S944" s="153" t="str">
        <f t="array" ref="S944">INDEX(Activities!I:I, MATCH(A944, Activities!A:A, 0))</f>
        <v>Nigeria Security &amp; Justice Reform Programme</v>
      </c>
      <c r="T944" s="153"/>
      <c r="U944" s="135"/>
      <c r="V944" s="135"/>
      <c r="W944" s="135"/>
      <c r="X944" s="135"/>
      <c r="Y944" s="135"/>
      <c r="Z944" s="135"/>
      <c r="AA944" s="135"/>
    </row>
    <row r="945" ht="13.5" customHeight="1">
      <c r="A945" s="146" t="s">
        <v>213</v>
      </c>
      <c r="B945" s="147">
        <f>COUNTIF(Activities!A:A, A945)</f>
        <v>1</v>
      </c>
      <c r="C945" s="187">
        <v>0.0</v>
      </c>
      <c r="D945" s="180">
        <v>44742.0</v>
      </c>
      <c r="E945" s="181">
        <v>44742.0</v>
      </c>
      <c r="F945" s="182">
        <v>4.0</v>
      </c>
      <c r="G945" s="152">
        <v>6.0</v>
      </c>
      <c r="H945" s="153" t="s">
        <v>814</v>
      </c>
      <c r="I945" s="153">
        <v>2022.0</v>
      </c>
      <c r="J945" s="152">
        <f t="shared" si="6"/>
        <v>2023</v>
      </c>
      <c r="K945" s="153" t="str">
        <f t="shared" si="4"/>
        <v>Expenditure on North East Nigeria Security and Conflict and Stabilisation Programme (Q1 FY 2023)</v>
      </c>
      <c r="L945" s="152" t="s">
        <v>5</v>
      </c>
      <c r="M945" s="152" t="s">
        <v>8</v>
      </c>
      <c r="N945" s="152">
        <v>10.0</v>
      </c>
      <c r="O945" s="152"/>
      <c r="P945" s="152"/>
      <c r="Q945" s="152"/>
      <c r="R945" s="153"/>
      <c r="S945" s="153" t="str">
        <f t="array" ref="S945">INDEX(Activities!I:I, MATCH(A945, Activities!A:A, 0))</f>
        <v>North East Nigeria Security and Conflict and Stabilisation Programme</v>
      </c>
      <c r="T945" s="153"/>
      <c r="U945" s="135"/>
      <c r="V945" s="135"/>
      <c r="W945" s="135"/>
      <c r="X945" s="135"/>
      <c r="Y945" s="135"/>
      <c r="Z945" s="135"/>
      <c r="AA945" s="135"/>
    </row>
    <row r="946" ht="13.5" customHeight="1">
      <c r="A946" s="146" t="s">
        <v>217</v>
      </c>
      <c r="B946" s="147">
        <f>COUNTIF(Activities!A:A, A946)</f>
        <v>1</v>
      </c>
      <c r="C946" s="184">
        <v>0.0</v>
      </c>
      <c r="D946" s="180">
        <v>44742.0</v>
      </c>
      <c r="E946" s="181">
        <v>44742.0</v>
      </c>
      <c r="F946" s="182">
        <v>4.0</v>
      </c>
      <c r="G946" s="152">
        <v>6.0</v>
      </c>
      <c r="H946" s="153" t="s">
        <v>814</v>
      </c>
      <c r="I946" s="153">
        <v>2022.0</v>
      </c>
      <c r="J946" s="152">
        <f t="shared" si="6"/>
        <v>2023</v>
      </c>
      <c r="K946" s="153" t="str">
        <f t="shared" si="4"/>
        <v>Expenditure on Strengthening Security and Resilience in Sierra Leone and Neighbouring Countries (Q1 FY 2023)</v>
      </c>
      <c r="L946" s="152" t="s">
        <v>5</v>
      </c>
      <c r="M946" s="152" t="s">
        <v>8</v>
      </c>
      <c r="N946" s="152">
        <v>10.0</v>
      </c>
      <c r="O946" s="152"/>
      <c r="P946" s="152"/>
      <c r="Q946" s="152"/>
      <c r="R946" s="153"/>
      <c r="S946" s="153" t="str">
        <f t="array" ref="S946">INDEX(Activities!I:I, MATCH(A946, Activities!A:A, 0))</f>
        <v>Strengthening Security and Resilience in Sierra Leone and Neighbouring Countries</v>
      </c>
      <c r="T946" s="153"/>
      <c r="U946" s="135"/>
      <c r="V946" s="135"/>
      <c r="W946" s="135"/>
      <c r="X946" s="135"/>
      <c r="Y946" s="135"/>
      <c r="Z946" s="135"/>
      <c r="AA946" s="135"/>
    </row>
    <row r="947" ht="13.5" customHeight="1">
      <c r="A947" s="146" t="s">
        <v>221</v>
      </c>
      <c r="B947" s="147">
        <f>COUNTIF(Activities!A:A, A947)</f>
        <v>1</v>
      </c>
      <c r="C947" s="185">
        <v>3261396.97</v>
      </c>
      <c r="D947" s="180">
        <v>44742.0</v>
      </c>
      <c r="E947" s="181">
        <v>44742.0</v>
      </c>
      <c r="F947" s="182">
        <v>4.0</v>
      </c>
      <c r="G947" s="152">
        <v>6.0</v>
      </c>
      <c r="H947" s="153" t="s">
        <v>814</v>
      </c>
      <c r="I947" s="153">
        <v>2022.0</v>
      </c>
      <c r="J947" s="152">
        <f t="shared" si="6"/>
        <v>2023</v>
      </c>
      <c r="K947" s="153" t="str">
        <f t="shared" si="4"/>
        <v>Expenditure on Somaliland (Somalia) Programme (Q1 FY 2023)</v>
      </c>
      <c r="L947" s="152" t="s">
        <v>5</v>
      </c>
      <c r="M947" s="152" t="s">
        <v>8</v>
      </c>
      <c r="N947" s="152">
        <v>10.0</v>
      </c>
      <c r="O947" s="152"/>
      <c r="P947" s="152"/>
      <c r="Q947" s="152"/>
      <c r="R947" s="153"/>
      <c r="S947" s="153" t="str">
        <f t="array" ref="S947">INDEX(Activities!I:I, MATCH(A947, Activities!A:A, 0))</f>
        <v>Somaliland (Somalia) Programme</v>
      </c>
      <c r="T947" s="153"/>
      <c r="U947" s="135"/>
      <c r="V947" s="135"/>
      <c r="W947" s="135"/>
      <c r="X947" s="135"/>
      <c r="Y947" s="135"/>
      <c r="Z947" s="135"/>
      <c r="AA947" s="135"/>
    </row>
    <row r="948" ht="13.5" customHeight="1">
      <c r="A948" s="146" t="s">
        <v>227</v>
      </c>
      <c r="B948" s="147">
        <f>COUNTIF(Activities!A:A, A948)</f>
        <v>1</v>
      </c>
      <c r="C948" s="187">
        <v>0.0</v>
      </c>
      <c r="D948" s="180">
        <v>44742.0</v>
      </c>
      <c r="E948" s="181">
        <v>44742.0</v>
      </c>
      <c r="F948" s="182">
        <v>4.0</v>
      </c>
      <c r="G948" s="152">
        <v>6.0</v>
      </c>
      <c r="H948" s="153" t="s">
        <v>814</v>
      </c>
      <c r="I948" s="153">
        <v>2022.0</v>
      </c>
      <c r="J948" s="152">
        <f t="shared" si="6"/>
        <v>2023</v>
      </c>
      <c r="K948" s="153" t="str">
        <f t="shared" si="4"/>
        <v>Expenditure on Africa Peace and Security (Q1 FY 2023)</v>
      </c>
      <c r="L948" s="152" t="s">
        <v>5</v>
      </c>
      <c r="M948" s="152" t="s">
        <v>8</v>
      </c>
      <c r="N948" s="152">
        <v>10.0</v>
      </c>
      <c r="O948" s="152"/>
      <c r="P948" s="152"/>
      <c r="Q948" s="152"/>
      <c r="R948" s="153"/>
      <c r="S948" s="153" t="str">
        <f t="array" ref="S948">INDEX(Activities!I:I, MATCH(A948, Activities!A:A, 0))</f>
        <v>Africa Peace and Security</v>
      </c>
      <c r="T948" s="153"/>
      <c r="U948" s="135"/>
      <c r="V948" s="135"/>
      <c r="W948" s="135"/>
      <c r="X948" s="135"/>
      <c r="Y948" s="135"/>
      <c r="Z948" s="135"/>
      <c r="AA948" s="135"/>
    </row>
    <row r="949" ht="13.5" customHeight="1">
      <c r="A949" s="146" t="s">
        <v>231</v>
      </c>
      <c r="B949" s="147">
        <f>COUNTIF(Activities!A:A, A949)</f>
        <v>1</v>
      </c>
      <c r="C949" s="184">
        <v>0.0</v>
      </c>
      <c r="D949" s="180">
        <v>44742.0</v>
      </c>
      <c r="E949" s="181">
        <v>44742.0</v>
      </c>
      <c r="F949" s="182">
        <v>4.0</v>
      </c>
      <c r="G949" s="152">
        <v>6.0</v>
      </c>
      <c r="H949" s="153" t="s">
        <v>814</v>
      </c>
      <c r="I949" s="153">
        <v>2022.0</v>
      </c>
      <c r="J949" s="152">
        <f t="shared" si="6"/>
        <v>2023</v>
      </c>
      <c r="K949" s="153" t="str">
        <f t="shared" si="4"/>
        <v>Expenditure on East Africa Preventing Violent Extremism (Q1 FY 2023)</v>
      </c>
      <c r="L949" s="152" t="s">
        <v>5</v>
      </c>
      <c r="M949" s="152" t="s">
        <v>8</v>
      </c>
      <c r="N949" s="152">
        <v>10.0</v>
      </c>
      <c r="O949" s="152"/>
      <c r="P949" s="152"/>
      <c r="Q949" s="152"/>
      <c r="R949" s="153"/>
      <c r="S949" s="153" t="str">
        <f t="array" ref="S949">INDEX(Activities!I:I, MATCH(A949, Activities!A:A, 0))</f>
        <v>East Africa Preventing Violent Extremism</v>
      </c>
      <c r="T949" s="153"/>
      <c r="U949" s="135"/>
      <c r="V949" s="135"/>
      <c r="W949" s="135"/>
      <c r="X949" s="135"/>
      <c r="Y949" s="135"/>
      <c r="Z949" s="135"/>
      <c r="AA949" s="135"/>
    </row>
    <row r="950" ht="13.5" customHeight="1">
      <c r="A950" s="146" t="s">
        <v>235</v>
      </c>
      <c r="B950" s="147">
        <f>COUNTIF(Activities!A:A, A950)</f>
        <v>1</v>
      </c>
      <c r="C950" s="185">
        <v>0.0</v>
      </c>
      <c r="D950" s="180">
        <v>44742.0</v>
      </c>
      <c r="E950" s="181">
        <v>44742.0</v>
      </c>
      <c r="F950" s="182">
        <v>4.0</v>
      </c>
      <c r="G950" s="152">
        <v>6.0</v>
      </c>
      <c r="H950" s="153" t="s">
        <v>814</v>
      </c>
      <c r="I950" s="153">
        <v>2022.0</v>
      </c>
      <c r="J950" s="152">
        <f t="shared" si="6"/>
        <v>2023</v>
      </c>
      <c r="K950" s="153" t="str">
        <f t="shared" si="4"/>
        <v>Expenditure on East Africa Crime and Justice Programme (Q1 FY 2023)</v>
      </c>
      <c r="L950" s="152" t="s">
        <v>5</v>
      </c>
      <c r="M950" s="152" t="s">
        <v>8</v>
      </c>
      <c r="N950" s="152">
        <v>10.0</v>
      </c>
      <c r="O950" s="152"/>
      <c r="P950" s="152"/>
      <c r="Q950" s="152"/>
      <c r="R950" s="153"/>
      <c r="S950" s="153" t="str">
        <f t="array" ref="S950">INDEX(Activities!I:I, MATCH(A950, Activities!A:A, 0))</f>
        <v>East Africa Crime and Justice Programme</v>
      </c>
      <c r="T950" s="153"/>
      <c r="U950" s="135"/>
      <c r="V950" s="135"/>
      <c r="W950" s="135"/>
      <c r="X950" s="135"/>
      <c r="Y950" s="135"/>
      <c r="Z950" s="135"/>
      <c r="AA950" s="135"/>
    </row>
    <row r="951" ht="13.5" customHeight="1">
      <c r="A951" s="146" t="s">
        <v>239</v>
      </c>
      <c r="B951" s="147">
        <f>COUNTIF(Activities!A:A, A951)</f>
        <v>1</v>
      </c>
      <c r="C951" s="187">
        <v>0.0</v>
      </c>
      <c r="D951" s="180">
        <v>44742.0</v>
      </c>
      <c r="E951" s="181">
        <v>44742.0</v>
      </c>
      <c r="F951" s="182">
        <v>4.0</v>
      </c>
      <c r="G951" s="152">
        <v>6.0</v>
      </c>
      <c r="H951" s="153" t="s">
        <v>814</v>
      </c>
      <c r="I951" s="153">
        <v>2022.0</v>
      </c>
      <c r="J951" s="152">
        <f t="shared" si="6"/>
        <v>2023</v>
      </c>
      <c r="K951" s="153" t="str">
        <f t="shared" si="4"/>
        <v>Expenditure on East Africa Migration Programme (Q1 FY 2023)</v>
      </c>
      <c r="L951" s="152" t="s">
        <v>5</v>
      </c>
      <c r="M951" s="152" t="s">
        <v>8</v>
      </c>
      <c r="N951" s="152">
        <v>10.0</v>
      </c>
      <c r="O951" s="152"/>
      <c r="P951" s="152"/>
      <c r="Q951" s="152"/>
      <c r="R951" s="153"/>
      <c r="S951" s="153" t="str">
        <f t="array" ref="S951">INDEX(Activities!I:I, MATCH(A951, Activities!A:A, 0))</f>
        <v>East Africa Migration Programme</v>
      </c>
      <c r="T951" s="153"/>
      <c r="U951" s="135"/>
      <c r="V951" s="135"/>
      <c r="W951" s="135"/>
      <c r="X951" s="135"/>
      <c r="Y951" s="135"/>
      <c r="Z951" s="135"/>
      <c r="AA951" s="135"/>
    </row>
    <row r="952" ht="13.5" customHeight="1">
      <c r="A952" s="146" t="s">
        <v>244</v>
      </c>
      <c r="B952" s="147">
        <f>COUNTIF(Activities!A:A, A952)</f>
        <v>1</v>
      </c>
      <c r="C952" s="185">
        <v>0.0</v>
      </c>
      <c r="D952" s="180">
        <v>44742.0</v>
      </c>
      <c r="E952" s="181">
        <v>44742.0</v>
      </c>
      <c r="F952" s="182">
        <v>4.0</v>
      </c>
      <c r="G952" s="152">
        <v>6.0</v>
      </c>
      <c r="H952" s="153" t="s">
        <v>814</v>
      </c>
      <c r="I952" s="153">
        <v>2022.0</v>
      </c>
      <c r="J952" s="152">
        <f t="shared" si="6"/>
        <v>2023</v>
      </c>
      <c r="K952" s="153" t="str">
        <f t="shared" si="4"/>
        <v>Expenditure on Nigeria Delta &amp; Maritime Security and Stability Programme (Q1 FY 2023)</v>
      </c>
      <c r="L952" s="152" t="s">
        <v>5</v>
      </c>
      <c r="M952" s="152" t="s">
        <v>8</v>
      </c>
      <c r="N952" s="152">
        <v>10.0</v>
      </c>
      <c r="O952" s="152"/>
      <c r="P952" s="152"/>
      <c r="Q952" s="152"/>
      <c r="R952" s="153"/>
      <c r="S952" s="153" t="str">
        <f t="array" ref="S952">INDEX(Activities!I:I, MATCH(A952, Activities!A:A, 0))</f>
        <v>Nigeria Delta &amp; Maritime Security and Stability Programme</v>
      </c>
      <c r="T952" s="153"/>
      <c r="U952" s="135"/>
      <c r="V952" s="135"/>
      <c r="W952" s="135"/>
      <c r="X952" s="135"/>
      <c r="Y952" s="135"/>
      <c r="Z952" s="135"/>
      <c r="AA952" s="135"/>
    </row>
    <row r="953" ht="13.5" customHeight="1">
      <c r="A953" s="146" t="s">
        <v>248</v>
      </c>
      <c r="B953" s="147">
        <f>COUNTIF(Activities!A:A, A953)</f>
        <v>1</v>
      </c>
      <c r="C953" s="187">
        <v>0.0</v>
      </c>
      <c r="D953" s="180">
        <v>44742.0</v>
      </c>
      <c r="E953" s="181">
        <v>44742.0</v>
      </c>
      <c r="F953" s="182">
        <v>4.0</v>
      </c>
      <c r="G953" s="152">
        <v>6.0</v>
      </c>
      <c r="H953" s="153" t="s">
        <v>814</v>
      </c>
      <c r="I953" s="153">
        <v>2022.0</v>
      </c>
      <c r="J953" s="152">
        <f t="shared" si="6"/>
        <v>2023</v>
      </c>
      <c r="K953" s="153" t="str">
        <f t="shared" si="4"/>
        <v>Expenditure on Sahel Defence and Security (Q1 FY 2023)</v>
      </c>
      <c r="L953" s="152" t="s">
        <v>5</v>
      </c>
      <c r="M953" s="152" t="s">
        <v>8</v>
      </c>
      <c r="N953" s="152">
        <v>10.0</v>
      </c>
      <c r="O953" s="152"/>
      <c r="P953" s="152"/>
      <c r="Q953" s="152"/>
      <c r="R953" s="153"/>
      <c r="S953" s="153" t="str">
        <f t="array" ref="S953">INDEX(Activities!I:I, MATCH(A953, Activities!A:A, 0))</f>
        <v>Sahel Defence and Security</v>
      </c>
      <c r="T953" s="153"/>
      <c r="U953" s="135"/>
      <c r="V953" s="135"/>
      <c r="W953" s="135"/>
      <c r="X953" s="135"/>
      <c r="Y953" s="135"/>
      <c r="Z953" s="135"/>
      <c r="AA953" s="135"/>
    </row>
    <row r="954" ht="13.5" customHeight="1">
      <c r="A954" s="146" t="s">
        <v>252</v>
      </c>
      <c r="B954" s="147">
        <f>COUNTIF(Activities!A:A, A954)</f>
        <v>1</v>
      </c>
      <c r="C954" s="184">
        <v>0.0</v>
      </c>
      <c r="D954" s="180">
        <v>44742.0</v>
      </c>
      <c r="E954" s="181">
        <v>44742.0</v>
      </c>
      <c r="F954" s="182">
        <v>4.0</v>
      </c>
      <c r="G954" s="152">
        <v>6.0</v>
      </c>
      <c r="H954" s="153" t="s">
        <v>814</v>
      </c>
      <c r="I954" s="153">
        <v>2022.0</v>
      </c>
      <c r="J954" s="152">
        <f t="shared" si="6"/>
        <v>2023</v>
      </c>
      <c r="K954" s="153" t="str">
        <f t="shared" si="4"/>
        <v>Expenditure on Sahel Stabilisation Programme (Q1 FY 2023)</v>
      </c>
      <c r="L954" s="152" t="s">
        <v>5</v>
      </c>
      <c r="M954" s="152" t="s">
        <v>8</v>
      </c>
      <c r="N954" s="152">
        <v>10.0</v>
      </c>
      <c r="O954" s="152"/>
      <c r="P954" s="152"/>
      <c r="Q954" s="152"/>
      <c r="R954" s="153"/>
      <c r="S954" s="153" t="str">
        <f t="array" ref="S954">INDEX(Activities!I:I, MATCH(A954, Activities!A:A, 0))</f>
        <v>Sahel Stabilisation Programme</v>
      </c>
      <c r="T954" s="153"/>
      <c r="U954" s="135"/>
      <c r="V954" s="135"/>
      <c r="W954" s="135"/>
      <c r="X954" s="135"/>
      <c r="Y954" s="135"/>
      <c r="Z954" s="135"/>
      <c r="AA954" s="135"/>
    </row>
    <row r="955" ht="13.5" customHeight="1">
      <c r="A955" s="146" t="s">
        <v>256</v>
      </c>
      <c r="B955" s="147">
        <f>COUNTIF(Activities!A:A, A955)</f>
        <v>1</v>
      </c>
      <c r="C955" s="185">
        <v>0.0</v>
      </c>
      <c r="D955" s="180">
        <v>44742.0</v>
      </c>
      <c r="E955" s="181">
        <v>44742.0</v>
      </c>
      <c r="F955" s="182">
        <v>4.0</v>
      </c>
      <c r="G955" s="152">
        <v>6.0</v>
      </c>
      <c r="H955" s="153" t="s">
        <v>814</v>
      </c>
      <c r="I955" s="153">
        <v>2022.0</v>
      </c>
      <c r="J955" s="152">
        <f t="shared" si="6"/>
        <v>2023</v>
      </c>
      <c r="K955" s="153" t="str">
        <f t="shared" si="4"/>
        <v>Expenditure on Somalia Human Rights and Vulnerable Persons’ Programme (Q1 FY 2023)</v>
      </c>
      <c r="L955" s="152" t="s">
        <v>5</v>
      </c>
      <c r="M955" s="152" t="s">
        <v>8</v>
      </c>
      <c r="N955" s="152">
        <v>10.0</v>
      </c>
      <c r="O955" s="152"/>
      <c r="P955" s="152"/>
      <c r="Q955" s="152"/>
      <c r="R955" s="153"/>
      <c r="S955" s="153" t="str">
        <f t="array" ref="S955">INDEX(Activities!I:I, MATCH(A955, Activities!A:A, 0))</f>
        <v>Somalia Human Rights and Vulnerable Persons’ Programme</v>
      </c>
      <c r="T955" s="153"/>
      <c r="U955" s="135"/>
      <c r="V955" s="135"/>
      <c r="W955" s="135"/>
      <c r="X955" s="135"/>
      <c r="Y955" s="135"/>
      <c r="Z955" s="135"/>
      <c r="AA955" s="135"/>
    </row>
    <row r="956" ht="13.5" customHeight="1">
      <c r="A956" s="146" t="s">
        <v>260</v>
      </c>
      <c r="B956" s="147">
        <f>COUNTIF(Activities!A:A, A956)</f>
        <v>1</v>
      </c>
      <c r="C956" s="187">
        <v>0.0</v>
      </c>
      <c r="D956" s="180">
        <v>44742.0</v>
      </c>
      <c r="E956" s="181">
        <v>44742.0</v>
      </c>
      <c r="F956" s="182">
        <v>4.0</v>
      </c>
      <c r="G956" s="152">
        <v>6.0</v>
      </c>
      <c r="H956" s="153" t="s">
        <v>814</v>
      </c>
      <c r="I956" s="153">
        <v>2022.0</v>
      </c>
      <c r="J956" s="152">
        <f t="shared" si="6"/>
        <v>2023</v>
      </c>
      <c r="K956" s="153" t="str">
        <f t="shared" si="4"/>
        <v>Expenditure on Somalia Counter Extremism Programme (Q1 FY 2023)</v>
      </c>
      <c r="L956" s="152" t="s">
        <v>5</v>
      </c>
      <c r="M956" s="152" t="s">
        <v>8</v>
      </c>
      <c r="N956" s="152">
        <v>10.0</v>
      </c>
      <c r="O956" s="152"/>
      <c r="P956" s="152"/>
      <c r="Q956" s="152"/>
      <c r="R956" s="153"/>
      <c r="S956" s="153" t="str">
        <f t="array" ref="S956">INDEX(Activities!I:I, MATCH(A956, Activities!A:A, 0))</f>
        <v>Somalia Counter Extremism Programme</v>
      </c>
      <c r="T956" s="153"/>
      <c r="U956" s="135"/>
      <c r="V956" s="135"/>
      <c r="W956" s="135"/>
      <c r="X956" s="135"/>
      <c r="Y956" s="135"/>
      <c r="Z956" s="135"/>
      <c r="AA956" s="135"/>
    </row>
    <row r="957" ht="13.5" customHeight="1">
      <c r="A957" s="146" t="s">
        <v>265</v>
      </c>
      <c r="B957" s="147">
        <f>COUNTIF(Activities!A:A, A957)</f>
        <v>1</v>
      </c>
      <c r="C957" s="185">
        <v>0.0</v>
      </c>
      <c r="D957" s="180">
        <v>44742.0</v>
      </c>
      <c r="E957" s="181">
        <v>44742.0</v>
      </c>
      <c r="F957" s="182">
        <v>4.0</v>
      </c>
      <c r="G957" s="152">
        <v>6.0</v>
      </c>
      <c r="H957" s="153" t="s">
        <v>814</v>
      </c>
      <c r="I957" s="153">
        <v>2022.0</v>
      </c>
      <c r="J957" s="152">
        <f t="shared" si="6"/>
        <v>2023</v>
      </c>
      <c r="K957" s="153" t="str">
        <f t="shared" si="4"/>
        <v>Expenditure on Somalia Security Sector Reform Programme (Q1 FY 2023)</v>
      </c>
      <c r="L957" s="152" t="s">
        <v>5</v>
      </c>
      <c r="M957" s="152" t="s">
        <v>8</v>
      </c>
      <c r="N957" s="152">
        <v>10.0</v>
      </c>
      <c r="O957" s="152"/>
      <c r="P957" s="152"/>
      <c r="Q957" s="152"/>
      <c r="R957" s="153"/>
      <c r="S957" s="153" t="str">
        <f t="array" ref="S957">INDEX(Activities!I:I, MATCH(A957, Activities!A:A, 0))</f>
        <v>Somalia Security Sector Reform Programme</v>
      </c>
      <c r="T957" s="153"/>
      <c r="U957" s="135"/>
      <c r="V957" s="135"/>
      <c r="W957" s="135"/>
      <c r="X957" s="135"/>
      <c r="Y957" s="135"/>
      <c r="Z957" s="135"/>
      <c r="AA957" s="135"/>
    </row>
    <row r="958" ht="13.5" customHeight="1">
      <c r="A958" s="160" t="s">
        <v>269</v>
      </c>
      <c r="B958" s="147">
        <f>COUNTIF(Activities!A:A, A958)</f>
        <v>1</v>
      </c>
      <c r="C958" s="187">
        <v>0.0</v>
      </c>
      <c r="D958" s="180">
        <v>44742.0</v>
      </c>
      <c r="E958" s="181">
        <v>44742.0</v>
      </c>
      <c r="F958" s="182">
        <v>4.0</v>
      </c>
      <c r="G958" s="152">
        <v>6.0</v>
      </c>
      <c r="H958" s="153" t="s">
        <v>814</v>
      </c>
      <c r="I958" s="153">
        <v>2022.0</v>
      </c>
      <c r="J958" s="152">
        <f t="shared" si="6"/>
        <v>2023</v>
      </c>
      <c r="K958" s="153" t="str">
        <f t="shared" si="4"/>
        <v>Expenditure on Somalia Stabilisation Programme (Q1 FY 2023)</v>
      </c>
      <c r="L958" s="152" t="s">
        <v>5</v>
      </c>
      <c r="M958" s="152" t="s">
        <v>8</v>
      </c>
      <c r="N958" s="152">
        <v>10.0</v>
      </c>
      <c r="O958" s="152"/>
      <c r="P958" s="152"/>
      <c r="Q958" s="152"/>
      <c r="R958" s="153"/>
      <c r="S958" s="153" t="str">
        <f t="array" ref="S958">INDEX(Activities!I:I, MATCH(A958, Activities!A:A, 0))</f>
        <v>Somalia Stabilisation Programme</v>
      </c>
      <c r="T958" s="153"/>
      <c r="U958" s="135"/>
      <c r="V958" s="135"/>
      <c r="W958" s="135"/>
      <c r="X958" s="135"/>
      <c r="Y958" s="135"/>
      <c r="Z958" s="135"/>
      <c r="AA958" s="135"/>
    </row>
    <row r="959" ht="13.5" customHeight="1">
      <c r="A959" s="160" t="s">
        <v>273</v>
      </c>
      <c r="B959" s="147">
        <f>COUNTIF(Activities!A:A, A959)</f>
        <v>1</v>
      </c>
      <c r="C959" s="185">
        <v>0.0</v>
      </c>
      <c r="D959" s="180">
        <v>44742.0</v>
      </c>
      <c r="E959" s="181">
        <v>44742.0</v>
      </c>
      <c r="F959" s="182">
        <v>4.0</v>
      </c>
      <c r="G959" s="152">
        <v>6.0</v>
      </c>
      <c r="H959" s="153" t="s">
        <v>814</v>
      </c>
      <c r="I959" s="153">
        <v>2022.0</v>
      </c>
      <c r="J959" s="152">
        <f t="shared" si="6"/>
        <v>2023</v>
      </c>
      <c r="K959" s="153" t="str">
        <f t="shared" si="4"/>
        <v>Expenditure on South Sudan Conflict Reduction (Q1 FY 2023)</v>
      </c>
      <c r="L959" s="152" t="s">
        <v>5</v>
      </c>
      <c r="M959" s="152" t="s">
        <v>8</v>
      </c>
      <c r="N959" s="152">
        <v>10.0</v>
      </c>
      <c r="O959" s="152"/>
      <c r="P959" s="152"/>
      <c r="Q959" s="152"/>
      <c r="R959" s="153"/>
      <c r="S959" s="153" t="str">
        <f t="array" ref="S959">INDEX(Activities!I:I, MATCH(A959, Activities!A:A, 0))</f>
        <v>South Sudan Conflict Reduction</v>
      </c>
      <c r="T959" s="153"/>
      <c r="U959" s="135"/>
      <c r="V959" s="135"/>
      <c r="W959" s="135"/>
      <c r="X959" s="135"/>
      <c r="Y959" s="135"/>
      <c r="Z959" s="135"/>
      <c r="AA959" s="135"/>
    </row>
    <row r="960" ht="13.5" customHeight="1">
      <c r="A960" s="160" t="s">
        <v>279</v>
      </c>
      <c r="B960" s="147">
        <f>COUNTIF(Activities!A:A, A960)</f>
        <v>1</v>
      </c>
      <c r="C960" s="187">
        <v>0.0</v>
      </c>
      <c r="D960" s="180">
        <v>44742.0</v>
      </c>
      <c r="E960" s="181">
        <v>44742.0</v>
      </c>
      <c r="F960" s="182">
        <v>4.0</v>
      </c>
      <c r="G960" s="152">
        <v>6.0</v>
      </c>
      <c r="H960" s="153" t="s">
        <v>814</v>
      </c>
      <c r="I960" s="153">
        <v>2022.0</v>
      </c>
      <c r="J960" s="152">
        <f t="shared" si="6"/>
        <v>2023</v>
      </c>
      <c r="K960" s="153" t="str">
        <f t="shared" si="4"/>
        <v>Expenditure on Sudan Conflict Reduction and Stabilisation Programme (Q1 FY 2023)</v>
      </c>
      <c r="L960" s="152" t="s">
        <v>5</v>
      </c>
      <c r="M960" s="152" t="s">
        <v>8</v>
      </c>
      <c r="N960" s="152">
        <v>10.0</v>
      </c>
      <c r="O960" s="152"/>
      <c r="P960" s="152"/>
      <c r="Q960" s="152"/>
      <c r="R960" s="153"/>
      <c r="S960" s="153" t="str">
        <f t="array" ref="S960">INDEX(Activities!I:I, MATCH(A960, Activities!A:A, 0))</f>
        <v>Sudan Conflict Reduction and Stabilisation Programme</v>
      </c>
      <c r="T960" s="153"/>
      <c r="U960" s="135"/>
      <c r="V960" s="135"/>
      <c r="W960" s="135"/>
      <c r="X960" s="135"/>
      <c r="Y960" s="135"/>
      <c r="Z960" s="135"/>
      <c r="AA960" s="135"/>
    </row>
    <row r="961" ht="13.5" customHeight="1">
      <c r="A961" s="160" t="s">
        <v>285</v>
      </c>
      <c r="B961" s="147">
        <f>COUNTIF(Activities!A:A, A961)</f>
        <v>1</v>
      </c>
      <c r="C961" s="184">
        <v>489998.21</v>
      </c>
      <c r="D961" s="180">
        <v>44742.0</v>
      </c>
      <c r="E961" s="181">
        <v>44742.0</v>
      </c>
      <c r="F961" s="182">
        <v>4.0</v>
      </c>
      <c r="G961" s="152">
        <v>6.0</v>
      </c>
      <c r="H961" s="153" t="s">
        <v>814</v>
      </c>
      <c r="I961" s="153">
        <v>2022.0</v>
      </c>
      <c r="J961" s="152">
        <f t="shared" si="6"/>
        <v>2023</v>
      </c>
      <c r="K961" s="153" t="str">
        <f t="shared" si="4"/>
        <v>Expenditure on East Africa Programme (Q1 FY 2023)</v>
      </c>
      <c r="L961" s="152" t="s">
        <v>5</v>
      </c>
      <c r="M961" s="152" t="s">
        <v>8</v>
      </c>
      <c r="N961" s="152">
        <v>10.0</v>
      </c>
      <c r="O961" s="152"/>
      <c r="P961" s="152"/>
      <c r="Q961" s="152"/>
      <c r="R961" s="153"/>
      <c r="S961" s="153" t="str">
        <f t="array" ref="S961">INDEX(Activities!I:I, MATCH(A961, Activities!A:A, 0))</f>
        <v>East Africa Programme</v>
      </c>
      <c r="T961" s="153"/>
      <c r="U961" s="135"/>
      <c r="V961" s="135"/>
      <c r="W961" s="135"/>
      <c r="X961" s="135"/>
      <c r="Y961" s="135"/>
      <c r="Z961" s="135"/>
      <c r="AA961" s="135"/>
    </row>
    <row r="962" ht="13.5" customHeight="1">
      <c r="A962" s="160" t="s">
        <v>289</v>
      </c>
      <c r="B962" s="147">
        <f>COUNTIF(Activities!A:A, A962)</f>
        <v>1</v>
      </c>
      <c r="C962" s="185">
        <v>3261396.97</v>
      </c>
      <c r="D962" s="180">
        <v>44742.0</v>
      </c>
      <c r="E962" s="181">
        <v>44742.0</v>
      </c>
      <c r="F962" s="182">
        <v>4.0</v>
      </c>
      <c r="G962" s="152">
        <v>6.0</v>
      </c>
      <c r="H962" s="153" t="s">
        <v>814</v>
      </c>
      <c r="I962" s="153">
        <v>2022.0</v>
      </c>
      <c r="J962" s="152">
        <f t="shared" si="6"/>
        <v>2023</v>
      </c>
      <c r="K962" s="153" t="str">
        <f t="shared" si="4"/>
        <v>Expenditure on Somalia Programme (Q1 FY 2023)</v>
      </c>
      <c r="L962" s="152" t="s">
        <v>5</v>
      </c>
      <c r="M962" s="152" t="s">
        <v>8</v>
      </c>
      <c r="N962" s="152">
        <v>10.0</v>
      </c>
      <c r="O962" s="152"/>
      <c r="P962" s="152"/>
      <c r="Q962" s="152"/>
      <c r="R962" s="153"/>
      <c r="S962" s="153" t="str">
        <f t="array" ref="S962">INDEX(Activities!I:I, MATCH(A962, Activities!A:A, 0))</f>
        <v>Somalia Programme</v>
      </c>
      <c r="T962" s="153"/>
      <c r="U962" s="135"/>
      <c r="V962" s="135"/>
      <c r="W962" s="135"/>
      <c r="X962" s="135"/>
      <c r="Y962" s="135"/>
      <c r="Z962" s="135"/>
      <c r="AA962" s="135"/>
    </row>
    <row r="963" ht="13.5" customHeight="1">
      <c r="A963" s="160" t="s">
        <v>293</v>
      </c>
      <c r="B963" s="147">
        <f>COUNTIF(Activities!A:A, A963)</f>
        <v>1</v>
      </c>
      <c r="C963" s="187">
        <v>572968.57</v>
      </c>
      <c r="D963" s="180">
        <v>44742.0</v>
      </c>
      <c r="E963" s="181">
        <v>44742.0</v>
      </c>
      <c r="F963" s="182">
        <v>4.0</v>
      </c>
      <c r="G963" s="152">
        <v>6.0</v>
      </c>
      <c r="H963" s="153" t="s">
        <v>814</v>
      </c>
      <c r="I963" s="153">
        <v>2022.0</v>
      </c>
      <c r="J963" s="152">
        <f t="shared" si="6"/>
        <v>2023</v>
      </c>
      <c r="K963" s="153" t="str">
        <f t="shared" si="4"/>
        <v>Expenditure on Lake Chad Basin Programme (Q1 FY 2023)</v>
      </c>
      <c r="L963" s="152" t="s">
        <v>5</v>
      </c>
      <c r="M963" s="152" t="s">
        <v>8</v>
      </c>
      <c r="N963" s="152">
        <v>10.0</v>
      </c>
      <c r="O963" s="152"/>
      <c r="P963" s="152"/>
      <c r="Q963" s="152"/>
      <c r="R963" s="153"/>
      <c r="S963" s="153" t="str">
        <f t="array" ref="S963">INDEX(Activities!I:I, MATCH(A963, Activities!A:A, 0))</f>
        <v>Lake Chad Basin Programme</v>
      </c>
      <c r="T963" s="153"/>
      <c r="U963" s="135"/>
      <c r="V963" s="135"/>
      <c r="W963" s="135"/>
      <c r="X963" s="135"/>
      <c r="Y963" s="135"/>
      <c r="Z963" s="135"/>
      <c r="AA963" s="135"/>
    </row>
    <row r="964" ht="13.5" customHeight="1">
      <c r="A964" s="160" t="s">
        <v>297</v>
      </c>
      <c r="B964" s="147">
        <f>COUNTIF(Activities!A:A, A964)</f>
        <v>1</v>
      </c>
      <c r="C964" s="185">
        <v>493425.34</v>
      </c>
      <c r="D964" s="180">
        <v>44742.0</v>
      </c>
      <c r="E964" s="181">
        <v>44742.0</v>
      </c>
      <c r="F964" s="182">
        <v>4.0</v>
      </c>
      <c r="G964" s="152">
        <v>6.0</v>
      </c>
      <c r="H964" s="153" t="s">
        <v>814</v>
      </c>
      <c r="I964" s="153">
        <v>2022.0</v>
      </c>
      <c r="J964" s="152">
        <f t="shared" si="6"/>
        <v>2023</v>
      </c>
      <c r="K964" s="153" t="str">
        <f t="shared" si="4"/>
        <v>Expenditure on Sahel Programme (Q1 FY 2023)</v>
      </c>
      <c r="L964" s="152" t="s">
        <v>5</v>
      </c>
      <c r="M964" s="152" t="s">
        <v>8</v>
      </c>
      <c r="N964" s="152">
        <v>10.0</v>
      </c>
      <c r="O964" s="152"/>
      <c r="P964" s="152"/>
      <c r="Q964" s="152"/>
      <c r="R964" s="153"/>
      <c r="S964" s="153" t="str">
        <f t="array" ref="S964">INDEX(Activities!I:I, MATCH(A964, Activities!A:A, 0))</f>
        <v>Sahel Programme</v>
      </c>
      <c r="T964" s="153"/>
      <c r="U964" s="135"/>
      <c r="V964" s="135"/>
      <c r="W964" s="135"/>
      <c r="X964" s="135"/>
      <c r="Y964" s="135"/>
      <c r="Z964" s="135"/>
      <c r="AA964" s="135"/>
    </row>
    <row r="965" ht="13.5" customHeight="1">
      <c r="A965" s="160" t="s">
        <v>301</v>
      </c>
      <c r="B965" s="147">
        <f>COUNTIF(Activities!A:A, A965)</f>
        <v>1</v>
      </c>
      <c r="C965" s="187">
        <v>0.0</v>
      </c>
      <c r="D965" s="180">
        <v>44742.0</v>
      </c>
      <c r="E965" s="181">
        <v>44742.0</v>
      </c>
      <c r="F965" s="182">
        <v>4.0</v>
      </c>
      <c r="G965" s="152">
        <v>6.0</v>
      </c>
      <c r="H965" s="153" t="s">
        <v>814</v>
      </c>
      <c r="I965" s="153">
        <v>2022.0</v>
      </c>
      <c r="J965" s="152">
        <f t="shared" si="6"/>
        <v>2023</v>
      </c>
      <c r="K965" s="153" t="str">
        <f t="shared" si="4"/>
        <v>Expenditure on Africa Peace Support Operations Programme (Q1 FY 2023)</v>
      </c>
      <c r="L965" s="152" t="s">
        <v>5</v>
      </c>
      <c r="M965" s="152" t="s">
        <v>8</v>
      </c>
      <c r="N965" s="152">
        <v>10.0</v>
      </c>
      <c r="O965" s="152"/>
      <c r="P965" s="152"/>
      <c r="Q965" s="152"/>
      <c r="R965" s="153"/>
      <c r="S965" s="153" t="str">
        <f t="array" ref="S965">INDEX(Activities!I:I, MATCH(A965, Activities!A:A, 0))</f>
        <v>Africa Peace Support Operations Programme</v>
      </c>
      <c r="T965" s="153"/>
      <c r="U965" s="135"/>
      <c r="V965" s="135"/>
      <c r="W965" s="135"/>
      <c r="X965" s="135"/>
      <c r="Y965" s="135"/>
      <c r="Z965" s="135"/>
      <c r="AA965" s="135"/>
    </row>
    <row r="966" ht="13.5" customHeight="1">
      <c r="A966" s="160" t="s">
        <v>305</v>
      </c>
      <c r="B966" s="147">
        <f>COUNTIF(Activities!A:A, A966)</f>
        <v>1</v>
      </c>
      <c r="C966" s="184">
        <v>-1082.44</v>
      </c>
      <c r="D966" s="180">
        <v>44742.0</v>
      </c>
      <c r="E966" s="181">
        <v>44742.0</v>
      </c>
      <c r="F966" s="182">
        <v>4.0</v>
      </c>
      <c r="G966" s="152">
        <v>6.0</v>
      </c>
      <c r="H966" s="153" t="s">
        <v>814</v>
      </c>
      <c r="I966" s="153">
        <v>2022.0</v>
      </c>
      <c r="J966" s="152">
        <f t="shared" si="6"/>
        <v>2023</v>
      </c>
      <c r="K966" s="153" t="str">
        <f t="shared" si="4"/>
        <v>Expenditure on West Africa Programme (Q1 FY 2023)</v>
      </c>
      <c r="L966" s="152" t="s">
        <v>5</v>
      </c>
      <c r="M966" s="152" t="s">
        <v>8</v>
      </c>
      <c r="N966" s="152">
        <v>10.0</v>
      </c>
      <c r="O966" s="152"/>
      <c r="P966" s="152"/>
      <c r="Q966" s="152"/>
      <c r="R966" s="153"/>
      <c r="S966" s="153" t="str">
        <f t="array" ref="S966">INDEX(Activities!I:I, MATCH(A966, Activities!A:A, 0))</f>
        <v>West Africa Programme</v>
      </c>
      <c r="T966" s="153"/>
      <c r="U966" s="135"/>
      <c r="V966" s="135"/>
      <c r="W966" s="135"/>
      <c r="X966" s="135"/>
      <c r="Y966" s="135"/>
      <c r="Z966" s="135"/>
      <c r="AA966" s="135"/>
    </row>
    <row r="967" ht="13.5" customHeight="1">
      <c r="A967" s="160" t="s">
        <v>309</v>
      </c>
      <c r="B967" s="147">
        <f>COUNTIF(Activities!A:A, A967)</f>
        <v>1</v>
      </c>
      <c r="C967" s="185">
        <v>0.0</v>
      </c>
      <c r="D967" s="180">
        <v>44742.0</v>
      </c>
      <c r="E967" s="181">
        <v>44742.0</v>
      </c>
      <c r="F967" s="182">
        <v>4.0</v>
      </c>
      <c r="G967" s="152">
        <v>6.0</v>
      </c>
      <c r="H967" s="153" t="s">
        <v>814</v>
      </c>
      <c r="I967" s="153">
        <v>2022.0</v>
      </c>
      <c r="J967" s="152">
        <f t="shared" si="6"/>
        <v>2023</v>
      </c>
      <c r="K967" s="153" t="str">
        <f t="shared" si="4"/>
        <v>Expenditure on Caribbean – Serious and Organised Crime (Q1 FY 2023)</v>
      </c>
      <c r="L967" s="152" t="s">
        <v>5</v>
      </c>
      <c r="M967" s="152" t="s">
        <v>8</v>
      </c>
      <c r="N967" s="152">
        <v>10.0</v>
      </c>
      <c r="O967" s="152"/>
      <c r="P967" s="152"/>
      <c r="Q967" s="152"/>
      <c r="R967" s="153"/>
      <c r="S967" s="153" t="str">
        <f t="array" ref="S967">INDEX(Activities!I:I, MATCH(A967, Activities!A:A, 0))</f>
        <v>Caribbean – Serious and Organised Crime</v>
      </c>
      <c r="T967" s="153"/>
      <c r="U967" s="135"/>
      <c r="V967" s="135"/>
      <c r="W967" s="135"/>
      <c r="X967" s="135"/>
      <c r="Y967" s="135"/>
      <c r="Z967" s="135"/>
      <c r="AA967" s="135"/>
    </row>
    <row r="968" ht="13.5" customHeight="1">
      <c r="A968" s="160" t="s">
        <v>314</v>
      </c>
      <c r="B968" s="147">
        <f>COUNTIF(Activities!A:A, A968)</f>
        <v>1</v>
      </c>
      <c r="C968" s="187">
        <v>361067.32</v>
      </c>
      <c r="D968" s="180">
        <v>44742.0</v>
      </c>
      <c r="E968" s="181">
        <v>44742.0</v>
      </c>
      <c r="F968" s="182">
        <v>4.0</v>
      </c>
      <c r="G968" s="152">
        <v>6.0</v>
      </c>
      <c r="H968" s="153" t="s">
        <v>814</v>
      </c>
      <c r="I968" s="153">
        <v>2022.0</v>
      </c>
      <c r="J968" s="152">
        <f t="shared" si="6"/>
        <v>2023</v>
      </c>
      <c r="K968" s="153" t="str">
        <f t="shared" si="4"/>
        <v>Expenditure on Colombia Peace and Stability (Q1 FY 2023)</v>
      </c>
      <c r="L968" s="152" t="s">
        <v>5</v>
      </c>
      <c r="M968" s="152" t="s">
        <v>8</v>
      </c>
      <c r="N968" s="152">
        <v>10.0</v>
      </c>
      <c r="O968" s="152"/>
      <c r="P968" s="152"/>
      <c r="Q968" s="152"/>
      <c r="R968" s="153"/>
      <c r="S968" s="153" t="str">
        <f t="array" ref="S968">INDEX(Activities!I:I, MATCH(A968, Activities!A:A, 0))</f>
        <v>Colombia Peace and Stability</v>
      </c>
      <c r="T968" s="153"/>
      <c r="U968" s="135"/>
      <c r="V968" s="135"/>
      <c r="W968" s="135"/>
      <c r="X968" s="135"/>
      <c r="Y968" s="135"/>
      <c r="Z968" s="135"/>
      <c r="AA968" s="135"/>
    </row>
    <row r="969" ht="13.5" customHeight="1">
      <c r="A969" s="160" t="s">
        <v>320</v>
      </c>
      <c r="B969" s="147">
        <f>COUNTIF(Activities!A:A, A969)</f>
        <v>1</v>
      </c>
      <c r="C969" s="185">
        <v>468275.71</v>
      </c>
      <c r="D969" s="180">
        <v>44742.0</v>
      </c>
      <c r="E969" s="181">
        <v>44742.0</v>
      </c>
      <c r="F969" s="182">
        <v>4.0</v>
      </c>
      <c r="G969" s="152">
        <v>6.0</v>
      </c>
      <c r="H969" s="153" t="s">
        <v>814</v>
      </c>
      <c r="I969" s="153">
        <v>2022.0</v>
      </c>
      <c r="J969" s="152">
        <f t="shared" si="6"/>
        <v>2023</v>
      </c>
      <c r="K969" s="153" t="str">
        <f t="shared" si="4"/>
        <v>Expenditure on Peru/Colombia Serious Organised Crime (Formerly Combatting Illicit Economies - Colombia/Peru/Panama) (Q1 FY 2023)</v>
      </c>
      <c r="L969" s="152" t="s">
        <v>5</v>
      </c>
      <c r="M969" s="152" t="s">
        <v>8</v>
      </c>
      <c r="N969" s="152">
        <v>10.0</v>
      </c>
      <c r="O969" s="152"/>
      <c r="P969" s="152"/>
      <c r="Q969" s="152"/>
      <c r="R969" s="153"/>
      <c r="S969" s="153" t="str">
        <f t="array" ref="S969">INDEX(Activities!I:I, MATCH(A969, Activities!A:A, 0))</f>
        <v>Peru/Colombia Serious Organised Crime (Formerly Combatting Illicit Economies - Colombia/Peru/Panama)</v>
      </c>
      <c r="T969" s="153"/>
      <c r="U969" s="135"/>
      <c r="V969" s="135"/>
      <c r="W969" s="135"/>
      <c r="X969" s="135"/>
      <c r="Y969" s="135"/>
      <c r="Z969" s="135"/>
      <c r="AA969" s="135"/>
    </row>
    <row r="970" ht="13.5" customHeight="1">
      <c r="A970" s="160" t="s">
        <v>325</v>
      </c>
      <c r="B970" s="147">
        <f>COUNTIF(Activities!A:A, A970)</f>
        <v>1</v>
      </c>
      <c r="C970" s="187">
        <v>75966.83</v>
      </c>
      <c r="D970" s="180">
        <v>44742.0</v>
      </c>
      <c r="E970" s="181">
        <v>44742.0</v>
      </c>
      <c r="F970" s="182">
        <v>4.0</v>
      </c>
      <c r="G970" s="152">
        <v>6.0</v>
      </c>
      <c r="H970" s="153" t="s">
        <v>814</v>
      </c>
      <c r="I970" s="153">
        <v>2022.0</v>
      </c>
      <c r="J970" s="152">
        <f t="shared" si="6"/>
        <v>2023</v>
      </c>
      <c r="K970" s="153" t="str">
        <f t="shared" si="4"/>
        <v>Expenditure on Central Asia Programme (Q1 FY 2023)</v>
      </c>
      <c r="L970" s="152" t="s">
        <v>5</v>
      </c>
      <c r="M970" s="152" t="s">
        <v>8</v>
      </c>
      <c r="N970" s="152">
        <v>10.0</v>
      </c>
      <c r="O970" s="152"/>
      <c r="P970" s="152"/>
      <c r="Q970" s="152"/>
      <c r="R970" s="153"/>
      <c r="S970" s="153" t="str">
        <f t="array" ref="S970">INDEX(Activities!I:I, MATCH(A970, Activities!A:A, 0))</f>
        <v>Central Asia Programme</v>
      </c>
      <c r="T970" s="153"/>
      <c r="U970" s="135"/>
      <c r="V970" s="135"/>
      <c r="W970" s="135"/>
      <c r="X970" s="135"/>
      <c r="Y970" s="135"/>
      <c r="Z970" s="135"/>
      <c r="AA970" s="135"/>
    </row>
    <row r="971" ht="13.5" customHeight="1">
      <c r="A971" s="160" t="s">
        <v>330</v>
      </c>
      <c r="B971" s="147">
        <f>COUNTIF(Activities!A:A, A971)</f>
        <v>1</v>
      </c>
      <c r="C971" s="185">
        <v>1213693.03</v>
      </c>
      <c r="D971" s="180">
        <v>44742.0</v>
      </c>
      <c r="E971" s="181">
        <v>44742.0</v>
      </c>
      <c r="F971" s="182">
        <v>4.0</v>
      </c>
      <c r="G971" s="152">
        <v>6.0</v>
      </c>
      <c r="H971" s="153" t="s">
        <v>814</v>
      </c>
      <c r="I971" s="153">
        <v>2022.0</v>
      </c>
      <c r="J971" s="152">
        <f t="shared" si="6"/>
        <v>2023</v>
      </c>
      <c r="K971" s="153" t="str">
        <f t="shared" si="4"/>
        <v>Expenditure on Eastern Partnership (Q1 FY 2023)</v>
      </c>
      <c r="L971" s="152" t="s">
        <v>5</v>
      </c>
      <c r="M971" s="152" t="s">
        <v>8</v>
      </c>
      <c r="N971" s="152">
        <v>10.0</v>
      </c>
      <c r="O971" s="152"/>
      <c r="P971" s="152"/>
      <c r="Q971" s="152"/>
      <c r="R971" s="153"/>
      <c r="S971" s="153" t="str">
        <f t="array" ref="S971">INDEX(Activities!I:I, MATCH(A971, Activities!A:A, 0))</f>
        <v>Eastern Partnership</v>
      </c>
      <c r="T971" s="153"/>
      <c r="U971" s="135"/>
      <c r="V971" s="135"/>
      <c r="W971" s="135"/>
      <c r="X971" s="135"/>
      <c r="Y971" s="135"/>
      <c r="Z971" s="135"/>
      <c r="AA971" s="135"/>
    </row>
    <row r="972" ht="13.5" customHeight="1">
      <c r="A972" s="160" t="s">
        <v>334</v>
      </c>
      <c r="B972" s="147">
        <f>COUNTIF(Activities!A:A, A972)</f>
        <v>1</v>
      </c>
      <c r="C972" s="187">
        <v>0.0</v>
      </c>
      <c r="D972" s="180">
        <v>44742.0</v>
      </c>
      <c r="E972" s="181">
        <v>44742.0</v>
      </c>
      <c r="F972" s="182">
        <v>4.0</v>
      </c>
      <c r="G972" s="152">
        <v>6.0</v>
      </c>
      <c r="H972" s="153" t="s">
        <v>814</v>
      </c>
      <c r="I972" s="153">
        <v>2022.0</v>
      </c>
      <c r="J972" s="152">
        <f t="shared" si="6"/>
        <v>2023</v>
      </c>
      <c r="K972" s="153" t="str">
        <f t="shared" si="4"/>
        <v>Expenditure on Good Governance Fund (Q1 FY 2023)</v>
      </c>
      <c r="L972" s="152" t="s">
        <v>5</v>
      </c>
      <c r="M972" s="152" t="s">
        <v>8</v>
      </c>
      <c r="N972" s="152">
        <v>10.0</v>
      </c>
      <c r="O972" s="152"/>
      <c r="P972" s="152"/>
      <c r="Q972" s="152"/>
      <c r="R972" s="153"/>
      <c r="S972" s="153" t="str">
        <f t="array" ref="S972">INDEX(Activities!I:I, MATCH(A972, Activities!A:A, 0))</f>
        <v>Good Governance Fund</v>
      </c>
      <c r="T972" s="153"/>
      <c r="U972" s="135"/>
      <c r="V972" s="135"/>
      <c r="W972" s="135"/>
      <c r="X972" s="135"/>
      <c r="Y972" s="135"/>
      <c r="Z972" s="135"/>
      <c r="AA972" s="135"/>
    </row>
    <row r="973" ht="13.5" customHeight="1">
      <c r="A973" s="160" t="s">
        <v>349</v>
      </c>
      <c r="B973" s="147">
        <f>COUNTIF(Activities!A:A, A973)</f>
        <v>1</v>
      </c>
      <c r="C973" s="185">
        <v>625079.31</v>
      </c>
      <c r="D973" s="180">
        <v>44742.0</v>
      </c>
      <c r="E973" s="181">
        <v>44742.0</v>
      </c>
      <c r="F973" s="182">
        <v>4.0</v>
      </c>
      <c r="G973" s="152">
        <v>6.0</v>
      </c>
      <c r="H973" s="153" t="s">
        <v>814</v>
      </c>
      <c r="I973" s="153">
        <v>2022.0</v>
      </c>
      <c r="J973" s="152">
        <f t="shared" si="6"/>
        <v>2023</v>
      </c>
      <c r="K973" s="153" t="str">
        <f t="shared" si="4"/>
        <v>Expenditure on Algeria CSSF Programme (Q1 FY 2023)</v>
      </c>
      <c r="L973" s="152" t="s">
        <v>5</v>
      </c>
      <c r="M973" s="152" t="s">
        <v>8</v>
      </c>
      <c r="N973" s="152">
        <v>10.0</v>
      </c>
      <c r="O973" s="152"/>
      <c r="P973" s="152"/>
      <c r="Q973" s="152"/>
      <c r="R973" s="153"/>
      <c r="S973" s="153" t="str">
        <f t="array" ref="S973">INDEX(Activities!I:I, MATCH(A973, Activities!A:A, 0))</f>
        <v>Algeria CSSF Programme</v>
      </c>
      <c r="T973" s="153"/>
      <c r="U973" s="135"/>
      <c r="V973" s="135"/>
      <c r="W973" s="135"/>
      <c r="X973" s="135"/>
      <c r="Y973" s="135"/>
      <c r="Z973" s="135"/>
      <c r="AA973" s="135"/>
    </row>
    <row r="974" ht="13.5" customHeight="1">
      <c r="A974" s="160" t="s">
        <v>356</v>
      </c>
      <c r="B974" s="147">
        <f>COUNTIF(Activities!A:A, A974)</f>
        <v>1</v>
      </c>
      <c r="C974" s="187">
        <v>46707.36</v>
      </c>
      <c r="D974" s="180">
        <v>44742.0</v>
      </c>
      <c r="E974" s="181">
        <v>44742.0</v>
      </c>
      <c r="F974" s="182">
        <v>4.0</v>
      </c>
      <c r="G974" s="152">
        <v>6.0</v>
      </c>
      <c r="H974" s="153" t="s">
        <v>814</v>
      </c>
      <c r="I974" s="153">
        <v>2022.0</v>
      </c>
      <c r="J974" s="152">
        <f t="shared" si="6"/>
        <v>2023</v>
      </c>
      <c r="K974" s="153" t="str">
        <f t="shared" si="4"/>
        <v>Expenditure on Egypt CSSF Programme (Q1 FY 2023)</v>
      </c>
      <c r="L974" s="152" t="s">
        <v>5</v>
      </c>
      <c r="M974" s="152" t="s">
        <v>8</v>
      </c>
      <c r="N974" s="152">
        <v>10.0</v>
      </c>
      <c r="O974" s="152"/>
      <c r="P974" s="152"/>
      <c r="Q974" s="152"/>
      <c r="R974" s="153"/>
      <c r="S974" s="153" t="str">
        <f t="array" ref="S974">INDEX(Activities!I:I, MATCH(A974, Activities!A:A, 0))</f>
        <v>Egypt CSSF Programme</v>
      </c>
      <c r="T974" s="153"/>
      <c r="U974" s="135"/>
      <c r="V974" s="135"/>
      <c r="W974" s="135"/>
      <c r="X974" s="135"/>
      <c r="Y974" s="135"/>
      <c r="Z974" s="135"/>
      <c r="AA974" s="135"/>
    </row>
    <row r="975" ht="13.5" customHeight="1">
      <c r="A975" s="146" t="s">
        <v>363</v>
      </c>
      <c r="B975" s="147">
        <f>COUNTIF(Activities!A:A, A975)</f>
        <v>1</v>
      </c>
      <c r="C975" s="185">
        <v>1255112.02</v>
      </c>
      <c r="D975" s="180">
        <v>44742.0</v>
      </c>
      <c r="E975" s="181">
        <v>44742.0</v>
      </c>
      <c r="F975" s="182">
        <v>4.0</v>
      </c>
      <c r="G975" s="152">
        <v>6.0</v>
      </c>
      <c r="H975" s="153" t="s">
        <v>814</v>
      </c>
      <c r="I975" s="153">
        <v>2022.0</v>
      </c>
      <c r="J975" s="152">
        <f t="shared" si="6"/>
        <v>2023</v>
      </c>
      <c r="K975" s="153" t="str">
        <f t="shared" si="4"/>
        <v>Expenditure on Lebanon CSSF: Security Programme (Q1 FY 2023)</v>
      </c>
      <c r="L975" s="152" t="s">
        <v>5</v>
      </c>
      <c r="M975" s="152" t="s">
        <v>8</v>
      </c>
      <c r="N975" s="152">
        <v>10.0</v>
      </c>
      <c r="O975" s="152"/>
      <c r="P975" s="152"/>
      <c r="Q975" s="152"/>
      <c r="R975" s="153"/>
      <c r="S975" s="153" t="str">
        <f t="array" ref="S975">INDEX(Activities!I:I, MATCH(A975, Activities!A:A, 0))</f>
        <v>Lebanon CSSF: Security Programme</v>
      </c>
      <c r="T975" s="153"/>
      <c r="U975" s="135"/>
      <c r="V975" s="135"/>
      <c r="W975" s="135"/>
      <c r="X975" s="135"/>
      <c r="Y975" s="135"/>
      <c r="Z975" s="135"/>
      <c r="AA975" s="135"/>
    </row>
    <row r="976" ht="13.5" customHeight="1">
      <c r="A976" s="146" t="s">
        <v>370</v>
      </c>
      <c r="B976" s="147">
        <f>COUNTIF(Activities!A:A, A976)</f>
        <v>1</v>
      </c>
      <c r="C976" s="187">
        <v>124599.01</v>
      </c>
      <c r="D976" s="180">
        <v>44742.0</v>
      </c>
      <c r="E976" s="181">
        <v>44742.0</v>
      </c>
      <c r="F976" s="182">
        <v>4.0</v>
      </c>
      <c r="G976" s="152">
        <v>6.0</v>
      </c>
      <c r="H976" s="153" t="s">
        <v>814</v>
      </c>
      <c r="I976" s="153">
        <v>2022.0</v>
      </c>
      <c r="J976" s="152">
        <f t="shared" si="6"/>
        <v>2023</v>
      </c>
      <c r="K976" s="153" t="str">
        <f t="shared" si="4"/>
        <v>Expenditure on Libya CSSF Programme (Q1 FY 2023)</v>
      </c>
      <c r="L976" s="152" t="s">
        <v>5</v>
      </c>
      <c r="M976" s="152" t="s">
        <v>8</v>
      </c>
      <c r="N976" s="152">
        <v>10.0</v>
      </c>
      <c r="O976" s="152"/>
      <c r="P976" s="152"/>
      <c r="Q976" s="152"/>
      <c r="R976" s="153"/>
      <c r="S976" s="153" t="str">
        <f t="array" ref="S976">INDEX(Activities!I:I, MATCH(A976, Activities!A:A, 0))</f>
        <v>Libya CSSF Programme</v>
      </c>
      <c r="T976" s="153"/>
      <c r="U976" s="135"/>
      <c r="V976" s="135"/>
      <c r="W976" s="135"/>
      <c r="X976" s="135"/>
      <c r="Y976" s="135"/>
      <c r="Z976" s="135"/>
      <c r="AA976" s="135"/>
    </row>
    <row r="977" ht="13.5" customHeight="1">
      <c r="A977" s="146" t="s">
        <v>376</v>
      </c>
      <c r="B977" s="147">
        <f>COUNTIF(Activities!A:A, A977)</f>
        <v>1</v>
      </c>
      <c r="C977" s="185">
        <v>84708.14</v>
      </c>
      <c r="D977" s="180">
        <v>44742.0</v>
      </c>
      <c r="E977" s="181">
        <v>44742.0</v>
      </c>
      <c r="F977" s="182">
        <v>4.0</v>
      </c>
      <c r="G977" s="152">
        <v>6.0</v>
      </c>
      <c r="H977" s="153" t="s">
        <v>814</v>
      </c>
      <c r="I977" s="153">
        <v>2022.0</v>
      </c>
      <c r="J977" s="152">
        <f t="shared" si="6"/>
        <v>2023</v>
      </c>
      <c r="K977" s="153" t="str">
        <f t="shared" si="4"/>
        <v>Expenditure on Morocco CSSF Programme (Q1 FY 2023)</v>
      </c>
      <c r="L977" s="152" t="s">
        <v>5</v>
      </c>
      <c r="M977" s="152" t="s">
        <v>8</v>
      </c>
      <c r="N977" s="152">
        <v>10.0</v>
      </c>
      <c r="O977" s="152"/>
      <c r="P977" s="152"/>
      <c r="Q977" s="152"/>
      <c r="R977" s="153"/>
      <c r="S977" s="153" t="str">
        <f t="array" ref="S977">INDEX(Activities!I:I, MATCH(A977, Activities!A:A, 0))</f>
        <v>Morocco CSSF Programme</v>
      </c>
      <c r="T977" s="153"/>
      <c r="U977" s="135"/>
      <c r="V977" s="135"/>
      <c r="W977" s="135"/>
      <c r="X977" s="135"/>
      <c r="Y977" s="135"/>
      <c r="Z977" s="135"/>
      <c r="AA977" s="135"/>
    </row>
    <row r="978" ht="13.5" customHeight="1">
      <c r="A978" s="146" t="s">
        <v>383</v>
      </c>
      <c r="B978" s="147">
        <f>COUNTIF(Activities!A:A, A978)</f>
        <v>1</v>
      </c>
      <c r="C978" s="187">
        <v>609186.98</v>
      </c>
      <c r="D978" s="180">
        <v>44742.0</v>
      </c>
      <c r="E978" s="181">
        <v>44742.0</v>
      </c>
      <c r="F978" s="182">
        <v>4.0</v>
      </c>
      <c r="G978" s="152">
        <v>6.0</v>
      </c>
      <c r="H978" s="153" t="s">
        <v>814</v>
      </c>
      <c r="I978" s="153">
        <v>2022.0</v>
      </c>
      <c r="J978" s="152">
        <f t="shared" si="6"/>
        <v>2023</v>
      </c>
      <c r="K978" s="153" t="str">
        <f t="shared" si="4"/>
        <v>Expenditure on Yemen CSSF Programme (Q1 FY 2023)</v>
      </c>
      <c r="L978" s="152" t="s">
        <v>5</v>
      </c>
      <c r="M978" s="152" t="s">
        <v>8</v>
      </c>
      <c r="N978" s="152">
        <v>10.0</v>
      </c>
      <c r="O978" s="152"/>
      <c r="P978" s="152"/>
      <c r="Q978" s="152"/>
      <c r="R978" s="153"/>
      <c r="S978" s="153" t="str">
        <f t="array" ref="S978">INDEX(Activities!I:I, MATCH(A978, Activities!A:A, 0))</f>
        <v>Yemen CSSF Programme</v>
      </c>
      <c r="T978" s="153"/>
      <c r="U978" s="135"/>
      <c r="V978" s="135"/>
      <c r="W978" s="135"/>
      <c r="X978" s="135"/>
      <c r="Y978" s="135"/>
      <c r="Z978" s="135"/>
      <c r="AA978" s="135"/>
    </row>
    <row r="979" ht="13.5" customHeight="1">
      <c r="A979" s="146" t="s">
        <v>389</v>
      </c>
      <c r="B979" s="147">
        <f>COUNTIF(Activities!A:A, A979)</f>
        <v>1</v>
      </c>
      <c r="C979" s="185">
        <v>0.0</v>
      </c>
      <c r="D979" s="180">
        <v>44742.0</v>
      </c>
      <c r="E979" s="181">
        <v>44742.0</v>
      </c>
      <c r="F979" s="182">
        <v>4.0</v>
      </c>
      <c r="G979" s="152">
        <v>6.0</v>
      </c>
      <c r="H979" s="153" t="s">
        <v>814</v>
      </c>
      <c r="I979" s="153">
        <v>2022.0</v>
      </c>
      <c r="J979" s="152">
        <f t="shared" si="6"/>
        <v>2023</v>
      </c>
      <c r="K979" s="153" t="str">
        <f t="shared" si="4"/>
        <v>Expenditure on Iraq Governance and Resilience (Q1 FY 2023)</v>
      </c>
      <c r="L979" s="152" t="s">
        <v>5</v>
      </c>
      <c r="M979" s="152" t="s">
        <v>8</v>
      </c>
      <c r="N979" s="152">
        <v>10.0</v>
      </c>
      <c r="O979" s="152"/>
      <c r="P979" s="152"/>
      <c r="Q979" s="152"/>
      <c r="R979" s="153"/>
      <c r="S979" s="153" t="str">
        <f t="array" ref="S979">INDEX(Activities!I:I, MATCH(A979, Activities!A:A, 0))</f>
        <v>Iraq Governance and Resilience</v>
      </c>
      <c r="T979" s="153"/>
      <c r="U979" s="135"/>
      <c r="V979" s="135"/>
      <c r="W979" s="135"/>
      <c r="X979" s="135"/>
      <c r="Y979" s="135"/>
      <c r="Z979" s="135"/>
      <c r="AA979" s="135"/>
    </row>
    <row r="980" ht="13.5" customHeight="1">
      <c r="A980" s="146" t="s">
        <v>395</v>
      </c>
      <c r="B980" s="147">
        <f>COUNTIF(Activities!A:A, A980)</f>
        <v>1</v>
      </c>
      <c r="C980" s="187">
        <v>0.0</v>
      </c>
      <c r="D980" s="180">
        <v>44742.0</v>
      </c>
      <c r="E980" s="181">
        <v>44742.0</v>
      </c>
      <c r="F980" s="182">
        <v>4.0</v>
      </c>
      <c r="G980" s="152">
        <v>6.0</v>
      </c>
      <c r="H980" s="153" t="s">
        <v>814</v>
      </c>
      <c r="I980" s="153">
        <v>2022.0</v>
      </c>
      <c r="J980" s="152">
        <f t="shared" si="6"/>
        <v>2023</v>
      </c>
      <c r="K980" s="153" t="str">
        <f t="shared" si="4"/>
        <v>Expenditure on Iraq Security, Justice and Reconciliation (Q1 FY 2023)</v>
      </c>
      <c r="L980" s="152" t="s">
        <v>5</v>
      </c>
      <c r="M980" s="152" t="s">
        <v>8</v>
      </c>
      <c r="N980" s="152">
        <v>10.0</v>
      </c>
      <c r="O980" s="152"/>
      <c r="P980" s="152"/>
      <c r="Q980" s="152"/>
      <c r="R980" s="153"/>
      <c r="S980" s="153" t="str">
        <f t="array" ref="S980">INDEX(Activities!I:I, MATCH(A980, Activities!A:A, 0))</f>
        <v>Iraq Security, Justice and Reconciliation</v>
      </c>
      <c r="T980" s="153"/>
      <c r="U980" s="135"/>
      <c r="V980" s="135"/>
      <c r="W980" s="135"/>
      <c r="X980" s="135"/>
      <c r="Y980" s="135"/>
      <c r="Z980" s="135"/>
      <c r="AA980" s="135"/>
    </row>
    <row r="981" ht="13.5" customHeight="1">
      <c r="A981" s="146" t="s">
        <v>399</v>
      </c>
      <c r="B981" s="147">
        <f>COUNTIF(Activities!A:A, A981)</f>
        <v>1</v>
      </c>
      <c r="C981" s="185">
        <v>0.0</v>
      </c>
      <c r="D981" s="180">
        <v>44742.0</v>
      </c>
      <c r="E981" s="181">
        <v>44742.0</v>
      </c>
      <c r="F981" s="182">
        <v>4.0</v>
      </c>
      <c r="G981" s="152">
        <v>6.0</v>
      </c>
      <c r="H981" s="153" t="s">
        <v>814</v>
      </c>
      <c r="I981" s="153">
        <v>2022.0</v>
      </c>
      <c r="J981" s="152">
        <f t="shared" si="6"/>
        <v>2023</v>
      </c>
      <c r="K981" s="153" t="str">
        <f t="shared" si="4"/>
        <v>Expenditure on Jordan Political Stability (Q1 FY 2023)</v>
      </c>
      <c r="L981" s="152" t="s">
        <v>5</v>
      </c>
      <c r="M981" s="152" t="s">
        <v>8</v>
      </c>
      <c r="N981" s="152">
        <v>10.0</v>
      </c>
      <c r="O981" s="152"/>
      <c r="P981" s="152"/>
      <c r="Q981" s="152"/>
      <c r="R981" s="153"/>
      <c r="S981" s="153" t="str">
        <f t="array" ref="S981">INDEX(Activities!I:I, MATCH(A981, Activities!A:A, 0))</f>
        <v>Jordan Political Stability</v>
      </c>
      <c r="T981" s="153"/>
      <c r="U981" s="135"/>
      <c r="V981" s="135"/>
      <c r="W981" s="135"/>
      <c r="X981" s="135"/>
      <c r="Y981" s="135"/>
      <c r="Z981" s="135"/>
      <c r="AA981" s="135"/>
    </row>
    <row r="982" ht="13.5" customHeight="1">
      <c r="A982" s="146" t="s">
        <v>405</v>
      </c>
      <c r="B982" s="147">
        <f>COUNTIF(Activities!A:A, A982)</f>
        <v>1</v>
      </c>
      <c r="C982" s="187">
        <v>0.0</v>
      </c>
      <c r="D982" s="180">
        <v>44742.0</v>
      </c>
      <c r="E982" s="181">
        <v>44742.0</v>
      </c>
      <c r="F982" s="182">
        <v>4.0</v>
      </c>
      <c r="G982" s="152">
        <v>6.0</v>
      </c>
      <c r="H982" s="153" t="s">
        <v>814</v>
      </c>
      <c r="I982" s="153">
        <v>2022.0</v>
      </c>
      <c r="J982" s="152">
        <f t="shared" si="6"/>
        <v>2023</v>
      </c>
      <c r="K982" s="153" t="str">
        <f t="shared" si="4"/>
        <v>Expenditure on Jordan Economic Sustainability (Q1 FY 2023)</v>
      </c>
      <c r="L982" s="152" t="s">
        <v>5</v>
      </c>
      <c r="M982" s="152" t="s">
        <v>8</v>
      </c>
      <c r="N982" s="152">
        <v>10.0</v>
      </c>
      <c r="O982" s="152"/>
      <c r="P982" s="152"/>
      <c r="Q982" s="152"/>
      <c r="R982" s="153"/>
      <c r="S982" s="153" t="str">
        <f t="array" ref="S982">INDEX(Activities!I:I, MATCH(A982, Activities!A:A, 0))</f>
        <v>Jordan Economic Sustainability</v>
      </c>
      <c r="T982" s="153"/>
      <c r="U982" s="135"/>
      <c r="V982" s="135"/>
      <c r="W982" s="135"/>
      <c r="X982" s="135"/>
      <c r="Y982" s="135"/>
      <c r="Z982" s="135"/>
      <c r="AA982" s="135"/>
    </row>
    <row r="983" ht="13.5" customHeight="1">
      <c r="A983" s="146" t="s">
        <v>409</v>
      </c>
      <c r="B983" s="147">
        <f>COUNTIF(Activities!A:A, A983)</f>
        <v>1</v>
      </c>
      <c r="C983" s="185">
        <v>0.0</v>
      </c>
      <c r="D983" s="180">
        <v>44742.0</v>
      </c>
      <c r="E983" s="181">
        <v>44742.0</v>
      </c>
      <c r="F983" s="182">
        <v>4.0</v>
      </c>
      <c r="G983" s="152">
        <v>6.0</v>
      </c>
      <c r="H983" s="153" t="s">
        <v>814</v>
      </c>
      <c r="I983" s="153">
        <v>2022.0</v>
      </c>
      <c r="J983" s="152">
        <f t="shared" si="6"/>
        <v>2023</v>
      </c>
      <c r="K983" s="153" t="str">
        <f t="shared" si="4"/>
        <v>Expenditure on Jordan Internal Security (Q1 FY 2023)</v>
      </c>
      <c r="L983" s="152" t="s">
        <v>5</v>
      </c>
      <c r="M983" s="152" t="s">
        <v>8</v>
      </c>
      <c r="N983" s="152">
        <v>10.0</v>
      </c>
      <c r="O983" s="152"/>
      <c r="P983" s="152"/>
      <c r="Q983" s="152"/>
      <c r="R983" s="153"/>
      <c r="S983" s="153" t="str">
        <f t="array" ref="S983">INDEX(Activities!I:I, MATCH(A983, Activities!A:A, 0))</f>
        <v>Jordan Internal Security</v>
      </c>
      <c r="T983" s="153"/>
      <c r="U983" s="135"/>
      <c r="V983" s="135"/>
      <c r="W983" s="135"/>
      <c r="X983" s="135"/>
      <c r="Y983" s="135"/>
      <c r="Z983" s="135"/>
      <c r="AA983" s="135"/>
    </row>
    <row r="984" ht="13.5" customHeight="1">
      <c r="A984" s="146" t="s">
        <v>414</v>
      </c>
      <c r="B984" s="147">
        <f>COUNTIF(Activities!A:A, A984)</f>
        <v>1</v>
      </c>
      <c r="C984" s="187">
        <v>0.0</v>
      </c>
      <c r="D984" s="180">
        <v>44742.0</v>
      </c>
      <c r="E984" s="181">
        <v>44742.0</v>
      </c>
      <c r="F984" s="182">
        <v>4.0</v>
      </c>
      <c r="G984" s="152">
        <v>6.0</v>
      </c>
      <c r="H984" s="153" t="s">
        <v>814</v>
      </c>
      <c r="I984" s="153">
        <v>2022.0</v>
      </c>
      <c r="J984" s="152">
        <f t="shared" si="6"/>
        <v>2023</v>
      </c>
      <c r="K984" s="153" t="str">
        <f t="shared" si="4"/>
        <v>Expenditure on Lebanon CSSF: Community Stability Programme (Q1 FY 2023)</v>
      </c>
      <c r="L984" s="152" t="s">
        <v>5</v>
      </c>
      <c r="M984" s="152" t="s">
        <v>8</v>
      </c>
      <c r="N984" s="152">
        <v>10.0</v>
      </c>
      <c r="O984" s="152"/>
      <c r="P984" s="152"/>
      <c r="Q984" s="152"/>
      <c r="R984" s="153"/>
      <c r="S984" s="153" t="str">
        <f t="array" ref="S984">INDEX(Activities!I:I, MATCH(A984, Activities!A:A, 0))</f>
        <v>Lebanon CSSF: Community Stability Programme</v>
      </c>
      <c r="T984" s="153"/>
      <c r="U984" s="135"/>
      <c r="V984" s="135"/>
      <c r="W984" s="135"/>
      <c r="X984" s="135"/>
      <c r="Y984" s="135"/>
      <c r="Z984" s="135"/>
      <c r="AA984" s="135"/>
    </row>
    <row r="985" ht="13.5" customHeight="1">
      <c r="A985" s="146" t="s">
        <v>418</v>
      </c>
      <c r="B985" s="147">
        <f>COUNTIF(Activities!A:A, A985)</f>
        <v>1</v>
      </c>
      <c r="C985" s="185">
        <v>330239.16</v>
      </c>
      <c r="D985" s="180">
        <v>44742.0</v>
      </c>
      <c r="E985" s="181">
        <v>44742.0</v>
      </c>
      <c r="F985" s="182">
        <v>4.0</v>
      </c>
      <c r="G985" s="152">
        <v>6.0</v>
      </c>
      <c r="H985" s="153" t="s">
        <v>814</v>
      </c>
      <c r="I985" s="153">
        <v>2022.0</v>
      </c>
      <c r="J985" s="152">
        <f t="shared" si="6"/>
        <v>2023</v>
      </c>
      <c r="K985" s="153" t="str">
        <f t="shared" si="4"/>
        <v>Expenditure on The North Africa Fund for Regional Cooperation (Q1 FY 2023)</v>
      </c>
      <c r="L985" s="152" t="s">
        <v>5</v>
      </c>
      <c r="M985" s="152" t="s">
        <v>8</v>
      </c>
      <c r="N985" s="152">
        <v>10.0</v>
      </c>
      <c r="O985" s="152"/>
      <c r="P985" s="152"/>
      <c r="Q985" s="152"/>
      <c r="R985" s="153"/>
      <c r="S985" s="153" t="str">
        <f t="array" ref="S985">INDEX(Activities!I:I, MATCH(A985, Activities!A:A, 0))</f>
        <v>The North Africa Fund for Regional Cooperation</v>
      </c>
      <c r="T985" s="153"/>
      <c r="U985" s="135"/>
      <c r="V985" s="135"/>
      <c r="W985" s="135"/>
      <c r="X985" s="135"/>
      <c r="Y985" s="135"/>
      <c r="Z985" s="135"/>
      <c r="AA985" s="135"/>
    </row>
    <row r="986" ht="13.5" customHeight="1">
      <c r="A986" s="146" t="s">
        <v>423</v>
      </c>
      <c r="B986" s="147">
        <f>COUNTIF(Activities!A:A, A986)</f>
        <v>1</v>
      </c>
      <c r="C986" s="187">
        <v>0.0</v>
      </c>
      <c r="D986" s="180">
        <v>44742.0</v>
      </c>
      <c r="E986" s="181">
        <v>44742.0</v>
      </c>
      <c r="F986" s="182">
        <v>4.0</v>
      </c>
      <c r="G986" s="152">
        <v>6.0</v>
      </c>
      <c r="H986" s="153" t="s">
        <v>814</v>
      </c>
      <c r="I986" s="153">
        <v>2022.0</v>
      </c>
      <c r="J986" s="152">
        <f t="shared" si="6"/>
        <v>2023</v>
      </c>
      <c r="K986" s="153" t="str">
        <f t="shared" si="4"/>
        <v>Expenditure on Technical Assistance Facility Programme (Q1 FY 2023)</v>
      </c>
      <c r="L986" s="152" t="s">
        <v>5</v>
      </c>
      <c r="M986" s="152" t="s">
        <v>8</v>
      </c>
      <c r="N986" s="152">
        <v>10.0</v>
      </c>
      <c r="O986" s="152"/>
      <c r="P986" s="152"/>
      <c r="Q986" s="152"/>
      <c r="R986" s="153"/>
      <c r="S986" s="153" t="str">
        <f t="array" ref="S986">INDEX(Activities!I:I, MATCH(A986, Activities!A:A, 0))</f>
        <v>Technical Assistance Facility Programme</v>
      </c>
      <c r="T986" s="153"/>
      <c r="U986" s="135"/>
      <c r="V986" s="135"/>
      <c r="W986" s="135"/>
      <c r="X986" s="135"/>
      <c r="Y986" s="135"/>
      <c r="Z986" s="135"/>
      <c r="AA986" s="135"/>
    </row>
    <row r="987" ht="13.5" customHeight="1">
      <c r="A987" s="146" t="s">
        <v>427</v>
      </c>
      <c r="B987" s="147">
        <f>COUNTIF(Activities!A:A, A987)</f>
        <v>1</v>
      </c>
      <c r="C987" s="185">
        <v>536875.87</v>
      </c>
      <c r="D987" s="180">
        <v>44742.0</v>
      </c>
      <c r="E987" s="181">
        <v>44742.0</v>
      </c>
      <c r="F987" s="182">
        <v>4.0</v>
      </c>
      <c r="G987" s="152">
        <v>6.0</v>
      </c>
      <c r="H987" s="153" t="s">
        <v>814</v>
      </c>
      <c r="I987" s="153">
        <v>2022.0</v>
      </c>
      <c r="J987" s="152">
        <f t="shared" si="6"/>
        <v>2023</v>
      </c>
      <c r="K987" s="153" t="str">
        <f t="shared" si="4"/>
        <v>Expenditure on Middle East Peace Process (MEPP) CSSF Programme (Q1 FY 2023)</v>
      </c>
      <c r="L987" s="152" t="s">
        <v>5</v>
      </c>
      <c r="M987" s="152" t="s">
        <v>8</v>
      </c>
      <c r="N987" s="152">
        <v>10.0</v>
      </c>
      <c r="O987" s="152"/>
      <c r="P987" s="152"/>
      <c r="Q987" s="152"/>
      <c r="R987" s="153"/>
      <c r="S987" s="153" t="str">
        <f t="array" ref="S987">INDEX(Activities!I:I, MATCH(A987, Activities!A:A, 0))</f>
        <v>Middle East Peace Process (MEPP) CSSF Programme</v>
      </c>
      <c r="T987" s="153"/>
      <c r="U987" s="135"/>
      <c r="V987" s="135"/>
      <c r="W987" s="135"/>
      <c r="X987" s="135"/>
      <c r="Y987" s="135"/>
      <c r="Z987" s="135"/>
      <c r="AA987" s="135"/>
    </row>
    <row r="988" ht="13.5" customHeight="1">
      <c r="A988" s="146" t="s">
        <v>432</v>
      </c>
      <c r="B988" s="147">
        <f>COUNTIF(Activities!A:A, A988)</f>
        <v>1</v>
      </c>
      <c r="C988" s="187">
        <v>0.0</v>
      </c>
      <c r="D988" s="180">
        <v>44742.0</v>
      </c>
      <c r="E988" s="181">
        <v>44742.0</v>
      </c>
      <c r="F988" s="182">
        <v>4.0</v>
      </c>
      <c r="G988" s="152">
        <v>6.0</v>
      </c>
      <c r="H988" s="153" t="s">
        <v>814</v>
      </c>
      <c r="I988" s="153">
        <v>2022.0</v>
      </c>
      <c r="J988" s="152">
        <f t="shared" si="6"/>
        <v>2023</v>
      </c>
      <c r="K988" s="153" t="str">
        <f t="shared" si="4"/>
        <v>Expenditure on Syria: Community Support in North-Western Syria (Q1 FY 2023)</v>
      </c>
      <c r="L988" s="152" t="s">
        <v>5</v>
      </c>
      <c r="M988" s="152" t="s">
        <v>8</v>
      </c>
      <c r="N988" s="152">
        <v>10.0</v>
      </c>
      <c r="O988" s="152"/>
      <c r="P988" s="152"/>
      <c r="Q988" s="152"/>
      <c r="R988" s="153"/>
      <c r="S988" s="153" t="str">
        <f t="array" ref="S988">INDEX(Activities!I:I, MATCH(A988, Activities!A:A, 0))</f>
        <v>Syria: Community Support in North-Western Syria</v>
      </c>
      <c r="T988" s="153"/>
      <c r="U988" s="135"/>
      <c r="V988" s="135"/>
      <c r="W988" s="135"/>
      <c r="X988" s="135"/>
      <c r="Y988" s="135"/>
      <c r="Z988" s="135"/>
      <c r="AA988" s="135"/>
    </row>
    <row r="989" ht="13.5" customHeight="1">
      <c r="A989" s="146" t="s">
        <v>438</v>
      </c>
      <c r="B989" s="147">
        <f>COUNTIF(Activities!A:A, A989)</f>
        <v>1</v>
      </c>
      <c r="C989" s="185">
        <v>0.0</v>
      </c>
      <c r="D989" s="180">
        <v>44742.0</v>
      </c>
      <c r="E989" s="181">
        <v>44742.0</v>
      </c>
      <c r="F989" s="182">
        <v>4.0</v>
      </c>
      <c r="G989" s="152">
        <v>6.0</v>
      </c>
      <c r="H989" s="153" t="s">
        <v>814</v>
      </c>
      <c r="I989" s="153">
        <v>2022.0</v>
      </c>
      <c r="J989" s="152">
        <f t="shared" si="6"/>
        <v>2023</v>
      </c>
      <c r="K989" s="153" t="str">
        <f t="shared" si="4"/>
        <v>Expenditure on Syria: Support for the Southern De-escalation Area (Q1 FY 2023)</v>
      </c>
      <c r="L989" s="152" t="s">
        <v>5</v>
      </c>
      <c r="M989" s="152" t="s">
        <v>8</v>
      </c>
      <c r="N989" s="152">
        <v>10.0</v>
      </c>
      <c r="O989" s="152"/>
      <c r="P989" s="152"/>
      <c r="Q989" s="152"/>
      <c r="R989" s="153"/>
      <c r="S989" s="153" t="str">
        <f t="array" ref="S989">INDEX(Activities!I:I, MATCH(A989, Activities!A:A, 0))</f>
        <v>Syria: Support for the Southern De-escalation Area</v>
      </c>
      <c r="T989" s="153"/>
      <c r="U989" s="135"/>
      <c r="V989" s="135"/>
      <c r="W989" s="135"/>
      <c r="X989" s="135"/>
      <c r="Y989" s="135"/>
      <c r="Z989" s="135"/>
      <c r="AA989" s="135"/>
    </row>
    <row r="990" ht="13.5" customHeight="1">
      <c r="A990" s="146" t="s">
        <v>442</v>
      </c>
      <c r="B990" s="147">
        <f>COUNTIF(Activities!A:A, A990)</f>
        <v>1</v>
      </c>
      <c r="C990" s="187">
        <v>0.0</v>
      </c>
      <c r="D990" s="180">
        <v>44742.0</v>
      </c>
      <c r="E990" s="181">
        <v>44742.0</v>
      </c>
      <c r="F990" s="182">
        <v>4.0</v>
      </c>
      <c r="G990" s="152">
        <v>6.0</v>
      </c>
      <c r="H990" s="153" t="s">
        <v>814</v>
      </c>
      <c r="I990" s="153">
        <v>2022.0</v>
      </c>
      <c r="J990" s="152">
        <f t="shared" si="6"/>
        <v>2023</v>
      </c>
      <c r="K990" s="153" t="str">
        <f t="shared" si="4"/>
        <v>Expenditure on Whole of Syria Support to a Political Process (Q1 FY 2023)</v>
      </c>
      <c r="L990" s="152" t="s">
        <v>5</v>
      </c>
      <c r="M990" s="152" t="s">
        <v>8</v>
      </c>
      <c r="N990" s="152">
        <v>10.0</v>
      </c>
      <c r="O990" s="152"/>
      <c r="P990" s="152"/>
      <c r="Q990" s="152"/>
      <c r="R990" s="153"/>
      <c r="S990" s="153" t="str">
        <f t="array" ref="S990">INDEX(Activities!I:I, MATCH(A990, Activities!A:A, 0))</f>
        <v>Whole of Syria Support to a Political Process</v>
      </c>
      <c r="T990" s="153"/>
      <c r="U990" s="135"/>
      <c r="V990" s="135"/>
      <c r="W990" s="135"/>
      <c r="X990" s="135"/>
      <c r="Y990" s="135"/>
      <c r="Z990" s="135"/>
      <c r="AA990" s="135"/>
    </row>
    <row r="991" ht="13.5" customHeight="1">
      <c r="A991" s="146" t="s">
        <v>446</v>
      </c>
      <c r="B991" s="147">
        <f>COUNTIF(Activities!A:A, A991)</f>
        <v>1</v>
      </c>
      <c r="C991" s="185">
        <v>883485.39</v>
      </c>
      <c r="D991" s="180">
        <v>44742.0</v>
      </c>
      <c r="E991" s="181">
        <v>44742.0</v>
      </c>
      <c r="F991" s="182">
        <v>4.0</v>
      </c>
      <c r="G991" s="152">
        <v>6.0</v>
      </c>
      <c r="H991" s="153" t="s">
        <v>814</v>
      </c>
      <c r="I991" s="153">
        <v>2022.0</v>
      </c>
      <c r="J991" s="152">
        <f t="shared" si="6"/>
        <v>2023</v>
      </c>
      <c r="K991" s="153" t="str">
        <f t="shared" si="4"/>
        <v>Expenditure on Tunisia CSSF Programme (Q1 FY 2023)</v>
      </c>
      <c r="L991" s="152" t="s">
        <v>5</v>
      </c>
      <c r="M991" s="152" t="s">
        <v>8</v>
      </c>
      <c r="N991" s="152">
        <v>10.0</v>
      </c>
      <c r="O991" s="152"/>
      <c r="P991" s="152"/>
      <c r="Q991" s="152"/>
      <c r="R991" s="153"/>
      <c r="S991" s="153" t="str">
        <f t="array" ref="S991">INDEX(Activities!I:I, MATCH(A991, Activities!A:A, 0))</f>
        <v>Tunisia CSSF Programme</v>
      </c>
      <c r="T991" s="153"/>
      <c r="U991" s="135"/>
      <c r="V991" s="135"/>
      <c r="W991" s="135"/>
      <c r="X991" s="135"/>
      <c r="Y991" s="135"/>
      <c r="Z991" s="135"/>
      <c r="AA991" s="135"/>
    </row>
    <row r="992" ht="13.5" customHeight="1">
      <c r="A992" s="146" t="s">
        <v>452</v>
      </c>
      <c r="B992" s="147">
        <f>COUNTIF(Activities!A:A, A992)</f>
        <v>1</v>
      </c>
      <c r="C992" s="187">
        <v>21346.8</v>
      </c>
      <c r="D992" s="180">
        <v>44742.0</v>
      </c>
      <c r="E992" s="181">
        <v>44742.0</v>
      </c>
      <c r="F992" s="182">
        <v>4.0</v>
      </c>
      <c r="G992" s="152">
        <v>6.0</v>
      </c>
      <c r="H992" s="153" t="s">
        <v>814</v>
      </c>
      <c r="I992" s="153">
        <v>2022.0</v>
      </c>
      <c r="J992" s="152">
        <f t="shared" si="6"/>
        <v>2023</v>
      </c>
      <c r="K992" s="153" t="str">
        <f t="shared" si="4"/>
        <v>Expenditure on Iraq CSSF Programme (Q1 FY 2023)</v>
      </c>
      <c r="L992" s="152" t="s">
        <v>5</v>
      </c>
      <c r="M992" s="152" t="s">
        <v>8</v>
      </c>
      <c r="N992" s="152">
        <v>10.0</v>
      </c>
      <c r="O992" s="152"/>
      <c r="P992" s="152"/>
      <c r="Q992" s="152"/>
      <c r="R992" s="153"/>
      <c r="S992" s="153" t="str">
        <f t="array" ref="S992">INDEX(Activities!I:I, MATCH(A992, Activities!A:A, 0))</f>
        <v>Iraq CSSF Programme</v>
      </c>
      <c r="T992" s="153"/>
      <c r="U992" s="135"/>
      <c r="V992" s="135"/>
      <c r="W992" s="135"/>
      <c r="X992" s="135"/>
      <c r="Y992" s="135"/>
      <c r="Z992" s="135"/>
      <c r="AA992" s="135"/>
    </row>
    <row r="993" ht="13.5" customHeight="1">
      <c r="A993" s="146" t="s">
        <v>456</v>
      </c>
      <c r="B993" s="147">
        <f>COUNTIF(Activities!A:A, A993)</f>
        <v>1</v>
      </c>
      <c r="C993" s="185">
        <v>0.0</v>
      </c>
      <c r="D993" s="180">
        <v>44742.0</v>
      </c>
      <c r="E993" s="181">
        <v>44742.0</v>
      </c>
      <c r="F993" s="182">
        <v>4.0</v>
      </c>
      <c r="G993" s="152">
        <v>6.0</v>
      </c>
      <c r="H993" s="153" t="s">
        <v>814</v>
      </c>
      <c r="I993" s="153">
        <v>2022.0</v>
      </c>
      <c r="J993" s="152">
        <f t="shared" si="6"/>
        <v>2023</v>
      </c>
      <c r="K993" s="153" t="str">
        <f t="shared" si="4"/>
        <v>Expenditure on Syria CSSF: Future Syria Programme (Q1 FY 2023)</v>
      </c>
      <c r="L993" s="152" t="s">
        <v>5</v>
      </c>
      <c r="M993" s="152" t="s">
        <v>8</v>
      </c>
      <c r="N993" s="152">
        <v>10.0</v>
      </c>
      <c r="O993" s="152"/>
      <c r="P993" s="152"/>
      <c r="Q993" s="152"/>
      <c r="R993" s="153"/>
      <c r="S993" s="153" t="str">
        <f t="array" ref="S993">INDEX(Activities!I:I, MATCH(A993, Activities!A:A, 0))</f>
        <v>Syria CSSF: Future Syria Programme</v>
      </c>
      <c r="T993" s="153"/>
      <c r="U993" s="135"/>
      <c r="V993" s="135"/>
      <c r="W993" s="135"/>
      <c r="X993" s="135"/>
      <c r="Y993" s="135"/>
      <c r="Z993" s="135"/>
      <c r="AA993" s="135"/>
    </row>
    <row r="994" ht="13.5" customHeight="1">
      <c r="A994" s="146" t="s">
        <v>460</v>
      </c>
      <c r="B994" s="147">
        <f>COUNTIF(Activities!A:A, A994)</f>
        <v>1</v>
      </c>
      <c r="C994" s="187">
        <v>0.0</v>
      </c>
      <c r="D994" s="180">
        <v>44742.0</v>
      </c>
      <c r="E994" s="181">
        <v>44742.0</v>
      </c>
      <c r="F994" s="182">
        <v>4.0</v>
      </c>
      <c r="G994" s="152">
        <v>6.0</v>
      </c>
      <c r="H994" s="153" t="s">
        <v>814</v>
      </c>
      <c r="I994" s="153">
        <v>2022.0</v>
      </c>
      <c r="J994" s="152">
        <f t="shared" si="6"/>
        <v>2023</v>
      </c>
      <c r="K994" s="153" t="str">
        <f t="shared" si="4"/>
        <v>Expenditure on UK-Jordan Partnership Facility Programme (Q1 FY 2023)</v>
      </c>
      <c r="L994" s="152" t="s">
        <v>5</v>
      </c>
      <c r="M994" s="152" t="s">
        <v>8</v>
      </c>
      <c r="N994" s="152">
        <v>10.0</v>
      </c>
      <c r="O994" s="152"/>
      <c r="P994" s="152"/>
      <c r="Q994" s="152"/>
      <c r="R994" s="153"/>
      <c r="S994" s="153" t="str">
        <f t="array" ref="S994">INDEX(Activities!I:I, MATCH(A994, Activities!A:A, 0))</f>
        <v>UK-Jordan Partnership Facility Programme</v>
      </c>
      <c r="T994" s="153"/>
      <c r="U994" s="135"/>
      <c r="V994" s="135"/>
      <c r="W994" s="135"/>
      <c r="X994" s="135"/>
      <c r="Y994" s="135"/>
      <c r="Z994" s="135"/>
      <c r="AA994" s="135"/>
    </row>
    <row r="995" ht="13.5" customHeight="1">
      <c r="A995" s="146" t="s">
        <v>465</v>
      </c>
      <c r="B995" s="147">
        <f>COUNTIF(Activities!A:A, A995)</f>
        <v>1</v>
      </c>
      <c r="C995" s="185">
        <v>0.0</v>
      </c>
      <c r="D995" s="180">
        <v>44742.0</v>
      </c>
      <c r="E995" s="181">
        <v>44742.0</v>
      </c>
      <c r="F995" s="182">
        <v>4.0</v>
      </c>
      <c r="G995" s="152">
        <v>6.0</v>
      </c>
      <c r="H995" s="153" t="s">
        <v>814</v>
      </c>
      <c r="I995" s="153">
        <v>2022.0</v>
      </c>
      <c r="J995" s="152">
        <f t="shared" si="6"/>
        <v>2023</v>
      </c>
      <c r="K995" s="153" t="str">
        <f t="shared" si="4"/>
        <v>Expenditure on Lebanon CSSF: Political Reform Programme (Q1 FY 2023)</v>
      </c>
      <c r="L995" s="152" t="s">
        <v>5</v>
      </c>
      <c r="M995" s="152" t="s">
        <v>8</v>
      </c>
      <c r="N995" s="152">
        <v>10.0</v>
      </c>
      <c r="O995" s="152"/>
      <c r="P995" s="152"/>
      <c r="Q995" s="152"/>
      <c r="R995" s="153"/>
      <c r="S995" s="153" t="str">
        <f t="array" ref="S995">INDEX(Activities!I:I, MATCH(A995, Activities!A:A, 0))</f>
        <v>Lebanon CSSF: Political Reform Programme</v>
      </c>
      <c r="T995" s="153"/>
      <c r="U995" s="135"/>
      <c r="V995" s="135"/>
      <c r="W995" s="135"/>
      <c r="X995" s="135"/>
      <c r="Y995" s="135"/>
      <c r="Z995" s="135"/>
      <c r="AA995" s="135"/>
    </row>
    <row r="996" ht="13.5" customHeight="1">
      <c r="A996" s="146" t="s">
        <v>469</v>
      </c>
      <c r="B996" s="147">
        <f>COUNTIF(Activities!A:A, A996)</f>
        <v>1</v>
      </c>
      <c r="C996" s="185">
        <v>-1994526.52</v>
      </c>
      <c r="D996" s="180">
        <v>44742.0</v>
      </c>
      <c r="E996" s="181">
        <v>44742.0</v>
      </c>
      <c r="F996" s="182">
        <v>4.0</v>
      </c>
      <c r="G996" s="152">
        <v>6.0</v>
      </c>
      <c r="H996" s="153" t="s">
        <v>814</v>
      </c>
      <c r="I996" s="153">
        <v>2022.0</v>
      </c>
      <c r="J996" s="152">
        <f t="shared" si="6"/>
        <v>2023</v>
      </c>
      <c r="K996" s="153" t="str">
        <f t="shared" si="4"/>
        <v>Expenditure on Syria CSSF: Civilian Protection and Community Resilience Programme (Q1 FY 2023)</v>
      </c>
      <c r="L996" s="152" t="s">
        <v>5</v>
      </c>
      <c r="M996" s="152" t="s">
        <v>8</v>
      </c>
      <c r="N996" s="152">
        <v>10.0</v>
      </c>
      <c r="O996" s="152"/>
      <c r="P996" s="152"/>
      <c r="Q996" s="152"/>
      <c r="R996" s="153"/>
      <c r="S996" s="153" t="str">
        <f t="array" ref="S996">INDEX(Activities!I:I, MATCH(A996, Activities!A:A, 0))</f>
        <v>Syria CSSF: Civilian Protection and Community Resilience Programme</v>
      </c>
      <c r="T996" s="153"/>
      <c r="U996" s="135"/>
      <c r="V996" s="135"/>
      <c r="W996" s="135"/>
      <c r="X996" s="135"/>
      <c r="Y996" s="135"/>
      <c r="Z996" s="135"/>
      <c r="AA996" s="135"/>
    </row>
    <row r="997" ht="13.5" customHeight="1">
      <c r="A997" s="146" t="s">
        <v>473</v>
      </c>
      <c r="B997" s="147">
        <f>COUNTIF(Activities!A:A, A997)</f>
        <v>1</v>
      </c>
      <c r="C997" s="185">
        <v>0.0</v>
      </c>
      <c r="D997" s="180">
        <v>44742.0</v>
      </c>
      <c r="E997" s="181">
        <v>44742.0</v>
      </c>
      <c r="F997" s="182">
        <v>4.0</v>
      </c>
      <c r="G997" s="152">
        <v>6.0</v>
      </c>
      <c r="H997" s="153" t="s">
        <v>814</v>
      </c>
      <c r="I997" s="153">
        <v>2022.0</v>
      </c>
      <c r="J997" s="152">
        <f t="shared" si="6"/>
        <v>2023</v>
      </c>
      <c r="K997" s="153" t="str">
        <f t="shared" si="4"/>
        <v>Expenditure on Jordan CSSF: Political and Economic Resilience Programme (Q1 FY 2023)</v>
      </c>
      <c r="L997" s="152" t="s">
        <v>5</v>
      </c>
      <c r="M997" s="152" t="s">
        <v>8</v>
      </c>
      <c r="N997" s="152">
        <v>10.0</v>
      </c>
      <c r="O997" s="152"/>
      <c r="P997" s="152"/>
      <c r="Q997" s="152"/>
      <c r="R997" s="153"/>
      <c r="S997" s="153" t="str">
        <f t="array" ref="S997">INDEX(Activities!I:I, MATCH(A997, Activities!A:A, 0))</f>
        <v>Jordan CSSF: Political and Economic Resilience Programme</v>
      </c>
      <c r="T997" s="153"/>
      <c r="U997" s="135"/>
      <c r="V997" s="135"/>
      <c r="W997" s="135"/>
      <c r="X997" s="135"/>
      <c r="Y997" s="135"/>
      <c r="Z997" s="135"/>
      <c r="AA997" s="135"/>
    </row>
    <row r="998" ht="13.5" customHeight="1">
      <c r="A998" s="146" t="s">
        <v>477</v>
      </c>
      <c r="B998" s="147">
        <f>COUNTIF(Activities!A:A, A998)</f>
        <v>1</v>
      </c>
      <c r="C998" s="187">
        <v>718310.7</v>
      </c>
      <c r="D998" s="180">
        <v>44742.0</v>
      </c>
      <c r="E998" s="181">
        <v>44742.0</v>
      </c>
      <c r="F998" s="182">
        <v>4.0</v>
      </c>
      <c r="G998" s="152">
        <v>6.0</v>
      </c>
      <c r="H998" s="153" t="s">
        <v>814</v>
      </c>
      <c r="I998" s="153">
        <v>2022.0</v>
      </c>
      <c r="J998" s="152">
        <f t="shared" si="6"/>
        <v>2023</v>
      </c>
      <c r="K998" s="153" t="str">
        <f t="shared" si="4"/>
        <v>Expenditure on Jordan CSSF: Security and Stability Programme (Q1 FY 2023)</v>
      </c>
      <c r="L998" s="152" t="s">
        <v>5</v>
      </c>
      <c r="M998" s="152" t="s">
        <v>8</v>
      </c>
      <c r="N998" s="152">
        <v>10.0</v>
      </c>
      <c r="O998" s="152"/>
      <c r="P998" s="152"/>
      <c r="Q998" s="152"/>
      <c r="R998" s="153"/>
      <c r="S998" s="153" t="str">
        <f t="array" ref="S998">INDEX(Activities!I:I, MATCH(A998, Activities!A:A, 0))</f>
        <v>Jordan CSSF: Security and Stability Programme</v>
      </c>
      <c r="T998" s="153"/>
      <c r="U998" s="135"/>
      <c r="V998" s="135"/>
      <c r="W998" s="135"/>
      <c r="X998" s="135"/>
      <c r="Y998" s="135"/>
      <c r="Z998" s="135"/>
      <c r="AA998" s="135"/>
    </row>
    <row r="999" ht="13.5" customHeight="1">
      <c r="A999" s="160" t="s">
        <v>481</v>
      </c>
      <c r="B999" s="147">
        <f>COUNTIF(Activities!A:A, A999)</f>
        <v>1</v>
      </c>
      <c r="C999" s="185">
        <v>0.0</v>
      </c>
      <c r="D999" s="181">
        <v>44742.0</v>
      </c>
      <c r="E999" s="181">
        <v>44742.0</v>
      </c>
      <c r="F999" s="182">
        <v>4.0</v>
      </c>
      <c r="G999" s="152">
        <v>6.0</v>
      </c>
      <c r="H999" s="153" t="s">
        <v>814</v>
      </c>
      <c r="I999" s="153">
        <v>2022.0</v>
      </c>
      <c r="J999" s="152">
        <f t="shared" si="6"/>
        <v>2023</v>
      </c>
      <c r="K999" s="153" t="str">
        <f t="shared" si="4"/>
        <v>Expenditure on Overseas Territories Justice, Security &amp; Governance (Q1 FY 2023)</v>
      </c>
      <c r="L999" s="152" t="s">
        <v>5</v>
      </c>
      <c r="M999" s="152" t="s">
        <v>8</v>
      </c>
      <c r="N999" s="152">
        <v>10.0</v>
      </c>
      <c r="O999" s="152"/>
      <c r="P999" s="152"/>
      <c r="Q999" s="152"/>
      <c r="R999" s="153"/>
      <c r="S999" s="153" t="str">
        <f t="array" ref="S999">INDEX(Activities!I:I, MATCH(A999, Activities!A:A, 0))</f>
        <v>Overseas Territories Justice, Security &amp; Governance</v>
      </c>
      <c r="T999" s="153"/>
      <c r="U999" s="135"/>
      <c r="V999" s="135"/>
      <c r="W999" s="135"/>
      <c r="X999" s="135"/>
      <c r="Y999" s="135"/>
      <c r="Z999" s="135"/>
      <c r="AA999" s="135"/>
    </row>
    <row r="1000" ht="13.5" customHeight="1">
      <c r="A1000" s="160" t="s">
        <v>485</v>
      </c>
      <c r="B1000" s="147">
        <f>COUNTIF(Activities!A:A, A1000)</f>
        <v>1</v>
      </c>
      <c r="C1000" s="186">
        <v>0.0</v>
      </c>
      <c r="D1000" s="194">
        <v>44742.0</v>
      </c>
      <c r="E1000" s="181">
        <v>44742.0</v>
      </c>
      <c r="F1000" s="182">
        <v>4.0</v>
      </c>
      <c r="G1000" s="152">
        <v>6.0</v>
      </c>
      <c r="H1000" s="153" t="s">
        <v>814</v>
      </c>
      <c r="I1000" s="153">
        <v>2022.0</v>
      </c>
      <c r="J1000" s="152">
        <f t="shared" si="6"/>
        <v>2023</v>
      </c>
      <c r="K1000" s="153" t="str">
        <f t="shared" si="4"/>
        <v>Expenditure on Maritime Governance and Environment Programme (Q1 FY 2023)</v>
      </c>
      <c r="L1000" s="152" t="s">
        <v>5</v>
      </c>
      <c r="M1000" s="152" t="s">
        <v>8</v>
      </c>
      <c r="N1000" s="152">
        <v>10.0</v>
      </c>
      <c r="O1000" s="152"/>
      <c r="P1000" s="152"/>
      <c r="Q1000" s="152"/>
      <c r="R1000" s="153"/>
      <c r="S1000" s="153" t="str">
        <f t="array" ref="S1000">INDEX(Activities!I:I, MATCH(A1000, Activities!A:A, 0))</f>
        <v>Maritime Governance and Environment Programme</v>
      </c>
      <c r="T1000" s="153"/>
      <c r="U1000" s="135"/>
      <c r="V1000" s="135"/>
      <c r="W1000" s="135"/>
      <c r="X1000" s="135"/>
      <c r="Y1000" s="135"/>
      <c r="Z1000" s="135"/>
      <c r="AA1000" s="135"/>
    </row>
    <row r="1001" ht="13.5" customHeight="1">
      <c r="A1001" s="160" t="s">
        <v>490</v>
      </c>
      <c r="B1001" s="147">
        <f>COUNTIF(Activities!A:A, A1001)</f>
        <v>1</v>
      </c>
      <c r="C1001" s="187">
        <v>189653.53</v>
      </c>
      <c r="D1001" s="190">
        <v>44742.0</v>
      </c>
      <c r="E1001" s="181">
        <v>44742.0</v>
      </c>
      <c r="F1001" s="182">
        <v>4.0</v>
      </c>
      <c r="G1001" s="152">
        <v>6.0</v>
      </c>
      <c r="H1001" s="153" t="s">
        <v>814</v>
      </c>
      <c r="I1001" s="153">
        <v>2022.0</v>
      </c>
      <c r="J1001" s="152">
        <f t="shared" si="6"/>
        <v>2023</v>
      </c>
      <c r="K1001" s="153" t="str">
        <f t="shared" si="4"/>
        <v>Expenditure on OTD Justice Programme (Q1 FY 2023)</v>
      </c>
      <c r="L1001" s="152" t="s">
        <v>5</v>
      </c>
      <c r="M1001" s="152" t="s">
        <v>8</v>
      </c>
      <c r="N1001" s="152">
        <v>10.0</v>
      </c>
      <c r="O1001" s="152"/>
      <c r="P1001" s="152"/>
      <c r="Q1001" s="152"/>
      <c r="R1001" s="153"/>
      <c r="S1001" s="153" t="str">
        <f t="array" ref="S1001">INDEX(Activities!I:I, MATCH(A1001, Activities!A:A, 0))</f>
        <v>OTD Justice Programme</v>
      </c>
      <c r="T1001" s="153"/>
      <c r="U1001" s="135"/>
      <c r="V1001" s="135"/>
      <c r="W1001" s="135"/>
      <c r="X1001" s="135"/>
      <c r="Y1001" s="135"/>
      <c r="Z1001" s="135"/>
      <c r="AA1001" s="135"/>
    </row>
    <row r="1002" ht="13.5" customHeight="1">
      <c r="A1002" s="160" t="s">
        <v>495</v>
      </c>
      <c r="B1002" s="147">
        <f>COUNTIF(Activities!A:A, A1002)</f>
        <v>1</v>
      </c>
      <c r="C1002" s="185">
        <v>41973.59</v>
      </c>
      <c r="D1002" s="180">
        <v>44742.0</v>
      </c>
      <c r="E1002" s="181">
        <v>44742.0</v>
      </c>
      <c r="F1002" s="182">
        <v>4.0</v>
      </c>
      <c r="G1002" s="152">
        <v>6.0</v>
      </c>
      <c r="H1002" s="153" t="s">
        <v>814</v>
      </c>
      <c r="I1002" s="153">
        <v>2022.0</v>
      </c>
      <c r="J1002" s="152">
        <f t="shared" si="6"/>
        <v>2023</v>
      </c>
      <c r="K1002" s="153" t="str">
        <f t="shared" si="4"/>
        <v>Expenditure on OTD Governance Programme (Q1 FY 2023)</v>
      </c>
      <c r="L1002" s="152" t="s">
        <v>5</v>
      </c>
      <c r="M1002" s="152" t="s">
        <v>8</v>
      </c>
      <c r="N1002" s="152">
        <v>10.0</v>
      </c>
      <c r="O1002" s="152"/>
      <c r="P1002" s="152"/>
      <c r="Q1002" s="152"/>
      <c r="R1002" s="153"/>
      <c r="S1002" s="153" t="str">
        <f t="array" ref="S1002">INDEX(Activities!I:I, MATCH(A1002, Activities!A:A, 0))</f>
        <v>OTD Governance Programme</v>
      </c>
      <c r="T1002" s="153"/>
      <c r="U1002" s="135"/>
      <c r="V1002" s="135"/>
      <c r="W1002" s="135"/>
      <c r="X1002" s="135"/>
      <c r="Y1002" s="135"/>
      <c r="Z1002" s="135"/>
      <c r="AA1002" s="135"/>
    </row>
    <row r="1003" ht="13.5" customHeight="1">
      <c r="A1003" s="160" t="s">
        <v>500</v>
      </c>
      <c r="B1003" s="147">
        <f>COUNTIF(Activities!A:A, A1003)</f>
        <v>1</v>
      </c>
      <c r="C1003" s="187">
        <v>193550.67</v>
      </c>
      <c r="D1003" s="180">
        <v>44742.0</v>
      </c>
      <c r="E1003" s="181">
        <v>44742.0</v>
      </c>
      <c r="F1003" s="182">
        <v>4.0</v>
      </c>
      <c r="G1003" s="152">
        <v>6.0</v>
      </c>
      <c r="H1003" s="153" t="s">
        <v>814</v>
      </c>
      <c r="I1003" s="153">
        <v>2022.0</v>
      </c>
      <c r="J1003" s="152">
        <f t="shared" si="6"/>
        <v>2023</v>
      </c>
      <c r="K1003" s="153" t="str">
        <f t="shared" si="4"/>
        <v>Expenditure on OTD Environment, Sustainablity and Climate Change (ESCC) Programme (Q1 FY 2023)</v>
      </c>
      <c r="L1003" s="152" t="s">
        <v>5</v>
      </c>
      <c r="M1003" s="152" t="s">
        <v>8</v>
      </c>
      <c r="N1003" s="152">
        <v>10.0</v>
      </c>
      <c r="O1003" s="152"/>
      <c r="P1003" s="152"/>
      <c r="Q1003" s="152"/>
      <c r="R1003" s="153"/>
      <c r="S1003" s="153" t="str">
        <f t="array" ref="S1003">INDEX(Activities!I:I, MATCH(A1003, Activities!A:A, 0))</f>
        <v>OTD Environment, Sustainablity and Climate Change (ESCC) Programme</v>
      </c>
      <c r="T1003" s="153"/>
      <c r="U1003" s="135"/>
      <c r="V1003" s="135"/>
      <c r="W1003" s="135"/>
      <c r="X1003" s="135"/>
      <c r="Y1003" s="135"/>
      <c r="Z1003" s="135"/>
      <c r="AA1003" s="135"/>
    </row>
    <row r="1004" ht="13.5" customHeight="1">
      <c r="A1004" s="160" t="s">
        <v>505</v>
      </c>
      <c r="B1004" s="147">
        <f>COUNTIF(Activities!A:A, A1004)</f>
        <v>1</v>
      </c>
      <c r="C1004" s="185">
        <v>176767.2</v>
      </c>
      <c r="D1004" s="180">
        <v>44742.0</v>
      </c>
      <c r="E1004" s="181">
        <v>44742.0</v>
      </c>
      <c r="F1004" s="182">
        <v>4.0</v>
      </c>
      <c r="G1004" s="152">
        <v>6.0</v>
      </c>
      <c r="H1004" s="153" t="s">
        <v>814</v>
      </c>
      <c r="I1004" s="153">
        <v>2022.0</v>
      </c>
      <c r="J1004" s="152">
        <f t="shared" si="6"/>
        <v>2023</v>
      </c>
      <c r="K1004" s="153" t="str">
        <f t="shared" si="4"/>
        <v>Expenditure on OTD Covid-19 Response Programme (Q1 FY 2023)</v>
      </c>
      <c r="L1004" s="152" t="s">
        <v>5</v>
      </c>
      <c r="M1004" s="152" t="s">
        <v>8</v>
      </c>
      <c r="N1004" s="152">
        <v>10.0</v>
      </c>
      <c r="O1004" s="152"/>
      <c r="P1004" s="152"/>
      <c r="Q1004" s="152"/>
      <c r="R1004" s="153"/>
      <c r="S1004" s="153" t="str">
        <f t="array" ref="S1004">INDEX(Activities!I:I, MATCH(A1004, Activities!A:A, 0))</f>
        <v>OTD Covid-19 Response Programme</v>
      </c>
      <c r="T1004" s="153"/>
      <c r="U1004" s="135"/>
      <c r="V1004" s="135"/>
      <c r="W1004" s="135"/>
      <c r="X1004" s="135"/>
      <c r="Y1004" s="135"/>
      <c r="Z1004" s="135"/>
      <c r="AA1004" s="135"/>
    </row>
    <row r="1005" ht="13.5" customHeight="1">
      <c r="A1005" s="160" t="s">
        <v>511</v>
      </c>
      <c r="B1005" s="147">
        <f>COUNTIF(Activities!A:A, A1005)</f>
        <v>1</v>
      </c>
      <c r="C1005" s="187">
        <v>0.0</v>
      </c>
      <c r="D1005" s="180">
        <v>44742.0</v>
      </c>
      <c r="E1005" s="181">
        <v>44742.0</v>
      </c>
      <c r="F1005" s="182">
        <v>4.0</v>
      </c>
      <c r="G1005" s="152">
        <v>6.0</v>
      </c>
      <c r="H1005" s="153" t="s">
        <v>814</v>
      </c>
      <c r="I1005" s="153">
        <v>2022.0</v>
      </c>
      <c r="J1005" s="152">
        <f t="shared" si="6"/>
        <v>2023</v>
      </c>
      <c r="K1005" s="153" t="str">
        <f t="shared" si="4"/>
        <v>Expenditure on OTD Border Security Programme (Q1 FY 2023)</v>
      </c>
      <c r="L1005" s="152" t="s">
        <v>5</v>
      </c>
      <c r="M1005" s="152" t="s">
        <v>8</v>
      </c>
      <c r="N1005" s="152">
        <v>10.0</v>
      </c>
      <c r="O1005" s="152"/>
      <c r="P1005" s="152"/>
      <c r="Q1005" s="152"/>
      <c r="R1005" s="153"/>
      <c r="S1005" s="153" t="str">
        <f t="array" ref="S1005">INDEX(Activities!I:I, MATCH(A1005, Activities!A:A, 0))</f>
        <v>OTD Border Security Programme</v>
      </c>
      <c r="T1005" s="153"/>
      <c r="U1005" s="135"/>
      <c r="V1005" s="135"/>
      <c r="W1005" s="135"/>
      <c r="X1005" s="135"/>
      <c r="Y1005" s="135"/>
      <c r="Z1005" s="135"/>
      <c r="AA1005" s="135"/>
    </row>
    <row r="1006" ht="13.5" customHeight="1">
      <c r="A1006" s="146" t="s">
        <v>516</v>
      </c>
      <c r="B1006" s="147">
        <f>COUNTIF(Activities!A:A, A1006)</f>
        <v>1</v>
      </c>
      <c r="C1006" s="185">
        <v>779936.38</v>
      </c>
      <c r="D1006" s="180">
        <v>44742.0</v>
      </c>
      <c r="E1006" s="181">
        <v>44742.0</v>
      </c>
      <c r="F1006" s="182">
        <v>4.0</v>
      </c>
      <c r="G1006" s="152">
        <v>6.0</v>
      </c>
      <c r="H1006" s="153" t="s">
        <v>814</v>
      </c>
      <c r="I1006" s="153">
        <v>2022.0</v>
      </c>
      <c r="J1006" s="152">
        <f t="shared" si="6"/>
        <v>2023</v>
      </c>
      <c r="K1006" s="153" t="str">
        <f t="shared" si="4"/>
        <v>Expenditure on Consolidating Democracy in Pakistan (Q1 FY 2023)</v>
      </c>
      <c r="L1006" s="152" t="s">
        <v>5</v>
      </c>
      <c r="M1006" s="152" t="s">
        <v>8</v>
      </c>
      <c r="N1006" s="152">
        <v>10.0</v>
      </c>
      <c r="O1006" s="152"/>
      <c r="P1006" s="152"/>
      <c r="Q1006" s="152"/>
      <c r="R1006" s="153"/>
      <c r="S1006" s="153" t="str">
        <f t="array" ref="S1006">INDEX(Activities!I:I, MATCH(A1006, Activities!A:A, 0))</f>
        <v>Consolidating Democracy in Pakistan</v>
      </c>
      <c r="T1006" s="153"/>
      <c r="U1006" s="135"/>
      <c r="V1006" s="135"/>
      <c r="W1006" s="135"/>
      <c r="X1006" s="135"/>
      <c r="Y1006" s="135"/>
      <c r="Z1006" s="135"/>
      <c r="AA1006" s="135"/>
    </row>
    <row r="1007" ht="13.5" customHeight="1">
      <c r="A1007" s="146" t="s">
        <v>522</v>
      </c>
      <c r="B1007" s="147">
        <f>COUNTIF(Activities!A:A, A1007)</f>
        <v>1</v>
      </c>
      <c r="C1007" s="187">
        <v>0.0</v>
      </c>
      <c r="D1007" s="180">
        <v>44742.0</v>
      </c>
      <c r="E1007" s="181">
        <v>44742.0</v>
      </c>
      <c r="F1007" s="182">
        <v>4.0</v>
      </c>
      <c r="G1007" s="152">
        <v>6.0</v>
      </c>
      <c r="H1007" s="153" t="s">
        <v>814</v>
      </c>
      <c r="I1007" s="153">
        <v>2022.0</v>
      </c>
      <c r="J1007" s="152">
        <f t="shared" si="6"/>
        <v>2023</v>
      </c>
      <c r="K1007" s="153" t="str">
        <f t="shared" si="4"/>
        <v>Expenditure on Rule of Law in Pakistan Programme (Q1 FY 2023)</v>
      </c>
      <c r="L1007" s="152" t="s">
        <v>5</v>
      </c>
      <c r="M1007" s="152" t="s">
        <v>8</v>
      </c>
      <c r="N1007" s="152">
        <v>10.0</v>
      </c>
      <c r="O1007" s="152"/>
      <c r="P1007" s="152"/>
      <c r="Q1007" s="152"/>
      <c r="R1007" s="153"/>
      <c r="S1007" s="153" t="str">
        <f t="array" ref="S1007">INDEX(Activities!I:I, MATCH(A1007, Activities!A:A, 0))</f>
        <v>Rule of Law in Pakistan Programme</v>
      </c>
      <c r="T1007" s="153"/>
      <c r="U1007" s="135"/>
      <c r="V1007" s="135"/>
      <c r="W1007" s="135"/>
      <c r="X1007" s="135"/>
      <c r="Y1007" s="135"/>
      <c r="Z1007" s="135"/>
      <c r="AA1007" s="135"/>
    </row>
    <row r="1008" ht="13.5" customHeight="1">
      <c r="A1008" s="146" t="s">
        <v>526</v>
      </c>
      <c r="B1008" s="147">
        <f>COUNTIF(Activities!A:A, A1008)</f>
        <v>1</v>
      </c>
      <c r="C1008" s="185">
        <v>23729.58</v>
      </c>
      <c r="D1008" s="180">
        <v>44742.0</v>
      </c>
      <c r="E1008" s="181">
        <v>44742.0</v>
      </c>
      <c r="F1008" s="182">
        <v>4.0</v>
      </c>
      <c r="G1008" s="152">
        <v>6.0</v>
      </c>
      <c r="H1008" s="153" t="s">
        <v>814</v>
      </c>
      <c r="I1008" s="153">
        <v>2022.0</v>
      </c>
      <c r="J1008" s="152">
        <f t="shared" si="6"/>
        <v>2023</v>
      </c>
      <c r="K1008" s="153" t="str">
        <f t="shared" si="4"/>
        <v>Expenditure on Myanmar Country Programme (Q1 FY 2023)</v>
      </c>
      <c r="L1008" s="152" t="s">
        <v>5</v>
      </c>
      <c r="M1008" s="152" t="s">
        <v>8</v>
      </c>
      <c r="N1008" s="152">
        <v>10.0</v>
      </c>
      <c r="O1008" s="152"/>
      <c r="P1008" s="152"/>
      <c r="Q1008" s="152"/>
      <c r="R1008" s="153"/>
      <c r="S1008" s="153" t="str">
        <f t="array" ref="S1008">INDEX(Activities!I:I, MATCH(A1008, Activities!A:A, 0))</f>
        <v>Myanmar Country Programme</v>
      </c>
      <c r="T1008" s="153"/>
      <c r="U1008" s="135"/>
      <c r="V1008" s="135"/>
      <c r="W1008" s="135"/>
      <c r="X1008" s="135"/>
      <c r="Y1008" s="135"/>
      <c r="Z1008" s="135"/>
      <c r="AA1008" s="135"/>
    </row>
    <row r="1009" ht="13.5" customHeight="1">
      <c r="A1009" s="146" t="s">
        <v>532</v>
      </c>
      <c r="B1009" s="147">
        <f>COUNTIF(Activities!A:A, A1009)</f>
        <v>1</v>
      </c>
      <c r="C1009" s="187">
        <v>0.0</v>
      </c>
      <c r="D1009" s="180">
        <v>44742.0</v>
      </c>
      <c r="E1009" s="181">
        <v>44742.0</v>
      </c>
      <c r="F1009" s="182">
        <v>4.0</v>
      </c>
      <c r="G1009" s="152">
        <v>6.0</v>
      </c>
      <c r="H1009" s="153" t="s">
        <v>814</v>
      </c>
      <c r="I1009" s="153">
        <v>2022.0</v>
      </c>
      <c r="J1009" s="152">
        <f t="shared" si="6"/>
        <v>2023</v>
      </c>
      <c r="K1009" s="153" t="str">
        <f t="shared" si="4"/>
        <v>Expenditure on Nepal Peacebuilding Programme (Q1 FY 2023)</v>
      </c>
      <c r="L1009" s="152" t="s">
        <v>5</v>
      </c>
      <c r="M1009" s="152" t="s">
        <v>8</v>
      </c>
      <c r="N1009" s="152">
        <v>10.0</v>
      </c>
      <c r="O1009" s="152"/>
      <c r="P1009" s="152"/>
      <c r="Q1009" s="152"/>
      <c r="R1009" s="153"/>
      <c r="S1009" s="153" t="str">
        <f t="array" ref="S1009">INDEX(Activities!I:I, MATCH(A1009, Activities!A:A, 0))</f>
        <v>Nepal Peacebuilding Programme</v>
      </c>
      <c r="T1009" s="153"/>
      <c r="U1009" s="135"/>
      <c r="V1009" s="135"/>
      <c r="W1009" s="135"/>
      <c r="X1009" s="135"/>
      <c r="Y1009" s="135"/>
      <c r="Z1009" s="135"/>
      <c r="AA1009" s="135"/>
    </row>
    <row r="1010" ht="13.5" customHeight="1">
      <c r="A1010" s="146" t="s">
        <v>538</v>
      </c>
      <c r="B1010" s="147">
        <f>COUNTIF(Activities!A:A, A1010)</f>
        <v>1</v>
      </c>
      <c r="C1010" s="185">
        <v>107584.04</v>
      </c>
      <c r="D1010" s="180">
        <v>44742.0</v>
      </c>
      <c r="E1010" s="181">
        <v>44742.0</v>
      </c>
      <c r="F1010" s="182">
        <v>4.0</v>
      </c>
      <c r="G1010" s="152">
        <v>6.0</v>
      </c>
      <c r="H1010" s="153" t="s">
        <v>814</v>
      </c>
      <c r="I1010" s="153">
        <v>2022.0</v>
      </c>
      <c r="J1010" s="152">
        <f t="shared" si="6"/>
        <v>2023</v>
      </c>
      <c r="K1010" s="153" t="str">
        <f t="shared" si="4"/>
        <v>Expenditure on Sri Lanka - Delivering increased stability and reducing the risk of a return to conflict (Q1 FY 2023)</v>
      </c>
      <c r="L1010" s="152" t="s">
        <v>5</v>
      </c>
      <c r="M1010" s="152" t="s">
        <v>8</v>
      </c>
      <c r="N1010" s="152">
        <v>10.0</v>
      </c>
      <c r="O1010" s="152"/>
      <c r="P1010" s="152"/>
      <c r="Q1010" s="152"/>
      <c r="R1010" s="153"/>
      <c r="S1010" s="153" t="str">
        <f t="array" ref="S1010">INDEX(Activities!I:I, MATCH(A1010, Activities!A:A, 0))</f>
        <v>Sri Lanka - Delivering increased stability and reducing the risk of a return to conflict</v>
      </c>
      <c r="T1010" s="153"/>
      <c r="U1010" s="135"/>
      <c r="V1010" s="135"/>
      <c r="W1010" s="135"/>
      <c r="X1010" s="135"/>
      <c r="Y1010" s="135"/>
      <c r="Z1010" s="135"/>
      <c r="AA1010" s="135"/>
    </row>
    <row r="1011" ht="13.5" customHeight="1">
      <c r="A1011" s="146" t="s">
        <v>550</v>
      </c>
      <c r="B1011" s="147">
        <f>COUNTIF(Activities!A:A, A1011)</f>
        <v>1</v>
      </c>
      <c r="C1011" s="187">
        <v>270413.31</v>
      </c>
      <c r="D1011" s="180">
        <v>44742.0</v>
      </c>
      <c r="E1011" s="181">
        <v>44742.0</v>
      </c>
      <c r="F1011" s="182">
        <v>4.0</v>
      </c>
      <c r="G1011" s="152">
        <v>6.0</v>
      </c>
      <c r="H1011" s="153" t="s">
        <v>814</v>
      </c>
      <c r="I1011" s="153">
        <v>2022.0</v>
      </c>
      <c r="J1011" s="152">
        <f t="shared" si="6"/>
        <v>2023</v>
      </c>
      <c r="K1011" s="153" t="str">
        <f t="shared" si="4"/>
        <v>Expenditure on Philippines Programme (Q1 FY 2023)</v>
      </c>
      <c r="L1011" s="152" t="s">
        <v>5</v>
      </c>
      <c r="M1011" s="152" t="s">
        <v>8</v>
      </c>
      <c r="N1011" s="152">
        <v>10.0</v>
      </c>
      <c r="O1011" s="152"/>
      <c r="P1011" s="152"/>
      <c r="Q1011" s="152"/>
      <c r="R1011" s="153"/>
      <c r="S1011" s="153" t="str">
        <f t="array" ref="S1011">INDEX(Activities!I:I, MATCH(A1011, Activities!A:A, 0))</f>
        <v>Philippines Programme</v>
      </c>
      <c r="T1011" s="153"/>
      <c r="U1011" s="135"/>
      <c r="V1011" s="135"/>
      <c r="W1011" s="135"/>
      <c r="X1011" s="135"/>
      <c r="Y1011" s="135"/>
      <c r="Z1011" s="135"/>
      <c r="AA1011" s="135"/>
    </row>
    <row r="1012" ht="13.5" customHeight="1">
      <c r="A1012" s="146" t="s">
        <v>556</v>
      </c>
      <c r="B1012" s="147">
        <f>COUNTIF(Activities!A:A, A1012)</f>
        <v>1</v>
      </c>
      <c r="C1012" s="185">
        <v>242898.14</v>
      </c>
      <c r="D1012" s="180">
        <v>44742.0</v>
      </c>
      <c r="E1012" s="181">
        <v>44742.0</v>
      </c>
      <c r="F1012" s="182">
        <v>4.0</v>
      </c>
      <c r="G1012" s="152">
        <v>6.0</v>
      </c>
      <c r="H1012" s="153" t="s">
        <v>814</v>
      </c>
      <c r="I1012" s="153">
        <v>2022.0</v>
      </c>
      <c r="J1012" s="152">
        <f t="shared" si="6"/>
        <v>2023</v>
      </c>
      <c r="K1012" s="153" t="str">
        <f t="shared" si="4"/>
        <v>Expenditure on Pacific Programme (Q1 FY 2023)</v>
      </c>
      <c r="L1012" s="152" t="s">
        <v>5</v>
      </c>
      <c r="M1012" s="152" t="s">
        <v>8</v>
      </c>
      <c r="N1012" s="152">
        <v>10.0</v>
      </c>
      <c r="O1012" s="152"/>
      <c r="P1012" s="152"/>
      <c r="Q1012" s="152"/>
      <c r="R1012" s="153"/>
      <c r="S1012" s="153" t="str">
        <f t="array" ref="S1012">INDEX(Activities!I:I, MATCH(A1012, Activities!A:A, 0))</f>
        <v>Pacific Programme</v>
      </c>
      <c r="T1012" s="153"/>
      <c r="U1012" s="135"/>
      <c r="V1012" s="135"/>
      <c r="W1012" s="135"/>
      <c r="X1012" s="135"/>
      <c r="Y1012" s="135"/>
      <c r="Z1012" s="135"/>
      <c r="AA1012" s="135"/>
    </row>
    <row r="1013" ht="13.5" customHeight="1">
      <c r="A1013" s="67" t="s">
        <v>560</v>
      </c>
      <c r="B1013" s="147">
        <f>COUNTIF(Activities!A:A, A1013)</f>
        <v>1</v>
      </c>
      <c r="C1013" s="187">
        <v>847726.78</v>
      </c>
      <c r="D1013" s="180">
        <v>44742.0</v>
      </c>
      <c r="E1013" s="181">
        <v>44742.0</v>
      </c>
      <c r="F1013" s="182">
        <v>4.0</v>
      </c>
      <c r="G1013" s="152">
        <v>6.0</v>
      </c>
      <c r="H1013" s="153" t="s">
        <v>814</v>
      </c>
      <c r="I1013" s="153">
        <v>2022.0</v>
      </c>
      <c r="J1013" s="152">
        <f t="shared" si="6"/>
        <v>2023</v>
      </c>
      <c r="K1013" s="153" t="str">
        <f t="shared" si="4"/>
        <v>Expenditure on Western Balkans Programme (Q1 FY 2023)</v>
      </c>
      <c r="L1013" s="152" t="s">
        <v>5</v>
      </c>
      <c r="M1013" s="152" t="s">
        <v>8</v>
      </c>
      <c r="N1013" s="152">
        <v>10.0</v>
      </c>
      <c r="O1013" s="152"/>
      <c r="P1013" s="152"/>
      <c r="Q1013" s="152"/>
      <c r="R1013" s="153"/>
      <c r="S1013" s="153" t="str">
        <f t="array" ref="S1013">INDEX(Activities!I:I, MATCH(A1013, Activities!A:A, 0))</f>
        <v>Western Balkans Programme</v>
      </c>
      <c r="T1013" s="153"/>
      <c r="U1013" s="135"/>
      <c r="V1013" s="135"/>
      <c r="W1013" s="135"/>
      <c r="X1013" s="135"/>
      <c r="Y1013" s="135"/>
      <c r="Z1013" s="135"/>
      <c r="AA1013" s="135"/>
    </row>
    <row r="1014" ht="13.5" customHeight="1">
      <c r="A1014" s="67" t="s">
        <v>565</v>
      </c>
      <c r="B1014" s="147">
        <f>COUNTIF(Activities!A:A, A1014)</f>
        <v>1</v>
      </c>
      <c r="C1014" s="185">
        <v>1010447.72</v>
      </c>
      <c r="D1014" s="180">
        <v>44742.0</v>
      </c>
      <c r="E1014" s="181">
        <v>44742.0</v>
      </c>
      <c r="F1014" s="182">
        <v>4.0</v>
      </c>
      <c r="G1014" s="152">
        <v>6.0</v>
      </c>
      <c r="H1014" s="153" t="s">
        <v>814</v>
      </c>
      <c r="I1014" s="153">
        <v>2022.0</v>
      </c>
      <c r="J1014" s="152">
        <f t="shared" si="6"/>
        <v>2023</v>
      </c>
      <c r="K1014" s="153" t="str">
        <f t="shared" si="4"/>
        <v>Expenditure on Western Balkans Stability CSSF Programme (Q1 FY 2023)</v>
      </c>
      <c r="L1014" s="152" t="s">
        <v>5</v>
      </c>
      <c r="M1014" s="152" t="s">
        <v>8</v>
      </c>
      <c r="N1014" s="152">
        <v>10.0</v>
      </c>
      <c r="O1014" s="152"/>
      <c r="P1014" s="152"/>
      <c r="Q1014" s="152"/>
      <c r="R1014" s="153"/>
      <c r="S1014" s="153" t="str">
        <f t="array" ref="S1014">INDEX(Activities!I:I, MATCH(A1014, Activities!A:A, 0))</f>
        <v>Western Balkans Stability CSSF Programme</v>
      </c>
      <c r="T1014" s="153"/>
      <c r="U1014" s="135"/>
      <c r="V1014" s="135"/>
      <c r="W1014" s="135"/>
      <c r="X1014" s="135"/>
      <c r="Y1014" s="135"/>
      <c r="Z1014" s="135"/>
      <c r="AA1014" s="135"/>
    </row>
    <row r="1015" ht="13.5" customHeight="1">
      <c r="A1015" s="67" t="s">
        <v>569</v>
      </c>
      <c r="B1015" s="147">
        <f>COUNTIF(Activities!A:A, A1015)</f>
        <v>1</v>
      </c>
      <c r="C1015" s="187">
        <v>451780.98</v>
      </c>
      <c r="D1015" s="180">
        <v>44742.0</v>
      </c>
      <c r="E1015" s="181">
        <v>44742.0</v>
      </c>
      <c r="F1015" s="182">
        <v>4.0</v>
      </c>
      <c r="G1015" s="152">
        <v>6.0</v>
      </c>
      <c r="H1015" s="153" t="s">
        <v>814</v>
      </c>
      <c r="I1015" s="153">
        <v>2022.0</v>
      </c>
      <c r="J1015" s="152">
        <f t="shared" si="6"/>
        <v>2023</v>
      </c>
      <c r="K1015" s="153" t="str">
        <f t="shared" si="4"/>
        <v>Expenditure on Western Balkans: Media Cyber and Defence (MCD) CSSF Programme (Q1 FY 2023)</v>
      </c>
      <c r="L1015" s="152" t="s">
        <v>5</v>
      </c>
      <c r="M1015" s="152" t="s">
        <v>8</v>
      </c>
      <c r="N1015" s="152">
        <v>10.0</v>
      </c>
      <c r="O1015" s="152"/>
      <c r="P1015" s="152"/>
      <c r="Q1015" s="152"/>
      <c r="R1015" s="153"/>
      <c r="S1015" s="153" t="str">
        <f t="array" ref="S1015">INDEX(Activities!I:I, MATCH(A1015, Activities!A:A, 0))</f>
        <v>Western Balkans: Media Cyber and Defence (MCD) CSSF Programme</v>
      </c>
      <c r="T1015" s="153"/>
      <c r="U1015" s="135"/>
      <c r="V1015" s="135"/>
      <c r="W1015" s="135"/>
      <c r="X1015" s="135"/>
      <c r="Y1015" s="135"/>
      <c r="Z1015" s="135"/>
      <c r="AA1015" s="135"/>
    </row>
    <row r="1016" ht="13.5" customHeight="1">
      <c r="A1016" s="67" t="s">
        <v>544</v>
      </c>
      <c r="B1016" s="147">
        <f>COUNTIF(Activities!A:A, A1016)</f>
        <v>1</v>
      </c>
      <c r="C1016" s="185">
        <v>387457.41</v>
      </c>
      <c r="D1016" s="180">
        <v>44742.0</v>
      </c>
      <c r="E1016" s="181">
        <v>44742.0</v>
      </c>
      <c r="F1016" s="182">
        <v>4.0</v>
      </c>
      <c r="G1016" s="152">
        <v>6.0</v>
      </c>
      <c r="H1016" s="153" t="s">
        <v>814</v>
      </c>
      <c r="I1016" s="153">
        <v>2022.0</v>
      </c>
      <c r="J1016" s="152">
        <f t="shared" si="6"/>
        <v>2023</v>
      </c>
      <c r="K1016" s="153" t="str">
        <f t="shared" si="4"/>
        <v>Expenditure on Maldives CSSF Programme (Q1 FY 2023)</v>
      </c>
      <c r="L1016" s="152" t="s">
        <v>5</v>
      </c>
      <c r="M1016" s="152" t="s">
        <v>8</v>
      </c>
      <c r="N1016" s="152">
        <v>10.0</v>
      </c>
      <c r="O1016" s="152"/>
      <c r="P1016" s="152"/>
      <c r="Q1016" s="152"/>
      <c r="R1016" s="153"/>
      <c r="S1016" s="153" t="str">
        <f t="array" ref="S1016">INDEX(Activities!I:I, MATCH(A1016, Activities!A:A, 0))</f>
        <v>Maldives CSSF Programme</v>
      </c>
      <c r="T1016" s="153"/>
      <c r="U1016" s="135"/>
      <c r="V1016" s="135"/>
      <c r="W1016" s="135"/>
      <c r="X1016" s="135"/>
      <c r="Y1016" s="135"/>
      <c r="Z1016" s="135"/>
      <c r="AA1016" s="135"/>
    </row>
    <row r="1017" ht="15.0" customHeight="1">
      <c r="A1017" s="160" t="s">
        <v>109</v>
      </c>
      <c r="B1017" s="147">
        <f>COUNTIF(Activities!A:A, A1017)</f>
        <v>1</v>
      </c>
      <c r="C1017" s="195">
        <v>-37351.52</v>
      </c>
      <c r="D1017" s="180">
        <v>44834.0</v>
      </c>
      <c r="E1017" s="181">
        <v>44834.0</v>
      </c>
      <c r="F1017" s="182">
        <v>4.0</v>
      </c>
      <c r="G1017" s="152">
        <v>9.0</v>
      </c>
      <c r="H1017" s="153" t="s">
        <v>815</v>
      </c>
      <c r="I1017" s="153">
        <v>2022.0</v>
      </c>
      <c r="J1017" s="152">
        <f t="shared" si="6"/>
        <v>2023</v>
      </c>
      <c r="K1017" s="153" t="str">
        <f t="shared" si="4"/>
        <v>Expenditure on Multilateral Championing Our Values (Q2 FY 2023)</v>
      </c>
      <c r="L1017" s="152" t="s">
        <v>5</v>
      </c>
      <c r="M1017" s="152" t="s">
        <v>8</v>
      </c>
      <c r="N1017" s="152">
        <v>10.0</v>
      </c>
      <c r="O1017" s="152"/>
      <c r="P1017" s="152"/>
      <c r="Q1017" s="152"/>
      <c r="R1017" s="153"/>
      <c r="S1017" s="153" t="str">
        <f t="array" ref="S1017">INDEX(Activities!I:I, MATCH(A1017, Activities!A:A, 0))</f>
        <v>Multilateral Championing Our Values</v>
      </c>
      <c r="T1017" s="153"/>
      <c r="U1017" s="135"/>
      <c r="V1017" s="135"/>
      <c r="W1017" s="135"/>
      <c r="X1017" s="135"/>
      <c r="Y1017" s="135"/>
      <c r="Z1017" s="135"/>
      <c r="AA1017" s="135"/>
    </row>
    <row r="1018" ht="13.5" customHeight="1">
      <c r="A1018" s="160" t="s">
        <v>117</v>
      </c>
      <c r="B1018" s="147">
        <f>COUNTIF(Activities!A:A, A1018)</f>
        <v>1</v>
      </c>
      <c r="C1018" s="196">
        <v>0.0</v>
      </c>
      <c r="D1018" s="180">
        <v>44834.0</v>
      </c>
      <c r="E1018" s="181">
        <v>44834.0</v>
      </c>
      <c r="F1018" s="182">
        <v>4.0</v>
      </c>
      <c r="G1018" s="152">
        <v>9.0</v>
      </c>
      <c r="H1018" s="153" t="s">
        <v>815</v>
      </c>
      <c r="I1018" s="153">
        <v>2022.0</v>
      </c>
      <c r="J1018" s="152">
        <f t="shared" si="6"/>
        <v>2023</v>
      </c>
      <c r="K1018" s="153" t="str">
        <f t="shared" si="4"/>
        <v>Expenditure on Multilateral Strategy Peacebuilding Programme (Q2 FY 2023)</v>
      </c>
      <c r="L1018" s="152" t="s">
        <v>5</v>
      </c>
      <c r="M1018" s="152" t="s">
        <v>8</v>
      </c>
      <c r="N1018" s="152">
        <v>10.0</v>
      </c>
      <c r="O1018" s="152"/>
      <c r="P1018" s="152"/>
      <c r="Q1018" s="152"/>
      <c r="R1018" s="153"/>
      <c r="S1018" s="153" t="str">
        <f t="array" ref="S1018">INDEX(Activities!I:I, MATCH(A1018, Activities!A:A, 0))</f>
        <v>Multilateral Strategy Peacebuilding Programme</v>
      </c>
      <c r="T1018" s="153"/>
      <c r="U1018" s="135"/>
      <c r="V1018" s="135"/>
      <c r="W1018" s="135"/>
      <c r="X1018" s="135"/>
      <c r="Y1018" s="135"/>
      <c r="Z1018" s="135"/>
      <c r="AA1018" s="135"/>
    </row>
    <row r="1019" ht="13.5" customHeight="1">
      <c r="A1019" s="160" t="s">
        <v>122</v>
      </c>
      <c r="B1019" s="147">
        <f>COUNTIF(Activities!A:A, A1019)</f>
        <v>1</v>
      </c>
      <c r="C1019" s="187">
        <v>622692.0</v>
      </c>
      <c r="D1019" s="180">
        <v>44834.0</v>
      </c>
      <c r="E1019" s="181">
        <v>44834.0</v>
      </c>
      <c r="F1019" s="182">
        <v>4.0</v>
      </c>
      <c r="G1019" s="152">
        <v>9.0</v>
      </c>
      <c r="H1019" s="153" t="s">
        <v>815</v>
      </c>
      <c r="I1019" s="153">
        <v>2022.0</v>
      </c>
      <c r="J1019" s="152">
        <f t="shared" si="6"/>
        <v>2023</v>
      </c>
      <c r="K1019" s="153" t="str">
        <f t="shared" si="4"/>
        <v>Expenditure on Multilateral Strategy Peacekeeping Programme (Q2 FY 2023)</v>
      </c>
      <c r="L1019" s="152" t="s">
        <v>5</v>
      </c>
      <c r="M1019" s="152" t="s">
        <v>8</v>
      </c>
      <c r="N1019" s="152">
        <v>10.0</v>
      </c>
      <c r="O1019" s="152"/>
      <c r="P1019" s="152"/>
      <c r="Q1019" s="152"/>
      <c r="R1019" s="153"/>
      <c r="S1019" s="153" t="str">
        <f t="array" ref="S1019">INDEX(Activities!I:I, MATCH(A1019, Activities!A:A, 0))</f>
        <v>Multilateral Strategy Peacekeeping Programme</v>
      </c>
      <c r="T1019" s="153"/>
      <c r="U1019" s="135"/>
      <c r="V1019" s="135"/>
      <c r="W1019" s="135"/>
      <c r="X1019" s="135"/>
      <c r="Y1019" s="135"/>
      <c r="Z1019" s="135"/>
      <c r="AA1019" s="135"/>
    </row>
    <row r="1020" ht="13.5" customHeight="1">
      <c r="A1020" s="160" t="s">
        <v>127</v>
      </c>
      <c r="B1020" s="147">
        <f>COUNTIF(Activities!A:A, A1020)</f>
        <v>1</v>
      </c>
      <c r="C1020" s="185">
        <v>645226.59</v>
      </c>
      <c r="D1020" s="180">
        <v>44834.0</v>
      </c>
      <c r="E1020" s="181">
        <v>44834.0</v>
      </c>
      <c r="F1020" s="182">
        <v>4.0</v>
      </c>
      <c r="G1020" s="152">
        <v>9.0</v>
      </c>
      <c r="H1020" s="153" t="s">
        <v>815</v>
      </c>
      <c r="I1020" s="153">
        <v>2022.0</v>
      </c>
      <c r="J1020" s="152">
        <f t="shared" si="6"/>
        <v>2023</v>
      </c>
      <c r="K1020" s="153" t="str">
        <f t="shared" si="4"/>
        <v>Expenditure on Multilateral Security Capacity Building (Q2 FY 2023)</v>
      </c>
      <c r="L1020" s="152" t="s">
        <v>5</v>
      </c>
      <c r="M1020" s="152" t="s">
        <v>8</v>
      </c>
      <c r="N1020" s="152">
        <v>10.0</v>
      </c>
      <c r="O1020" s="152"/>
      <c r="P1020" s="152"/>
      <c r="Q1020" s="152"/>
      <c r="R1020" s="153"/>
      <c r="S1020" s="153" t="str">
        <f t="array" ref="S1020">INDEX(Activities!I:I, MATCH(A1020, Activities!A:A, 0))</f>
        <v>Multilateral Security Capacity Building</v>
      </c>
      <c r="T1020" s="153"/>
      <c r="U1020" s="135"/>
      <c r="V1020" s="135"/>
      <c r="W1020" s="135"/>
      <c r="X1020" s="135"/>
      <c r="Y1020" s="135"/>
      <c r="Z1020" s="135"/>
      <c r="AA1020" s="135"/>
    </row>
    <row r="1021" ht="13.5" customHeight="1">
      <c r="A1021" s="160" t="s">
        <v>131</v>
      </c>
      <c r="B1021" s="147">
        <f>COUNTIF(Activities!A:A, A1021)</f>
        <v>1</v>
      </c>
      <c r="C1021" s="187">
        <v>0.0</v>
      </c>
      <c r="D1021" s="180">
        <v>44834.0</v>
      </c>
      <c r="E1021" s="181">
        <v>44834.0</v>
      </c>
      <c r="F1021" s="182">
        <v>4.0</v>
      </c>
      <c r="G1021" s="152">
        <v>9.0</v>
      </c>
      <c r="H1021" s="153" t="s">
        <v>815</v>
      </c>
      <c r="I1021" s="153">
        <v>2022.0</v>
      </c>
      <c r="J1021" s="152">
        <f t="shared" si="6"/>
        <v>2023</v>
      </c>
      <c r="K1021" s="153" t="str">
        <f t="shared" si="4"/>
        <v>Expenditure on Migration Reintegration and Support for Returnees Programme (Q2 FY 2023)</v>
      </c>
      <c r="L1021" s="152" t="s">
        <v>5</v>
      </c>
      <c r="M1021" s="152" t="s">
        <v>8</v>
      </c>
      <c r="N1021" s="152">
        <v>10.0</v>
      </c>
      <c r="O1021" s="152"/>
      <c r="P1021" s="152"/>
      <c r="Q1021" s="152"/>
      <c r="R1021" s="153"/>
      <c r="S1021" s="153" t="str">
        <f t="array" ref="S1021">INDEX(Activities!I:I, MATCH(A1021, Activities!A:A, 0))</f>
        <v>Migration Reintegration and Support for Returnees Programme</v>
      </c>
      <c r="T1021" s="153"/>
      <c r="U1021" s="135"/>
      <c r="V1021" s="135"/>
      <c r="W1021" s="135"/>
      <c r="X1021" s="135"/>
      <c r="Y1021" s="135"/>
      <c r="Z1021" s="135"/>
      <c r="AA1021" s="135"/>
    </row>
    <row r="1022" ht="13.5" customHeight="1">
      <c r="A1022" s="146" t="s">
        <v>136</v>
      </c>
      <c r="B1022" s="147">
        <f>COUNTIF(Activities!A:A, A1022)</f>
        <v>1</v>
      </c>
      <c r="C1022" s="184">
        <v>557035.49</v>
      </c>
      <c r="D1022" s="180">
        <v>44834.0</v>
      </c>
      <c r="E1022" s="181">
        <v>44834.0</v>
      </c>
      <c r="F1022" s="182">
        <v>4.0</v>
      </c>
      <c r="G1022" s="152">
        <v>9.0</v>
      </c>
      <c r="H1022" s="153" t="s">
        <v>815</v>
      </c>
      <c r="I1022" s="153">
        <v>2022.0</v>
      </c>
      <c r="J1022" s="152">
        <f t="shared" si="6"/>
        <v>2023</v>
      </c>
      <c r="K1022" s="153" t="str">
        <f t="shared" si="4"/>
        <v>Expenditure on Supporting Turkey to manage illegal migration from the East (Q2 FY 2023)</v>
      </c>
      <c r="L1022" s="152" t="s">
        <v>5</v>
      </c>
      <c r="M1022" s="152" t="s">
        <v>8</v>
      </c>
      <c r="N1022" s="152">
        <v>10.0</v>
      </c>
      <c r="O1022" s="152"/>
      <c r="P1022" s="152"/>
      <c r="Q1022" s="152"/>
      <c r="R1022" s="153"/>
      <c r="S1022" s="153" t="str">
        <f t="array" ref="S1022">INDEX(Activities!I:I, MATCH(A1022, Activities!A:A, 0))</f>
        <v>Supporting Turkey to manage illegal migration from the East</v>
      </c>
      <c r="T1022" s="153"/>
      <c r="U1022" s="135"/>
      <c r="V1022" s="135"/>
      <c r="W1022" s="135"/>
      <c r="X1022" s="135"/>
      <c r="Y1022" s="135"/>
      <c r="Z1022" s="135"/>
      <c r="AA1022" s="135"/>
    </row>
    <row r="1023" ht="13.5" customHeight="1">
      <c r="A1023" s="146" t="s">
        <v>142</v>
      </c>
      <c r="B1023" s="147">
        <f>COUNTIF(Activities!A:A, A1023)</f>
        <v>1</v>
      </c>
      <c r="C1023" s="184">
        <v>0.0</v>
      </c>
      <c r="D1023" s="180">
        <v>44834.0</v>
      </c>
      <c r="E1023" s="181">
        <v>44834.0</v>
      </c>
      <c r="F1023" s="182">
        <v>4.0</v>
      </c>
      <c r="G1023" s="152">
        <v>9.0</v>
      </c>
      <c r="H1023" s="153" t="s">
        <v>815</v>
      </c>
      <c r="I1023" s="153">
        <v>2022.0</v>
      </c>
      <c r="J1023" s="152">
        <f t="shared" si="6"/>
        <v>2023</v>
      </c>
      <c r="K1023" s="153" t="str">
        <f t="shared" si="4"/>
        <v>Expenditure on Commonwealth Prosperity (Q2 FY 2023)</v>
      </c>
      <c r="L1023" s="152" t="s">
        <v>5</v>
      </c>
      <c r="M1023" s="152" t="s">
        <v>8</v>
      </c>
      <c r="N1023" s="152">
        <v>10.0</v>
      </c>
      <c r="O1023" s="152"/>
      <c r="P1023" s="152"/>
      <c r="Q1023" s="152"/>
      <c r="R1023" s="153"/>
      <c r="S1023" s="153" t="str">
        <f t="array" ref="S1023">INDEX(Activities!I:I, MATCH(A1023, Activities!A:A, 0))</f>
        <v>Commonwealth Prosperity</v>
      </c>
      <c r="T1023" s="153"/>
      <c r="U1023" s="135"/>
      <c r="V1023" s="135"/>
      <c r="W1023" s="135"/>
      <c r="X1023" s="135"/>
      <c r="Y1023" s="135"/>
      <c r="Z1023" s="135"/>
      <c r="AA1023" s="135"/>
    </row>
    <row r="1024" ht="13.5" customHeight="1">
      <c r="A1024" s="164" t="s">
        <v>146</v>
      </c>
      <c r="B1024" s="147">
        <f>COUNTIF(Activities!A:A, A1024)</f>
        <v>1</v>
      </c>
      <c r="C1024" s="185">
        <v>0.0</v>
      </c>
      <c r="D1024" s="180">
        <v>44834.0</v>
      </c>
      <c r="E1024" s="181">
        <v>44834.0</v>
      </c>
      <c r="F1024" s="182">
        <v>4.0</v>
      </c>
      <c r="G1024" s="152">
        <v>9.0</v>
      </c>
      <c r="H1024" s="153" t="s">
        <v>815</v>
      </c>
      <c r="I1024" s="153">
        <v>2022.0</v>
      </c>
      <c r="J1024" s="152">
        <f t="shared" si="6"/>
        <v>2023</v>
      </c>
      <c r="K1024" s="153" t="str">
        <f t="shared" si="4"/>
        <v>Expenditure on Commonwealth Security (Q2 FY 2023)</v>
      </c>
      <c r="L1024" s="152" t="s">
        <v>5</v>
      </c>
      <c r="M1024" s="152" t="s">
        <v>8</v>
      </c>
      <c r="N1024" s="152">
        <v>10.0</v>
      </c>
      <c r="O1024" s="152"/>
      <c r="P1024" s="152"/>
      <c r="Q1024" s="152"/>
      <c r="R1024" s="153"/>
      <c r="S1024" s="153" t="str">
        <f t="array" ref="S1024">INDEX(Activities!I:I, MATCH(A1024, Activities!A:A, 0))</f>
        <v>Commonwealth Security</v>
      </c>
      <c r="T1024" s="153"/>
      <c r="U1024" s="135"/>
      <c r="V1024" s="135"/>
      <c r="W1024" s="135"/>
      <c r="X1024" s="135"/>
      <c r="Y1024" s="135"/>
      <c r="Z1024" s="135"/>
      <c r="AA1024" s="135"/>
    </row>
    <row r="1025" ht="13.5" customHeight="1">
      <c r="A1025" s="165" t="s">
        <v>151</v>
      </c>
      <c r="B1025" s="147">
        <f>COUNTIF(Activities!A:A, A1025)</f>
        <v>1</v>
      </c>
      <c r="C1025" s="187">
        <v>0.0</v>
      </c>
      <c r="D1025" s="180">
        <v>44834.0</v>
      </c>
      <c r="E1025" s="181">
        <v>44834.0</v>
      </c>
      <c r="F1025" s="182">
        <v>4.0</v>
      </c>
      <c r="G1025" s="152">
        <v>9.0</v>
      </c>
      <c r="H1025" s="153" t="s">
        <v>815</v>
      </c>
      <c r="I1025" s="153">
        <v>2022.0</v>
      </c>
      <c r="J1025" s="152">
        <f t="shared" si="6"/>
        <v>2023</v>
      </c>
      <c r="K1025" s="153" t="str">
        <f t="shared" si="4"/>
        <v>Expenditure on Commonwealth Fairness (Q2 FY 2023)</v>
      </c>
      <c r="L1025" s="152" t="s">
        <v>5</v>
      </c>
      <c r="M1025" s="152" t="s">
        <v>8</v>
      </c>
      <c r="N1025" s="152">
        <v>10.0</v>
      </c>
      <c r="O1025" s="152"/>
      <c r="P1025" s="152"/>
      <c r="Q1025" s="152"/>
      <c r="R1025" s="153"/>
      <c r="S1025" s="153" t="str">
        <f t="array" ref="S1025">INDEX(Activities!I:I, MATCH(A1025, Activities!A:A, 0))</f>
        <v>Commonwealth Fairness</v>
      </c>
      <c r="T1025" s="153"/>
      <c r="U1025" s="135"/>
      <c r="V1025" s="135"/>
      <c r="W1025" s="135"/>
      <c r="X1025" s="135"/>
      <c r="Y1025" s="135"/>
      <c r="Z1025" s="135"/>
      <c r="AA1025" s="135"/>
    </row>
    <row r="1026" ht="13.5" customHeight="1">
      <c r="A1026" s="165" t="s">
        <v>156</v>
      </c>
      <c r="B1026" s="147">
        <f>COUNTIF(Activities!A:A, A1026)</f>
        <v>1</v>
      </c>
      <c r="C1026" s="184">
        <v>0.0</v>
      </c>
      <c r="D1026" s="180">
        <v>44834.0</v>
      </c>
      <c r="E1026" s="181">
        <v>44834.0</v>
      </c>
      <c r="F1026" s="182">
        <v>4.0</v>
      </c>
      <c r="G1026" s="152">
        <v>9.0</v>
      </c>
      <c r="H1026" s="153" t="s">
        <v>815</v>
      </c>
      <c r="I1026" s="153">
        <v>2022.0</v>
      </c>
      <c r="J1026" s="152">
        <f t="shared" si="6"/>
        <v>2023</v>
      </c>
      <c r="K1026" s="153" t="str">
        <f t="shared" si="4"/>
        <v>Expenditure on Commonwealth Sustainability (Q2 FY 2023)</v>
      </c>
      <c r="L1026" s="152" t="s">
        <v>5</v>
      </c>
      <c r="M1026" s="152" t="s">
        <v>8</v>
      </c>
      <c r="N1026" s="152">
        <v>10.0</v>
      </c>
      <c r="O1026" s="152"/>
      <c r="P1026" s="152"/>
      <c r="Q1026" s="152"/>
      <c r="R1026" s="153"/>
      <c r="S1026" s="153" t="str">
        <f t="array" ref="S1026">INDEX(Activities!I:I, MATCH(A1026, Activities!A:A, 0))</f>
        <v>Commonwealth Sustainability</v>
      </c>
      <c r="T1026" s="153"/>
      <c r="U1026" s="135"/>
      <c r="V1026" s="135"/>
      <c r="W1026" s="135"/>
      <c r="X1026" s="135"/>
      <c r="Y1026" s="135"/>
      <c r="Z1026" s="135"/>
      <c r="AA1026" s="135"/>
    </row>
    <row r="1027" ht="13.5" customHeight="1">
      <c r="A1027" s="165" t="s">
        <v>161</v>
      </c>
      <c r="B1027" s="147">
        <f>COUNTIF(Activities!A:A, A1027)</f>
        <v>1</v>
      </c>
      <c r="C1027" s="184">
        <v>3418908.31</v>
      </c>
      <c r="D1027" s="180">
        <v>44834.0</v>
      </c>
      <c r="E1027" s="181">
        <v>44834.0</v>
      </c>
      <c r="F1027" s="182">
        <v>4.0</v>
      </c>
      <c r="G1027" s="152">
        <v>9.0</v>
      </c>
      <c r="H1027" s="153" t="s">
        <v>815</v>
      </c>
      <c r="I1027" s="153">
        <v>2022.0</v>
      </c>
      <c r="J1027" s="152">
        <f t="shared" si="6"/>
        <v>2023</v>
      </c>
      <c r="K1027" s="153" t="str">
        <f t="shared" si="4"/>
        <v>Expenditure on Counter Terrorism Programmes Fund (Q2 FY 2023)</v>
      </c>
      <c r="L1027" s="152" t="s">
        <v>5</v>
      </c>
      <c r="M1027" s="152" t="s">
        <v>8</v>
      </c>
      <c r="N1027" s="152">
        <v>10.0</v>
      </c>
      <c r="O1027" s="152"/>
      <c r="P1027" s="152"/>
      <c r="Q1027" s="152"/>
      <c r="R1027" s="153"/>
      <c r="S1027" s="153" t="str">
        <f t="array" ref="S1027">INDEX(Activities!I:I, MATCH(A1027, Activities!A:A, 0))</f>
        <v>Counter Terrorism Programmes Fund</v>
      </c>
      <c r="T1027" s="153"/>
      <c r="U1027" s="135"/>
      <c r="V1027" s="135"/>
      <c r="W1027" s="135"/>
      <c r="X1027" s="135"/>
      <c r="Y1027" s="135"/>
      <c r="Z1027" s="135"/>
      <c r="AA1027" s="135"/>
    </row>
    <row r="1028" ht="13.5" customHeight="1">
      <c r="A1028" s="165" t="s">
        <v>174</v>
      </c>
      <c r="B1028" s="147">
        <f>COUNTIF(Activities!A:A, A1028)</f>
        <v>1</v>
      </c>
      <c r="C1028" s="185">
        <v>74115.65</v>
      </c>
      <c r="D1028" s="180">
        <v>44834.0</v>
      </c>
      <c r="E1028" s="181">
        <v>44834.0</v>
      </c>
      <c r="F1028" s="182">
        <v>4.0</v>
      </c>
      <c r="G1028" s="152">
        <v>9.0</v>
      </c>
      <c r="H1028" s="153" t="s">
        <v>815</v>
      </c>
      <c r="I1028" s="153">
        <v>2022.0</v>
      </c>
      <c r="J1028" s="152">
        <f t="shared" si="6"/>
        <v>2023</v>
      </c>
      <c r="K1028" s="153" t="str">
        <f t="shared" si="4"/>
        <v>Expenditure on Collaboration against trafficking and smuggling in Nigeria &amp; Niger (CATS NN)(Formerly Upstream Programme) (Q2 FY 2023)</v>
      </c>
      <c r="L1028" s="152" t="s">
        <v>5</v>
      </c>
      <c r="M1028" s="152" t="s">
        <v>8</v>
      </c>
      <c r="N1028" s="152">
        <v>10.0</v>
      </c>
      <c r="O1028" s="152"/>
      <c r="P1028" s="152"/>
      <c r="Q1028" s="152"/>
      <c r="R1028" s="153"/>
      <c r="S1028" s="153" t="str">
        <f t="array" ref="S1028">INDEX(Activities!I:I, MATCH(A1028, Activities!A:A, 0))</f>
        <v>Collaboration against trafficking and smuggling in Nigeria &amp; Niger (CATS NN)(Formerly Upstream Programme)</v>
      </c>
      <c r="T1028" s="153"/>
      <c r="U1028" s="135"/>
      <c r="V1028" s="135"/>
      <c r="W1028" s="135"/>
      <c r="X1028" s="135"/>
      <c r="Y1028" s="135"/>
      <c r="Z1028" s="135"/>
      <c r="AA1028" s="135"/>
    </row>
    <row r="1029" ht="13.5" customHeight="1">
      <c r="A1029" s="146" t="s">
        <v>175</v>
      </c>
      <c r="B1029" s="147">
        <f>COUNTIF(Activities!A:A, A1029)</f>
        <v>1</v>
      </c>
      <c r="C1029" s="186">
        <v>0.0</v>
      </c>
      <c r="D1029" s="180">
        <v>44834.0</v>
      </c>
      <c r="E1029" s="181">
        <v>44834.0</v>
      </c>
      <c r="F1029" s="182">
        <v>4.0</v>
      </c>
      <c r="G1029" s="152">
        <v>9.0</v>
      </c>
      <c r="H1029" s="153" t="s">
        <v>815</v>
      </c>
      <c r="I1029" s="153">
        <v>2022.0</v>
      </c>
      <c r="J1029" s="152">
        <f t="shared" si="6"/>
        <v>2023</v>
      </c>
      <c r="K1029" s="153" t="str">
        <f t="shared" si="4"/>
        <v>Expenditure on Future Frontiers Programme (Q2 FY 2023)</v>
      </c>
      <c r="L1029" s="152" t="s">
        <v>5</v>
      </c>
      <c r="M1029" s="152" t="s">
        <v>8</v>
      </c>
      <c r="N1029" s="152">
        <v>10.0</v>
      </c>
      <c r="O1029" s="152"/>
      <c r="P1029" s="152"/>
      <c r="Q1029" s="152"/>
      <c r="R1029" s="153"/>
      <c r="S1029" s="153" t="str">
        <f t="array" ref="S1029">INDEX(Activities!I:I, MATCH(A1029, Activities!A:A, 0))</f>
        <v>Future Frontiers Programme</v>
      </c>
      <c r="T1029" s="153"/>
      <c r="U1029" s="135"/>
      <c r="V1029" s="135"/>
      <c r="W1029" s="135"/>
      <c r="X1029" s="135"/>
      <c r="Y1029" s="135"/>
      <c r="Z1029" s="135"/>
      <c r="AA1029" s="135"/>
    </row>
    <row r="1030" ht="13.5" customHeight="1">
      <c r="A1030" s="146" t="s">
        <v>179</v>
      </c>
      <c r="B1030" s="147">
        <f>COUNTIF(Activities!A:A, A1030)</f>
        <v>1</v>
      </c>
      <c r="C1030" s="187">
        <v>0.0</v>
      </c>
      <c r="D1030" s="180">
        <v>44834.0</v>
      </c>
      <c r="E1030" s="181">
        <v>44834.0</v>
      </c>
      <c r="F1030" s="182">
        <v>4.0</v>
      </c>
      <c r="G1030" s="152">
        <v>9.0</v>
      </c>
      <c r="H1030" s="153" t="s">
        <v>815</v>
      </c>
      <c r="I1030" s="153">
        <v>2022.0</v>
      </c>
      <c r="J1030" s="152">
        <f t="shared" si="6"/>
        <v>2023</v>
      </c>
      <c r="K1030" s="153" t="str">
        <f t="shared" si="4"/>
        <v>Expenditure on Afghanistan Demining programme (Q2 FY 2023)</v>
      </c>
      <c r="L1030" s="152" t="s">
        <v>5</v>
      </c>
      <c r="M1030" s="152" t="s">
        <v>8</v>
      </c>
      <c r="N1030" s="152">
        <v>10.0</v>
      </c>
      <c r="O1030" s="152"/>
      <c r="P1030" s="152"/>
      <c r="Q1030" s="152"/>
      <c r="R1030" s="153"/>
      <c r="S1030" s="153" t="str">
        <f t="array" ref="S1030">INDEX(Activities!I:I, MATCH(A1030, Activities!A:A, 0))</f>
        <v>Afghanistan Demining programme</v>
      </c>
      <c r="T1030" s="153"/>
      <c r="U1030" s="135"/>
      <c r="V1030" s="135"/>
      <c r="W1030" s="135"/>
      <c r="X1030" s="135"/>
      <c r="Y1030" s="135"/>
      <c r="Z1030" s="135"/>
      <c r="AA1030" s="135"/>
    </row>
    <row r="1031" ht="13.5" customHeight="1">
      <c r="A1031" s="146" t="s">
        <v>186</v>
      </c>
      <c r="B1031" s="147">
        <f>COUNTIF(Activities!A:A, A1031)</f>
        <v>1</v>
      </c>
      <c r="C1031" s="185">
        <v>0.0</v>
      </c>
      <c r="D1031" s="180">
        <v>44834.0</v>
      </c>
      <c r="E1031" s="181">
        <v>44834.0</v>
      </c>
      <c r="F1031" s="182">
        <v>4.0</v>
      </c>
      <c r="G1031" s="152">
        <v>9.0</v>
      </c>
      <c r="H1031" s="153" t="s">
        <v>815</v>
      </c>
      <c r="I1031" s="153">
        <v>2022.0</v>
      </c>
      <c r="J1031" s="152">
        <f t="shared" si="6"/>
        <v>2023</v>
      </c>
      <c r="K1031" s="153" t="str">
        <f t="shared" si="4"/>
        <v>Expenditure on Afghanistan Migration programme (Q2 FY 2023)</v>
      </c>
      <c r="L1031" s="152" t="s">
        <v>5</v>
      </c>
      <c r="M1031" s="152" t="s">
        <v>8</v>
      </c>
      <c r="N1031" s="152">
        <v>10.0</v>
      </c>
      <c r="O1031" s="152"/>
      <c r="P1031" s="152"/>
      <c r="Q1031" s="152"/>
      <c r="R1031" s="153"/>
      <c r="S1031" s="153" t="str">
        <f t="array" ref="S1031">INDEX(Activities!I:I, MATCH(A1031, Activities!A:A, 0))</f>
        <v>Afghanistan Migration programme</v>
      </c>
      <c r="T1031" s="153"/>
      <c r="U1031" s="135"/>
      <c r="V1031" s="135"/>
      <c r="W1031" s="135"/>
      <c r="X1031" s="135"/>
      <c r="Y1031" s="135"/>
      <c r="Z1031" s="135"/>
      <c r="AA1031" s="135"/>
    </row>
    <row r="1032" ht="13.5" customHeight="1">
      <c r="A1032" s="146" t="s">
        <v>191</v>
      </c>
      <c r="B1032" s="147">
        <f>COUNTIF(Activities!A:A, A1032)</f>
        <v>1</v>
      </c>
      <c r="C1032" s="187">
        <v>0.0</v>
      </c>
      <c r="D1032" s="180">
        <v>44834.0</v>
      </c>
      <c r="E1032" s="181">
        <v>44834.0</v>
      </c>
      <c r="F1032" s="182">
        <v>4.0</v>
      </c>
      <c r="G1032" s="152">
        <v>9.0</v>
      </c>
      <c r="H1032" s="153" t="s">
        <v>815</v>
      </c>
      <c r="I1032" s="153">
        <v>2022.0</v>
      </c>
      <c r="J1032" s="152">
        <f t="shared" si="6"/>
        <v>2023</v>
      </c>
      <c r="K1032" s="153" t="str">
        <f t="shared" si="4"/>
        <v>Expenditure on Afghanistan Security Sector and Peace-building Support (Q2 FY 2023)</v>
      </c>
      <c r="L1032" s="152" t="s">
        <v>5</v>
      </c>
      <c r="M1032" s="152" t="s">
        <v>8</v>
      </c>
      <c r="N1032" s="152">
        <v>10.0</v>
      </c>
      <c r="O1032" s="152"/>
      <c r="P1032" s="152"/>
      <c r="Q1032" s="152"/>
      <c r="R1032" s="153"/>
      <c r="S1032" s="153" t="str">
        <f t="array" ref="S1032">INDEX(Activities!I:I, MATCH(A1032, Activities!A:A, 0))</f>
        <v>Afghanistan Security Sector and Peace-building Support</v>
      </c>
      <c r="T1032" s="153"/>
      <c r="U1032" s="135"/>
      <c r="V1032" s="135"/>
      <c r="W1032" s="135"/>
      <c r="X1032" s="135"/>
      <c r="Y1032" s="135"/>
      <c r="Z1032" s="135"/>
      <c r="AA1032" s="135"/>
    </row>
    <row r="1033" ht="15.75" customHeight="1">
      <c r="A1033" s="146" t="s">
        <v>195</v>
      </c>
      <c r="B1033" s="147">
        <f>COUNTIF(Activities!A:A, A1033)</f>
        <v>1</v>
      </c>
      <c r="C1033" s="185">
        <v>-6728249.28</v>
      </c>
      <c r="D1033" s="180">
        <v>44834.0</v>
      </c>
      <c r="E1033" s="181">
        <v>44834.0</v>
      </c>
      <c r="F1033" s="182">
        <v>4.0</v>
      </c>
      <c r="G1033" s="152">
        <v>9.0</v>
      </c>
      <c r="H1033" s="153" t="s">
        <v>815</v>
      </c>
      <c r="I1033" s="153">
        <v>2022.0</v>
      </c>
      <c r="J1033" s="152">
        <f t="shared" si="6"/>
        <v>2023</v>
      </c>
      <c r="K1033" s="153" t="str">
        <f t="shared" si="4"/>
        <v>Expenditure on Afghan National Army Trust Fund (Q2 FY 2023)</v>
      </c>
      <c r="L1033" s="152" t="s">
        <v>5</v>
      </c>
      <c r="M1033" s="152" t="s">
        <v>8</v>
      </c>
      <c r="N1033" s="152">
        <v>10.0</v>
      </c>
      <c r="O1033" s="152"/>
      <c r="P1033" s="152"/>
      <c r="Q1033" s="152"/>
      <c r="R1033" s="153"/>
      <c r="S1033" s="153" t="str">
        <f t="array" ref="S1033">INDEX(Activities!I:I, MATCH(A1033, Activities!A:A, 0))</f>
        <v>Afghan National Army Trust Fund</v>
      </c>
      <c r="T1033" s="153"/>
      <c r="U1033" s="135"/>
      <c r="V1033" s="135"/>
      <c r="W1033" s="135"/>
      <c r="X1033" s="135"/>
      <c r="Y1033" s="135"/>
      <c r="Z1033" s="135"/>
      <c r="AA1033" s="135"/>
    </row>
    <row r="1034" ht="15.75" customHeight="1">
      <c r="A1034" s="146" t="s">
        <v>199</v>
      </c>
      <c r="B1034" s="147">
        <f>COUNTIF(Activities!A:A, A1034)</f>
        <v>1</v>
      </c>
      <c r="C1034" s="187">
        <v>0.0</v>
      </c>
      <c r="D1034" s="180">
        <v>44834.0</v>
      </c>
      <c r="E1034" s="181">
        <v>44834.0</v>
      </c>
      <c r="F1034" s="182">
        <v>4.0</v>
      </c>
      <c r="G1034" s="152">
        <v>9.0</v>
      </c>
      <c r="H1034" s="153" t="s">
        <v>815</v>
      </c>
      <c r="I1034" s="153">
        <v>2022.0</v>
      </c>
      <c r="J1034" s="152">
        <f t="shared" si="6"/>
        <v>2023</v>
      </c>
      <c r="K1034" s="153" t="str">
        <f t="shared" si="4"/>
        <v>Expenditure on Afghanistan Support to the Peace Process (Q2 FY 2023)</v>
      </c>
      <c r="L1034" s="152" t="s">
        <v>5</v>
      </c>
      <c r="M1034" s="152" t="s">
        <v>8</v>
      </c>
      <c r="N1034" s="152">
        <v>10.0</v>
      </c>
      <c r="O1034" s="152"/>
      <c r="P1034" s="152"/>
      <c r="Q1034" s="152"/>
      <c r="R1034" s="153"/>
      <c r="S1034" s="153" t="str">
        <f t="array" ref="S1034">INDEX(Activities!I:I, MATCH(A1034, Activities!A:A, 0))</f>
        <v>Afghanistan Support to the Peace Process</v>
      </c>
      <c r="T1034" s="153"/>
      <c r="U1034" s="135"/>
      <c r="V1034" s="135"/>
      <c r="W1034" s="135"/>
      <c r="X1034" s="135"/>
      <c r="Y1034" s="135"/>
      <c r="Z1034" s="135"/>
      <c r="AA1034" s="135"/>
    </row>
    <row r="1035" ht="15.75" customHeight="1">
      <c r="A1035" s="146" t="s">
        <v>203</v>
      </c>
      <c r="B1035" s="147">
        <f>COUNTIF(Activities!A:A, A1035)</f>
        <v>1</v>
      </c>
      <c r="C1035" s="185">
        <v>0.0</v>
      </c>
      <c r="D1035" s="180">
        <v>44834.0</v>
      </c>
      <c r="E1035" s="181">
        <v>44834.0</v>
      </c>
      <c r="F1035" s="182">
        <v>4.0</v>
      </c>
      <c r="G1035" s="152">
        <v>9.0</v>
      </c>
      <c r="H1035" s="153" t="s">
        <v>815</v>
      </c>
      <c r="I1035" s="153">
        <v>2022.0</v>
      </c>
      <c r="J1035" s="152">
        <f t="shared" si="6"/>
        <v>2023</v>
      </c>
      <c r="K1035" s="153" t="str">
        <f t="shared" si="4"/>
        <v>Expenditure on Great Lakes Programme (Q2 FY 2023)</v>
      </c>
      <c r="L1035" s="152" t="s">
        <v>5</v>
      </c>
      <c r="M1035" s="152" t="s">
        <v>8</v>
      </c>
      <c r="N1035" s="152">
        <v>10.0</v>
      </c>
      <c r="O1035" s="152"/>
      <c r="P1035" s="152"/>
      <c r="Q1035" s="152"/>
      <c r="R1035" s="153"/>
      <c r="S1035" s="153" t="str">
        <f t="array" ref="S1035">INDEX(Activities!I:I, MATCH(A1035, Activities!A:A, 0))</f>
        <v>Great Lakes Programme</v>
      </c>
      <c r="T1035" s="153"/>
      <c r="U1035" s="135"/>
      <c r="V1035" s="135"/>
      <c r="W1035" s="135"/>
      <c r="X1035" s="135"/>
      <c r="Y1035" s="135"/>
      <c r="Z1035" s="135"/>
      <c r="AA1035" s="135"/>
    </row>
    <row r="1036" ht="15.75" customHeight="1">
      <c r="A1036" s="146" t="s">
        <v>207</v>
      </c>
      <c r="B1036" s="147">
        <f>COUNTIF(Activities!A:A, A1036)</f>
        <v>1</v>
      </c>
      <c r="C1036" s="187">
        <v>354941.98</v>
      </c>
      <c r="D1036" s="180">
        <v>44834.0</v>
      </c>
      <c r="E1036" s="181">
        <v>44834.0</v>
      </c>
      <c r="F1036" s="182">
        <v>4.0</v>
      </c>
      <c r="G1036" s="152">
        <v>9.0</v>
      </c>
      <c r="H1036" s="153" t="s">
        <v>815</v>
      </c>
      <c r="I1036" s="153">
        <v>2022.0</v>
      </c>
      <c r="J1036" s="152">
        <f t="shared" si="6"/>
        <v>2023</v>
      </c>
      <c r="K1036" s="153" t="str">
        <f t="shared" si="4"/>
        <v>Expenditure on Nigeria Security &amp; Justice Reform Programme (Q2 FY 2023)</v>
      </c>
      <c r="L1036" s="152" t="s">
        <v>5</v>
      </c>
      <c r="M1036" s="152" t="s">
        <v>8</v>
      </c>
      <c r="N1036" s="152">
        <v>10.0</v>
      </c>
      <c r="O1036" s="152"/>
      <c r="P1036" s="152"/>
      <c r="Q1036" s="152"/>
      <c r="R1036" s="153"/>
      <c r="S1036" s="153" t="str">
        <f t="array" ref="S1036">INDEX(Activities!I:I, MATCH(A1036, Activities!A:A, 0))</f>
        <v>Nigeria Security &amp; Justice Reform Programme</v>
      </c>
      <c r="T1036" s="153"/>
      <c r="U1036" s="135"/>
      <c r="V1036" s="135"/>
      <c r="W1036" s="135"/>
      <c r="X1036" s="135"/>
      <c r="Y1036" s="135"/>
      <c r="Z1036" s="135"/>
      <c r="AA1036" s="135"/>
    </row>
    <row r="1037" ht="15.0" customHeight="1">
      <c r="A1037" s="146" t="s">
        <v>213</v>
      </c>
      <c r="B1037" s="147">
        <f>COUNTIF(Activities!A:A, A1037)</f>
        <v>1</v>
      </c>
      <c r="C1037" s="184">
        <v>0.0</v>
      </c>
      <c r="D1037" s="180">
        <v>44834.0</v>
      </c>
      <c r="E1037" s="181">
        <v>44834.0</v>
      </c>
      <c r="F1037" s="182">
        <v>4.0</v>
      </c>
      <c r="G1037" s="152">
        <v>9.0</v>
      </c>
      <c r="H1037" s="153" t="s">
        <v>815</v>
      </c>
      <c r="I1037" s="153">
        <v>2022.0</v>
      </c>
      <c r="J1037" s="152">
        <f t="shared" si="6"/>
        <v>2023</v>
      </c>
      <c r="K1037" s="153" t="str">
        <f t="shared" si="4"/>
        <v>Expenditure on North East Nigeria Security and Conflict and Stabilisation Programme (Q2 FY 2023)</v>
      </c>
      <c r="L1037" s="152" t="s">
        <v>5</v>
      </c>
      <c r="M1037" s="152" t="s">
        <v>8</v>
      </c>
      <c r="N1037" s="152">
        <v>10.0</v>
      </c>
      <c r="O1037" s="152"/>
      <c r="P1037" s="152"/>
      <c r="Q1037" s="152"/>
      <c r="R1037" s="153"/>
      <c r="S1037" s="153" t="str">
        <f t="array" ref="S1037">INDEX(Activities!I:I, MATCH(A1037, Activities!A:A, 0))</f>
        <v>North East Nigeria Security and Conflict and Stabilisation Programme</v>
      </c>
      <c r="T1037" s="153"/>
      <c r="U1037" s="135"/>
      <c r="V1037" s="135"/>
      <c r="W1037" s="135"/>
      <c r="X1037" s="135"/>
      <c r="Y1037" s="135"/>
      <c r="Z1037" s="135"/>
      <c r="AA1037" s="135"/>
    </row>
    <row r="1038" ht="15.0" customHeight="1">
      <c r="A1038" s="146" t="s">
        <v>217</v>
      </c>
      <c r="B1038" s="147">
        <f>COUNTIF(Activities!A:A, A1038)</f>
        <v>1</v>
      </c>
      <c r="C1038" s="184">
        <v>0.0</v>
      </c>
      <c r="D1038" s="180">
        <v>44834.0</v>
      </c>
      <c r="E1038" s="181">
        <v>44834.0</v>
      </c>
      <c r="F1038" s="182">
        <v>4.0</v>
      </c>
      <c r="G1038" s="152">
        <v>9.0</v>
      </c>
      <c r="H1038" s="153" t="s">
        <v>815</v>
      </c>
      <c r="I1038" s="153">
        <v>2022.0</v>
      </c>
      <c r="J1038" s="152">
        <f t="shared" si="6"/>
        <v>2023</v>
      </c>
      <c r="K1038" s="153" t="str">
        <f t="shared" si="4"/>
        <v>Expenditure on Strengthening Security and Resilience in Sierra Leone and Neighbouring Countries (Q2 FY 2023)</v>
      </c>
      <c r="L1038" s="152" t="s">
        <v>5</v>
      </c>
      <c r="M1038" s="152" t="s">
        <v>8</v>
      </c>
      <c r="N1038" s="152">
        <v>10.0</v>
      </c>
      <c r="O1038" s="152"/>
      <c r="P1038" s="152"/>
      <c r="Q1038" s="152"/>
      <c r="R1038" s="153"/>
      <c r="S1038" s="153" t="str">
        <f t="array" ref="S1038">INDEX(Activities!I:I, MATCH(A1038, Activities!A:A, 0))</f>
        <v>Strengthening Security and Resilience in Sierra Leone and Neighbouring Countries</v>
      </c>
      <c r="T1038" s="153"/>
      <c r="U1038" s="135"/>
      <c r="V1038" s="135"/>
      <c r="W1038" s="135"/>
      <c r="X1038" s="135"/>
      <c r="Y1038" s="135"/>
      <c r="Z1038" s="135"/>
      <c r="AA1038" s="135"/>
    </row>
    <row r="1039" ht="15.0" customHeight="1">
      <c r="A1039" s="146" t="s">
        <v>221</v>
      </c>
      <c r="B1039" s="147">
        <f>COUNTIF(Activities!A:A, A1039)</f>
        <v>1</v>
      </c>
      <c r="C1039" s="185">
        <v>2876007.27</v>
      </c>
      <c r="D1039" s="181">
        <v>44834.0</v>
      </c>
      <c r="E1039" s="181">
        <v>44834.0</v>
      </c>
      <c r="F1039" s="182">
        <v>4.0</v>
      </c>
      <c r="G1039" s="152">
        <v>9.0</v>
      </c>
      <c r="H1039" s="153" t="s">
        <v>815</v>
      </c>
      <c r="I1039" s="153">
        <v>2022.0</v>
      </c>
      <c r="J1039" s="152">
        <f t="shared" si="6"/>
        <v>2023</v>
      </c>
      <c r="K1039" s="153" t="str">
        <f t="shared" si="4"/>
        <v>Expenditure on Somaliland (Somalia) Programme (Q2 FY 2023)</v>
      </c>
      <c r="L1039" s="152" t="s">
        <v>5</v>
      </c>
      <c r="M1039" s="152" t="s">
        <v>8</v>
      </c>
      <c r="N1039" s="152">
        <v>10.0</v>
      </c>
      <c r="O1039" s="152"/>
      <c r="P1039" s="152"/>
      <c r="Q1039" s="152"/>
      <c r="R1039" s="153"/>
      <c r="S1039" s="153" t="str">
        <f t="array" ref="S1039">INDEX(Activities!I:I, MATCH(A1039, Activities!A:A, 0))</f>
        <v>Somaliland (Somalia) Programme</v>
      </c>
      <c r="T1039" s="153"/>
      <c r="U1039" s="135"/>
      <c r="V1039" s="135"/>
      <c r="W1039" s="135"/>
      <c r="X1039" s="135"/>
      <c r="Y1039" s="135"/>
      <c r="Z1039" s="135"/>
      <c r="AA1039" s="135"/>
    </row>
    <row r="1040" ht="15.0" customHeight="1">
      <c r="A1040" s="146" t="s">
        <v>227</v>
      </c>
      <c r="B1040" s="147">
        <f>COUNTIF(Activities!A:A, A1040)</f>
        <v>1</v>
      </c>
      <c r="C1040" s="187">
        <v>23015.49</v>
      </c>
      <c r="D1040" s="190">
        <v>44834.0</v>
      </c>
      <c r="E1040" s="181">
        <v>44834.0</v>
      </c>
      <c r="F1040" s="182">
        <v>4.0</v>
      </c>
      <c r="G1040" s="152">
        <v>9.0</v>
      </c>
      <c r="H1040" s="153" t="s">
        <v>815</v>
      </c>
      <c r="I1040" s="153">
        <v>2022.0</v>
      </c>
      <c r="J1040" s="152">
        <f t="shared" si="6"/>
        <v>2023</v>
      </c>
      <c r="K1040" s="153" t="str">
        <f t="shared" si="4"/>
        <v>Expenditure on Africa Peace and Security (Q2 FY 2023)</v>
      </c>
      <c r="L1040" s="152" t="s">
        <v>5</v>
      </c>
      <c r="M1040" s="152" t="s">
        <v>8</v>
      </c>
      <c r="N1040" s="152">
        <v>10.0</v>
      </c>
      <c r="O1040" s="152"/>
      <c r="P1040" s="152"/>
      <c r="Q1040" s="152"/>
      <c r="R1040" s="153"/>
      <c r="S1040" s="153" t="str">
        <f t="array" ref="S1040">INDEX(Activities!I:I, MATCH(A1040, Activities!A:A, 0))</f>
        <v>Africa Peace and Security</v>
      </c>
      <c r="T1040" s="153"/>
      <c r="U1040" s="135"/>
      <c r="V1040" s="135"/>
      <c r="W1040" s="135"/>
      <c r="X1040" s="135"/>
      <c r="Y1040" s="135"/>
      <c r="Z1040" s="135"/>
      <c r="AA1040" s="135"/>
    </row>
    <row r="1041" ht="15.0" customHeight="1">
      <c r="A1041" s="146" t="s">
        <v>231</v>
      </c>
      <c r="B1041" s="147">
        <f>COUNTIF(Activities!A:A, A1041)</f>
        <v>1</v>
      </c>
      <c r="C1041" s="185">
        <v>0.0</v>
      </c>
      <c r="D1041" s="180">
        <v>44834.0</v>
      </c>
      <c r="E1041" s="181">
        <v>44834.0</v>
      </c>
      <c r="F1041" s="182">
        <v>4.0</v>
      </c>
      <c r="G1041" s="152">
        <v>9.0</v>
      </c>
      <c r="H1041" s="153" t="s">
        <v>815</v>
      </c>
      <c r="I1041" s="153">
        <v>2022.0</v>
      </c>
      <c r="J1041" s="152">
        <f t="shared" si="6"/>
        <v>2023</v>
      </c>
      <c r="K1041" s="153" t="str">
        <f t="shared" si="4"/>
        <v>Expenditure on East Africa Preventing Violent Extremism (Q2 FY 2023)</v>
      </c>
      <c r="L1041" s="152" t="s">
        <v>5</v>
      </c>
      <c r="M1041" s="152" t="s">
        <v>8</v>
      </c>
      <c r="N1041" s="152">
        <v>10.0</v>
      </c>
      <c r="O1041" s="152"/>
      <c r="P1041" s="152"/>
      <c r="Q1041" s="152"/>
      <c r="R1041" s="153"/>
      <c r="S1041" s="153" t="str">
        <f t="array" ref="S1041">INDEX(Activities!I:I, MATCH(A1041, Activities!A:A, 0))</f>
        <v>East Africa Preventing Violent Extremism</v>
      </c>
      <c r="T1041" s="153"/>
      <c r="U1041" s="135"/>
      <c r="V1041" s="135"/>
      <c r="W1041" s="135"/>
      <c r="X1041" s="135"/>
      <c r="Y1041" s="135"/>
      <c r="Z1041" s="135"/>
      <c r="AA1041" s="135"/>
    </row>
    <row r="1042" ht="15.0" customHeight="1">
      <c r="A1042" s="146" t="s">
        <v>235</v>
      </c>
      <c r="B1042" s="147">
        <f>COUNTIF(Activities!A:A, A1042)</f>
        <v>1</v>
      </c>
      <c r="C1042" s="187">
        <v>0.0</v>
      </c>
      <c r="D1042" s="180">
        <v>44834.0</v>
      </c>
      <c r="E1042" s="181">
        <v>44834.0</v>
      </c>
      <c r="F1042" s="182">
        <v>4.0</v>
      </c>
      <c r="G1042" s="152">
        <v>9.0</v>
      </c>
      <c r="H1042" s="153" t="s">
        <v>815</v>
      </c>
      <c r="I1042" s="153">
        <v>2022.0</v>
      </c>
      <c r="J1042" s="152">
        <f t="shared" si="6"/>
        <v>2023</v>
      </c>
      <c r="K1042" s="153" t="str">
        <f t="shared" si="4"/>
        <v>Expenditure on East Africa Crime and Justice Programme (Q2 FY 2023)</v>
      </c>
      <c r="L1042" s="152" t="s">
        <v>5</v>
      </c>
      <c r="M1042" s="152" t="s">
        <v>8</v>
      </c>
      <c r="N1042" s="152">
        <v>10.0</v>
      </c>
      <c r="O1042" s="152"/>
      <c r="P1042" s="152"/>
      <c r="Q1042" s="152"/>
      <c r="R1042" s="153"/>
      <c r="S1042" s="153" t="str">
        <f t="array" ref="S1042">INDEX(Activities!I:I, MATCH(A1042, Activities!A:A, 0))</f>
        <v>East Africa Crime and Justice Programme</v>
      </c>
      <c r="T1042" s="153"/>
      <c r="U1042" s="135"/>
      <c r="V1042" s="135"/>
      <c r="W1042" s="135"/>
      <c r="X1042" s="135"/>
      <c r="Y1042" s="135"/>
      <c r="Z1042" s="135"/>
      <c r="AA1042" s="135"/>
    </row>
    <row r="1043" ht="15.0" customHeight="1">
      <c r="A1043" s="146" t="s">
        <v>239</v>
      </c>
      <c r="B1043" s="147">
        <f>COUNTIF(Activities!A:A, A1043)</f>
        <v>1</v>
      </c>
      <c r="C1043" s="185">
        <v>0.0</v>
      </c>
      <c r="D1043" s="180">
        <v>44834.0</v>
      </c>
      <c r="E1043" s="181">
        <v>44834.0</v>
      </c>
      <c r="F1043" s="182">
        <v>4.0</v>
      </c>
      <c r="G1043" s="152">
        <v>9.0</v>
      </c>
      <c r="H1043" s="153" t="s">
        <v>815</v>
      </c>
      <c r="I1043" s="153">
        <v>2022.0</v>
      </c>
      <c r="J1043" s="152">
        <f t="shared" si="6"/>
        <v>2023</v>
      </c>
      <c r="K1043" s="153" t="str">
        <f t="shared" si="4"/>
        <v>Expenditure on East Africa Migration Programme (Q2 FY 2023)</v>
      </c>
      <c r="L1043" s="152" t="s">
        <v>5</v>
      </c>
      <c r="M1043" s="152" t="s">
        <v>8</v>
      </c>
      <c r="N1043" s="152">
        <v>10.0</v>
      </c>
      <c r="O1043" s="152"/>
      <c r="P1043" s="152"/>
      <c r="Q1043" s="152"/>
      <c r="R1043" s="153"/>
      <c r="S1043" s="153" t="str">
        <f t="array" ref="S1043">INDEX(Activities!I:I, MATCH(A1043, Activities!A:A, 0))</f>
        <v>East Africa Migration Programme</v>
      </c>
      <c r="T1043" s="153"/>
      <c r="U1043" s="135"/>
      <c r="V1043" s="135"/>
      <c r="W1043" s="135"/>
      <c r="X1043" s="135"/>
      <c r="Y1043" s="135"/>
      <c r="Z1043" s="135"/>
      <c r="AA1043" s="135"/>
    </row>
    <row r="1044" ht="15.0" customHeight="1">
      <c r="A1044" s="146" t="s">
        <v>244</v>
      </c>
      <c r="B1044" s="147">
        <f>COUNTIF(Activities!A:A, A1044)</f>
        <v>1</v>
      </c>
      <c r="C1044" s="187">
        <v>0.0</v>
      </c>
      <c r="D1044" s="180">
        <v>44834.0</v>
      </c>
      <c r="E1044" s="181">
        <v>44834.0</v>
      </c>
      <c r="F1044" s="182">
        <v>4.0</v>
      </c>
      <c r="G1044" s="152">
        <v>9.0</v>
      </c>
      <c r="H1044" s="153" t="s">
        <v>815</v>
      </c>
      <c r="I1044" s="153">
        <v>2022.0</v>
      </c>
      <c r="J1044" s="152">
        <f t="shared" si="6"/>
        <v>2023</v>
      </c>
      <c r="K1044" s="153" t="str">
        <f t="shared" si="4"/>
        <v>Expenditure on Nigeria Delta &amp; Maritime Security and Stability Programme (Q2 FY 2023)</v>
      </c>
      <c r="L1044" s="152" t="s">
        <v>5</v>
      </c>
      <c r="M1044" s="152" t="s">
        <v>8</v>
      </c>
      <c r="N1044" s="152">
        <v>10.0</v>
      </c>
      <c r="O1044" s="152"/>
      <c r="P1044" s="152"/>
      <c r="Q1044" s="152"/>
      <c r="R1044" s="153"/>
      <c r="S1044" s="153" t="str">
        <f t="array" ref="S1044">INDEX(Activities!I:I, MATCH(A1044, Activities!A:A, 0))</f>
        <v>Nigeria Delta &amp; Maritime Security and Stability Programme</v>
      </c>
      <c r="T1044" s="153"/>
      <c r="U1044" s="135"/>
      <c r="V1044" s="135"/>
      <c r="W1044" s="135"/>
      <c r="X1044" s="135"/>
      <c r="Y1044" s="135"/>
      <c r="Z1044" s="135"/>
      <c r="AA1044" s="135"/>
    </row>
    <row r="1045" ht="15.0" customHeight="1">
      <c r="A1045" s="146" t="s">
        <v>248</v>
      </c>
      <c r="B1045" s="147">
        <f>COUNTIF(Activities!A:A, A1045)</f>
        <v>1</v>
      </c>
      <c r="C1045" s="185">
        <v>0.0</v>
      </c>
      <c r="D1045" s="180">
        <v>44834.0</v>
      </c>
      <c r="E1045" s="181">
        <v>44834.0</v>
      </c>
      <c r="F1045" s="182">
        <v>4.0</v>
      </c>
      <c r="G1045" s="152">
        <v>9.0</v>
      </c>
      <c r="H1045" s="153" t="s">
        <v>815</v>
      </c>
      <c r="I1045" s="153">
        <v>2022.0</v>
      </c>
      <c r="J1045" s="152">
        <f t="shared" si="6"/>
        <v>2023</v>
      </c>
      <c r="K1045" s="153" t="str">
        <f t="shared" si="4"/>
        <v>Expenditure on Sahel Defence and Security (Q2 FY 2023)</v>
      </c>
      <c r="L1045" s="152" t="s">
        <v>5</v>
      </c>
      <c r="M1045" s="152" t="s">
        <v>8</v>
      </c>
      <c r="N1045" s="152">
        <v>10.0</v>
      </c>
      <c r="O1045" s="152"/>
      <c r="P1045" s="152"/>
      <c r="Q1045" s="152"/>
      <c r="R1045" s="153"/>
      <c r="S1045" s="153" t="str">
        <f t="array" ref="S1045">INDEX(Activities!I:I, MATCH(A1045, Activities!A:A, 0))</f>
        <v>Sahel Defence and Security</v>
      </c>
      <c r="T1045" s="153"/>
      <c r="U1045" s="135"/>
      <c r="V1045" s="135"/>
      <c r="W1045" s="135"/>
      <c r="X1045" s="135"/>
      <c r="Y1045" s="135"/>
      <c r="Z1045" s="135"/>
      <c r="AA1045" s="135"/>
    </row>
    <row r="1046" ht="15.0" customHeight="1">
      <c r="A1046" s="146" t="s">
        <v>252</v>
      </c>
      <c r="B1046" s="147">
        <f>COUNTIF(Activities!A:A, A1046)</f>
        <v>1</v>
      </c>
      <c r="C1046" s="187">
        <v>0.0</v>
      </c>
      <c r="D1046" s="180">
        <v>44834.0</v>
      </c>
      <c r="E1046" s="181">
        <v>44834.0</v>
      </c>
      <c r="F1046" s="182">
        <v>4.0</v>
      </c>
      <c r="G1046" s="152">
        <v>9.0</v>
      </c>
      <c r="H1046" s="153" t="s">
        <v>815</v>
      </c>
      <c r="I1046" s="153">
        <v>2022.0</v>
      </c>
      <c r="J1046" s="152">
        <f t="shared" si="6"/>
        <v>2023</v>
      </c>
      <c r="K1046" s="153" t="str">
        <f t="shared" si="4"/>
        <v>Expenditure on Sahel Stabilisation Programme (Q2 FY 2023)</v>
      </c>
      <c r="L1046" s="152" t="s">
        <v>5</v>
      </c>
      <c r="M1046" s="152" t="s">
        <v>8</v>
      </c>
      <c r="N1046" s="152">
        <v>10.0</v>
      </c>
      <c r="O1046" s="152"/>
      <c r="P1046" s="152"/>
      <c r="Q1046" s="152"/>
      <c r="R1046" s="153"/>
      <c r="S1046" s="153" t="str">
        <f t="array" ref="S1046">INDEX(Activities!I:I, MATCH(A1046, Activities!A:A, 0))</f>
        <v>Sahel Stabilisation Programme</v>
      </c>
      <c r="T1046" s="153"/>
      <c r="U1046" s="135"/>
      <c r="V1046" s="135"/>
      <c r="W1046" s="135"/>
      <c r="X1046" s="135"/>
      <c r="Y1046" s="135"/>
      <c r="Z1046" s="135"/>
      <c r="AA1046" s="135"/>
    </row>
    <row r="1047" ht="15.0" customHeight="1">
      <c r="A1047" s="146" t="s">
        <v>256</v>
      </c>
      <c r="B1047" s="147">
        <f>COUNTIF(Activities!A:A, A1047)</f>
        <v>1</v>
      </c>
      <c r="C1047" s="185">
        <v>0.0</v>
      </c>
      <c r="D1047" s="180">
        <v>44834.0</v>
      </c>
      <c r="E1047" s="181">
        <v>44834.0</v>
      </c>
      <c r="F1047" s="182">
        <v>4.0</v>
      </c>
      <c r="G1047" s="152">
        <v>9.0</v>
      </c>
      <c r="H1047" s="153" t="s">
        <v>815</v>
      </c>
      <c r="I1047" s="153">
        <v>2022.0</v>
      </c>
      <c r="J1047" s="152">
        <f t="shared" si="6"/>
        <v>2023</v>
      </c>
      <c r="K1047" s="153" t="str">
        <f t="shared" si="4"/>
        <v>Expenditure on Somalia Human Rights and Vulnerable Persons’ Programme (Q2 FY 2023)</v>
      </c>
      <c r="L1047" s="152" t="s">
        <v>5</v>
      </c>
      <c r="M1047" s="152" t="s">
        <v>8</v>
      </c>
      <c r="N1047" s="152">
        <v>10.0</v>
      </c>
      <c r="O1047" s="152"/>
      <c r="P1047" s="152"/>
      <c r="Q1047" s="152"/>
      <c r="R1047" s="153"/>
      <c r="S1047" s="153" t="str">
        <f t="array" ref="S1047">INDEX(Activities!I:I, MATCH(A1047, Activities!A:A, 0))</f>
        <v>Somalia Human Rights and Vulnerable Persons’ Programme</v>
      </c>
      <c r="T1047" s="153"/>
      <c r="U1047" s="135"/>
      <c r="V1047" s="135"/>
      <c r="W1047" s="135"/>
      <c r="X1047" s="135"/>
      <c r="Y1047" s="135"/>
      <c r="Z1047" s="135"/>
      <c r="AA1047" s="135"/>
    </row>
    <row r="1048" ht="15.0" customHeight="1">
      <c r="A1048" s="146" t="s">
        <v>260</v>
      </c>
      <c r="B1048" s="147">
        <f>COUNTIF(Activities!A:A, A1048)</f>
        <v>1</v>
      </c>
      <c r="C1048" s="187">
        <v>0.0</v>
      </c>
      <c r="D1048" s="180">
        <v>44834.0</v>
      </c>
      <c r="E1048" s="181">
        <v>44834.0</v>
      </c>
      <c r="F1048" s="182">
        <v>4.0</v>
      </c>
      <c r="G1048" s="152">
        <v>9.0</v>
      </c>
      <c r="H1048" s="153" t="s">
        <v>815</v>
      </c>
      <c r="I1048" s="153">
        <v>2022.0</v>
      </c>
      <c r="J1048" s="152">
        <f t="shared" si="6"/>
        <v>2023</v>
      </c>
      <c r="K1048" s="153" t="str">
        <f t="shared" si="4"/>
        <v>Expenditure on Somalia Counter Extremism Programme (Q2 FY 2023)</v>
      </c>
      <c r="L1048" s="152" t="s">
        <v>5</v>
      </c>
      <c r="M1048" s="152" t="s">
        <v>8</v>
      </c>
      <c r="N1048" s="152">
        <v>10.0</v>
      </c>
      <c r="O1048" s="152"/>
      <c r="P1048" s="152"/>
      <c r="Q1048" s="152"/>
      <c r="R1048" s="153"/>
      <c r="S1048" s="153" t="str">
        <f t="array" ref="S1048">INDEX(Activities!I:I, MATCH(A1048, Activities!A:A, 0))</f>
        <v>Somalia Counter Extremism Programme</v>
      </c>
      <c r="T1048" s="153"/>
      <c r="U1048" s="135"/>
      <c r="V1048" s="135"/>
      <c r="W1048" s="135"/>
      <c r="X1048" s="135"/>
      <c r="Y1048" s="135"/>
      <c r="Z1048" s="135"/>
      <c r="AA1048" s="135"/>
    </row>
    <row r="1049" ht="15.0" customHeight="1">
      <c r="A1049" s="146" t="s">
        <v>265</v>
      </c>
      <c r="B1049" s="147">
        <f>COUNTIF(Activities!A:A, A1049)</f>
        <v>1</v>
      </c>
      <c r="C1049" s="184">
        <v>0.0</v>
      </c>
      <c r="D1049" s="180">
        <v>44834.0</v>
      </c>
      <c r="E1049" s="181">
        <v>44834.0</v>
      </c>
      <c r="F1049" s="182">
        <v>4.0</v>
      </c>
      <c r="G1049" s="152">
        <v>9.0</v>
      </c>
      <c r="H1049" s="153" t="s">
        <v>815</v>
      </c>
      <c r="I1049" s="153">
        <v>2022.0</v>
      </c>
      <c r="J1049" s="152">
        <f t="shared" si="6"/>
        <v>2023</v>
      </c>
      <c r="K1049" s="153" t="str">
        <f t="shared" si="4"/>
        <v>Expenditure on Somalia Security Sector Reform Programme (Q2 FY 2023)</v>
      </c>
      <c r="L1049" s="152" t="s">
        <v>5</v>
      </c>
      <c r="M1049" s="152" t="s">
        <v>8</v>
      </c>
      <c r="N1049" s="152">
        <v>10.0</v>
      </c>
      <c r="O1049" s="152"/>
      <c r="P1049" s="152"/>
      <c r="Q1049" s="152"/>
      <c r="R1049" s="153"/>
      <c r="S1049" s="153" t="str">
        <f t="array" ref="S1049">INDEX(Activities!I:I, MATCH(A1049, Activities!A:A, 0))</f>
        <v>Somalia Security Sector Reform Programme</v>
      </c>
      <c r="T1049" s="153"/>
      <c r="U1049" s="135"/>
      <c r="V1049" s="135"/>
      <c r="W1049" s="135"/>
      <c r="X1049" s="135"/>
      <c r="Y1049" s="135"/>
      <c r="Z1049" s="135"/>
      <c r="AA1049" s="135"/>
    </row>
    <row r="1050" ht="15.0" customHeight="1">
      <c r="A1050" s="160" t="s">
        <v>269</v>
      </c>
      <c r="B1050" s="147">
        <f>COUNTIF(Activities!A:A, A1050)</f>
        <v>1</v>
      </c>
      <c r="C1050" s="185">
        <v>0.0</v>
      </c>
      <c r="D1050" s="180">
        <v>44834.0</v>
      </c>
      <c r="E1050" s="181">
        <v>44834.0</v>
      </c>
      <c r="F1050" s="182">
        <v>4.0</v>
      </c>
      <c r="G1050" s="152">
        <v>9.0</v>
      </c>
      <c r="H1050" s="153" t="s">
        <v>815</v>
      </c>
      <c r="I1050" s="153">
        <v>2022.0</v>
      </c>
      <c r="J1050" s="152">
        <f t="shared" si="6"/>
        <v>2023</v>
      </c>
      <c r="K1050" s="153" t="str">
        <f t="shared" si="4"/>
        <v>Expenditure on Somalia Stabilisation Programme (Q2 FY 2023)</v>
      </c>
      <c r="L1050" s="152" t="s">
        <v>5</v>
      </c>
      <c r="M1050" s="152" t="s">
        <v>8</v>
      </c>
      <c r="N1050" s="152">
        <v>10.0</v>
      </c>
      <c r="O1050" s="152"/>
      <c r="P1050" s="152"/>
      <c r="Q1050" s="152"/>
      <c r="R1050" s="153"/>
      <c r="S1050" s="153" t="str">
        <f t="array" ref="S1050">INDEX(Activities!I:I, MATCH(A1050, Activities!A:A, 0))</f>
        <v>Somalia Stabilisation Programme</v>
      </c>
      <c r="T1050" s="153"/>
      <c r="U1050" s="135"/>
      <c r="V1050" s="135"/>
      <c r="W1050" s="135"/>
      <c r="X1050" s="135"/>
      <c r="Y1050" s="135"/>
      <c r="Z1050" s="135"/>
      <c r="AA1050" s="135"/>
    </row>
    <row r="1051" ht="15.0" customHeight="1">
      <c r="A1051" s="160" t="s">
        <v>273</v>
      </c>
      <c r="B1051" s="147">
        <f>COUNTIF(Activities!A:A, A1051)</f>
        <v>1</v>
      </c>
      <c r="C1051" s="187">
        <v>0.0</v>
      </c>
      <c r="D1051" s="180">
        <v>44834.0</v>
      </c>
      <c r="E1051" s="181">
        <v>44834.0</v>
      </c>
      <c r="F1051" s="182">
        <v>4.0</v>
      </c>
      <c r="G1051" s="152">
        <v>9.0</v>
      </c>
      <c r="H1051" s="153" t="s">
        <v>815</v>
      </c>
      <c r="I1051" s="153">
        <v>2022.0</v>
      </c>
      <c r="J1051" s="152">
        <f t="shared" si="6"/>
        <v>2023</v>
      </c>
      <c r="K1051" s="153" t="str">
        <f t="shared" si="4"/>
        <v>Expenditure on South Sudan Conflict Reduction (Q2 FY 2023)</v>
      </c>
      <c r="L1051" s="152" t="s">
        <v>5</v>
      </c>
      <c r="M1051" s="152" t="s">
        <v>8</v>
      </c>
      <c r="N1051" s="152">
        <v>10.0</v>
      </c>
      <c r="O1051" s="152"/>
      <c r="P1051" s="152"/>
      <c r="Q1051" s="152"/>
      <c r="R1051" s="153"/>
      <c r="S1051" s="153" t="str">
        <f t="array" ref="S1051">INDEX(Activities!I:I, MATCH(A1051, Activities!A:A, 0))</f>
        <v>South Sudan Conflict Reduction</v>
      </c>
      <c r="T1051" s="153"/>
      <c r="U1051" s="135"/>
      <c r="V1051" s="135"/>
      <c r="W1051" s="135"/>
      <c r="X1051" s="135"/>
      <c r="Y1051" s="135"/>
      <c r="Z1051" s="135"/>
      <c r="AA1051" s="135"/>
    </row>
    <row r="1052" ht="15.0" customHeight="1">
      <c r="A1052" s="160" t="s">
        <v>279</v>
      </c>
      <c r="B1052" s="147">
        <f>COUNTIF(Activities!A:A, A1052)</f>
        <v>1</v>
      </c>
      <c r="C1052" s="185">
        <v>0.0</v>
      </c>
      <c r="D1052" s="180">
        <v>44834.0</v>
      </c>
      <c r="E1052" s="181">
        <v>44834.0</v>
      </c>
      <c r="F1052" s="182">
        <v>4.0</v>
      </c>
      <c r="G1052" s="152">
        <v>9.0</v>
      </c>
      <c r="H1052" s="153" t="s">
        <v>815</v>
      </c>
      <c r="I1052" s="153">
        <v>2022.0</v>
      </c>
      <c r="J1052" s="152">
        <f t="shared" si="6"/>
        <v>2023</v>
      </c>
      <c r="K1052" s="153" t="str">
        <f t="shared" si="4"/>
        <v>Expenditure on Sudan Conflict Reduction and Stabilisation Programme (Q2 FY 2023)</v>
      </c>
      <c r="L1052" s="152" t="s">
        <v>5</v>
      </c>
      <c r="M1052" s="152" t="s">
        <v>8</v>
      </c>
      <c r="N1052" s="152">
        <v>10.0</v>
      </c>
      <c r="O1052" s="152"/>
      <c r="P1052" s="152"/>
      <c r="Q1052" s="152"/>
      <c r="R1052" s="153"/>
      <c r="S1052" s="153" t="str">
        <f t="array" ref="S1052">INDEX(Activities!I:I, MATCH(A1052, Activities!A:A, 0))</f>
        <v>Sudan Conflict Reduction and Stabilisation Programme</v>
      </c>
      <c r="T1052" s="153"/>
      <c r="U1052" s="135"/>
      <c r="V1052" s="135"/>
      <c r="W1052" s="135"/>
      <c r="X1052" s="135"/>
      <c r="Y1052" s="135"/>
      <c r="Z1052" s="135"/>
      <c r="AA1052" s="135"/>
    </row>
    <row r="1053" ht="15.0" customHeight="1">
      <c r="A1053" s="160" t="s">
        <v>285</v>
      </c>
      <c r="B1053" s="147">
        <f>COUNTIF(Activities!A:A, A1053)</f>
        <v>1</v>
      </c>
      <c r="C1053" s="186">
        <v>246970.12</v>
      </c>
      <c r="D1053" s="180">
        <v>44834.0</v>
      </c>
      <c r="E1053" s="181">
        <v>44834.0</v>
      </c>
      <c r="F1053" s="182">
        <v>4.0</v>
      </c>
      <c r="G1053" s="152">
        <v>9.0</v>
      </c>
      <c r="H1053" s="153" t="s">
        <v>815</v>
      </c>
      <c r="I1053" s="153">
        <v>2022.0</v>
      </c>
      <c r="J1053" s="152">
        <f t="shared" si="6"/>
        <v>2023</v>
      </c>
      <c r="K1053" s="153" t="str">
        <f t="shared" si="4"/>
        <v>Expenditure on East Africa Programme (Q2 FY 2023)</v>
      </c>
      <c r="L1053" s="152" t="s">
        <v>5</v>
      </c>
      <c r="M1053" s="152" t="s">
        <v>8</v>
      </c>
      <c r="N1053" s="152">
        <v>10.0</v>
      </c>
      <c r="O1053" s="152"/>
      <c r="P1053" s="152"/>
      <c r="Q1053" s="152"/>
      <c r="R1053" s="153"/>
      <c r="S1053" s="153" t="str">
        <f t="array" ref="S1053">INDEX(Activities!I:I, MATCH(A1053, Activities!A:A, 0))</f>
        <v>East Africa Programme</v>
      </c>
      <c r="T1053" s="153"/>
      <c r="U1053" s="135"/>
      <c r="V1053" s="135"/>
      <c r="W1053" s="135"/>
      <c r="X1053" s="135"/>
      <c r="Y1053" s="135"/>
      <c r="Z1053" s="135"/>
      <c r="AA1053" s="135"/>
    </row>
    <row r="1054" ht="15.0" customHeight="1">
      <c r="A1054" s="160" t="s">
        <v>289</v>
      </c>
      <c r="B1054" s="147">
        <f>COUNTIF(Activities!A:A, A1054)</f>
        <v>1</v>
      </c>
      <c r="C1054" s="187">
        <v>2876007.27</v>
      </c>
      <c r="D1054" s="180">
        <v>44834.0</v>
      </c>
      <c r="E1054" s="181">
        <v>44834.0</v>
      </c>
      <c r="F1054" s="182">
        <v>4.0</v>
      </c>
      <c r="G1054" s="152">
        <v>9.0</v>
      </c>
      <c r="H1054" s="153" t="s">
        <v>815</v>
      </c>
      <c r="I1054" s="153">
        <v>2022.0</v>
      </c>
      <c r="J1054" s="152">
        <f t="shared" si="6"/>
        <v>2023</v>
      </c>
      <c r="K1054" s="153" t="str">
        <f t="shared" si="4"/>
        <v>Expenditure on Somalia Programme (Q2 FY 2023)</v>
      </c>
      <c r="L1054" s="152" t="s">
        <v>5</v>
      </c>
      <c r="M1054" s="152" t="s">
        <v>8</v>
      </c>
      <c r="N1054" s="152">
        <v>10.0</v>
      </c>
      <c r="O1054" s="152"/>
      <c r="P1054" s="152"/>
      <c r="Q1054" s="152"/>
      <c r="R1054" s="153"/>
      <c r="S1054" s="153" t="str">
        <f t="array" ref="S1054">INDEX(Activities!I:I, MATCH(A1054, Activities!A:A, 0))</f>
        <v>Somalia Programme</v>
      </c>
      <c r="T1054" s="153"/>
      <c r="U1054" s="135"/>
      <c r="V1054" s="135"/>
      <c r="W1054" s="135"/>
      <c r="X1054" s="135"/>
      <c r="Y1054" s="135"/>
      <c r="Z1054" s="135"/>
      <c r="AA1054" s="135"/>
    </row>
    <row r="1055" ht="15.0" customHeight="1">
      <c r="A1055" s="160" t="s">
        <v>293</v>
      </c>
      <c r="B1055" s="147">
        <f>COUNTIF(Activities!A:A, A1055)</f>
        <v>1</v>
      </c>
      <c r="C1055" s="185">
        <v>979333.29</v>
      </c>
      <c r="D1055" s="180">
        <v>44834.0</v>
      </c>
      <c r="E1055" s="181">
        <v>44834.0</v>
      </c>
      <c r="F1055" s="182">
        <v>4.0</v>
      </c>
      <c r="G1055" s="152">
        <v>9.0</v>
      </c>
      <c r="H1055" s="153" t="s">
        <v>815</v>
      </c>
      <c r="I1055" s="153">
        <v>2022.0</v>
      </c>
      <c r="J1055" s="152">
        <f t="shared" si="6"/>
        <v>2023</v>
      </c>
      <c r="K1055" s="153" t="str">
        <f t="shared" si="4"/>
        <v>Expenditure on Lake Chad Basin Programme (Q2 FY 2023)</v>
      </c>
      <c r="L1055" s="152" t="s">
        <v>5</v>
      </c>
      <c r="M1055" s="152" t="s">
        <v>8</v>
      </c>
      <c r="N1055" s="152">
        <v>10.0</v>
      </c>
      <c r="O1055" s="152"/>
      <c r="P1055" s="152"/>
      <c r="Q1055" s="152"/>
      <c r="R1055" s="153"/>
      <c r="S1055" s="153" t="str">
        <f t="array" ref="S1055">INDEX(Activities!I:I, MATCH(A1055, Activities!A:A, 0))</f>
        <v>Lake Chad Basin Programme</v>
      </c>
      <c r="T1055" s="153"/>
      <c r="U1055" s="135"/>
      <c r="V1055" s="135"/>
      <c r="W1055" s="135"/>
      <c r="X1055" s="135"/>
      <c r="Y1055" s="135"/>
      <c r="Z1055" s="135"/>
      <c r="AA1055" s="135"/>
    </row>
    <row r="1056" ht="15.0" customHeight="1">
      <c r="A1056" s="160" t="s">
        <v>297</v>
      </c>
      <c r="B1056" s="147">
        <f>COUNTIF(Activities!A:A, A1056)</f>
        <v>1</v>
      </c>
      <c r="C1056" s="187">
        <v>751088.0</v>
      </c>
      <c r="D1056" s="180">
        <v>44834.0</v>
      </c>
      <c r="E1056" s="181">
        <v>44834.0</v>
      </c>
      <c r="F1056" s="182">
        <v>4.0</v>
      </c>
      <c r="G1056" s="152">
        <v>9.0</v>
      </c>
      <c r="H1056" s="153" t="s">
        <v>815</v>
      </c>
      <c r="I1056" s="153">
        <v>2022.0</v>
      </c>
      <c r="J1056" s="152">
        <f t="shared" si="6"/>
        <v>2023</v>
      </c>
      <c r="K1056" s="153" t="str">
        <f t="shared" si="4"/>
        <v>Expenditure on Sahel Programme (Q2 FY 2023)</v>
      </c>
      <c r="L1056" s="152" t="s">
        <v>5</v>
      </c>
      <c r="M1056" s="152" t="s">
        <v>8</v>
      </c>
      <c r="N1056" s="152">
        <v>10.0</v>
      </c>
      <c r="O1056" s="152"/>
      <c r="P1056" s="152"/>
      <c r="Q1056" s="152"/>
      <c r="R1056" s="153"/>
      <c r="S1056" s="153" t="str">
        <f t="array" ref="S1056">INDEX(Activities!I:I, MATCH(A1056, Activities!A:A, 0))</f>
        <v>Sahel Programme</v>
      </c>
      <c r="T1056" s="153"/>
      <c r="U1056" s="135"/>
      <c r="V1056" s="135"/>
      <c r="W1056" s="135"/>
      <c r="X1056" s="135"/>
      <c r="Y1056" s="135"/>
      <c r="Z1056" s="135"/>
      <c r="AA1056" s="135"/>
    </row>
    <row r="1057" ht="15.0" customHeight="1">
      <c r="A1057" s="160" t="s">
        <v>301</v>
      </c>
      <c r="B1057" s="147">
        <f>COUNTIF(Activities!A:A, A1057)</f>
        <v>1</v>
      </c>
      <c r="C1057" s="185">
        <v>0.0</v>
      </c>
      <c r="D1057" s="180">
        <v>44834.0</v>
      </c>
      <c r="E1057" s="181">
        <v>44834.0</v>
      </c>
      <c r="F1057" s="182">
        <v>4.0</v>
      </c>
      <c r="G1057" s="152">
        <v>9.0</v>
      </c>
      <c r="H1057" s="153" t="s">
        <v>815</v>
      </c>
      <c r="I1057" s="153">
        <v>2022.0</v>
      </c>
      <c r="J1057" s="152">
        <f t="shared" si="6"/>
        <v>2023</v>
      </c>
      <c r="K1057" s="153" t="str">
        <f t="shared" si="4"/>
        <v>Expenditure on Africa Peace Support Operations Programme (Q2 FY 2023)</v>
      </c>
      <c r="L1057" s="152" t="s">
        <v>5</v>
      </c>
      <c r="M1057" s="152" t="s">
        <v>8</v>
      </c>
      <c r="N1057" s="152">
        <v>10.0</v>
      </c>
      <c r="O1057" s="152"/>
      <c r="P1057" s="152"/>
      <c r="Q1057" s="152"/>
      <c r="R1057" s="153"/>
      <c r="S1057" s="153" t="str">
        <f t="array" ref="S1057">INDEX(Activities!I:I, MATCH(A1057, Activities!A:A, 0))</f>
        <v>Africa Peace Support Operations Programme</v>
      </c>
      <c r="T1057" s="153"/>
      <c r="U1057" s="135"/>
      <c r="V1057" s="135"/>
      <c r="W1057" s="135"/>
      <c r="X1057" s="135"/>
      <c r="Y1057" s="135"/>
      <c r="Z1057" s="135"/>
      <c r="AA1057" s="135"/>
    </row>
    <row r="1058" ht="15.0" customHeight="1">
      <c r="A1058" s="160" t="s">
        <v>305</v>
      </c>
      <c r="B1058" s="147">
        <f>COUNTIF(Activities!A:A, A1058)</f>
        <v>1</v>
      </c>
      <c r="C1058" s="187">
        <v>140616.21</v>
      </c>
      <c r="D1058" s="180">
        <v>44834.0</v>
      </c>
      <c r="E1058" s="181">
        <v>44834.0</v>
      </c>
      <c r="F1058" s="182">
        <v>4.0</v>
      </c>
      <c r="G1058" s="152">
        <v>9.0</v>
      </c>
      <c r="H1058" s="153" t="s">
        <v>815</v>
      </c>
      <c r="I1058" s="153">
        <v>2022.0</v>
      </c>
      <c r="J1058" s="152">
        <f t="shared" si="6"/>
        <v>2023</v>
      </c>
      <c r="K1058" s="153" t="str">
        <f t="shared" si="4"/>
        <v>Expenditure on West Africa Programme (Q2 FY 2023)</v>
      </c>
      <c r="L1058" s="152" t="s">
        <v>5</v>
      </c>
      <c r="M1058" s="152" t="s">
        <v>8</v>
      </c>
      <c r="N1058" s="152">
        <v>10.0</v>
      </c>
      <c r="O1058" s="152"/>
      <c r="P1058" s="152"/>
      <c r="Q1058" s="152"/>
      <c r="R1058" s="153"/>
      <c r="S1058" s="153" t="str">
        <f t="array" ref="S1058">INDEX(Activities!I:I, MATCH(A1058, Activities!A:A, 0))</f>
        <v>West Africa Programme</v>
      </c>
      <c r="T1058" s="153"/>
      <c r="U1058" s="135"/>
      <c r="V1058" s="135"/>
      <c r="W1058" s="135"/>
      <c r="X1058" s="135"/>
      <c r="Y1058" s="135"/>
      <c r="Z1058" s="135"/>
      <c r="AA1058" s="135"/>
    </row>
    <row r="1059" ht="15.0" customHeight="1">
      <c r="A1059" s="160" t="s">
        <v>309</v>
      </c>
      <c r="B1059" s="147">
        <f>COUNTIF(Activities!A:A, A1059)</f>
        <v>1</v>
      </c>
      <c r="C1059" s="185">
        <v>0.0</v>
      </c>
      <c r="D1059" s="180">
        <v>44834.0</v>
      </c>
      <c r="E1059" s="181">
        <v>44834.0</v>
      </c>
      <c r="F1059" s="182">
        <v>4.0</v>
      </c>
      <c r="G1059" s="152">
        <v>9.0</v>
      </c>
      <c r="H1059" s="153" t="s">
        <v>815</v>
      </c>
      <c r="I1059" s="153">
        <v>2022.0</v>
      </c>
      <c r="J1059" s="152">
        <f t="shared" si="6"/>
        <v>2023</v>
      </c>
      <c r="K1059" s="153" t="str">
        <f t="shared" si="4"/>
        <v>Expenditure on Caribbean – Serious and Organised Crime (Q2 FY 2023)</v>
      </c>
      <c r="L1059" s="152" t="s">
        <v>5</v>
      </c>
      <c r="M1059" s="152" t="s">
        <v>8</v>
      </c>
      <c r="N1059" s="152">
        <v>10.0</v>
      </c>
      <c r="O1059" s="152"/>
      <c r="P1059" s="152"/>
      <c r="Q1059" s="152"/>
      <c r="R1059" s="153"/>
      <c r="S1059" s="153" t="str">
        <f t="array" ref="S1059">INDEX(Activities!I:I, MATCH(A1059, Activities!A:A, 0))</f>
        <v>Caribbean – Serious and Organised Crime</v>
      </c>
      <c r="T1059" s="153"/>
      <c r="U1059" s="135"/>
      <c r="V1059" s="135"/>
      <c r="W1059" s="135"/>
      <c r="X1059" s="135"/>
      <c r="Y1059" s="135"/>
      <c r="Z1059" s="135"/>
      <c r="AA1059" s="135"/>
    </row>
    <row r="1060" ht="15.0" customHeight="1">
      <c r="A1060" s="160" t="s">
        <v>314</v>
      </c>
      <c r="B1060" s="147">
        <f>COUNTIF(Activities!A:A, A1060)</f>
        <v>1</v>
      </c>
      <c r="C1060" s="187">
        <v>1130443.63</v>
      </c>
      <c r="D1060" s="180">
        <v>44834.0</v>
      </c>
      <c r="E1060" s="181">
        <v>44834.0</v>
      </c>
      <c r="F1060" s="182">
        <v>4.0</v>
      </c>
      <c r="G1060" s="152">
        <v>9.0</v>
      </c>
      <c r="H1060" s="153" t="s">
        <v>815</v>
      </c>
      <c r="I1060" s="153">
        <v>2022.0</v>
      </c>
      <c r="J1060" s="152">
        <f t="shared" si="6"/>
        <v>2023</v>
      </c>
      <c r="K1060" s="153" t="str">
        <f t="shared" si="4"/>
        <v>Expenditure on Colombia Peace and Stability (Q2 FY 2023)</v>
      </c>
      <c r="L1060" s="152" t="s">
        <v>5</v>
      </c>
      <c r="M1060" s="152" t="s">
        <v>8</v>
      </c>
      <c r="N1060" s="152">
        <v>10.0</v>
      </c>
      <c r="O1060" s="152"/>
      <c r="P1060" s="152"/>
      <c r="Q1060" s="152"/>
      <c r="R1060" s="153"/>
      <c r="S1060" s="153" t="str">
        <f t="array" ref="S1060">INDEX(Activities!I:I, MATCH(A1060, Activities!A:A, 0))</f>
        <v>Colombia Peace and Stability</v>
      </c>
      <c r="T1060" s="153"/>
      <c r="U1060" s="135"/>
      <c r="V1060" s="135"/>
      <c r="W1060" s="135"/>
      <c r="X1060" s="135"/>
      <c r="Y1060" s="135"/>
      <c r="Z1060" s="135"/>
      <c r="AA1060" s="135"/>
    </row>
    <row r="1061" ht="15.0" customHeight="1">
      <c r="A1061" s="160" t="s">
        <v>320</v>
      </c>
      <c r="B1061" s="147">
        <f>COUNTIF(Activities!A:A, A1061)</f>
        <v>1</v>
      </c>
      <c r="C1061" s="185">
        <v>459752.67</v>
      </c>
      <c r="D1061" s="180">
        <v>44834.0</v>
      </c>
      <c r="E1061" s="181">
        <v>44834.0</v>
      </c>
      <c r="F1061" s="182">
        <v>4.0</v>
      </c>
      <c r="G1061" s="152">
        <v>9.0</v>
      </c>
      <c r="H1061" s="153" t="s">
        <v>815</v>
      </c>
      <c r="I1061" s="153">
        <v>2022.0</v>
      </c>
      <c r="J1061" s="152">
        <f t="shared" si="6"/>
        <v>2023</v>
      </c>
      <c r="K1061" s="153" t="str">
        <f t="shared" si="4"/>
        <v>Expenditure on Peru/Colombia Serious Organised Crime (Formerly Combatting Illicit Economies - Colombia/Peru/Panama) (Q2 FY 2023)</v>
      </c>
      <c r="L1061" s="152" t="s">
        <v>5</v>
      </c>
      <c r="M1061" s="152" t="s">
        <v>8</v>
      </c>
      <c r="N1061" s="152">
        <v>10.0</v>
      </c>
      <c r="O1061" s="152"/>
      <c r="P1061" s="152"/>
      <c r="Q1061" s="152"/>
      <c r="R1061" s="153"/>
      <c r="S1061" s="153" t="str">
        <f t="array" ref="S1061">INDEX(Activities!I:I, MATCH(A1061, Activities!A:A, 0))</f>
        <v>Peru/Colombia Serious Organised Crime (Formerly Combatting Illicit Economies - Colombia/Peru/Panama)</v>
      </c>
      <c r="T1061" s="153"/>
      <c r="U1061" s="135"/>
      <c r="V1061" s="135"/>
      <c r="W1061" s="135"/>
      <c r="X1061" s="135"/>
      <c r="Y1061" s="135"/>
      <c r="Z1061" s="135"/>
      <c r="AA1061" s="135"/>
    </row>
    <row r="1062" ht="15.0" customHeight="1">
      <c r="A1062" s="160" t="s">
        <v>325</v>
      </c>
      <c r="B1062" s="147">
        <f>COUNTIF(Activities!A:A, A1062)</f>
        <v>1</v>
      </c>
      <c r="C1062" s="187">
        <v>901251.7</v>
      </c>
      <c r="D1062" s="180">
        <v>44834.0</v>
      </c>
      <c r="E1062" s="181">
        <v>44834.0</v>
      </c>
      <c r="F1062" s="182">
        <v>4.0</v>
      </c>
      <c r="G1062" s="152">
        <v>9.0</v>
      </c>
      <c r="H1062" s="153" t="s">
        <v>815</v>
      </c>
      <c r="I1062" s="153">
        <v>2022.0</v>
      </c>
      <c r="J1062" s="152">
        <f t="shared" si="6"/>
        <v>2023</v>
      </c>
      <c r="K1062" s="153" t="str">
        <f t="shared" si="4"/>
        <v>Expenditure on Central Asia Programme (Q2 FY 2023)</v>
      </c>
      <c r="L1062" s="152" t="s">
        <v>5</v>
      </c>
      <c r="M1062" s="152" t="s">
        <v>8</v>
      </c>
      <c r="N1062" s="152">
        <v>10.0</v>
      </c>
      <c r="O1062" s="152"/>
      <c r="P1062" s="152"/>
      <c r="Q1062" s="152"/>
      <c r="R1062" s="153"/>
      <c r="S1062" s="153" t="str">
        <f t="array" ref="S1062">INDEX(Activities!I:I, MATCH(A1062, Activities!A:A, 0))</f>
        <v>Central Asia Programme</v>
      </c>
      <c r="T1062" s="153"/>
      <c r="U1062" s="135"/>
      <c r="V1062" s="135"/>
      <c r="W1062" s="135"/>
      <c r="X1062" s="135"/>
      <c r="Y1062" s="135"/>
      <c r="Z1062" s="135"/>
      <c r="AA1062" s="135"/>
    </row>
    <row r="1063" ht="15.0" customHeight="1">
      <c r="A1063" s="160" t="s">
        <v>330</v>
      </c>
      <c r="B1063" s="147">
        <f>COUNTIF(Activities!A:A, A1063)</f>
        <v>1</v>
      </c>
      <c r="C1063" s="185">
        <v>1403300.61</v>
      </c>
      <c r="D1063" s="180">
        <v>44834.0</v>
      </c>
      <c r="E1063" s="181">
        <v>44834.0</v>
      </c>
      <c r="F1063" s="182">
        <v>4.0</v>
      </c>
      <c r="G1063" s="152">
        <v>9.0</v>
      </c>
      <c r="H1063" s="153" t="s">
        <v>815</v>
      </c>
      <c r="I1063" s="153">
        <v>2022.0</v>
      </c>
      <c r="J1063" s="152">
        <f t="shared" si="6"/>
        <v>2023</v>
      </c>
      <c r="K1063" s="153" t="str">
        <f t="shared" si="4"/>
        <v>Expenditure on Eastern Partnership (Q2 FY 2023)</v>
      </c>
      <c r="L1063" s="152" t="s">
        <v>5</v>
      </c>
      <c r="M1063" s="152" t="s">
        <v>8</v>
      </c>
      <c r="N1063" s="152">
        <v>10.0</v>
      </c>
      <c r="O1063" s="152"/>
      <c r="P1063" s="152"/>
      <c r="Q1063" s="152"/>
      <c r="R1063" s="153"/>
      <c r="S1063" s="153" t="str">
        <f t="array" ref="S1063">INDEX(Activities!I:I, MATCH(A1063, Activities!A:A, 0))</f>
        <v>Eastern Partnership</v>
      </c>
      <c r="T1063" s="153"/>
      <c r="U1063" s="135"/>
      <c r="V1063" s="135"/>
      <c r="W1063" s="135"/>
      <c r="X1063" s="135"/>
      <c r="Y1063" s="135"/>
      <c r="Z1063" s="135"/>
      <c r="AA1063" s="135"/>
    </row>
    <row r="1064" ht="15.0" customHeight="1">
      <c r="A1064" s="160" t="s">
        <v>334</v>
      </c>
      <c r="B1064" s="147">
        <f>COUNTIF(Activities!A:A, A1064)</f>
        <v>1</v>
      </c>
      <c r="C1064" s="187">
        <v>0.0</v>
      </c>
      <c r="D1064" s="180">
        <v>44834.0</v>
      </c>
      <c r="E1064" s="181">
        <v>44834.0</v>
      </c>
      <c r="F1064" s="182">
        <v>4.0</v>
      </c>
      <c r="G1064" s="152">
        <v>9.0</v>
      </c>
      <c r="H1064" s="153" t="s">
        <v>815</v>
      </c>
      <c r="I1064" s="153">
        <v>2022.0</v>
      </c>
      <c r="J1064" s="152">
        <f t="shared" si="6"/>
        <v>2023</v>
      </c>
      <c r="K1064" s="153" t="str">
        <f t="shared" si="4"/>
        <v>Expenditure on Good Governance Fund (Q2 FY 2023)</v>
      </c>
      <c r="L1064" s="152" t="s">
        <v>5</v>
      </c>
      <c r="M1064" s="152" t="s">
        <v>8</v>
      </c>
      <c r="N1064" s="152">
        <v>10.0</v>
      </c>
      <c r="O1064" s="152"/>
      <c r="P1064" s="152"/>
      <c r="Q1064" s="152"/>
      <c r="R1064" s="153"/>
      <c r="S1064" s="153" t="str">
        <f t="array" ref="S1064">INDEX(Activities!I:I, MATCH(A1064, Activities!A:A, 0))</f>
        <v>Good Governance Fund</v>
      </c>
      <c r="T1064" s="153"/>
      <c r="U1064" s="135"/>
      <c r="V1064" s="135"/>
      <c r="W1064" s="135"/>
      <c r="X1064" s="135"/>
      <c r="Y1064" s="135"/>
      <c r="Z1064" s="135"/>
      <c r="AA1064" s="135"/>
    </row>
    <row r="1065" ht="15.0" customHeight="1">
      <c r="A1065" s="160" t="s">
        <v>349</v>
      </c>
      <c r="B1065" s="147">
        <f>COUNTIF(Activities!A:A, A1065)</f>
        <v>1</v>
      </c>
      <c r="C1065" s="185">
        <v>117270.3</v>
      </c>
      <c r="D1065" s="180">
        <v>44834.0</v>
      </c>
      <c r="E1065" s="181">
        <v>44834.0</v>
      </c>
      <c r="F1065" s="182">
        <v>4.0</v>
      </c>
      <c r="G1065" s="152">
        <v>9.0</v>
      </c>
      <c r="H1065" s="153" t="s">
        <v>815</v>
      </c>
      <c r="I1065" s="153">
        <v>2022.0</v>
      </c>
      <c r="J1065" s="152">
        <f t="shared" si="6"/>
        <v>2023</v>
      </c>
      <c r="K1065" s="153" t="str">
        <f t="shared" si="4"/>
        <v>Expenditure on Algeria CSSF Programme (Q2 FY 2023)</v>
      </c>
      <c r="L1065" s="152" t="s">
        <v>5</v>
      </c>
      <c r="M1065" s="152" t="s">
        <v>8</v>
      </c>
      <c r="N1065" s="152">
        <v>10.0</v>
      </c>
      <c r="O1065" s="152"/>
      <c r="P1065" s="152"/>
      <c r="Q1065" s="152"/>
      <c r="R1065" s="153"/>
      <c r="S1065" s="153" t="str">
        <f t="array" ref="S1065">INDEX(Activities!I:I, MATCH(A1065, Activities!A:A, 0))</f>
        <v>Algeria CSSF Programme</v>
      </c>
      <c r="T1065" s="153"/>
      <c r="U1065" s="135"/>
      <c r="V1065" s="135"/>
      <c r="W1065" s="135"/>
      <c r="X1065" s="135"/>
      <c r="Y1065" s="135"/>
      <c r="Z1065" s="135"/>
      <c r="AA1065" s="135"/>
    </row>
    <row r="1066" ht="15.0" customHeight="1">
      <c r="A1066" s="160" t="s">
        <v>356</v>
      </c>
      <c r="B1066" s="147">
        <f>COUNTIF(Activities!A:A, A1066)</f>
        <v>1</v>
      </c>
      <c r="C1066" s="187">
        <v>20201.34</v>
      </c>
      <c r="D1066" s="180">
        <v>44834.0</v>
      </c>
      <c r="E1066" s="181">
        <v>44834.0</v>
      </c>
      <c r="F1066" s="182">
        <v>4.0</v>
      </c>
      <c r="G1066" s="152">
        <v>9.0</v>
      </c>
      <c r="H1066" s="153" t="s">
        <v>815</v>
      </c>
      <c r="I1066" s="153">
        <v>2022.0</v>
      </c>
      <c r="J1066" s="152">
        <f t="shared" si="6"/>
        <v>2023</v>
      </c>
      <c r="K1066" s="153" t="str">
        <f t="shared" si="4"/>
        <v>Expenditure on Egypt CSSF Programme (Q2 FY 2023)</v>
      </c>
      <c r="L1066" s="152" t="s">
        <v>5</v>
      </c>
      <c r="M1066" s="152" t="s">
        <v>8</v>
      </c>
      <c r="N1066" s="152">
        <v>10.0</v>
      </c>
      <c r="O1066" s="152"/>
      <c r="P1066" s="152"/>
      <c r="Q1066" s="152"/>
      <c r="R1066" s="153"/>
      <c r="S1066" s="153" t="str">
        <f t="array" ref="S1066">INDEX(Activities!I:I, MATCH(A1066, Activities!A:A, 0))</f>
        <v>Egypt CSSF Programme</v>
      </c>
      <c r="T1066" s="153"/>
      <c r="U1066" s="135"/>
      <c r="V1066" s="135"/>
      <c r="W1066" s="135"/>
      <c r="X1066" s="135"/>
      <c r="Y1066" s="135"/>
      <c r="Z1066" s="135"/>
      <c r="AA1066" s="135"/>
    </row>
    <row r="1067" ht="15.0" customHeight="1">
      <c r="A1067" s="146" t="s">
        <v>363</v>
      </c>
      <c r="B1067" s="147">
        <f>COUNTIF(Activities!A:A, A1067)</f>
        <v>1</v>
      </c>
      <c r="C1067" s="185">
        <v>1244025.99</v>
      </c>
      <c r="D1067" s="180">
        <v>44834.0</v>
      </c>
      <c r="E1067" s="181">
        <v>44834.0</v>
      </c>
      <c r="F1067" s="182">
        <v>4.0</v>
      </c>
      <c r="G1067" s="152">
        <v>9.0</v>
      </c>
      <c r="H1067" s="153" t="s">
        <v>815</v>
      </c>
      <c r="I1067" s="153">
        <v>2022.0</v>
      </c>
      <c r="J1067" s="152">
        <f t="shared" si="6"/>
        <v>2023</v>
      </c>
      <c r="K1067" s="153" t="str">
        <f t="shared" si="4"/>
        <v>Expenditure on Lebanon CSSF: Security Programme (Q2 FY 2023)</v>
      </c>
      <c r="L1067" s="152" t="s">
        <v>5</v>
      </c>
      <c r="M1067" s="152" t="s">
        <v>8</v>
      </c>
      <c r="N1067" s="152">
        <v>10.0</v>
      </c>
      <c r="O1067" s="152"/>
      <c r="P1067" s="152"/>
      <c r="Q1067" s="152"/>
      <c r="R1067" s="153"/>
      <c r="S1067" s="153" t="str">
        <f t="array" ref="S1067">INDEX(Activities!I:I, MATCH(A1067, Activities!A:A, 0))</f>
        <v>Lebanon CSSF: Security Programme</v>
      </c>
      <c r="T1067" s="153"/>
      <c r="U1067" s="135"/>
      <c r="V1067" s="135"/>
      <c r="W1067" s="135"/>
      <c r="X1067" s="135"/>
      <c r="Y1067" s="135"/>
      <c r="Z1067" s="135"/>
      <c r="AA1067" s="135"/>
    </row>
    <row r="1068" ht="15.0" customHeight="1">
      <c r="A1068" s="146" t="s">
        <v>370</v>
      </c>
      <c r="B1068" s="147">
        <f>COUNTIF(Activities!A:A, A1068)</f>
        <v>1</v>
      </c>
      <c r="C1068" s="187">
        <v>1487944.62</v>
      </c>
      <c r="D1068" s="180">
        <v>44834.0</v>
      </c>
      <c r="E1068" s="181">
        <v>44834.0</v>
      </c>
      <c r="F1068" s="182">
        <v>4.0</v>
      </c>
      <c r="G1068" s="152">
        <v>9.0</v>
      </c>
      <c r="H1068" s="153" t="s">
        <v>815</v>
      </c>
      <c r="I1068" s="153">
        <v>2022.0</v>
      </c>
      <c r="J1068" s="152">
        <f t="shared" si="6"/>
        <v>2023</v>
      </c>
      <c r="K1068" s="153" t="str">
        <f t="shared" si="4"/>
        <v>Expenditure on Libya CSSF Programme (Q2 FY 2023)</v>
      </c>
      <c r="L1068" s="152" t="s">
        <v>5</v>
      </c>
      <c r="M1068" s="152" t="s">
        <v>8</v>
      </c>
      <c r="N1068" s="152">
        <v>10.0</v>
      </c>
      <c r="O1068" s="152"/>
      <c r="P1068" s="152"/>
      <c r="Q1068" s="152"/>
      <c r="R1068" s="153"/>
      <c r="S1068" s="153" t="str">
        <f t="array" ref="S1068">INDEX(Activities!I:I, MATCH(A1068, Activities!A:A, 0))</f>
        <v>Libya CSSF Programme</v>
      </c>
      <c r="T1068" s="153"/>
      <c r="U1068" s="135"/>
      <c r="V1068" s="135"/>
      <c r="W1068" s="135"/>
      <c r="X1068" s="135"/>
      <c r="Y1068" s="135"/>
      <c r="Z1068" s="135"/>
      <c r="AA1068" s="135"/>
    </row>
    <row r="1069" ht="15.0" customHeight="1">
      <c r="A1069" s="146" t="s">
        <v>376</v>
      </c>
      <c r="B1069" s="147">
        <f>COUNTIF(Activities!A:A, A1069)</f>
        <v>1</v>
      </c>
      <c r="C1069" s="184">
        <v>520478.82</v>
      </c>
      <c r="D1069" s="181">
        <v>44834.0</v>
      </c>
      <c r="E1069" s="181">
        <v>44834.0</v>
      </c>
      <c r="F1069" s="182">
        <v>4.0</v>
      </c>
      <c r="G1069" s="152">
        <v>9.0</v>
      </c>
      <c r="H1069" s="153" t="s">
        <v>815</v>
      </c>
      <c r="I1069" s="153">
        <v>2022.0</v>
      </c>
      <c r="J1069" s="152">
        <f t="shared" si="6"/>
        <v>2023</v>
      </c>
      <c r="K1069" s="153" t="str">
        <f t="shared" si="4"/>
        <v>Expenditure on Morocco CSSF Programme (Q2 FY 2023)</v>
      </c>
      <c r="L1069" s="152" t="s">
        <v>5</v>
      </c>
      <c r="M1069" s="152" t="s">
        <v>8</v>
      </c>
      <c r="N1069" s="152">
        <v>10.0</v>
      </c>
      <c r="O1069" s="152"/>
      <c r="P1069" s="152"/>
      <c r="Q1069" s="152"/>
      <c r="R1069" s="153"/>
      <c r="S1069" s="153" t="str">
        <f t="array" ref="S1069">INDEX(Activities!I:I, MATCH(A1069, Activities!A:A, 0))</f>
        <v>Morocco CSSF Programme</v>
      </c>
      <c r="T1069" s="153"/>
      <c r="U1069" s="135"/>
      <c r="V1069" s="135"/>
      <c r="W1069" s="135"/>
      <c r="X1069" s="135"/>
      <c r="Y1069" s="135"/>
      <c r="Z1069" s="135"/>
      <c r="AA1069" s="135"/>
    </row>
    <row r="1070" ht="15.0" customHeight="1">
      <c r="A1070" s="146" t="s">
        <v>383</v>
      </c>
      <c r="B1070" s="147">
        <f>COUNTIF(Activities!A:A, A1070)</f>
        <v>1</v>
      </c>
      <c r="C1070" s="184">
        <v>2213730.18</v>
      </c>
      <c r="D1070" s="190">
        <v>44834.0</v>
      </c>
      <c r="E1070" s="181">
        <v>44834.0</v>
      </c>
      <c r="F1070" s="182">
        <v>4.0</v>
      </c>
      <c r="G1070" s="152">
        <v>9.0</v>
      </c>
      <c r="H1070" s="153" t="s">
        <v>815</v>
      </c>
      <c r="I1070" s="153">
        <v>2022.0</v>
      </c>
      <c r="J1070" s="152">
        <f t="shared" si="6"/>
        <v>2023</v>
      </c>
      <c r="K1070" s="153" t="str">
        <f t="shared" si="4"/>
        <v>Expenditure on Yemen CSSF Programme (Q2 FY 2023)</v>
      </c>
      <c r="L1070" s="152" t="s">
        <v>5</v>
      </c>
      <c r="M1070" s="152" t="s">
        <v>8</v>
      </c>
      <c r="N1070" s="152">
        <v>10.0</v>
      </c>
      <c r="O1070" s="152"/>
      <c r="P1070" s="152"/>
      <c r="Q1070" s="152"/>
      <c r="R1070" s="153"/>
      <c r="S1070" s="153" t="str">
        <f t="array" ref="S1070">INDEX(Activities!I:I, MATCH(A1070, Activities!A:A, 0))</f>
        <v>Yemen CSSF Programme</v>
      </c>
      <c r="T1070" s="153"/>
      <c r="U1070" s="135"/>
      <c r="V1070" s="135"/>
      <c r="W1070" s="135"/>
      <c r="X1070" s="135"/>
      <c r="Y1070" s="135"/>
      <c r="Z1070" s="135"/>
      <c r="AA1070" s="135"/>
    </row>
    <row r="1071" ht="15.0" customHeight="1">
      <c r="A1071" s="146" t="s">
        <v>389</v>
      </c>
      <c r="B1071" s="147">
        <f>COUNTIF(Activities!A:A, A1071)</f>
        <v>1</v>
      </c>
      <c r="C1071" s="185">
        <v>0.0</v>
      </c>
      <c r="D1071" s="180">
        <v>44834.0</v>
      </c>
      <c r="E1071" s="181">
        <v>44834.0</v>
      </c>
      <c r="F1071" s="182">
        <v>4.0</v>
      </c>
      <c r="G1071" s="152">
        <v>9.0</v>
      </c>
      <c r="H1071" s="153" t="s">
        <v>815</v>
      </c>
      <c r="I1071" s="153">
        <v>2022.0</v>
      </c>
      <c r="J1071" s="152">
        <f t="shared" si="6"/>
        <v>2023</v>
      </c>
      <c r="K1071" s="153" t="str">
        <f t="shared" si="4"/>
        <v>Expenditure on Iraq Governance and Resilience (Q2 FY 2023)</v>
      </c>
      <c r="L1071" s="152" t="s">
        <v>5</v>
      </c>
      <c r="M1071" s="152" t="s">
        <v>8</v>
      </c>
      <c r="N1071" s="152">
        <v>10.0</v>
      </c>
      <c r="O1071" s="152"/>
      <c r="P1071" s="152"/>
      <c r="Q1071" s="152"/>
      <c r="R1071" s="153"/>
      <c r="S1071" s="153" t="str">
        <f t="array" ref="S1071">INDEX(Activities!I:I, MATCH(A1071, Activities!A:A, 0))</f>
        <v>Iraq Governance and Resilience</v>
      </c>
      <c r="T1071" s="153"/>
      <c r="U1071" s="135"/>
      <c r="V1071" s="135"/>
      <c r="W1071" s="135"/>
      <c r="X1071" s="135"/>
      <c r="Y1071" s="135"/>
      <c r="Z1071" s="135"/>
      <c r="AA1071" s="135"/>
    </row>
    <row r="1072" ht="15.0" customHeight="1">
      <c r="A1072" s="146" t="s">
        <v>395</v>
      </c>
      <c r="B1072" s="147">
        <f>COUNTIF(Activities!A:A, A1072)</f>
        <v>1</v>
      </c>
      <c r="C1072" s="187">
        <v>0.0</v>
      </c>
      <c r="D1072" s="180">
        <v>44834.0</v>
      </c>
      <c r="E1072" s="181">
        <v>44834.0</v>
      </c>
      <c r="F1072" s="182">
        <v>4.0</v>
      </c>
      <c r="G1072" s="152">
        <v>9.0</v>
      </c>
      <c r="H1072" s="153" t="s">
        <v>815</v>
      </c>
      <c r="I1072" s="153">
        <v>2022.0</v>
      </c>
      <c r="J1072" s="152">
        <f t="shared" si="6"/>
        <v>2023</v>
      </c>
      <c r="K1072" s="153" t="str">
        <f t="shared" si="4"/>
        <v>Expenditure on Iraq Security, Justice and Reconciliation (Q2 FY 2023)</v>
      </c>
      <c r="L1072" s="152" t="s">
        <v>5</v>
      </c>
      <c r="M1072" s="152" t="s">
        <v>8</v>
      </c>
      <c r="N1072" s="152">
        <v>10.0</v>
      </c>
      <c r="O1072" s="152"/>
      <c r="P1072" s="152"/>
      <c r="Q1072" s="152"/>
      <c r="R1072" s="153"/>
      <c r="S1072" s="153" t="str">
        <f t="array" ref="S1072">INDEX(Activities!I:I, MATCH(A1072, Activities!A:A, 0))</f>
        <v>Iraq Security, Justice and Reconciliation</v>
      </c>
      <c r="T1072" s="153"/>
      <c r="U1072" s="135"/>
      <c r="V1072" s="135"/>
      <c r="W1072" s="135"/>
      <c r="X1072" s="135"/>
      <c r="Y1072" s="135"/>
      <c r="Z1072" s="135"/>
      <c r="AA1072" s="135"/>
    </row>
    <row r="1073" ht="15.0" customHeight="1">
      <c r="A1073" s="146" t="s">
        <v>399</v>
      </c>
      <c r="B1073" s="147">
        <f>COUNTIF(Activities!A:A, A1073)</f>
        <v>1</v>
      </c>
      <c r="C1073" s="185">
        <v>0.0</v>
      </c>
      <c r="D1073" s="180">
        <v>44834.0</v>
      </c>
      <c r="E1073" s="181">
        <v>44834.0</v>
      </c>
      <c r="F1073" s="182">
        <v>4.0</v>
      </c>
      <c r="G1073" s="152">
        <v>9.0</v>
      </c>
      <c r="H1073" s="153" t="s">
        <v>815</v>
      </c>
      <c r="I1073" s="153">
        <v>2022.0</v>
      </c>
      <c r="J1073" s="152">
        <f t="shared" si="6"/>
        <v>2023</v>
      </c>
      <c r="K1073" s="153" t="str">
        <f t="shared" si="4"/>
        <v>Expenditure on Jordan Political Stability (Q2 FY 2023)</v>
      </c>
      <c r="L1073" s="152" t="s">
        <v>5</v>
      </c>
      <c r="M1073" s="152" t="s">
        <v>8</v>
      </c>
      <c r="N1073" s="152">
        <v>10.0</v>
      </c>
      <c r="O1073" s="152"/>
      <c r="P1073" s="152"/>
      <c r="Q1073" s="152"/>
      <c r="R1073" s="153"/>
      <c r="S1073" s="153" t="str">
        <f t="array" ref="S1073">INDEX(Activities!I:I, MATCH(A1073, Activities!A:A, 0))</f>
        <v>Jordan Political Stability</v>
      </c>
      <c r="T1073" s="153"/>
      <c r="U1073" s="135"/>
      <c r="V1073" s="135"/>
      <c r="W1073" s="135"/>
      <c r="X1073" s="135"/>
      <c r="Y1073" s="135"/>
      <c r="Z1073" s="135"/>
      <c r="AA1073" s="135"/>
    </row>
    <row r="1074" ht="15.0" customHeight="1">
      <c r="A1074" s="146" t="s">
        <v>405</v>
      </c>
      <c r="B1074" s="147">
        <f>COUNTIF(Activities!A:A, A1074)</f>
        <v>1</v>
      </c>
      <c r="C1074" s="187">
        <v>0.0</v>
      </c>
      <c r="D1074" s="180">
        <v>44834.0</v>
      </c>
      <c r="E1074" s="181">
        <v>44834.0</v>
      </c>
      <c r="F1074" s="182">
        <v>4.0</v>
      </c>
      <c r="G1074" s="152">
        <v>9.0</v>
      </c>
      <c r="H1074" s="153" t="s">
        <v>815</v>
      </c>
      <c r="I1074" s="153">
        <v>2022.0</v>
      </c>
      <c r="J1074" s="152">
        <f t="shared" si="6"/>
        <v>2023</v>
      </c>
      <c r="K1074" s="153" t="str">
        <f t="shared" si="4"/>
        <v>Expenditure on Jordan Economic Sustainability (Q2 FY 2023)</v>
      </c>
      <c r="L1074" s="152" t="s">
        <v>5</v>
      </c>
      <c r="M1074" s="152" t="s">
        <v>8</v>
      </c>
      <c r="N1074" s="152">
        <v>10.0</v>
      </c>
      <c r="O1074" s="152"/>
      <c r="P1074" s="152"/>
      <c r="Q1074" s="152"/>
      <c r="R1074" s="153"/>
      <c r="S1074" s="153" t="str">
        <f t="array" ref="S1074">INDEX(Activities!I:I, MATCH(A1074, Activities!A:A, 0))</f>
        <v>Jordan Economic Sustainability</v>
      </c>
      <c r="T1074" s="153"/>
      <c r="U1074" s="135"/>
      <c r="V1074" s="135"/>
      <c r="W1074" s="135"/>
      <c r="X1074" s="135"/>
      <c r="Y1074" s="135"/>
      <c r="Z1074" s="135"/>
      <c r="AA1074" s="135"/>
    </row>
    <row r="1075" ht="15.0" customHeight="1">
      <c r="A1075" s="146" t="s">
        <v>409</v>
      </c>
      <c r="B1075" s="147">
        <f>COUNTIF(Activities!A:A, A1075)</f>
        <v>1</v>
      </c>
      <c r="C1075" s="185">
        <v>0.0</v>
      </c>
      <c r="D1075" s="180">
        <v>44834.0</v>
      </c>
      <c r="E1075" s="181">
        <v>44834.0</v>
      </c>
      <c r="F1075" s="182">
        <v>4.0</v>
      </c>
      <c r="G1075" s="152">
        <v>9.0</v>
      </c>
      <c r="H1075" s="153" t="s">
        <v>815</v>
      </c>
      <c r="I1075" s="153">
        <v>2022.0</v>
      </c>
      <c r="J1075" s="152">
        <f t="shared" si="6"/>
        <v>2023</v>
      </c>
      <c r="K1075" s="153" t="str">
        <f t="shared" si="4"/>
        <v>Expenditure on Jordan Internal Security (Q2 FY 2023)</v>
      </c>
      <c r="L1075" s="152" t="s">
        <v>5</v>
      </c>
      <c r="M1075" s="152" t="s">
        <v>8</v>
      </c>
      <c r="N1075" s="152">
        <v>10.0</v>
      </c>
      <c r="O1075" s="152"/>
      <c r="P1075" s="152"/>
      <c r="Q1075" s="152"/>
      <c r="R1075" s="153"/>
      <c r="S1075" s="153" t="str">
        <f t="array" ref="S1075">INDEX(Activities!I:I, MATCH(A1075, Activities!A:A, 0))</f>
        <v>Jordan Internal Security</v>
      </c>
      <c r="T1075" s="153"/>
      <c r="U1075" s="135"/>
      <c r="V1075" s="135"/>
      <c r="W1075" s="135"/>
      <c r="X1075" s="135"/>
      <c r="Y1075" s="135"/>
      <c r="Z1075" s="135"/>
      <c r="AA1075" s="135"/>
    </row>
    <row r="1076" ht="15.0" customHeight="1">
      <c r="A1076" s="146" t="s">
        <v>414</v>
      </c>
      <c r="B1076" s="147">
        <f>COUNTIF(Activities!A:A, A1076)</f>
        <v>1</v>
      </c>
      <c r="C1076" s="187">
        <v>0.0</v>
      </c>
      <c r="D1076" s="180">
        <v>44834.0</v>
      </c>
      <c r="E1076" s="181">
        <v>44834.0</v>
      </c>
      <c r="F1076" s="182">
        <v>4.0</v>
      </c>
      <c r="G1076" s="152">
        <v>9.0</v>
      </c>
      <c r="H1076" s="153" t="s">
        <v>815</v>
      </c>
      <c r="I1076" s="153">
        <v>2022.0</v>
      </c>
      <c r="J1076" s="152">
        <f t="shared" si="6"/>
        <v>2023</v>
      </c>
      <c r="K1076" s="153" t="str">
        <f t="shared" si="4"/>
        <v>Expenditure on Lebanon CSSF: Community Stability Programme (Q2 FY 2023)</v>
      </c>
      <c r="L1076" s="152" t="s">
        <v>5</v>
      </c>
      <c r="M1076" s="152" t="s">
        <v>8</v>
      </c>
      <c r="N1076" s="152">
        <v>10.0</v>
      </c>
      <c r="O1076" s="152"/>
      <c r="P1076" s="152"/>
      <c r="Q1076" s="152"/>
      <c r="R1076" s="153"/>
      <c r="S1076" s="153" t="str">
        <f t="array" ref="S1076">INDEX(Activities!I:I, MATCH(A1076, Activities!A:A, 0))</f>
        <v>Lebanon CSSF: Community Stability Programme</v>
      </c>
      <c r="T1076" s="153"/>
      <c r="U1076" s="135"/>
      <c r="V1076" s="135"/>
      <c r="W1076" s="135"/>
      <c r="X1076" s="135"/>
      <c r="Y1076" s="135"/>
      <c r="Z1076" s="135"/>
      <c r="AA1076" s="135"/>
    </row>
    <row r="1077" ht="15.0" customHeight="1">
      <c r="A1077" s="146" t="s">
        <v>418</v>
      </c>
      <c r="B1077" s="147">
        <f>COUNTIF(Activities!A:A, A1077)</f>
        <v>1</v>
      </c>
      <c r="C1077" s="185">
        <v>704292.76</v>
      </c>
      <c r="D1077" s="180">
        <v>44834.0</v>
      </c>
      <c r="E1077" s="181">
        <v>44834.0</v>
      </c>
      <c r="F1077" s="182">
        <v>4.0</v>
      </c>
      <c r="G1077" s="152">
        <v>9.0</v>
      </c>
      <c r="H1077" s="153" t="s">
        <v>815</v>
      </c>
      <c r="I1077" s="153">
        <v>2022.0</v>
      </c>
      <c r="J1077" s="152">
        <f t="shared" si="6"/>
        <v>2023</v>
      </c>
      <c r="K1077" s="153" t="str">
        <f t="shared" si="4"/>
        <v>Expenditure on The North Africa Fund for Regional Cooperation (Q2 FY 2023)</v>
      </c>
      <c r="L1077" s="152" t="s">
        <v>5</v>
      </c>
      <c r="M1077" s="152" t="s">
        <v>8</v>
      </c>
      <c r="N1077" s="152">
        <v>10.0</v>
      </c>
      <c r="O1077" s="152"/>
      <c r="P1077" s="152"/>
      <c r="Q1077" s="152"/>
      <c r="R1077" s="153"/>
      <c r="S1077" s="153" t="str">
        <f t="array" ref="S1077">INDEX(Activities!I:I, MATCH(A1077, Activities!A:A, 0))</f>
        <v>The North Africa Fund for Regional Cooperation</v>
      </c>
      <c r="T1077" s="153"/>
      <c r="U1077" s="135"/>
      <c r="V1077" s="135"/>
      <c r="W1077" s="135"/>
      <c r="X1077" s="135"/>
      <c r="Y1077" s="135"/>
      <c r="Z1077" s="135"/>
      <c r="AA1077" s="135"/>
    </row>
    <row r="1078" ht="15.0" customHeight="1">
      <c r="A1078" s="146" t="s">
        <v>423</v>
      </c>
      <c r="B1078" s="147">
        <f>COUNTIF(Activities!A:A, A1078)</f>
        <v>1</v>
      </c>
      <c r="C1078" s="187">
        <v>0.0</v>
      </c>
      <c r="D1078" s="180">
        <v>44834.0</v>
      </c>
      <c r="E1078" s="181">
        <v>44834.0</v>
      </c>
      <c r="F1078" s="182">
        <v>4.0</v>
      </c>
      <c r="G1078" s="152">
        <v>9.0</v>
      </c>
      <c r="H1078" s="153" t="s">
        <v>815</v>
      </c>
      <c r="I1078" s="153">
        <v>2022.0</v>
      </c>
      <c r="J1078" s="152">
        <f t="shared" si="6"/>
        <v>2023</v>
      </c>
      <c r="K1078" s="153" t="str">
        <f t="shared" si="4"/>
        <v>Expenditure on Technical Assistance Facility Programme (Q2 FY 2023)</v>
      </c>
      <c r="L1078" s="152" t="s">
        <v>5</v>
      </c>
      <c r="M1078" s="152" t="s">
        <v>8</v>
      </c>
      <c r="N1078" s="152">
        <v>10.0</v>
      </c>
      <c r="O1078" s="152"/>
      <c r="P1078" s="152"/>
      <c r="Q1078" s="152"/>
      <c r="R1078" s="153"/>
      <c r="S1078" s="153" t="str">
        <f t="array" ref="S1078">INDEX(Activities!I:I, MATCH(A1078, Activities!A:A, 0))</f>
        <v>Technical Assistance Facility Programme</v>
      </c>
      <c r="T1078" s="153"/>
      <c r="U1078" s="135"/>
      <c r="V1078" s="135"/>
      <c r="W1078" s="135"/>
      <c r="X1078" s="135"/>
      <c r="Y1078" s="135"/>
      <c r="Z1078" s="135"/>
      <c r="AA1078" s="135"/>
    </row>
    <row r="1079" ht="15.0" customHeight="1">
      <c r="A1079" s="146" t="s">
        <v>427</v>
      </c>
      <c r="B1079" s="147">
        <f>COUNTIF(Activities!A:A, A1079)</f>
        <v>1</v>
      </c>
      <c r="C1079" s="185">
        <v>1820289.82</v>
      </c>
      <c r="D1079" s="180">
        <v>44834.0</v>
      </c>
      <c r="E1079" s="181">
        <v>44834.0</v>
      </c>
      <c r="F1079" s="182">
        <v>4.0</v>
      </c>
      <c r="G1079" s="152">
        <v>9.0</v>
      </c>
      <c r="H1079" s="153" t="s">
        <v>815</v>
      </c>
      <c r="I1079" s="153">
        <v>2022.0</v>
      </c>
      <c r="J1079" s="152">
        <f t="shared" si="6"/>
        <v>2023</v>
      </c>
      <c r="K1079" s="153" t="str">
        <f t="shared" si="4"/>
        <v>Expenditure on Middle East Peace Process (MEPP) CSSF Programme (Q2 FY 2023)</v>
      </c>
      <c r="L1079" s="152" t="s">
        <v>5</v>
      </c>
      <c r="M1079" s="152" t="s">
        <v>8</v>
      </c>
      <c r="N1079" s="152">
        <v>10.0</v>
      </c>
      <c r="O1079" s="152"/>
      <c r="P1079" s="152"/>
      <c r="Q1079" s="152"/>
      <c r="R1079" s="153"/>
      <c r="S1079" s="153" t="str">
        <f t="array" ref="S1079">INDEX(Activities!I:I, MATCH(A1079, Activities!A:A, 0))</f>
        <v>Middle East Peace Process (MEPP) CSSF Programme</v>
      </c>
      <c r="T1079" s="153"/>
      <c r="U1079" s="135"/>
      <c r="V1079" s="135"/>
      <c r="W1079" s="135"/>
      <c r="X1079" s="135"/>
      <c r="Y1079" s="135"/>
      <c r="Z1079" s="135"/>
      <c r="AA1079" s="135"/>
    </row>
    <row r="1080" ht="15.0" customHeight="1">
      <c r="A1080" s="146" t="s">
        <v>432</v>
      </c>
      <c r="B1080" s="147">
        <f>COUNTIF(Activities!A:A, A1080)</f>
        <v>1</v>
      </c>
      <c r="C1080" s="187">
        <v>0.0</v>
      </c>
      <c r="D1080" s="180">
        <v>44834.0</v>
      </c>
      <c r="E1080" s="181">
        <v>44834.0</v>
      </c>
      <c r="F1080" s="182">
        <v>4.0</v>
      </c>
      <c r="G1080" s="152">
        <v>9.0</v>
      </c>
      <c r="H1080" s="153" t="s">
        <v>815</v>
      </c>
      <c r="I1080" s="153">
        <v>2022.0</v>
      </c>
      <c r="J1080" s="152">
        <f t="shared" si="6"/>
        <v>2023</v>
      </c>
      <c r="K1080" s="153" t="str">
        <f t="shared" si="4"/>
        <v>Expenditure on Syria: Community Support in North-Western Syria (Q2 FY 2023)</v>
      </c>
      <c r="L1080" s="152" t="s">
        <v>5</v>
      </c>
      <c r="M1080" s="152" t="s">
        <v>8</v>
      </c>
      <c r="N1080" s="152">
        <v>10.0</v>
      </c>
      <c r="O1080" s="152"/>
      <c r="P1080" s="152"/>
      <c r="Q1080" s="152"/>
      <c r="R1080" s="153"/>
      <c r="S1080" s="153" t="str">
        <f t="array" ref="S1080">INDEX(Activities!I:I, MATCH(A1080, Activities!A:A, 0))</f>
        <v>Syria: Community Support in North-Western Syria</v>
      </c>
      <c r="T1080" s="153"/>
      <c r="U1080" s="135"/>
      <c r="V1080" s="135"/>
      <c r="W1080" s="135"/>
      <c r="X1080" s="135"/>
      <c r="Y1080" s="135"/>
      <c r="Z1080" s="135"/>
      <c r="AA1080" s="135"/>
    </row>
    <row r="1081" ht="15.0" customHeight="1">
      <c r="A1081" s="146" t="s">
        <v>438</v>
      </c>
      <c r="B1081" s="147">
        <f>COUNTIF(Activities!A:A, A1081)</f>
        <v>1</v>
      </c>
      <c r="C1081" s="184">
        <v>0.0</v>
      </c>
      <c r="D1081" s="180">
        <v>44834.0</v>
      </c>
      <c r="E1081" s="181">
        <v>44834.0</v>
      </c>
      <c r="F1081" s="182">
        <v>4.0</v>
      </c>
      <c r="G1081" s="152">
        <v>9.0</v>
      </c>
      <c r="H1081" s="153" t="s">
        <v>815</v>
      </c>
      <c r="I1081" s="153">
        <v>2022.0</v>
      </c>
      <c r="J1081" s="152">
        <f t="shared" si="6"/>
        <v>2023</v>
      </c>
      <c r="K1081" s="153" t="str">
        <f t="shared" si="4"/>
        <v>Expenditure on Syria: Support for the Southern De-escalation Area (Q2 FY 2023)</v>
      </c>
      <c r="L1081" s="152" t="s">
        <v>5</v>
      </c>
      <c r="M1081" s="152" t="s">
        <v>8</v>
      </c>
      <c r="N1081" s="152">
        <v>10.0</v>
      </c>
      <c r="O1081" s="152"/>
      <c r="P1081" s="152"/>
      <c r="Q1081" s="152"/>
      <c r="R1081" s="153"/>
      <c r="S1081" s="153" t="str">
        <f t="array" ref="S1081">INDEX(Activities!I:I, MATCH(A1081, Activities!A:A, 0))</f>
        <v>Syria: Support for the Southern De-escalation Area</v>
      </c>
      <c r="T1081" s="153"/>
      <c r="U1081" s="135"/>
      <c r="V1081" s="135"/>
      <c r="W1081" s="135"/>
      <c r="X1081" s="135"/>
      <c r="Y1081" s="135"/>
      <c r="Z1081" s="135"/>
      <c r="AA1081" s="135"/>
    </row>
    <row r="1082" ht="15.0" customHeight="1">
      <c r="A1082" s="146" t="s">
        <v>442</v>
      </c>
      <c r="B1082" s="147">
        <f>COUNTIF(Activities!A:A, A1082)</f>
        <v>1</v>
      </c>
      <c r="C1082" s="185">
        <v>0.0</v>
      </c>
      <c r="D1082" s="180">
        <v>44834.0</v>
      </c>
      <c r="E1082" s="181">
        <v>44834.0</v>
      </c>
      <c r="F1082" s="182">
        <v>4.0</v>
      </c>
      <c r="G1082" s="152">
        <v>9.0</v>
      </c>
      <c r="H1082" s="153" t="s">
        <v>815</v>
      </c>
      <c r="I1082" s="153">
        <v>2022.0</v>
      </c>
      <c r="J1082" s="152">
        <f t="shared" si="6"/>
        <v>2023</v>
      </c>
      <c r="K1082" s="153" t="str">
        <f t="shared" si="4"/>
        <v>Expenditure on Whole of Syria Support to a Political Process (Q2 FY 2023)</v>
      </c>
      <c r="L1082" s="152" t="s">
        <v>5</v>
      </c>
      <c r="M1082" s="152" t="s">
        <v>8</v>
      </c>
      <c r="N1082" s="152">
        <v>10.0</v>
      </c>
      <c r="O1082" s="152"/>
      <c r="P1082" s="152"/>
      <c r="Q1082" s="152"/>
      <c r="R1082" s="153"/>
      <c r="S1082" s="153" t="str">
        <f t="array" ref="S1082">INDEX(Activities!I:I, MATCH(A1082, Activities!A:A, 0))</f>
        <v>Whole of Syria Support to a Political Process</v>
      </c>
      <c r="T1082" s="153"/>
      <c r="U1082" s="135"/>
      <c r="V1082" s="135"/>
      <c r="W1082" s="135"/>
      <c r="X1082" s="135"/>
      <c r="Y1082" s="135"/>
      <c r="Z1082" s="135"/>
      <c r="AA1082" s="135"/>
    </row>
    <row r="1083" ht="15.0" customHeight="1">
      <c r="A1083" s="146" t="s">
        <v>446</v>
      </c>
      <c r="B1083" s="147">
        <f>COUNTIF(Activities!A:A, A1083)</f>
        <v>1</v>
      </c>
      <c r="C1083" s="187">
        <v>344644.05</v>
      </c>
      <c r="D1083" s="180">
        <v>44834.0</v>
      </c>
      <c r="E1083" s="181">
        <v>44834.0</v>
      </c>
      <c r="F1083" s="182">
        <v>4.0</v>
      </c>
      <c r="G1083" s="152">
        <v>9.0</v>
      </c>
      <c r="H1083" s="153" t="s">
        <v>815</v>
      </c>
      <c r="I1083" s="153">
        <v>2022.0</v>
      </c>
      <c r="J1083" s="152">
        <f t="shared" si="6"/>
        <v>2023</v>
      </c>
      <c r="K1083" s="153" t="str">
        <f t="shared" si="4"/>
        <v>Expenditure on Tunisia CSSF Programme (Q2 FY 2023)</v>
      </c>
      <c r="L1083" s="152" t="s">
        <v>5</v>
      </c>
      <c r="M1083" s="152" t="s">
        <v>8</v>
      </c>
      <c r="N1083" s="152">
        <v>10.0</v>
      </c>
      <c r="O1083" s="152"/>
      <c r="P1083" s="152"/>
      <c r="Q1083" s="152"/>
      <c r="R1083" s="153"/>
      <c r="S1083" s="153" t="str">
        <f t="array" ref="S1083">INDEX(Activities!I:I, MATCH(A1083, Activities!A:A, 0))</f>
        <v>Tunisia CSSF Programme</v>
      </c>
      <c r="T1083" s="153"/>
      <c r="U1083" s="135"/>
      <c r="V1083" s="135"/>
      <c r="W1083" s="135"/>
      <c r="X1083" s="135"/>
      <c r="Y1083" s="135"/>
      <c r="Z1083" s="135"/>
      <c r="AA1083" s="135"/>
    </row>
    <row r="1084" ht="15.0" customHeight="1">
      <c r="A1084" s="146" t="s">
        <v>452</v>
      </c>
      <c r="B1084" s="147">
        <f>COUNTIF(Activities!A:A, A1084)</f>
        <v>1</v>
      </c>
      <c r="C1084" s="185">
        <v>991823.9</v>
      </c>
      <c r="D1084" s="180">
        <v>44834.0</v>
      </c>
      <c r="E1084" s="181">
        <v>44834.0</v>
      </c>
      <c r="F1084" s="182">
        <v>4.0</v>
      </c>
      <c r="G1084" s="152">
        <v>9.0</v>
      </c>
      <c r="H1084" s="153" t="s">
        <v>815</v>
      </c>
      <c r="I1084" s="153">
        <v>2022.0</v>
      </c>
      <c r="J1084" s="152">
        <f t="shared" si="6"/>
        <v>2023</v>
      </c>
      <c r="K1084" s="153" t="str">
        <f t="shared" si="4"/>
        <v>Expenditure on Iraq CSSF Programme (Q2 FY 2023)</v>
      </c>
      <c r="L1084" s="152" t="s">
        <v>5</v>
      </c>
      <c r="M1084" s="152" t="s">
        <v>8</v>
      </c>
      <c r="N1084" s="152">
        <v>10.0</v>
      </c>
      <c r="O1084" s="152"/>
      <c r="P1084" s="152"/>
      <c r="Q1084" s="152"/>
      <c r="R1084" s="153"/>
      <c r="S1084" s="153" t="str">
        <f t="array" ref="S1084">INDEX(Activities!I:I, MATCH(A1084, Activities!A:A, 0))</f>
        <v>Iraq CSSF Programme</v>
      </c>
      <c r="T1084" s="153"/>
      <c r="U1084" s="135"/>
      <c r="V1084" s="135"/>
      <c r="W1084" s="135"/>
      <c r="X1084" s="135"/>
      <c r="Y1084" s="135"/>
      <c r="Z1084" s="135"/>
      <c r="AA1084" s="135"/>
    </row>
    <row r="1085" ht="15.0" customHeight="1">
      <c r="A1085" s="146" t="s">
        <v>456</v>
      </c>
      <c r="B1085" s="147">
        <f>COUNTIF(Activities!A:A, A1085)</f>
        <v>1</v>
      </c>
      <c r="C1085" s="186">
        <v>0.0</v>
      </c>
      <c r="D1085" s="180">
        <v>44834.0</v>
      </c>
      <c r="E1085" s="181">
        <v>44834.0</v>
      </c>
      <c r="F1085" s="182">
        <v>4.0</v>
      </c>
      <c r="G1085" s="152">
        <v>9.0</v>
      </c>
      <c r="H1085" s="153" t="s">
        <v>815</v>
      </c>
      <c r="I1085" s="153">
        <v>2022.0</v>
      </c>
      <c r="J1085" s="152">
        <f t="shared" si="6"/>
        <v>2023</v>
      </c>
      <c r="K1085" s="153" t="str">
        <f t="shared" si="4"/>
        <v>Expenditure on Syria CSSF: Future Syria Programme (Q2 FY 2023)</v>
      </c>
      <c r="L1085" s="152" t="s">
        <v>5</v>
      </c>
      <c r="M1085" s="152" t="s">
        <v>8</v>
      </c>
      <c r="N1085" s="152">
        <v>10.0</v>
      </c>
      <c r="O1085" s="152"/>
      <c r="P1085" s="152"/>
      <c r="Q1085" s="152"/>
      <c r="R1085" s="153"/>
      <c r="S1085" s="153" t="str">
        <f t="array" ref="S1085">INDEX(Activities!I:I, MATCH(A1085, Activities!A:A, 0))</f>
        <v>Syria CSSF: Future Syria Programme</v>
      </c>
      <c r="T1085" s="153"/>
      <c r="U1085" s="135"/>
      <c r="V1085" s="135"/>
      <c r="W1085" s="135"/>
      <c r="X1085" s="135"/>
      <c r="Y1085" s="135"/>
      <c r="Z1085" s="135"/>
      <c r="AA1085" s="135"/>
    </row>
    <row r="1086" ht="15.0" customHeight="1">
      <c r="A1086" s="146" t="s">
        <v>460</v>
      </c>
      <c r="B1086" s="147">
        <f>COUNTIF(Activities!A:A, A1086)</f>
        <v>1</v>
      </c>
      <c r="C1086" s="187">
        <v>0.0</v>
      </c>
      <c r="D1086" s="180">
        <v>44834.0</v>
      </c>
      <c r="E1086" s="181">
        <v>44834.0</v>
      </c>
      <c r="F1086" s="182">
        <v>4.0</v>
      </c>
      <c r="G1086" s="152">
        <v>9.0</v>
      </c>
      <c r="H1086" s="153" t="s">
        <v>815</v>
      </c>
      <c r="I1086" s="153">
        <v>2022.0</v>
      </c>
      <c r="J1086" s="152">
        <f t="shared" si="6"/>
        <v>2023</v>
      </c>
      <c r="K1086" s="153" t="str">
        <f t="shared" si="4"/>
        <v>Expenditure on UK-Jordan Partnership Facility Programme (Q2 FY 2023)</v>
      </c>
      <c r="L1086" s="152" t="s">
        <v>5</v>
      </c>
      <c r="M1086" s="152" t="s">
        <v>8</v>
      </c>
      <c r="N1086" s="152">
        <v>10.0</v>
      </c>
      <c r="O1086" s="152"/>
      <c r="P1086" s="152"/>
      <c r="Q1086" s="152"/>
      <c r="R1086" s="153"/>
      <c r="S1086" s="153" t="str">
        <f t="array" ref="S1086">INDEX(Activities!I:I, MATCH(A1086, Activities!A:A, 0))</f>
        <v>UK-Jordan Partnership Facility Programme</v>
      </c>
      <c r="T1086" s="153"/>
      <c r="U1086" s="135"/>
      <c r="V1086" s="135"/>
      <c r="W1086" s="135"/>
      <c r="X1086" s="135"/>
      <c r="Y1086" s="135"/>
      <c r="Z1086" s="135"/>
      <c r="AA1086" s="135"/>
    </row>
    <row r="1087" ht="15.0" customHeight="1">
      <c r="A1087" s="146" t="s">
        <v>465</v>
      </c>
      <c r="B1087" s="147">
        <f>COUNTIF(Activities!A:A, A1087)</f>
        <v>1</v>
      </c>
      <c r="C1087" s="185">
        <v>0.0</v>
      </c>
      <c r="D1087" s="180">
        <v>44834.0</v>
      </c>
      <c r="E1087" s="181">
        <v>44834.0</v>
      </c>
      <c r="F1087" s="182">
        <v>4.0</v>
      </c>
      <c r="G1087" s="152">
        <v>9.0</v>
      </c>
      <c r="H1087" s="153" t="s">
        <v>815</v>
      </c>
      <c r="I1087" s="153">
        <v>2022.0</v>
      </c>
      <c r="J1087" s="152">
        <f t="shared" si="6"/>
        <v>2023</v>
      </c>
      <c r="K1087" s="153" t="str">
        <f t="shared" si="4"/>
        <v>Expenditure on Lebanon CSSF: Political Reform Programme (Q2 FY 2023)</v>
      </c>
      <c r="L1087" s="152" t="s">
        <v>5</v>
      </c>
      <c r="M1087" s="152" t="s">
        <v>8</v>
      </c>
      <c r="N1087" s="152">
        <v>10.0</v>
      </c>
      <c r="O1087" s="152"/>
      <c r="P1087" s="152"/>
      <c r="Q1087" s="152"/>
      <c r="R1087" s="153"/>
      <c r="S1087" s="153" t="str">
        <f t="array" ref="S1087">INDEX(Activities!I:I, MATCH(A1087, Activities!A:A, 0))</f>
        <v>Lebanon CSSF: Political Reform Programme</v>
      </c>
      <c r="T1087" s="153"/>
      <c r="U1087" s="135"/>
      <c r="V1087" s="135"/>
      <c r="W1087" s="135"/>
      <c r="X1087" s="135"/>
      <c r="Y1087" s="135"/>
      <c r="Z1087" s="135"/>
      <c r="AA1087" s="135"/>
    </row>
    <row r="1088" ht="15.0" customHeight="1">
      <c r="A1088" s="146" t="s">
        <v>469</v>
      </c>
      <c r="B1088" s="147">
        <f>COUNTIF(Activities!A:A, A1088)</f>
        <v>1</v>
      </c>
      <c r="C1088" s="186">
        <v>1631691.87</v>
      </c>
      <c r="D1088" s="180">
        <v>44834.0</v>
      </c>
      <c r="E1088" s="181">
        <v>44834.0</v>
      </c>
      <c r="F1088" s="182">
        <v>4.0</v>
      </c>
      <c r="G1088" s="152">
        <v>9.0</v>
      </c>
      <c r="H1088" s="153" t="s">
        <v>815</v>
      </c>
      <c r="I1088" s="153">
        <v>2022.0</v>
      </c>
      <c r="J1088" s="152">
        <f t="shared" si="6"/>
        <v>2023</v>
      </c>
      <c r="K1088" s="153" t="str">
        <f t="shared" si="4"/>
        <v>Expenditure on Syria CSSF: Civilian Protection and Community Resilience Programme (Q2 FY 2023)</v>
      </c>
      <c r="L1088" s="152" t="s">
        <v>5</v>
      </c>
      <c r="M1088" s="152" t="s">
        <v>8</v>
      </c>
      <c r="N1088" s="152">
        <v>10.0</v>
      </c>
      <c r="O1088" s="152"/>
      <c r="P1088" s="152"/>
      <c r="Q1088" s="152"/>
      <c r="R1088" s="153"/>
      <c r="S1088" s="153" t="str">
        <f t="array" ref="S1088">INDEX(Activities!I:I, MATCH(A1088, Activities!A:A, 0))</f>
        <v>Syria CSSF: Civilian Protection and Community Resilience Programme</v>
      </c>
      <c r="T1088" s="153"/>
      <c r="U1088" s="135"/>
      <c r="V1088" s="135"/>
      <c r="W1088" s="135"/>
      <c r="X1088" s="135"/>
      <c r="Y1088" s="135"/>
      <c r="Z1088" s="135"/>
      <c r="AA1088" s="135"/>
    </row>
    <row r="1089" ht="15.0" customHeight="1">
      <c r="A1089" s="146" t="s">
        <v>473</v>
      </c>
      <c r="B1089" s="147">
        <f>COUNTIF(Activities!A:A, A1089)</f>
        <v>1</v>
      </c>
      <c r="C1089" s="185">
        <v>0.0</v>
      </c>
      <c r="D1089" s="180">
        <v>44834.0</v>
      </c>
      <c r="E1089" s="181">
        <v>44834.0</v>
      </c>
      <c r="F1089" s="182">
        <v>4.0</v>
      </c>
      <c r="G1089" s="152">
        <v>9.0</v>
      </c>
      <c r="H1089" s="153" t="s">
        <v>815</v>
      </c>
      <c r="I1089" s="153">
        <v>2022.0</v>
      </c>
      <c r="J1089" s="152">
        <f t="shared" si="6"/>
        <v>2023</v>
      </c>
      <c r="K1089" s="153" t="str">
        <f t="shared" si="4"/>
        <v>Expenditure on Jordan CSSF: Political and Economic Resilience Programme (Q2 FY 2023)</v>
      </c>
      <c r="L1089" s="152" t="s">
        <v>5</v>
      </c>
      <c r="M1089" s="152" t="s">
        <v>8</v>
      </c>
      <c r="N1089" s="152">
        <v>10.0</v>
      </c>
      <c r="O1089" s="152"/>
      <c r="P1089" s="152"/>
      <c r="Q1089" s="152"/>
      <c r="R1089" s="153"/>
      <c r="S1089" s="153" t="str">
        <f t="array" ref="S1089">INDEX(Activities!I:I, MATCH(A1089, Activities!A:A, 0))</f>
        <v>Jordan CSSF: Political and Economic Resilience Programme</v>
      </c>
      <c r="T1089" s="153"/>
      <c r="U1089" s="135"/>
      <c r="V1089" s="135"/>
      <c r="W1089" s="135"/>
      <c r="X1089" s="135"/>
      <c r="Y1089" s="135"/>
      <c r="Z1089" s="135"/>
      <c r="AA1089" s="135"/>
    </row>
    <row r="1090" ht="15.0" customHeight="1">
      <c r="A1090" s="146" t="s">
        <v>477</v>
      </c>
      <c r="B1090" s="147">
        <f>COUNTIF(Activities!A:A, A1090)</f>
        <v>1</v>
      </c>
      <c r="C1090" s="187">
        <v>855012.91</v>
      </c>
      <c r="D1090" s="180">
        <v>44834.0</v>
      </c>
      <c r="E1090" s="181">
        <v>44834.0</v>
      </c>
      <c r="F1090" s="182">
        <v>4.0</v>
      </c>
      <c r="G1090" s="152">
        <v>9.0</v>
      </c>
      <c r="H1090" s="153" t="s">
        <v>815</v>
      </c>
      <c r="I1090" s="153">
        <v>2022.0</v>
      </c>
      <c r="J1090" s="152">
        <f t="shared" si="6"/>
        <v>2023</v>
      </c>
      <c r="K1090" s="153" t="str">
        <f t="shared" si="4"/>
        <v>Expenditure on Jordan CSSF: Security and Stability Programme (Q2 FY 2023)</v>
      </c>
      <c r="L1090" s="152" t="s">
        <v>5</v>
      </c>
      <c r="M1090" s="152" t="s">
        <v>8</v>
      </c>
      <c r="N1090" s="152">
        <v>10.0</v>
      </c>
      <c r="O1090" s="152"/>
      <c r="P1090" s="152"/>
      <c r="Q1090" s="152"/>
      <c r="R1090" s="153"/>
      <c r="S1090" s="153" t="str">
        <f t="array" ref="S1090">INDEX(Activities!I:I, MATCH(A1090, Activities!A:A, 0))</f>
        <v>Jordan CSSF: Security and Stability Programme</v>
      </c>
      <c r="T1090" s="153"/>
      <c r="U1090" s="135"/>
      <c r="V1090" s="135"/>
      <c r="W1090" s="135"/>
      <c r="X1090" s="135"/>
      <c r="Y1090" s="135"/>
      <c r="Z1090" s="135"/>
      <c r="AA1090" s="135"/>
    </row>
    <row r="1091" ht="15.0" customHeight="1">
      <c r="A1091" s="160" t="s">
        <v>481</v>
      </c>
      <c r="B1091" s="147">
        <f>COUNTIF(Activities!A:A, A1091)</f>
        <v>1</v>
      </c>
      <c r="C1091" s="185">
        <v>0.0</v>
      </c>
      <c r="D1091" s="181">
        <v>44834.0</v>
      </c>
      <c r="E1091" s="181">
        <v>44834.0</v>
      </c>
      <c r="F1091" s="182">
        <v>4.0</v>
      </c>
      <c r="G1091" s="152">
        <v>9.0</v>
      </c>
      <c r="H1091" s="153" t="s">
        <v>815</v>
      </c>
      <c r="I1091" s="153">
        <v>2022.0</v>
      </c>
      <c r="J1091" s="152">
        <f t="shared" si="6"/>
        <v>2023</v>
      </c>
      <c r="K1091" s="153" t="str">
        <f t="shared" si="4"/>
        <v>Expenditure on Overseas Territories Justice, Security &amp; Governance (Q2 FY 2023)</v>
      </c>
      <c r="L1091" s="152" t="s">
        <v>5</v>
      </c>
      <c r="M1091" s="152" t="s">
        <v>8</v>
      </c>
      <c r="N1091" s="152">
        <v>10.0</v>
      </c>
      <c r="O1091" s="152"/>
      <c r="P1091" s="152"/>
      <c r="Q1091" s="152"/>
      <c r="R1091" s="153"/>
      <c r="S1091" s="153" t="str">
        <f t="array" ref="S1091">INDEX(Activities!I:I, MATCH(A1091, Activities!A:A, 0))</f>
        <v>Overseas Territories Justice, Security &amp; Governance</v>
      </c>
      <c r="T1091" s="153"/>
      <c r="U1091" s="135"/>
      <c r="V1091" s="135"/>
      <c r="W1091" s="135"/>
      <c r="X1091" s="135"/>
      <c r="Y1091" s="135"/>
      <c r="Z1091" s="135"/>
      <c r="AA1091" s="135"/>
    </row>
    <row r="1092" ht="15.0" customHeight="1">
      <c r="A1092" s="160" t="s">
        <v>485</v>
      </c>
      <c r="B1092" s="147">
        <f>COUNTIF(Activities!A:A, A1092)</f>
        <v>1</v>
      </c>
      <c r="C1092" s="187">
        <v>0.0</v>
      </c>
      <c r="D1092" s="190">
        <v>44834.0</v>
      </c>
      <c r="E1092" s="181">
        <v>44834.0</v>
      </c>
      <c r="F1092" s="182">
        <v>4.0</v>
      </c>
      <c r="G1092" s="152">
        <v>9.0</v>
      </c>
      <c r="H1092" s="153" t="s">
        <v>815</v>
      </c>
      <c r="I1092" s="153">
        <v>2022.0</v>
      </c>
      <c r="J1092" s="152">
        <f t="shared" si="6"/>
        <v>2023</v>
      </c>
      <c r="K1092" s="153" t="str">
        <f t="shared" si="4"/>
        <v>Expenditure on Maritime Governance and Environment Programme (Q2 FY 2023)</v>
      </c>
      <c r="L1092" s="152" t="s">
        <v>5</v>
      </c>
      <c r="M1092" s="152" t="s">
        <v>8</v>
      </c>
      <c r="N1092" s="152">
        <v>10.0</v>
      </c>
      <c r="O1092" s="152"/>
      <c r="P1092" s="152"/>
      <c r="Q1092" s="152"/>
      <c r="R1092" s="153"/>
      <c r="S1092" s="153" t="str">
        <f t="array" ref="S1092">INDEX(Activities!I:I, MATCH(A1092, Activities!A:A, 0))</f>
        <v>Maritime Governance and Environment Programme</v>
      </c>
      <c r="T1092" s="153"/>
      <c r="U1092" s="135"/>
      <c r="V1092" s="135"/>
      <c r="W1092" s="135"/>
      <c r="X1092" s="135"/>
      <c r="Y1092" s="135"/>
      <c r="Z1092" s="135"/>
      <c r="AA1092" s="135"/>
    </row>
    <row r="1093" ht="15.0" customHeight="1">
      <c r="A1093" s="160" t="s">
        <v>490</v>
      </c>
      <c r="B1093" s="147">
        <f>COUNTIF(Activities!A:A, A1093)</f>
        <v>1</v>
      </c>
      <c r="C1093" s="185">
        <v>284533.15</v>
      </c>
      <c r="D1093" s="180">
        <v>44834.0</v>
      </c>
      <c r="E1093" s="181">
        <v>44834.0</v>
      </c>
      <c r="F1093" s="182">
        <v>4.0</v>
      </c>
      <c r="G1093" s="152">
        <v>9.0</v>
      </c>
      <c r="H1093" s="153" t="s">
        <v>815</v>
      </c>
      <c r="I1093" s="153">
        <v>2022.0</v>
      </c>
      <c r="J1093" s="152">
        <f t="shared" si="6"/>
        <v>2023</v>
      </c>
      <c r="K1093" s="153" t="str">
        <f t="shared" si="4"/>
        <v>Expenditure on OTD Justice Programme (Q2 FY 2023)</v>
      </c>
      <c r="L1093" s="152" t="s">
        <v>5</v>
      </c>
      <c r="M1093" s="152" t="s">
        <v>8</v>
      </c>
      <c r="N1093" s="152">
        <v>10.0</v>
      </c>
      <c r="O1093" s="152"/>
      <c r="P1093" s="152"/>
      <c r="Q1093" s="152"/>
      <c r="R1093" s="153"/>
      <c r="S1093" s="153" t="str">
        <f t="array" ref="S1093">INDEX(Activities!I:I, MATCH(A1093, Activities!A:A, 0))</f>
        <v>OTD Justice Programme</v>
      </c>
      <c r="T1093" s="153"/>
      <c r="U1093" s="135"/>
      <c r="V1093" s="135"/>
      <c r="W1093" s="135"/>
      <c r="X1093" s="135"/>
      <c r="Y1093" s="135"/>
      <c r="Z1093" s="135"/>
      <c r="AA1093" s="135"/>
    </row>
    <row r="1094" ht="15.0" customHeight="1">
      <c r="A1094" s="160" t="s">
        <v>495</v>
      </c>
      <c r="B1094" s="147">
        <f>COUNTIF(Activities!A:A, A1094)</f>
        <v>1</v>
      </c>
      <c r="C1094" s="187">
        <v>6325.93</v>
      </c>
      <c r="D1094" s="180">
        <v>44834.0</v>
      </c>
      <c r="E1094" s="181">
        <v>44834.0</v>
      </c>
      <c r="F1094" s="182">
        <v>4.0</v>
      </c>
      <c r="G1094" s="152">
        <v>9.0</v>
      </c>
      <c r="H1094" s="153" t="s">
        <v>815</v>
      </c>
      <c r="I1094" s="153">
        <v>2022.0</v>
      </c>
      <c r="J1094" s="152">
        <f t="shared" si="6"/>
        <v>2023</v>
      </c>
      <c r="K1094" s="153" t="str">
        <f t="shared" si="4"/>
        <v>Expenditure on OTD Governance Programme (Q2 FY 2023)</v>
      </c>
      <c r="L1094" s="152" t="s">
        <v>5</v>
      </c>
      <c r="M1094" s="152" t="s">
        <v>8</v>
      </c>
      <c r="N1094" s="152">
        <v>10.0</v>
      </c>
      <c r="O1094" s="152"/>
      <c r="P1094" s="152"/>
      <c r="Q1094" s="152"/>
      <c r="R1094" s="153"/>
      <c r="S1094" s="153" t="str">
        <f t="array" ref="S1094">INDEX(Activities!I:I, MATCH(A1094, Activities!A:A, 0))</f>
        <v>OTD Governance Programme</v>
      </c>
      <c r="T1094" s="153"/>
      <c r="U1094" s="135"/>
      <c r="V1094" s="135"/>
      <c r="W1094" s="135"/>
      <c r="X1094" s="135"/>
      <c r="Y1094" s="135"/>
      <c r="Z1094" s="135"/>
      <c r="AA1094" s="135"/>
    </row>
    <row r="1095" ht="15.0" customHeight="1">
      <c r="A1095" s="160" t="s">
        <v>500</v>
      </c>
      <c r="B1095" s="147">
        <f>COUNTIF(Activities!A:A, A1095)</f>
        <v>1</v>
      </c>
      <c r="C1095" s="185">
        <v>1032464.88</v>
      </c>
      <c r="D1095" s="180">
        <v>44834.0</v>
      </c>
      <c r="E1095" s="181">
        <v>44834.0</v>
      </c>
      <c r="F1095" s="182">
        <v>4.0</v>
      </c>
      <c r="G1095" s="152">
        <v>9.0</v>
      </c>
      <c r="H1095" s="153" t="s">
        <v>815</v>
      </c>
      <c r="I1095" s="153">
        <v>2022.0</v>
      </c>
      <c r="J1095" s="152">
        <f t="shared" si="6"/>
        <v>2023</v>
      </c>
      <c r="K1095" s="153" t="str">
        <f t="shared" si="4"/>
        <v>Expenditure on OTD Environment, Sustainablity and Climate Change (ESCC) Programme (Q2 FY 2023)</v>
      </c>
      <c r="L1095" s="152" t="s">
        <v>5</v>
      </c>
      <c r="M1095" s="152" t="s">
        <v>8</v>
      </c>
      <c r="N1095" s="152">
        <v>10.0</v>
      </c>
      <c r="O1095" s="152"/>
      <c r="P1095" s="152"/>
      <c r="Q1095" s="152"/>
      <c r="R1095" s="153"/>
      <c r="S1095" s="153" t="str">
        <f t="array" ref="S1095">INDEX(Activities!I:I, MATCH(A1095, Activities!A:A, 0))</f>
        <v>OTD Environment, Sustainablity and Climate Change (ESCC) Programme</v>
      </c>
      <c r="T1095" s="153"/>
      <c r="U1095" s="135"/>
      <c r="V1095" s="135"/>
      <c r="W1095" s="135"/>
      <c r="X1095" s="135"/>
      <c r="Y1095" s="135"/>
      <c r="Z1095" s="135"/>
      <c r="AA1095" s="135"/>
    </row>
    <row r="1096" ht="15.0" customHeight="1">
      <c r="A1096" s="160" t="s">
        <v>505</v>
      </c>
      <c r="B1096" s="147">
        <f>COUNTIF(Activities!A:A, A1096)</f>
        <v>1</v>
      </c>
      <c r="C1096" s="187">
        <v>227617.0</v>
      </c>
      <c r="D1096" s="180">
        <v>44834.0</v>
      </c>
      <c r="E1096" s="181">
        <v>44834.0</v>
      </c>
      <c r="F1096" s="182">
        <v>4.0</v>
      </c>
      <c r="G1096" s="152">
        <v>9.0</v>
      </c>
      <c r="H1096" s="153" t="s">
        <v>815</v>
      </c>
      <c r="I1096" s="153">
        <v>2022.0</v>
      </c>
      <c r="J1096" s="152">
        <f t="shared" si="6"/>
        <v>2023</v>
      </c>
      <c r="K1096" s="153" t="str">
        <f t="shared" si="4"/>
        <v>Expenditure on OTD Covid-19 Response Programme (Q2 FY 2023)</v>
      </c>
      <c r="L1096" s="152" t="s">
        <v>5</v>
      </c>
      <c r="M1096" s="152" t="s">
        <v>8</v>
      </c>
      <c r="N1096" s="152">
        <v>10.0</v>
      </c>
      <c r="O1096" s="152"/>
      <c r="P1096" s="152"/>
      <c r="Q1096" s="152"/>
      <c r="R1096" s="153"/>
      <c r="S1096" s="153" t="str">
        <f t="array" ref="S1096">INDEX(Activities!I:I, MATCH(A1096, Activities!A:A, 0))</f>
        <v>OTD Covid-19 Response Programme</v>
      </c>
      <c r="T1096" s="153"/>
      <c r="U1096" s="135"/>
      <c r="V1096" s="135"/>
      <c r="W1096" s="135"/>
      <c r="X1096" s="135"/>
      <c r="Y1096" s="135"/>
      <c r="Z1096" s="135"/>
      <c r="AA1096" s="135"/>
    </row>
    <row r="1097" ht="15.0" customHeight="1">
      <c r="A1097" s="160" t="s">
        <v>511</v>
      </c>
      <c r="B1097" s="147">
        <f>COUNTIF(Activities!A:A, A1097)</f>
        <v>1</v>
      </c>
      <c r="C1097" s="185">
        <v>0.0</v>
      </c>
      <c r="D1097" s="180">
        <v>44834.0</v>
      </c>
      <c r="E1097" s="181">
        <v>44834.0</v>
      </c>
      <c r="F1097" s="182">
        <v>4.0</v>
      </c>
      <c r="G1097" s="152">
        <v>9.0</v>
      </c>
      <c r="H1097" s="153" t="s">
        <v>815</v>
      </c>
      <c r="I1097" s="153">
        <v>2022.0</v>
      </c>
      <c r="J1097" s="152">
        <f t="shared" si="6"/>
        <v>2023</v>
      </c>
      <c r="K1097" s="153" t="str">
        <f t="shared" si="4"/>
        <v>Expenditure on OTD Border Security Programme (Q2 FY 2023)</v>
      </c>
      <c r="L1097" s="152" t="s">
        <v>5</v>
      </c>
      <c r="M1097" s="152" t="s">
        <v>8</v>
      </c>
      <c r="N1097" s="152">
        <v>10.0</v>
      </c>
      <c r="O1097" s="152"/>
      <c r="P1097" s="152"/>
      <c r="Q1097" s="152"/>
      <c r="R1097" s="153"/>
      <c r="S1097" s="153" t="str">
        <f t="array" ref="S1097">INDEX(Activities!I:I, MATCH(A1097, Activities!A:A, 0))</f>
        <v>OTD Border Security Programme</v>
      </c>
      <c r="T1097" s="153"/>
      <c r="U1097" s="135"/>
      <c r="V1097" s="135"/>
      <c r="W1097" s="135"/>
      <c r="X1097" s="135"/>
      <c r="Y1097" s="135"/>
      <c r="Z1097" s="135"/>
      <c r="AA1097" s="135"/>
    </row>
    <row r="1098" ht="15.0" customHeight="1">
      <c r="A1098" s="146" t="s">
        <v>516</v>
      </c>
      <c r="B1098" s="147">
        <f>COUNTIF(Activities!A:A, A1098)</f>
        <v>1</v>
      </c>
      <c r="C1098" s="187">
        <v>871919.97</v>
      </c>
      <c r="D1098" s="180">
        <v>44834.0</v>
      </c>
      <c r="E1098" s="181">
        <v>44834.0</v>
      </c>
      <c r="F1098" s="182">
        <v>4.0</v>
      </c>
      <c r="G1098" s="152">
        <v>9.0</v>
      </c>
      <c r="H1098" s="153" t="s">
        <v>815</v>
      </c>
      <c r="I1098" s="153">
        <v>2022.0</v>
      </c>
      <c r="J1098" s="152">
        <f t="shared" si="6"/>
        <v>2023</v>
      </c>
      <c r="K1098" s="153" t="str">
        <f t="shared" si="4"/>
        <v>Expenditure on Consolidating Democracy in Pakistan (Q2 FY 2023)</v>
      </c>
      <c r="L1098" s="152" t="s">
        <v>5</v>
      </c>
      <c r="M1098" s="152" t="s">
        <v>8</v>
      </c>
      <c r="N1098" s="152">
        <v>10.0</v>
      </c>
      <c r="O1098" s="152"/>
      <c r="P1098" s="152"/>
      <c r="Q1098" s="152"/>
      <c r="R1098" s="153"/>
      <c r="S1098" s="153" t="str">
        <f t="array" ref="S1098">INDEX(Activities!I:I, MATCH(A1098, Activities!A:A, 0))</f>
        <v>Consolidating Democracy in Pakistan</v>
      </c>
      <c r="T1098" s="153"/>
      <c r="U1098" s="135"/>
      <c r="V1098" s="135"/>
      <c r="W1098" s="135"/>
      <c r="X1098" s="135"/>
      <c r="Y1098" s="135"/>
      <c r="Z1098" s="135"/>
      <c r="AA1098" s="135"/>
    </row>
    <row r="1099" ht="15.0" customHeight="1">
      <c r="A1099" s="146" t="s">
        <v>522</v>
      </c>
      <c r="B1099" s="147">
        <f>COUNTIF(Activities!A:A, A1099)</f>
        <v>1</v>
      </c>
      <c r="C1099" s="185">
        <v>0.0</v>
      </c>
      <c r="D1099" s="180">
        <v>44834.0</v>
      </c>
      <c r="E1099" s="181">
        <v>44834.0</v>
      </c>
      <c r="F1099" s="182">
        <v>4.0</v>
      </c>
      <c r="G1099" s="152">
        <v>9.0</v>
      </c>
      <c r="H1099" s="153" t="s">
        <v>815</v>
      </c>
      <c r="I1099" s="153">
        <v>2022.0</v>
      </c>
      <c r="J1099" s="152">
        <f t="shared" si="6"/>
        <v>2023</v>
      </c>
      <c r="K1099" s="153" t="str">
        <f t="shared" si="4"/>
        <v>Expenditure on Rule of Law in Pakistan Programme (Q2 FY 2023)</v>
      </c>
      <c r="L1099" s="152" t="s">
        <v>5</v>
      </c>
      <c r="M1099" s="152" t="s">
        <v>8</v>
      </c>
      <c r="N1099" s="152">
        <v>10.0</v>
      </c>
      <c r="O1099" s="152"/>
      <c r="P1099" s="152"/>
      <c r="Q1099" s="152"/>
      <c r="R1099" s="153"/>
      <c r="S1099" s="153" t="str">
        <f t="array" ref="S1099">INDEX(Activities!I:I, MATCH(A1099, Activities!A:A, 0))</f>
        <v>Rule of Law in Pakistan Programme</v>
      </c>
      <c r="T1099" s="153"/>
      <c r="U1099" s="135"/>
      <c r="V1099" s="135"/>
      <c r="W1099" s="135"/>
      <c r="X1099" s="135"/>
      <c r="Y1099" s="135"/>
      <c r="Z1099" s="135"/>
      <c r="AA1099" s="135"/>
    </row>
    <row r="1100" ht="15.0" customHeight="1">
      <c r="A1100" s="146" t="s">
        <v>526</v>
      </c>
      <c r="B1100" s="147">
        <f>COUNTIF(Activities!A:A, A1100)</f>
        <v>1</v>
      </c>
      <c r="C1100" s="187">
        <v>229053.36</v>
      </c>
      <c r="D1100" s="180">
        <v>44834.0</v>
      </c>
      <c r="E1100" s="181">
        <v>44834.0</v>
      </c>
      <c r="F1100" s="182">
        <v>4.0</v>
      </c>
      <c r="G1100" s="152">
        <v>9.0</v>
      </c>
      <c r="H1100" s="153" t="s">
        <v>815</v>
      </c>
      <c r="I1100" s="153">
        <v>2022.0</v>
      </c>
      <c r="J1100" s="152">
        <f t="shared" si="6"/>
        <v>2023</v>
      </c>
      <c r="K1100" s="153" t="str">
        <f t="shared" si="4"/>
        <v>Expenditure on Myanmar Country Programme (Q2 FY 2023)</v>
      </c>
      <c r="L1100" s="152" t="s">
        <v>5</v>
      </c>
      <c r="M1100" s="152" t="s">
        <v>8</v>
      </c>
      <c r="N1100" s="152">
        <v>10.0</v>
      </c>
      <c r="O1100" s="152"/>
      <c r="P1100" s="152"/>
      <c r="Q1100" s="152"/>
      <c r="R1100" s="153"/>
      <c r="S1100" s="153" t="str">
        <f t="array" ref="S1100">INDEX(Activities!I:I, MATCH(A1100, Activities!A:A, 0))</f>
        <v>Myanmar Country Programme</v>
      </c>
      <c r="T1100" s="153"/>
      <c r="U1100" s="135"/>
      <c r="V1100" s="135"/>
      <c r="W1100" s="135"/>
      <c r="X1100" s="135"/>
      <c r="Y1100" s="135"/>
      <c r="Z1100" s="135"/>
      <c r="AA1100" s="135"/>
    </row>
    <row r="1101" ht="15.0" customHeight="1">
      <c r="A1101" s="146" t="s">
        <v>532</v>
      </c>
      <c r="B1101" s="147">
        <f>COUNTIF(Activities!A:A, A1101)</f>
        <v>1</v>
      </c>
      <c r="C1101" s="185">
        <v>0.0</v>
      </c>
      <c r="D1101" s="180">
        <v>44834.0</v>
      </c>
      <c r="E1101" s="181">
        <v>44834.0</v>
      </c>
      <c r="F1101" s="182">
        <v>4.0</v>
      </c>
      <c r="G1101" s="152">
        <v>9.0</v>
      </c>
      <c r="H1101" s="153" t="s">
        <v>815</v>
      </c>
      <c r="I1101" s="153">
        <v>2022.0</v>
      </c>
      <c r="J1101" s="152">
        <f t="shared" si="6"/>
        <v>2023</v>
      </c>
      <c r="K1101" s="153" t="str">
        <f t="shared" si="4"/>
        <v>Expenditure on Nepal Peacebuilding Programme (Q2 FY 2023)</v>
      </c>
      <c r="L1101" s="152" t="s">
        <v>5</v>
      </c>
      <c r="M1101" s="152" t="s">
        <v>8</v>
      </c>
      <c r="N1101" s="152">
        <v>10.0</v>
      </c>
      <c r="O1101" s="152"/>
      <c r="P1101" s="152"/>
      <c r="Q1101" s="152"/>
      <c r="R1101" s="153"/>
      <c r="S1101" s="153" t="str">
        <f t="array" ref="S1101">INDEX(Activities!I:I, MATCH(A1101, Activities!A:A, 0))</f>
        <v>Nepal Peacebuilding Programme</v>
      </c>
      <c r="T1101" s="153"/>
      <c r="U1101" s="135"/>
      <c r="V1101" s="135"/>
      <c r="W1101" s="135"/>
      <c r="X1101" s="135"/>
      <c r="Y1101" s="135"/>
      <c r="Z1101" s="135"/>
      <c r="AA1101" s="135"/>
    </row>
    <row r="1102" ht="15.0" customHeight="1">
      <c r="A1102" s="146" t="s">
        <v>538</v>
      </c>
      <c r="B1102" s="147">
        <f>COUNTIF(Activities!A:A, A1102)</f>
        <v>1</v>
      </c>
      <c r="C1102" s="187">
        <v>396698.01</v>
      </c>
      <c r="D1102" s="180">
        <v>44834.0</v>
      </c>
      <c r="E1102" s="181">
        <v>44834.0</v>
      </c>
      <c r="F1102" s="182">
        <v>4.0</v>
      </c>
      <c r="G1102" s="152">
        <v>9.0</v>
      </c>
      <c r="H1102" s="153" t="s">
        <v>815</v>
      </c>
      <c r="I1102" s="153">
        <v>2022.0</v>
      </c>
      <c r="J1102" s="152">
        <f t="shared" si="6"/>
        <v>2023</v>
      </c>
      <c r="K1102" s="153" t="str">
        <f t="shared" si="4"/>
        <v>Expenditure on Sri Lanka - Delivering increased stability and reducing the risk of a return to conflict (Q2 FY 2023)</v>
      </c>
      <c r="L1102" s="152" t="s">
        <v>5</v>
      </c>
      <c r="M1102" s="152" t="s">
        <v>8</v>
      </c>
      <c r="N1102" s="152">
        <v>10.0</v>
      </c>
      <c r="O1102" s="152"/>
      <c r="P1102" s="152"/>
      <c r="Q1102" s="152"/>
      <c r="R1102" s="153"/>
      <c r="S1102" s="153" t="str">
        <f t="array" ref="S1102">INDEX(Activities!I:I, MATCH(A1102, Activities!A:A, 0))</f>
        <v>Sri Lanka - Delivering increased stability and reducing the risk of a return to conflict</v>
      </c>
      <c r="T1102" s="153"/>
      <c r="U1102" s="135"/>
      <c r="V1102" s="135"/>
      <c r="W1102" s="135"/>
      <c r="X1102" s="135"/>
      <c r="Y1102" s="135"/>
      <c r="Z1102" s="135"/>
      <c r="AA1102" s="135"/>
    </row>
    <row r="1103" ht="15.0" customHeight="1">
      <c r="A1103" s="146" t="s">
        <v>550</v>
      </c>
      <c r="B1103" s="147">
        <f>COUNTIF(Activities!A:A, A1103)</f>
        <v>1</v>
      </c>
      <c r="C1103" s="185">
        <v>178371.79</v>
      </c>
      <c r="D1103" s="180">
        <v>44834.0</v>
      </c>
      <c r="E1103" s="181">
        <v>44834.0</v>
      </c>
      <c r="F1103" s="182">
        <v>4.0</v>
      </c>
      <c r="G1103" s="152">
        <v>9.0</v>
      </c>
      <c r="H1103" s="153" t="s">
        <v>815</v>
      </c>
      <c r="I1103" s="153">
        <v>2022.0</v>
      </c>
      <c r="J1103" s="152">
        <f t="shared" si="6"/>
        <v>2023</v>
      </c>
      <c r="K1103" s="153" t="str">
        <f t="shared" si="4"/>
        <v>Expenditure on Philippines Programme (Q2 FY 2023)</v>
      </c>
      <c r="L1103" s="152" t="s">
        <v>5</v>
      </c>
      <c r="M1103" s="152" t="s">
        <v>8</v>
      </c>
      <c r="N1103" s="152">
        <v>10.0</v>
      </c>
      <c r="O1103" s="152"/>
      <c r="P1103" s="152"/>
      <c r="Q1103" s="152"/>
      <c r="R1103" s="153"/>
      <c r="S1103" s="153" t="str">
        <f t="array" ref="S1103">INDEX(Activities!I:I, MATCH(A1103, Activities!A:A, 0))</f>
        <v>Philippines Programme</v>
      </c>
      <c r="T1103" s="153"/>
      <c r="U1103" s="135"/>
      <c r="V1103" s="135"/>
      <c r="W1103" s="135"/>
      <c r="X1103" s="135"/>
      <c r="Y1103" s="135"/>
      <c r="Z1103" s="135"/>
      <c r="AA1103" s="135"/>
    </row>
    <row r="1104" ht="15.0" customHeight="1">
      <c r="A1104" s="146" t="s">
        <v>556</v>
      </c>
      <c r="B1104" s="147">
        <f>COUNTIF(Activities!A:A, A1104)</f>
        <v>1</v>
      </c>
      <c r="C1104" s="187">
        <v>938102.23</v>
      </c>
      <c r="D1104" s="180">
        <v>44834.0</v>
      </c>
      <c r="E1104" s="181">
        <v>44834.0</v>
      </c>
      <c r="F1104" s="182">
        <v>4.0</v>
      </c>
      <c r="G1104" s="152">
        <v>9.0</v>
      </c>
      <c r="H1104" s="153" t="s">
        <v>815</v>
      </c>
      <c r="I1104" s="153">
        <v>2022.0</v>
      </c>
      <c r="J1104" s="152">
        <f t="shared" si="6"/>
        <v>2023</v>
      </c>
      <c r="K1104" s="153" t="str">
        <f t="shared" si="4"/>
        <v>Expenditure on Pacific Programme (Q2 FY 2023)</v>
      </c>
      <c r="L1104" s="152" t="s">
        <v>5</v>
      </c>
      <c r="M1104" s="152" t="s">
        <v>8</v>
      </c>
      <c r="N1104" s="152">
        <v>10.0</v>
      </c>
      <c r="O1104" s="152"/>
      <c r="P1104" s="152"/>
      <c r="Q1104" s="152"/>
      <c r="R1104" s="153"/>
      <c r="S1104" s="153" t="str">
        <f t="array" ref="S1104">INDEX(Activities!I:I, MATCH(A1104, Activities!A:A, 0))</f>
        <v>Pacific Programme</v>
      </c>
      <c r="T1104" s="153"/>
      <c r="U1104" s="135"/>
      <c r="V1104" s="135"/>
      <c r="W1104" s="135"/>
      <c r="X1104" s="135"/>
      <c r="Y1104" s="135"/>
      <c r="Z1104" s="135"/>
      <c r="AA1104" s="135"/>
    </row>
    <row r="1105" ht="15.0" customHeight="1">
      <c r="A1105" s="67" t="s">
        <v>560</v>
      </c>
      <c r="B1105" s="147">
        <f>COUNTIF(Activities!A:A, A1105)</f>
        <v>1</v>
      </c>
      <c r="C1105" s="185">
        <v>1271883.92</v>
      </c>
      <c r="D1105" s="180">
        <v>44834.0</v>
      </c>
      <c r="E1105" s="181">
        <v>44834.0</v>
      </c>
      <c r="F1105" s="182">
        <v>4.0</v>
      </c>
      <c r="G1105" s="152">
        <v>9.0</v>
      </c>
      <c r="H1105" s="153" t="s">
        <v>815</v>
      </c>
      <c r="I1105" s="153">
        <v>2022.0</v>
      </c>
      <c r="J1105" s="152">
        <f t="shared" si="6"/>
        <v>2023</v>
      </c>
      <c r="K1105" s="153" t="str">
        <f t="shared" si="4"/>
        <v>Expenditure on Western Balkans Programme (Q2 FY 2023)</v>
      </c>
      <c r="L1105" s="152" t="s">
        <v>5</v>
      </c>
      <c r="M1105" s="152" t="s">
        <v>8</v>
      </c>
      <c r="N1105" s="152">
        <v>10.0</v>
      </c>
      <c r="O1105" s="152"/>
      <c r="P1105" s="152"/>
      <c r="Q1105" s="152"/>
      <c r="R1105" s="153"/>
      <c r="S1105" s="153" t="str">
        <f t="array" ref="S1105">INDEX(Activities!I:I, MATCH(A1105, Activities!A:A, 0))</f>
        <v>Western Balkans Programme</v>
      </c>
      <c r="T1105" s="153"/>
      <c r="U1105" s="135"/>
      <c r="V1105" s="135"/>
      <c r="W1105" s="135"/>
      <c r="X1105" s="135"/>
      <c r="Y1105" s="135"/>
      <c r="Z1105" s="135"/>
      <c r="AA1105" s="135"/>
    </row>
    <row r="1106" ht="15.0" customHeight="1">
      <c r="A1106" s="67" t="s">
        <v>565</v>
      </c>
      <c r="B1106" s="147">
        <f>COUNTIF(Activities!A:A, A1106)</f>
        <v>1</v>
      </c>
      <c r="C1106" s="187">
        <v>3374645.97</v>
      </c>
      <c r="D1106" s="180">
        <v>44834.0</v>
      </c>
      <c r="E1106" s="181">
        <v>44834.0</v>
      </c>
      <c r="F1106" s="182">
        <v>4.0</v>
      </c>
      <c r="G1106" s="152">
        <v>9.0</v>
      </c>
      <c r="H1106" s="153" t="s">
        <v>815</v>
      </c>
      <c r="I1106" s="153">
        <v>2022.0</v>
      </c>
      <c r="J1106" s="152">
        <f t="shared" si="6"/>
        <v>2023</v>
      </c>
      <c r="K1106" s="153" t="str">
        <f t="shared" si="4"/>
        <v>Expenditure on Western Balkans Stability CSSF Programme (Q2 FY 2023)</v>
      </c>
      <c r="L1106" s="152" t="s">
        <v>5</v>
      </c>
      <c r="M1106" s="152" t="s">
        <v>8</v>
      </c>
      <c r="N1106" s="152">
        <v>10.0</v>
      </c>
      <c r="O1106" s="152"/>
      <c r="P1106" s="152"/>
      <c r="Q1106" s="152"/>
      <c r="R1106" s="153"/>
      <c r="S1106" s="153" t="str">
        <f t="array" ref="S1106">INDEX(Activities!I:I, MATCH(A1106, Activities!A:A, 0))</f>
        <v>Western Balkans Stability CSSF Programme</v>
      </c>
      <c r="T1106" s="153"/>
      <c r="U1106" s="135"/>
      <c r="V1106" s="135"/>
      <c r="W1106" s="135"/>
      <c r="X1106" s="135"/>
      <c r="Y1106" s="135"/>
      <c r="Z1106" s="135"/>
      <c r="AA1106" s="135"/>
    </row>
    <row r="1107" ht="15.0" customHeight="1">
      <c r="A1107" s="67" t="s">
        <v>569</v>
      </c>
      <c r="B1107" s="147">
        <f>COUNTIF(Activities!A:A, A1107)</f>
        <v>1</v>
      </c>
      <c r="C1107" s="185">
        <v>308156.16</v>
      </c>
      <c r="D1107" s="180">
        <v>44834.0</v>
      </c>
      <c r="E1107" s="181">
        <v>44834.0</v>
      </c>
      <c r="F1107" s="182">
        <v>4.0</v>
      </c>
      <c r="G1107" s="152">
        <v>9.0</v>
      </c>
      <c r="H1107" s="153" t="s">
        <v>815</v>
      </c>
      <c r="I1107" s="153">
        <v>2022.0</v>
      </c>
      <c r="J1107" s="152">
        <f t="shared" si="6"/>
        <v>2023</v>
      </c>
      <c r="K1107" s="153" t="str">
        <f t="shared" si="4"/>
        <v>Expenditure on Western Balkans: Media Cyber and Defence (MCD) CSSF Programme (Q2 FY 2023)</v>
      </c>
      <c r="L1107" s="152" t="s">
        <v>5</v>
      </c>
      <c r="M1107" s="152" t="s">
        <v>8</v>
      </c>
      <c r="N1107" s="152">
        <v>10.0</v>
      </c>
      <c r="O1107" s="152"/>
      <c r="P1107" s="152"/>
      <c r="Q1107" s="152"/>
      <c r="R1107" s="153"/>
      <c r="S1107" s="153" t="str">
        <f t="array" ref="S1107">INDEX(Activities!I:I, MATCH(A1107, Activities!A:A, 0))</f>
        <v>Western Balkans: Media Cyber and Defence (MCD) CSSF Programme</v>
      </c>
      <c r="T1107" s="153"/>
      <c r="U1107" s="135"/>
      <c r="V1107" s="135"/>
      <c r="W1107" s="135"/>
      <c r="X1107" s="135"/>
      <c r="Y1107" s="135"/>
      <c r="Z1107" s="135"/>
      <c r="AA1107" s="135"/>
    </row>
    <row r="1108" ht="15.0" customHeight="1">
      <c r="A1108" s="67" t="s">
        <v>544</v>
      </c>
      <c r="B1108" s="147">
        <f>COUNTIF(Activities!A:A, A1108)</f>
        <v>1</v>
      </c>
      <c r="C1108" s="184">
        <v>241298.49</v>
      </c>
      <c r="D1108" s="180">
        <v>44834.0</v>
      </c>
      <c r="E1108" s="181">
        <v>44834.0</v>
      </c>
      <c r="F1108" s="182">
        <v>4.0</v>
      </c>
      <c r="G1108" s="152">
        <v>9.0</v>
      </c>
      <c r="H1108" s="153" t="s">
        <v>815</v>
      </c>
      <c r="I1108" s="153">
        <v>2022.0</v>
      </c>
      <c r="J1108" s="152">
        <f t="shared" si="6"/>
        <v>2023</v>
      </c>
      <c r="K1108" s="153" t="str">
        <f t="shared" si="4"/>
        <v>Expenditure on Maldives CSSF Programme (Q2 FY 2023)</v>
      </c>
      <c r="L1108" s="152" t="s">
        <v>5</v>
      </c>
      <c r="M1108" s="152" t="s">
        <v>8</v>
      </c>
      <c r="N1108" s="152">
        <v>10.0</v>
      </c>
      <c r="O1108" s="152"/>
      <c r="P1108" s="152"/>
      <c r="Q1108" s="152"/>
      <c r="R1108" s="153"/>
      <c r="S1108" s="153" t="str">
        <f t="array" ref="S1108">INDEX(Activities!I:I, MATCH(A1108, Activities!A:A, 0))</f>
        <v>Maldives CSSF Programme</v>
      </c>
      <c r="T1108" s="153"/>
      <c r="U1108" s="135"/>
      <c r="V1108" s="135"/>
      <c r="W1108" s="135"/>
      <c r="X1108" s="135"/>
      <c r="Y1108" s="135"/>
      <c r="Z1108" s="135"/>
      <c r="AA1108" s="135"/>
    </row>
    <row r="1109" ht="15.0" customHeight="1">
      <c r="A1109" s="160" t="s">
        <v>109</v>
      </c>
      <c r="B1109" s="147">
        <f>COUNTIF(Activities!A:A, A1109)</f>
        <v>1</v>
      </c>
      <c r="C1109" s="197">
        <v>-5944.64</v>
      </c>
      <c r="D1109" s="180">
        <v>44926.0</v>
      </c>
      <c r="E1109" s="181">
        <v>44926.0</v>
      </c>
      <c r="F1109" s="182">
        <v>4.0</v>
      </c>
      <c r="G1109" s="152">
        <v>12.0</v>
      </c>
      <c r="H1109" s="153" t="s">
        <v>816</v>
      </c>
      <c r="I1109" s="153">
        <v>2022.0</v>
      </c>
      <c r="J1109" s="152">
        <f t="shared" si="6"/>
        <v>2023</v>
      </c>
      <c r="K1109" s="153" t="str">
        <f t="shared" si="4"/>
        <v>Expenditure on Multilateral Championing Our Values (Q3 FY 2023)</v>
      </c>
      <c r="L1109" s="152" t="s">
        <v>5</v>
      </c>
      <c r="M1109" s="152" t="s">
        <v>8</v>
      </c>
      <c r="N1109" s="152">
        <v>10.0</v>
      </c>
      <c r="O1109" s="152"/>
      <c r="P1109" s="152"/>
      <c r="Q1109" s="152"/>
      <c r="R1109" s="153"/>
      <c r="S1109" s="153" t="str">
        <f t="array" ref="S1109">INDEX(Activities!I:I, MATCH(A1109, Activities!A:A, 0))</f>
        <v>Multilateral Championing Our Values</v>
      </c>
      <c r="T1109" s="153"/>
      <c r="U1109" s="135"/>
      <c r="V1109" s="135"/>
      <c r="W1109" s="135"/>
      <c r="X1109" s="135"/>
      <c r="Y1109" s="135"/>
      <c r="Z1109" s="135"/>
      <c r="AA1109" s="135"/>
    </row>
    <row r="1110" ht="15.0" customHeight="1">
      <c r="A1110" s="160" t="s">
        <v>117</v>
      </c>
      <c r="B1110" s="147">
        <f>COUNTIF(Activities!A:A, A1110)</f>
        <v>1</v>
      </c>
      <c r="C1110" s="198">
        <v>0.0</v>
      </c>
      <c r="D1110" s="180">
        <v>44926.0</v>
      </c>
      <c r="E1110" s="181">
        <v>44926.0</v>
      </c>
      <c r="F1110" s="182">
        <v>4.0</v>
      </c>
      <c r="G1110" s="152">
        <v>12.0</v>
      </c>
      <c r="H1110" s="153" t="s">
        <v>816</v>
      </c>
      <c r="I1110" s="153">
        <v>2022.0</v>
      </c>
      <c r="J1110" s="152">
        <f t="shared" si="6"/>
        <v>2023</v>
      </c>
      <c r="K1110" s="153" t="str">
        <f t="shared" si="4"/>
        <v>Expenditure on Multilateral Strategy Peacebuilding Programme (Q3 FY 2023)</v>
      </c>
      <c r="L1110" s="152" t="s">
        <v>5</v>
      </c>
      <c r="M1110" s="152" t="s">
        <v>8</v>
      </c>
      <c r="N1110" s="152">
        <v>10.0</v>
      </c>
      <c r="O1110" s="152"/>
      <c r="P1110" s="152"/>
      <c r="Q1110" s="152"/>
      <c r="R1110" s="153"/>
      <c r="S1110" s="153" t="str">
        <f t="array" ref="S1110">INDEX(Activities!I:I, MATCH(A1110, Activities!A:A, 0))</f>
        <v>Multilateral Strategy Peacebuilding Programme</v>
      </c>
      <c r="T1110" s="153"/>
      <c r="U1110" s="135"/>
      <c r="V1110" s="135"/>
      <c r="W1110" s="135"/>
      <c r="X1110" s="135"/>
      <c r="Y1110" s="135"/>
      <c r="Z1110" s="135"/>
      <c r="AA1110" s="135"/>
    </row>
    <row r="1111" ht="15.0" customHeight="1">
      <c r="A1111" s="160" t="s">
        <v>122</v>
      </c>
      <c r="B1111" s="147">
        <f>COUNTIF(Activities!A:A, A1111)</f>
        <v>1</v>
      </c>
      <c r="C1111" s="186">
        <v>859908.0</v>
      </c>
      <c r="D1111" s="180">
        <v>44926.0</v>
      </c>
      <c r="E1111" s="181">
        <v>44926.0</v>
      </c>
      <c r="F1111" s="182">
        <v>4.0</v>
      </c>
      <c r="G1111" s="152">
        <v>12.0</v>
      </c>
      <c r="H1111" s="153" t="s">
        <v>816</v>
      </c>
      <c r="I1111" s="153">
        <v>2022.0</v>
      </c>
      <c r="J1111" s="152">
        <f t="shared" si="6"/>
        <v>2023</v>
      </c>
      <c r="K1111" s="153" t="str">
        <f t="shared" si="4"/>
        <v>Expenditure on Multilateral Strategy Peacekeeping Programme (Q3 FY 2023)</v>
      </c>
      <c r="L1111" s="152" t="s">
        <v>5</v>
      </c>
      <c r="M1111" s="152" t="s">
        <v>8</v>
      </c>
      <c r="N1111" s="152">
        <v>10.0</v>
      </c>
      <c r="O1111" s="152"/>
      <c r="P1111" s="152"/>
      <c r="Q1111" s="152"/>
      <c r="R1111" s="153"/>
      <c r="S1111" s="153" t="str">
        <f t="array" ref="S1111">INDEX(Activities!I:I, MATCH(A1111, Activities!A:A, 0))</f>
        <v>Multilateral Strategy Peacekeeping Programme</v>
      </c>
      <c r="T1111" s="153"/>
      <c r="U1111" s="135"/>
      <c r="V1111" s="135"/>
      <c r="W1111" s="135"/>
      <c r="X1111" s="135"/>
      <c r="Y1111" s="135"/>
      <c r="Z1111" s="135"/>
      <c r="AA1111" s="135"/>
    </row>
    <row r="1112" ht="15.0" customHeight="1">
      <c r="A1112" s="160" t="s">
        <v>127</v>
      </c>
      <c r="B1112" s="147">
        <f>COUNTIF(Activities!A:A, A1112)</f>
        <v>1</v>
      </c>
      <c r="C1112" s="187">
        <v>945907.57</v>
      </c>
      <c r="D1112" s="180">
        <v>44926.0</v>
      </c>
      <c r="E1112" s="181">
        <v>44926.0</v>
      </c>
      <c r="F1112" s="182">
        <v>4.0</v>
      </c>
      <c r="G1112" s="152">
        <v>12.0</v>
      </c>
      <c r="H1112" s="153" t="s">
        <v>816</v>
      </c>
      <c r="I1112" s="153">
        <v>2022.0</v>
      </c>
      <c r="J1112" s="152">
        <f t="shared" si="6"/>
        <v>2023</v>
      </c>
      <c r="K1112" s="153" t="str">
        <f t="shared" si="4"/>
        <v>Expenditure on Multilateral Security Capacity Building (Q3 FY 2023)</v>
      </c>
      <c r="L1112" s="152" t="s">
        <v>5</v>
      </c>
      <c r="M1112" s="152" t="s">
        <v>8</v>
      </c>
      <c r="N1112" s="152">
        <v>10.0</v>
      </c>
      <c r="O1112" s="152"/>
      <c r="P1112" s="152"/>
      <c r="Q1112" s="152"/>
      <c r="R1112" s="153"/>
      <c r="S1112" s="153" t="str">
        <f t="array" ref="S1112">INDEX(Activities!I:I, MATCH(A1112, Activities!A:A, 0))</f>
        <v>Multilateral Security Capacity Building</v>
      </c>
      <c r="T1112" s="153"/>
      <c r="U1112" s="135"/>
      <c r="V1112" s="135"/>
      <c r="W1112" s="135"/>
      <c r="X1112" s="135"/>
      <c r="Y1112" s="135"/>
      <c r="Z1112" s="135"/>
      <c r="AA1112" s="135"/>
    </row>
    <row r="1113" ht="15.0" customHeight="1">
      <c r="A1113" s="160" t="s">
        <v>131</v>
      </c>
      <c r="B1113" s="147">
        <f>COUNTIF(Activities!A:A, A1113)</f>
        <v>1</v>
      </c>
      <c r="C1113" s="184">
        <v>0.0</v>
      </c>
      <c r="D1113" s="180">
        <v>44926.0</v>
      </c>
      <c r="E1113" s="181">
        <v>44926.0</v>
      </c>
      <c r="F1113" s="182">
        <v>4.0</v>
      </c>
      <c r="G1113" s="152">
        <v>12.0</v>
      </c>
      <c r="H1113" s="153" t="s">
        <v>816</v>
      </c>
      <c r="I1113" s="153">
        <v>2022.0</v>
      </c>
      <c r="J1113" s="152">
        <f t="shared" si="6"/>
        <v>2023</v>
      </c>
      <c r="K1113" s="153" t="str">
        <f t="shared" si="4"/>
        <v>Expenditure on Migration Reintegration and Support for Returnees Programme (Q3 FY 2023)</v>
      </c>
      <c r="L1113" s="152" t="s">
        <v>5</v>
      </c>
      <c r="M1113" s="152" t="s">
        <v>8</v>
      </c>
      <c r="N1113" s="152">
        <v>10.0</v>
      </c>
      <c r="O1113" s="152"/>
      <c r="P1113" s="152"/>
      <c r="Q1113" s="152"/>
      <c r="R1113" s="153"/>
      <c r="S1113" s="153" t="str">
        <f t="array" ref="S1113">INDEX(Activities!I:I, MATCH(A1113, Activities!A:A, 0))</f>
        <v>Migration Reintegration and Support for Returnees Programme</v>
      </c>
      <c r="T1113" s="153"/>
      <c r="U1113" s="135"/>
      <c r="V1113" s="135"/>
      <c r="W1113" s="135"/>
      <c r="X1113" s="135"/>
      <c r="Y1113" s="135"/>
      <c r="Z1113" s="135"/>
      <c r="AA1113" s="135"/>
    </row>
    <row r="1114" ht="15.0" customHeight="1">
      <c r="A1114" s="146" t="s">
        <v>136</v>
      </c>
      <c r="B1114" s="147">
        <f>COUNTIF(Activities!A:A, A1114)</f>
        <v>1</v>
      </c>
      <c r="C1114" s="185">
        <v>690125.85</v>
      </c>
      <c r="D1114" s="180">
        <v>44926.0</v>
      </c>
      <c r="E1114" s="181">
        <v>44926.0</v>
      </c>
      <c r="F1114" s="182">
        <v>4.0</v>
      </c>
      <c r="G1114" s="152">
        <v>12.0</v>
      </c>
      <c r="H1114" s="153" t="s">
        <v>816</v>
      </c>
      <c r="I1114" s="153">
        <v>2022.0</v>
      </c>
      <c r="J1114" s="152">
        <f t="shared" si="6"/>
        <v>2023</v>
      </c>
      <c r="K1114" s="153" t="str">
        <f t="shared" si="4"/>
        <v>Expenditure on Supporting Turkey to manage illegal migration from the East (Q3 FY 2023)</v>
      </c>
      <c r="L1114" s="152" t="s">
        <v>5</v>
      </c>
      <c r="M1114" s="152" t="s">
        <v>8</v>
      </c>
      <c r="N1114" s="152">
        <v>10.0</v>
      </c>
      <c r="O1114" s="152"/>
      <c r="P1114" s="152"/>
      <c r="Q1114" s="152"/>
      <c r="R1114" s="153"/>
      <c r="S1114" s="153" t="str">
        <f t="array" ref="S1114">INDEX(Activities!I:I, MATCH(A1114, Activities!A:A, 0))</f>
        <v>Supporting Turkey to manage illegal migration from the East</v>
      </c>
      <c r="T1114" s="153"/>
      <c r="U1114" s="135"/>
      <c r="V1114" s="135"/>
      <c r="W1114" s="135"/>
      <c r="X1114" s="135"/>
      <c r="Y1114" s="135"/>
      <c r="Z1114" s="135"/>
      <c r="AA1114" s="135"/>
    </row>
    <row r="1115" ht="15.0" customHeight="1">
      <c r="A1115" s="146" t="s">
        <v>142</v>
      </c>
      <c r="B1115" s="147">
        <f>COUNTIF(Activities!A:A, A1115)</f>
        <v>1</v>
      </c>
      <c r="C1115" s="187">
        <v>0.0</v>
      </c>
      <c r="D1115" s="180">
        <v>44926.0</v>
      </c>
      <c r="E1115" s="181">
        <v>44926.0</v>
      </c>
      <c r="F1115" s="182">
        <v>4.0</v>
      </c>
      <c r="G1115" s="152">
        <v>12.0</v>
      </c>
      <c r="H1115" s="153" t="s">
        <v>816</v>
      </c>
      <c r="I1115" s="153">
        <v>2022.0</v>
      </c>
      <c r="J1115" s="152">
        <f t="shared" si="6"/>
        <v>2023</v>
      </c>
      <c r="K1115" s="153" t="str">
        <f t="shared" si="4"/>
        <v>Expenditure on Commonwealth Prosperity (Q3 FY 2023)</v>
      </c>
      <c r="L1115" s="152" t="s">
        <v>5</v>
      </c>
      <c r="M1115" s="152" t="s">
        <v>8</v>
      </c>
      <c r="N1115" s="152">
        <v>10.0</v>
      </c>
      <c r="O1115" s="152"/>
      <c r="P1115" s="152"/>
      <c r="Q1115" s="152"/>
      <c r="R1115" s="153"/>
      <c r="S1115" s="153" t="str">
        <f t="array" ref="S1115">INDEX(Activities!I:I, MATCH(A1115, Activities!A:A, 0))</f>
        <v>Commonwealth Prosperity</v>
      </c>
      <c r="T1115" s="153"/>
      <c r="U1115" s="135"/>
      <c r="V1115" s="135"/>
      <c r="W1115" s="135"/>
      <c r="X1115" s="135"/>
      <c r="Y1115" s="135"/>
      <c r="Z1115" s="135"/>
      <c r="AA1115" s="135"/>
    </row>
    <row r="1116" ht="15.0" customHeight="1">
      <c r="A1116" s="164" t="s">
        <v>146</v>
      </c>
      <c r="B1116" s="147">
        <f>COUNTIF(Activities!A:A, A1116)</f>
        <v>1</v>
      </c>
      <c r="C1116" s="185">
        <v>0.0</v>
      </c>
      <c r="D1116" s="180">
        <v>44926.0</v>
      </c>
      <c r="E1116" s="181">
        <v>44926.0</v>
      </c>
      <c r="F1116" s="182">
        <v>4.0</v>
      </c>
      <c r="G1116" s="152">
        <v>12.0</v>
      </c>
      <c r="H1116" s="153" t="s">
        <v>816</v>
      </c>
      <c r="I1116" s="153">
        <v>2022.0</v>
      </c>
      <c r="J1116" s="152">
        <f t="shared" si="6"/>
        <v>2023</v>
      </c>
      <c r="K1116" s="153" t="str">
        <f t="shared" si="4"/>
        <v>Expenditure on Commonwealth Security (Q3 FY 2023)</v>
      </c>
      <c r="L1116" s="152" t="s">
        <v>5</v>
      </c>
      <c r="M1116" s="152" t="s">
        <v>8</v>
      </c>
      <c r="N1116" s="152">
        <v>10.0</v>
      </c>
      <c r="O1116" s="152"/>
      <c r="P1116" s="152"/>
      <c r="Q1116" s="152"/>
      <c r="R1116" s="153"/>
      <c r="S1116" s="153" t="str">
        <f t="array" ref="S1116">INDEX(Activities!I:I, MATCH(A1116, Activities!A:A, 0))</f>
        <v>Commonwealth Security</v>
      </c>
      <c r="T1116" s="153"/>
      <c r="U1116" s="135"/>
      <c r="V1116" s="135"/>
      <c r="W1116" s="135"/>
      <c r="X1116" s="135"/>
      <c r="Y1116" s="135"/>
      <c r="Z1116" s="135"/>
      <c r="AA1116" s="135"/>
    </row>
    <row r="1117" ht="15.0" customHeight="1">
      <c r="A1117" s="165" t="s">
        <v>151</v>
      </c>
      <c r="B1117" s="147">
        <f>COUNTIF(Activities!A:A, A1117)</f>
        <v>1</v>
      </c>
      <c r="C1117" s="187">
        <v>0.0</v>
      </c>
      <c r="D1117" s="180">
        <v>44926.0</v>
      </c>
      <c r="E1117" s="181">
        <v>44926.0</v>
      </c>
      <c r="F1117" s="182">
        <v>4.0</v>
      </c>
      <c r="G1117" s="152">
        <v>12.0</v>
      </c>
      <c r="H1117" s="153" t="s">
        <v>816</v>
      </c>
      <c r="I1117" s="153">
        <v>2022.0</v>
      </c>
      <c r="J1117" s="152">
        <f t="shared" si="6"/>
        <v>2023</v>
      </c>
      <c r="K1117" s="153" t="str">
        <f t="shared" si="4"/>
        <v>Expenditure on Commonwealth Fairness (Q3 FY 2023)</v>
      </c>
      <c r="L1117" s="152" t="s">
        <v>5</v>
      </c>
      <c r="M1117" s="152" t="s">
        <v>8</v>
      </c>
      <c r="N1117" s="152">
        <v>10.0</v>
      </c>
      <c r="O1117" s="152"/>
      <c r="P1117" s="152"/>
      <c r="Q1117" s="152"/>
      <c r="R1117" s="153"/>
      <c r="S1117" s="153" t="str">
        <f t="array" ref="S1117">INDEX(Activities!I:I, MATCH(A1117, Activities!A:A, 0))</f>
        <v>Commonwealth Fairness</v>
      </c>
      <c r="T1117" s="153"/>
      <c r="U1117" s="135"/>
      <c r="V1117" s="135"/>
      <c r="W1117" s="135"/>
      <c r="X1117" s="135"/>
      <c r="Y1117" s="135"/>
      <c r="Z1117" s="135"/>
      <c r="AA1117" s="135"/>
    </row>
    <row r="1118" ht="15.0" customHeight="1">
      <c r="A1118" s="165" t="s">
        <v>156</v>
      </c>
      <c r="B1118" s="147">
        <f>COUNTIF(Activities!A:A, A1118)</f>
        <v>1</v>
      </c>
      <c r="C1118" s="185">
        <v>0.0</v>
      </c>
      <c r="D1118" s="180">
        <v>44926.0</v>
      </c>
      <c r="E1118" s="181">
        <v>44926.0</v>
      </c>
      <c r="F1118" s="182">
        <v>4.0</v>
      </c>
      <c r="G1118" s="152">
        <v>12.0</v>
      </c>
      <c r="H1118" s="153" t="s">
        <v>816</v>
      </c>
      <c r="I1118" s="153">
        <v>2022.0</v>
      </c>
      <c r="J1118" s="152">
        <f t="shared" si="6"/>
        <v>2023</v>
      </c>
      <c r="K1118" s="153" t="str">
        <f t="shared" si="4"/>
        <v>Expenditure on Commonwealth Sustainability (Q3 FY 2023)</v>
      </c>
      <c r="L1118" s="152" t="s">
        <v>5</v>
      </c>
      <c r="M1118" s="152" t="s">
        <v>8</v>
      </c>
      <c r="N1118" s="152">
        <v>10.0</v>
      </c>
      <c r="O1118" s="152"/>
      <c r="P1118" s="152"/>
      <c r="Q1118" s="152"/>
      <c r="R1118" s="153"/>
      <c r="S1118" s="153" t="str">
        <f t="array" ref="S1118">INDEX(Activities!I:I, MATCH(A1118, Activities!A:A, 0))</f>
        <v>Commonwealth Sustainability</v>
      </c>
      <c r="T1118" s="153"/>
      <c r="U1118" s="135"/>
      <c r="V1118" s="135"/>
      <c r="W1118" s="135"/>
      <c r="X1118" s="135"/>
      <c r="Y1118" s="135"/>
      <c r="Z1118" s="135"/>
      <c r="AA1118" s="135"/>
    </row>
    <row r="1119" ht="15.0" customHeight="1">
      <c r="A1119" s="165" t="s">
        <v>161</v>
      </c>
      <c r="B1119" s="147">
        <f>COUNTIF(Activities!A:A, A1119)</f>
        <v>1</v>
      </c>
      <c r="C1119" s="187">
        <v>3174425.47</v>
      </c>
      <c r="D1119" s="180">
        <v>44926.0</v>
      </c>
      <c r="E1119" s="181">
        <v>44926.0</v>
      </c>
      <c r="F1119" s="182">
        <v>4.0</v>
      </c>
      <c r="G1119" s="152">
        <v>12.0</v>
      </c>
      <c r="H1119" s="153" t="s">
        <v>816</v>
      </c>
      <c r="I1119" s="153">
        <v>2022.0</v>
      </c>
      <c r="J1119" s="152">
        <f t="shared" si="6"/>
        <v>2023</v>
      </c>
      <c r="K1119" s="153" t="str">
        <f t="shared" si="4"/>
        <v>Expenditure on Counter Terrorism Programmes Fund (Q3 FY 2023)</v>
      </c>
      <c r="L1119" s="152" t="s">
        <v>5</v>
      </c>
      <c r="M1119" s="152" t="s">
        <v>8</v>
      </c>
      <c r="N1119" s="152">
        <v>10.0</v>
      </c>
      <c r="O1119" s="152"/>
      <c r="P1119" s="152"/>
      <c r="Q1119" s="152"/>
      <c r="R1119" s="153"/>
      <c r="S1119" s="153" t="str">
        <f t="array" ref="S1119">INDEX(Activities!I:I, MATCH(A1119, Activities!A:A, 0))</f>
        <v>Counter Terrorism Programmes Fund</v>
      </c>
      <c r="T1119" s="153"/>
      <c r="U1119" s="135"/>
      <c r="V1119" s="135"/>
      <c r="W1119" s="135"/>
      <c r="X1119" s="135"/>
      <c r="Y1119" s="135"/>
      <c r="Z1119" s="135"/>
      <c r="AA1119" s="135"/>
    </row>
    <row r="1120" ht="15.0" customHeight="1">
      <c r="A1120" s="165" t="s">
        <v>174</v>
      </c>
      <c r="B1120" s="147">
        <f>COUNTIF(Activities!A:A, A1120)</f>
        <v>1</v>
      </c>
      <c r="C1120" s="185">
        <v>1093785.37</v>
      </c>
      <c r="D1120" s="180">
        <v>44926.0</v>
      </c>
      <c r="E1120" s="181">
        <v>44926.0</v>
      </c>
      <c r="F1120" s="182">
        <v>4.0</v>
      </c>
      <c r="G1120" s="152">
        <v>12.0</v>
      </c>
      <c r="H1120" s="153" t="s">
        <v>816</v>
      </c>
      <c r="I1120" s="153">
        <v>2022.0</v>
      </c>
      <c r="J1120" s="152">
        <f t="shared" si="6"/>
        <v>2023</v>
      </c>
      <c r="K1120" s="153" t="str">
        <f t="shared" si="4"/>
        <v>Expenditure on Collaboration against trafficking and smuggling in Nigeria &amp; Niger (CATS NN)(Formerly Upstream Programme) (Q3 FY 2023)</v>
      </c>
      <c r="L1120" s="152" t="s">
        <v>5</v>
      </c>
      <c r="M1120" s="152" t="s">
        <v>8</v>
      </c>
      <c r="N1120" s="152">
        <v>10.0</v>
      </c>
      <c r="O1120" s="152"/>
      <c r="P1120" s="152"/>
      <c r="Q1120" s="152"/>
      <c r="R1120" s="153"/>
      <c r="S1120" s="153" t="str">
        <f t="array" ref="S1120">INDEX(Activities!I:I, MATCH(A1120, Activities!A:A, 0))</f>
        <v>Collaboration against trafficking and smuggling in Nigeria &amp; Niger (CATS NN)(Formerly Upstream Programme)</v>
      </c>
      <c r="T1120" s="153"/>
      <c r="U1120" s="135"/>
      <c r="V1120" s="135"/>
      <c r="W1120" s="135"/>
      <c r="X1120" s="135"/>
      <c r="Y1120" s="135"/>
      <c r="Z1120" s="135"/>
      <c r="AA1120" s="135"/>
    </row>
    <row r="1121" ht="15.0" customHeight="1">
      <c r="A1121" s="146" t="s">
        <v>175</v>
      </c>
      <c r="B1121" s="147">
        <f>COUNTIF(Activities!A:A, A1121)</f>
        <v>1</v>
      </c>
      <c r="C1121" s="187">
        <v>0.0</v>
      </c>
      <c r="D1121" s="180">
        <v>44926.0</v>
      </c>
      <c r="E1121" s="181">
        <v>44926.0</v>
      </c>
      <c r="F1121" s="182">
        <v>4.0</v>
      </c>
      <c r="G1121" s="152">
        <v>12.0</v>
      </c>
      <c r="H1121" s="153" t="s">
        <v>816</v>
      </c>
      <c r="I1121" s="153">
        <v>2022.0</v>
      </c>
      <c r="J1121" s="152">
        <f t="shared" si="6"/>
        <v>2023</v>
      </c>
      <c r="K1121" s="153" t="str">
        <f t="shared" si="4"/>
        <v>Expenditure on Future Frontiers Programme (Q3 FY 2023)</v>
      </c>
      <c r="L1121" s="152" t="s">
        <v>5</v>
      </c>
      <c r="M1121" s="152" t="s">
        <v>8</v>
      </c>
      <c r="N1121" s="152">
        <v>10.0</v>
      </c>
      <c r="O1121" s="152"/>
      <c r="P1121" s="152"/>
      <c r="Q1121" s="152"/>
      <c r="R1121" s="153"/>
      <c r="S1121" s="153" t="str">
        <f t="array" ref="S1121">INDEX(Activities!I:I, MATCH(A1121, Activities!A:A, 0))</f>
        <v>Future Frontiers Programme</v>
      </c>
      <c r="T1121" s="153"/>
      <c r="U1121" s="135"/>
      <c r="V1121" s="135"/>
      <c r="W1121" s="135"/>
      <c r="X1121" s="135"/>
      <c r="Y1121" s="135"/>
      <c r="Z1121" s="135"/>
      <c r="AA1121" s="135"/>
    </row>
    <row r="1122" ht="15.0" customHeight="1">
      <c r="A1122" s="146" t="s">
        <v>179</v>
      </c>
      <c r="B1122" s="147">
        <f>COUNTIF(Activities!A:A, A1122)</f>
        <v>1</v>
      </c>
      <c r="C1122" s="184">
        <v>0.0</v>
      </c>
      <c r="D1122" s="180">
        <v>44926.0</v>
      </c>
      <c r="E1122" s="181">
        <v>44926.0</v>
      </c>
      <c r="F1122" s="182">
        <v>4.0</v>
      </c>
      <c r="G1122" s="152">
        <v>12.0</v>
      </c>
      <c r="H1122" s="153" t="s">
        <v>816</v>
      </c>
      <c r="I1122" s="153">
        <v>2022.0</v>
      </c>
      <c r="J1122" s="152">
        <f t="shared" si="6"/>
        <v>2023</v>
      </c>
      <c r="K1122" s="153" t="str">
        <f t="shared" si="4"/>
        <v>Expenditure on Afghanistan Demining programme (Q3 FY 2023)</v>
      </c>
      <c r="L1122" s="152" t="s">
        <v>5</v>
      </c>
      <c r="M1122" s="152" t="s">
        <v>8</v>
      </c>
      <c r="N1122" s="152">
        <v>10.0</v>
      </c>
      <c r="O1122" s="152"/>
      <c r="P1122" s="152"/>
      <c r="Q1122" s="152"/>
      <c r="R1122" s="153"/>
      <c r="S1122" s="153" t="str">
        <f t="array" ref="S1122">INDEX(Activities!I:I, MATCH(A1122, Activities!A:A, 0))</f>
        <v>Afghanistan Demining programme</v>
      </c>
      <c r="T1122" s="153"/>
      <c r="U1122" s="135"/>
      <c r="V1122" s="135"/>
      <c r="W1122" s="135"/>
      <c r="X1122" s="135"/>
      <c r="Y1122" s="135"/>
      <c r="Z1122" s="135"/>
      <c r="AA1122" s="135"/>
    </row>
    <row r="1123" ht="15.0" customHeight="1">
      <c r="A1123" s="146" t="s">
        <v>186</v>
      </c>
      <c r="B1123" s="147">
        <f>COUNTIF(Activities!A:A, A1123)</f>
        <v>1</v>
      </c>
      <c r="C1123" s="185">
        <v>0.0</v>
      </c>
      <c r="D1123" s="180">
        <v>44926.0</v>
      </c>
      <c r="E1123" s="181">
        <v>44926.0</v>
      </c>
      <c r="F1123" s="182">
        <v>4.0</v>
      </c>
      <c r="G1123" s="152">
        <v>12.0</v>
      </c>
      <c r="H1123" s="153" t="s">
        <v>816</v>
      </c>
      <c r="I1123" s="153">
        <v>2022.0</v>
      </c>
      <c r="J1123" s="152">
        <f t="shared" si="6"/>
        <v>2023</v>
      </c>
      <c r="K1123" s="153" t="str">
        <f t="shared" si="4"/>
        <v>Expenditure on Afghanistan Migration programme (Q3 FY 2023)</v>
      </c>
      <c r="L1123" s="152" t="s">
        <v>5</v>
      </c>
      <c r="M1123" s="152" t="s">
        <v>8</v>
      </c>
      <c r="N1123" s="152">
        <v>10.0</v>
      </c>
      <c r="O1123" s="152"/>
      <c r="P1123" s="152"/>
      <c r="Q1123" s="152"/>
      <c r="R1123" s="153"/>
      <c r="S1123" s="153" t="str">
        <f t="array" ref="S1123">INDEX(Activities!I:I, MATCH(A1123, Activities!A:A, 0))</f>
        <v>Afghanistan Migration programme</v>
      </c>
      <c r="T1123" s="153"/>
      <c r="U1123" s="135"/>
      <c r="V1123" s="135"/>
      <c r="W1123" s="135"/>
      <c r="X1123" s="135"/>
      <c r="Y1123" s="135"/>
      <c r="Z1123" s="135"/>
      <c r="AA1123" s="135"/>
    </row>
    <row r="1124" ht="15.0" customHeight="1">
      <c r="A1124" s="146" t="s">
        <v>191</v>
      </c>
      <c r="B1124" s="147">
        <f>COUNTIF(Activities!A:A, A1124)</f>
        <v>1</v>
      </c>
      <c r="C1124" s="187">
        <v>0.0</v>
      </c>
      <c r="D1124" s="180">
        <v>44926.0</v>
      </c>
      <c r="E1124" s="181">
        <v>44926.0</v>
      </c>
      <c r="F1124" s="182">
        <v>4.0</v>
      </c>
      <c r="G1124" s="152">
        <v>12.0</v>
      </c>
      <c r="H1124" s="153" t="s">
        <v>816</v>
      </c>
      <c r="I1124" s="153">
        <v>2022.0</v>
      </c>
      <c r="J1124" s="152">
        <f t="shared" si="6"/>
        <v>2023</v>
      </c>
      <c r="K1124" s="153" t="str">
        <f t="shared" si="4"/>
        <v>Expenditure on Afghanistan Security Sector and Peace-building Support (Q3 FY 2023)</v>
      </c>
      <c r="L1124" s="152" t="s">
        <v>5</v>
      </c>
      <c r="M1124" s="152" t="s">
        <v>8</v>
      </c>
      <c r="N1124" s="152">
        <v>10.0</v>
      </c>
      <c r="O1124" s="152"/>
      <c r="P1124" s="152"/>
      <c r="Q1124" s="152"/>
      <c r="R1124" s="153"/>
      <c r="S1124" s="153" t="str">
        <f t="array" ref="S1124">INDEX(Activities!I:I, MATCH(A1124, Activities!A:A, 0))</f>
        <v>Afghanistan Security Sector and Peace-building Support</v>
      </c>
      <c r="T1124" s="153"/>
      <c r="U1124" s="135"/>
      <c r="V1124" s="135"/>
      <c r="W1124" s="135"/>
      <c r="X1124" s="135"/>
      <c r="Y1124" s="135"/>
      <c r="Z1124" s="135"/>
      <c r="AA1124" s="135"/>
    </row>
    <row r="1125" ht="15.0" customHeight="1">
      <c r="A1125" s="146" t="s">
        <v>195</v>
      </c>
      <c r="B1125" s="147">
        <f>COUNTIF(Activities!A:A, A1125)</f>
        <v>1</v>
      </c>
      <c r="C1125" s="185">
        <v>-1.507073844E7</v>
      </c>
      <c r="D1125" s="180">
        <v>44926.0</v>
      </c>
      <c r="E1125" s="181">
        <v>44926.0</v>
      </c>
      <c r="F1125" s="182">
        <v>4.0</v>
      </c>
      <c r="G1125" s="152">
        <v>12.0</v>
      </c>
      <c r="H1125" s="153" t="s">
        <v>816</v>
      </c>
      <c r="I1125" s="153">
        <v>2022.0</v>
      </c>
      <c r="J1125" s="152">
        <f t="shared" si="6"/>
        <v>2023</v>
      </c>
      <c r="K1125" s="153" t="str">
        <f t="shared" si="4"/>
        <v>Expenditure on Afghan National Army Trust Fund (Q3 FY 2023)</v>
      </c>
      <c r="L1125" s="152" t="s">
        <v>5</v>
      </c>
      <c r="M1125" s="152" t="s">
        <v>8</v>
      </c>
      <c r="N1125" s="152">
        <v>10.0</v>
      </c>
      <c r="O1125" s="152"/>
      <c r="P1125" s="152"/>
      <c r="Q1125" s="152"/>
      <c r="R1125" s="153"/>
      <c r="S1125" s="153" t="str">
        <f t="array" ref="S1125">INDEX(Activities!I:I, MATCH(A1125, Activities!A:A, 0))</f>
        <v>Afghan National Army Trust Fund</v>
      </c>
      <c r="T1125" s="153"/>
      <c r="U1125" s="135"/>
      <c r="V1125" s="135"/>
      <c r="W1125" s="135"/>
      <c r="X1125" s="135"/>
      <c r="Y1125" s="135"/>
      <c r="Z1125" s="135"/>
      <c r="AA1125" s="135"/>
    </row>
    <row r="1126" ht="15.0" customHeight="1">
      <c r="A1126" s="146" t="s">
        <v>199</v>
      </c>
      <c r="B1126" s="147">
        <f>COUNTIF(Activities!A:A, A1126)</f>
        <v>1</v>
      </c>
      <c r="C1126" s="187">
        <v>0.0</v>
      </c>
      <c r="D1126" s="180">
        <v>44926.0</v>
      </c>
      <c r="E1126" s="181">
        <v>44926.0</v>
      </c>
      <c r="F1126" s="182">
        <v>4.0</v>
      </c>
      <c r="G1126" s="152">
        <v>12.0</v>
      </c>
      <c r="H1126" s="153" t="s">
        <v>816</v>
      </c>
      <c r="I1126" s="153">
        <v>2022.0</v>
      </c>
      <c r="J1126" s="152">
        <f t="shared" si="6"/>
        <v>2023</v>
      </c>
      <c r="K1126" s="153" t="str">
        <f t="shared" si="4"/>
        <v>Expenditure on Afghanistan Support to the Peace Process (Q3 FY 2023)</v>
      </c>
      <c r="L1126" s="152" t="s">
        <v>5</v>
      </c>
      <c r="M1126" s="152" t="s">
        <v>8</v>
      </c>
      <c r="N1126" s="152">
        <v>10.0</v>
      </c>
      <c r="O1126" s="152"/>
      <c r="P1126" s="152"/>
      <c r="Q1126" s="152"/>
      <c r="R1126" s="153"/>
      <c r="S1126" s="153" t="str">
        <f t="array" ref="S1126">INDEX(Activities!I:I, MATCH(A1126, Activities!A:A, 0))</f>
        <v>Afghanistan Support to the Peace Process</v>
      </c>
      <c r="T1126" s="153"/>
      <c r="U1126" s="135"/>
      <c r="V1126" s="135"/>
      <c r="W1126" s="135"/>
      <c r="X1126" s="135"/>
      <c r="Y1126" s="135"/>
      <c r="Z1126" s="135"/>
      <c r="AA1126" s="135"/>
    </row>
    <row r="1127" ht="15.0" customHeight="1">
      <c r="A1127" s="146" t="s">
        <v>203</v>
      </c>
      <c r="B1127" s="147">
        <f>COUNTIF(Activities!A:A, A1127)</f>
        <v>1</v>
      </c>
      <c r="C1127" s="184">
        <v>0.0</v>
      </c>
      <c r="D1127" s="180">
        <v>44926.0</v>
      </c>
      <c r="E1127" s="181">
        <v>44926.0</v>
      </c>
      <c r="F1127" s="182">
        <v>4.0</v>
      </c>
      <c r="G1127" s="152">
        <v>12.0</v>
      </c>
      <c r="H1127" s="153" t="s">
        <v>816</v>
      </c>
      <c r="I1127" s="153">
        <v>2022.0</v>
      </c>
      <c r="J1127" s="152">
        <f t="shared" si="6"/>
        <v>2023</v>
      </c>
      <c r="K1127" s="153" t="str">
        <f t="shared" si="4"/>
        <v>Expenditure on Great Lakes Programme (Q3 FY 2023)</v>
      </c>
      <c r="L1127" s="152" t="s">
        <v>5</v>
      </c>
      <c r="M1127" s="152" t="s">
        <v>8</v>
      </c>
      <c r="N1127" s="152">
        <v>10.0</v>
      </c>
      <c r="O1127" s="152"/>
      <c r="P1127" s="152"/>
      <c r="Q1127" s="152"/>
      <c r="R1127" s="153"/>
      <c r="S1127" s="153" t="str">
        <f t="array" ref="S1127">INDEX(Activities!I:I, MATCH(A1127, Activities!A:A, 0))</f>
        <v>Great Lakes Programme</v>
      </c>
      <c r="T1127" s="153"/>
      <c r="U1127" s="135"/>
      <c r="V1127" s="135"/>
      <c r="W1127" s="135"/>
      <c r="X1127" s="135"/>
      <c r="Y1127" s="135"/>
      <c r="Z1127" s="135"/>
      <c r="AA1127" s="135"/>
    </row>
    <row r="1128" ht="15.0" customHeight="1">
      <c r="A1128" s="146" t="s">
        <v>207</v>
      </c>
      <c r="B1128" s="147">
        <f>COUNTIF(Activities!A:A, A1128)</f>
        <v>1</v>
      </c>
      <c r="C1128" s="185">
        <v>-204270.69</v>
      </c>
      <c r="D1128" s="180">
        <v>44926.0</v>
      </c>
      <c r="E1128" s="181">
        <v>44926.0</v>
      </c>
      <c r="F1128" s="182">
        <v>4.0</v>
      </c>
      <c r="G1128" s="152">
        <v>12.0</v>
      </c>
      <c r="H1128" s="153" t="s">
        <v>816</v>
      </c>
      <c r="I1128" s="153">
        <v>2022.0</v>
      </c>
      <c r="J1128" s="152">
        <f t="shared" si="6"/>
        <v>2023</v>
      </c>
      <c r="K1128" s="153" t="str">
        <f t="shared" si="4"/>
        <v>Expenditure on Nigeria Security &amp; Justice Reform Programme (Q3 FY 2023)</v>
      </c>
      <c r="L1128" s="152" t="s">
        <v>5</v>
      </c>
      <c r="M1128" s="152" t="s">
        <v>8</v>
      </c>
      <c r="N1128" s="152">
        <v>10.0</v>
      </c>
      <c r="O1128" s="152"/>
      <c r="P1128" s="152"/>
      <c r="Q1128" s="152"/>
      <c r="R1128" s="153"/>
      <c r="S1128" s="153" t="str">
        <f t="array" ref="S1128">INDEX(Activities!I:I, MATCH(A1128, Activities!A:A, 0))</f>
        <v>Nigeria Security &amp; Justice Reform Programme</v>
      </c>
      <c r="T1128" s="153"/>
      <c r="U1128" s="135"/>
      <c r="V1128" s="135"/>
      <c r="W1128" s="135"/>
      <c r="X1128" s="135"/>
      <c r="Y1128" s="135"/>
      <c r="Z1128" s="135"/>
      <c r="AA1128" s="135"/>
    </row>
    <row r="1129" ht="15.0" customHeight="1">
      <c r="A1129" s="146" t="s">
        <v>213</v>
      </c>
      <c r="B1129" s="147">
        <f>COUNTIF(Activities!A:A, A1129)</f>
        <v>1</v>
      </c>
      <c r="C1129" s="187">
        <v>0.0</v>
      </c>
      <c r="D1129" s="180">
        <v>44926.0</v>
      </c>
      <c r="E1129" s="181">
        <v>44926.0</v>
      </c>
      <c r="F1129" s="182">
        <v>4.0</v>
      </c>
      <c r="G1129" s="152">
        <v>12.0</v>
      </c>
      <c r="H1129" s="153" t="s">
        <v>816</v>
      </c>
      <c r="I1129" s="153">
        <v>2022.0</v>
      </c>
      <c r="J1129" s="152">
        <f t="shared" si="6"/>
        <v>2023</v>
      </c>
      <c r="K1129" s="153" t="str">
        <f t="shared" si="4"/>
        <v>Expenditure on North East Nigeria Security and Conflict and Stabilisation Programme (Q3 FY 2023)</v>
      </c>
      <c r="L1129" s="152" t="s">
        <v>5</v>
      </c>
      <c r="M1129" s="152" t="s">
        <v>8</v>
      </c>
      <c r="N1129" s="152">
        <v>10.0</v>
      </c>
      <c r="O1129" s="152"/>
      <c r="P1129" s="152"/>
      <c r="Q1129" s="152"/>
      <c r="R1129" s="153"/>
      <c r="S1129" s="153" t="str">
        <f t="array" ref="S1129">INDEX(Activities!I:I, MATCH(A1129, Activities!A:A, 0))</f>
        <v>North East Nigeria Security and Conflict and Stabilisation Programme</v>
      </c>
      <c r="T1129" s="153"/>
      <c r="U1129" s="135"/>
      <c r="V1129" s="135"/>
      <c r="W1129" s="135"/>
      <c r="X1129" s="135"/>
      <c r="Y1129" s="135"/>
      <c r="Z1129" s="135"/>
      <c r="AA1129" s="135"/>
    </row>
    <row r="1130" ht="15.0" customHeight="1">
      <c r="A1130" s="146" t="s">
        <v>217</v>
      </c>
      <c r="B1130" s="147">
        <f>COUNTIF(Activities!A:A, A1130)</f>
        <v>1</v>
      </c>
      <c r="C1130" s="185">
        <v>0.0</v>
      </c>
      <c r="D1130" s="180">
        <v>44926.0</v>
      </c>
      <c r="E1130" s="181">
        <v>44926.0</v>
      </c>
      <c r="F1130" s="182">
        <v>4.0</v>
      </c>
      <c r="G1130" s="152">
        <v>12.0</v>
      </c>
      <c r="H1130" s="153" t="s">
        <v>816</v>
      </c>
      <c r="I1130" s="153">
        <v>2022.0</v>
      </c>
      <c r="J1130" s="152">
        <f t="shared" si="6"/>
        <v>2023</v>
      </c>
      <c r="K1130" s="153" t="str">
        <f t="shared" si="4"/>
        <v>Expenditure on Strengthening Security and Resilience in Sierra Leone and Neighbouring Countries (Q3 FY 2023)</v>
      </c>
      <c r="L1130" s="152" t="s">
        <v>5</v>
      </c>
      <c r="M1130" s="152" t="s">
        <v>8</v>
      </c>
      <c r="N1130" s="152">
        <v>10.0</v>
      </c>
      <c r="O1130" s="152"/>
      <c r="P1130" s="152"/>
      <c r="Q1130" s="152"/>
      <c r="R1130" s="153"/>
      <c r="S1130" s="153" t="str">
        <f t="array" ref="S1130">INDEX(Activities!I:I, MATCH(A1130, Activities!A:A, 0))</f>
        <v>Strengthening Security and Resilience in Sierra Leone and Neighbouring Countries</v>
      </c>
      <c r="T1130" s="153"/>
      <c r="U1130" s="135"/>
      <c r="V1130" s="135"/>
      <c r="W1130" s="135"/>
      <c r="X1130" s="135"/>
      <c r="Y1130" s="135"/>
      <c r="Z1130" s="135"/>
      <c r="AA1130" s="135"/>
    </row>
    <row r="1131" ht="15.0" customHeight="1">
      <c r="A1131" s="146" t="s">
        <v>221</v>
      </c>
      <c r="B1131" s="147">
        <f>COUNTIF(Activities!A:A, A1131)</f>
        <v>1</v>
      </c>
      <c r="C1131" s="187">
        <v>1005758.01</v>
      </c>
      <c r="D1131" s="180">
        <v>44926.0</v>
      </c>
      <c r="E1131" s="181">
        <v>44926.0</v>
      </c>
      <c r="F1131" s="182">
        <v>4.0</v>
      </c>
      <c r="G1131" s="152">
        <v>12.0</v>
      </c>
      <c r="H1131" s="153" t="s">
        <v>816</v>
      </c>
      <c r="I1131" s="153">
        <v>2022.0</v>
      </c>
      <c r="J1131" s="152">
        <f t="shared" si="6"/>
        <v>2023</v>
      </c>
      <c r="K1131" s="153" t="str">
        <f t="shared" si="4"/>
        <v>Expenditure on Somaliland (Somalia) Programme (Q3 FY 2023)</v>
      </c>
      <c r="L1131" s="152" t="s">
        <v>5</v>
      </c>
      <c r="M1131" s="152" t="s">
        <v>8</v>
      </c>
      <c r="N1131" s="152">
        <v>10.0</v>
      </c>
      <c r="O1131" s="152"/>
      <c r="P1131" s="152"/>
      <c r="Q1131" s="152"/>
      <c r="R1131" s="153"/>
      <c r="S1131" s="153" t="str">
        <f t="array" ref="S1131">INDEX(Activities!I:I, MATCH(A1131, Activities!A:A, 0))</f>
        <v>Somaliland (Somalia) Programme</v>
      </c>
      <c r="T1131" s="153"/>
      <c r="U1131" s="135"/>
      <c r="V1131" s="135"/>
      <c r="W1131" s="135"/>
      <c r="X1131" s="135"/>
      <c r="Y1131" s="135"/>
      <c r="Z1131" s="135"/>
      <c r="AA1131" s="135"/>
    </row>
    <row r="1132" ht="15.0" customHeight="1">
      <c r="A1132" s="146" t="s">
        <v>227</v>
      </c>
      <c r="B1132" s="147">
        <f>COUNTIF(Activities!A:A, A1132)</f>
        <v>1</v>
      </c>
      <c r="C1132" s="184">
        <v>-388.71</v>
      </c>
      <c r="D1132" s="180">
        <v>44926.0</v>
      </c>
      <c r="E1132" s="181">
        <v>44926.0</v>
      </c>
      <c r="F1132" s="182">
        <v>4.0</v>
      </c>
      <c r="G1132" s="152">
        <v>12.0</v>
      </c>
      <c r="H1132" s="153" t="s">
        <v>816</v>
      </c>
      <c r="I1132" s="153">
        <v>2022.0</v>
      </c>
      <c r="J1132" s="152">
        <f t="shared" si="6"/>
        <v>2023</v>
      </c>
      <c r="K1132" s="153" t="str">
        <f t="shared" si="4"/>
        <v>Expenditure on Africa Peace and Security (Q3 FY 2023)</v>
      </c>
      <c r="L1132" s="152" t="s">
        <v>5</v>
      </c>
      <c r="M1132" s="152" t="s">
        <v>8</v>
      </c>
      <c r="N1132" s="152">
        <v>10.0</v>
      </c>
      <c r="O1132" s="152"/>
      <c r="P1132" s="152"/>
      <c r="Q1132" s="152"/>
      <c r="R1132" s="153"/>
      <c r="S1132" s="153" t="str">
        <f t="array" ref="S1132">INDEX(Activities!I:I, MATCH(A1132, Activities!A:A, 0))</f>
        <v>Africa Peace and Security</v>
      </c>
      <c r="T1132" s="153"/>
      <c r="U1132" s="135"/>
      <c r="V1132" s="135"/>
      <c r="W1132" s="135"/>
      <c r="X1132" s="135"/>
      <c r="Y1132" s="135"/>
      <c r="Z1132" s="135"/>
      <c r="AA1132" s="135"/>
    </row>
    <row r="1133" ht="15.0" customHeight="1">
      <c r="A1133" s="146" t="s">
        <v>231</v>
      </c>
      <c r="B1133" s="147">
        <f>COUNTIF(Activities!A:A, A1133)</f>
        <v>1</v>
      </c>
      <c r="C1133" s="185">
        <v>0.0</v>
      </c>
      <c r="D1133" s="180">
        <v>44926.0</v>
      </c>
      <c r="E1133" s="181">
        <v>44926.0</v>
      </c>
      <c r="F1133" s="182">
        <v>4.0</v>
      </c>
      <c r="G1133" s="152">
        <v>12.0</v>
      </c>
      <c r="H1133" s="153" t="s">
        <v>816</v>
      </c>
      <c r="I1133" s="153">
        <v>2022.0</v>
      </c>
      <c r="J1133" s="152">
        <f t="shared" si="6"/>
        <v>2023</v>
      </c>
      <c r="K1133" s="153" t="str">
        <f t="shared" si="4"/>
        <v>Expenditure on East Africa Preventing Violent Extremism (Q3 FY 2023)</v>
      </c>
      <c r="L1133" s="152" t="s">
        <v>5</v>
      </c>
      <c r="M1133" s="152" t="s">
        <v>8</v>
      </c>
      <c r="N1133" s="152">
        <v>10.0</v>
      </c>
      <c r="O1133" s="152"/>
      <c r="P1133" s="152"/>
      <c r="Q1133" s="152"/>
      <c r="R1133" s="153"/>
      <c r="S1133" s="153" t="str">
        <f t="array" ref="S1133">INDEX(Activities!I:I, MATCH(A1133, Activities!A:A, 0))</f>
        <v>East Africa Preventing Violent Extremism</v>
      </c>
      <c r="T1133" s="153"/>
      <c r="U1133" s="135"/>
      <c r="V1133" s="135"/>
      <c r="W1133" s="135"/>
      <c r="X1133" s="135"/>
      <c r="Y1133" s="135"/>
      <c r="Z1133" s="135"/>
      <c r="AA1133" s="135"/>
    </row>
    <row r="1134" ht="15.0" customHeight="1">
      <c r="A1134" s="146" t="s">
        <v>235</v>
      </c>
      <c r="B1134" s="147">
        <f>COUNTIF(Activities!A:A, A1134)</f>
        <v>1</v>
      </c>
      <c r="C1134" s="187">
        <v>0.0</v>
      </c>
      <c r="D1134" s="180">
        <v>44926.0</v>
      </c>
      <c r="E1134" s="181">
        <v>44926.0</v>
      </c>
      <c r="F1134" s="182">
        <v>4.0</v>
      </c>
      <c r="G1134" s="152">
        <v>12.0</v>
      </c>
      <c r="H1134" s="153" t="s">
        <v>816</v>
      </c>
      <c r="I1134" s="153">
        <v>2022.0</v>
      </c>
      <c r="J1134" s="152">
        <f t="shared" si="6"/>
        <v>2023</v>
      </c>
      <c r="K1134" s="153" t="str">
        <f t="shared" si="4"/>
        <v>Expenditure on East Africa Crime and Justice Programme (Q3 FY 2023)</v>
      </c>
      <c r="L1134" s="152" t="s">
        <v>5</v>
      </c>
      <c r="M1134" s="152" t="s">
        <v>8</v>
      </c>
      <c r="N1134" s="152">
        <v>10.0</v>
      </c>
      <c r="O1134" s="152"/>
      <c r="P1134" s="152"/>
      <c r="Q1134" s="152"/>
      <c r="R1134" s="153"/>
      <c r="S1134" s="153" t="str">
        <f t="array" ref="S1134">INDEX(Activities!I:I, MATCH(A1134, Activities!A:A, 0))</f>
        <v>East Africa Crime and Justice Programme</v>
      </c>
      <c r="T1134" s="153"/>
      <c r="U1134" s="135"/>
      <c r="V1134" s="135"/>
      <c r="W1134" s="135"/>
      <c r="X1134" s="135"/>
      <c r="Y1134" s="135"/>
      <c r="Z1134" s="135"/>
      <c r="AA1134" s="135"/>
    </row>
    <row r="1135" ht="15.0" customHeight="1">
      <c r="A1135" s="146" t="s">
        <v>239</v>
      </c>
      <c r="B1135" s="147">
        <f>COUNTIF(Activities!A:A, A1135)</f>
        <v>1</v>
      </c>
      <c r="C1135" s="185">
        <v>0.0</v>
      </c>
      <c r="D1135" s="180">
        <v>44926.0</v>
      </c>
      <c r="E1135" s="181">
        <v>44926.0</v>
      </c>
      <c r="F1135" s="182">
        <v>4.0</v>
      </c>
      <c r="G1135" s="152">
        <v>12.0</v>
      </c>
      <c r="H1135" s="153" t="s">
        <v>816</v>
      </c>
      <c r="I1135" s="153">
        <v>2022.0</v>
      </c>
      <c r="J1135" s="152">
        <f t="shared" si="6"/>
        <v>2023</v>
      </c>
      <c r="K1135" s="153" t="str">
        <f t="shared" si="4"/>
        <v>Expenditure on East Africa Migration Programme (Q3 FY 2023)</v>
      </c>
      <c r="L1135" s="152" t="s">
        <v>5</v>
      </c>
      <c r="M1135" s="152" t="s">
        <v>8</v>
      </c>
      <c r="N1135" s="152">
        <v>10.0</v>
      </c>
      <c r="O1135" s="152"/>
      <c r="P1135" s="152"/>
      <c r="Q1135" s="152"/>
      <c r="R1135" s="153"/>
      <c r="S1135" s="153" t="str">
        <f t="array" ref="S1135">INDEX(Activities!I:I, MATCH(A1135, Activities!A:A, 0))</f>
        <v>East Africa Migration Programme</v>
      </c>
      <c r="T1135" s="153"/>
      <c r="U1135" s="135"/>
      <c r="V1135" s="135"/>
      <c r="W1135" s="135"/>
      <c r="X1135" s="135"/>
      <c r="Y1135" s="135"/>
      <c r="Z1135" s="135"/>
      <c r="AA1135" s="135"/>
    </row>
    <row r="1136" ht="15.0" customHeight="1">
      <c r="A1136" s="146" t="s">
        <v>244</v>
      </c>
      <c r="B1136" s="147">
        <f>COUNTIF(Activities!A:A, A1136)</f>
        <v>1</v>
      </c>
      <c r="C1136" s="187">
        <v>0.0</v>
      </c>
      <c r="D1136" s="180">
        <v>44926.0</v>
      </c>
      <c r="E1136" s="181">
        <v>44926.0</v>
      </c>
      <c r="F1136" s="182">
        <v>4.0</v>
      </c>
      <c r="G1136" s="152">
        <v>12.0</v>
      </c>
      <c r="H1136" s="153" t="s">
        <v>816</v>
      </c>
      <c r="I1136" s="153">
        <v>2022.0</v>
      </c>
      <c r="J1136" s="152">
        <f t="shared" si="6"/>
        <v>2023</v>
      </c>
      <c r="K1136" s="153" t="str">
        <f t="shared" si="4"/>
        <v>Expenditure on Nigeria Delta &amp; Maritime Security and Stability Programme (Q3 FY 2023)</v>
      </c>
      <c r="L1136" s="152" t="s">
        <v>5</v>
      </c>
      <c r="M1136" s="152" t="s">
        <v>8</v>
      </c>
      <c r="N1136" s="152">
        <v>10.0</v>
      </c>
      <c r="O1136" s="152"/>
      <c r="P1136" s="152"/>
      <c r="Q1136" s="152"/>
      <c r="R1136" s="153"/>
      <c r="S1136" s="153" t="str">
        <f t="array" ref="S1136">INDEX(Activities!I:I, MATCH(A1136, Activities!A:A, 0))</f>
        <v>Nigeria Delta &amp; Maritime Security and Stability Programme</v>
      </c>
      <c r="T1136" s="153"/>
      <c r="U1136" s="135"/>
      <c r="V1136" s="135"/>
      <c r="W1136" s="135"/>
      <c r="X1136" s="135"/>
      <c r="Y1136" s="135"/>
      <c r="Z1136" s="135"/>
      <c r="AA1136" s="135"/>
    </row>
    <row r="1137" ht="15.0" customHeight="1">
      <c r="A1137" s="146" t="s">
        <v>248</v>
      </c>
      <c r="B1137" s="147">
        <f>COUNTIF(Activities!A:A, A1137)</f>
        <v>1</v>
      </c>
      <c r="C1137" s="185">
        <v>0.0</v>
      </c>
      <c r="D1137" s="180">
        <v>44926.0</v>
      </c>
      <c r="E1137" s="181">
        <v>44926.0</v>
      </c>
      <c r="F1137" s="182">
        <v>4.0</v>
      </c>
      <c r="G1137" s="152">
        <v>12.0</v>
      </c>
      <c r="H1137" s="153" t="s">
        <v>816</v>
      </c>
      <c r="I1137" s="153">
        <v>2022.0</v>
      </c>
      <c r="J1137" s="152">
        <f t="shared" si="6"/>
        <v>2023</v>
      </c>
      <c r="K1137" s="153" t="str">
        <f t="shared" si="4"/>
        <v>Expenditure on Sahel Defence and Security (Q3 FY 2023)</v>
      </c>
      <c r="L1137" s="152" t="s">
        <v>5</v>
      </c>
      <c r="M1137" s="152" t="s">
        <v>8</v>
      </c>
      <c r="N1137" s="152">
        <v>10.0</v>
      </c>
      <c r="O1137" s="152"/>
      <c r="P1137" s="152"/>
      <c r="Q1137" s="152"/>
      <c r="R1137" s="153"/>
      <c r="S1137" s="153" t="str">
        <f t="array" ref="S1137">INDEX(Activities!I:I, MATCH(A1137, Activities!A:A, 0))</f>
        <v>Sahel Defence and Security</v>
      </c>
      <c r="T1137" s="153"/>
      <c r="U1137" s="135"/>
      <c r="V1137" s="135"/>
      <c r="W1137" s="135"/>
      <c r="X1137" s="135"/>
      <c r="Y1137" s="135"/>
      <c r="Z1137" s="135"/>
      <c r="AA1137" s="135"/>
    </row>
    <row r="1138" ht="15.0" customHeight="1">
      <c r="A1138" s="146" t="s">
        <v>252</v>
      </c>
      <c r="B1138" s="147">
        <f>COUNTIF(Activities!A:A, A1138)</f>
        <v>1</v>
      </c>
      <c r="C1138" s="186">
        <v>0.0</v>
      </c>
      <c r="D1138" s="180">
        <v>44926.0</v>
      </c>
      <c r="E1138" s="181">
        <v>44926.0</v>
      </c>
      <c r="F1138" s="182">
        <v>4.0</v>
      </c>
      <c r="G1138" s="152">
        <v>12.0</v>
      </c>
      <c r="H1138" s="153" t="s">
        <v>816</v>
      </c>
      <c r="I1138" s="153">
        <v>2022.0</v>
      </c>
      <c r="J1138" s="152">
        <f t="shared" si="6"/>
        <v>2023</v>
      </c>
      <c r="K1138" s="153" t="str">
        <f t="shared" si="4"/>
        <v>Expenditure on Sahel Stabilisation Programme (Q3 FY 2023)</v>
      </c>
      <c r="L1138" s="152" t="s">
        <v>5</v>
      </c>
      <c r="M1138" s="152" t="s">
        <v>8</v>
      </c>
      <c r="N1138" s="152">
        <v>10.0</v>
      </c>
      <c r="O1138" s="152"/>
      <c r="P1138" s="152"/>
      <c r="Q1138" s="152"/>
      <c r="R1138" s="153"/>
      <c r="S1138" s="153" t="str">
        <f t="array" ref="S1138">INDEX(Activities!I:I, MATCH(A1138, Activities!A:A, 0))</f>
        <v>Sahel Stabilisation Programme</v>
      </c>
      <c r="T1138" s="153"/>
      <c r="U1138" s="135"/>
      <c r="V1138" s="135"/>
      <c r="W1138" s="135"/>
      <c r="X1138" s="135"/>
      <c r="Y1138" s="135"/>
      <c r="Z1138" s="135"/>
      <c r="AA1138" s="135"/>
    </row>
    <row r="1139" ht="15.0" customHeight="1">
      <c r="A1139" s="146" t="s">
        <v>256</v>
      </c>
      <c r="B1139" s="147">
        <f>COUNTIF(Activities!A:A, A1139)</f>
        <v>1</v>
      </c>
      <c r="C1139" s="187">
        <v>0.0</v>
      </c>
      <c r="D1139" s="180">
        <v>44926.0</v>
      </c>
      <c r="E1139" s="181">
        <v>44926.0</v>
      </c>
      <c r="F1139" s="182">
        <v>4.0</v>
      </c>
      <c r="G1139" s="152">
        <v>12.0</v>
      </c>
      <c r="H1139" s="153" t="s">
        <v>816</v>
      </c>
      <c r="I1139" s="153">
        <v>2022.0</v>
      </c>
      <c r="J1139" s="152">
        <f t="shared" si="6"/>
        <v>2023</v>
      </c>
      <c r="K1139" s="153" t="str">
        <f t="shared" si="4"/>
        <v>Expenditure on Somalia Human Rights and Vulnerable Persons’ Programme (Q3 FY 2023)</v>
      </c>
      <c r="L1139" s="152" t="s">
        <v>5</v>
      </c>
      <c r="M1139" s="152" t="s">
        <v>8</v>
      </c>
      <c r="N1139" s="152">
        <v>10.0</v>
      </c>
      <c r="O1139" s="152"/>
      <c r="P1139" s="152"/>
      <c r="Q1139" s="152"/>
      <c r="R1139" s="153"/>
      <c r="S1139" s="153" t="str">
        <f t="array" ref="S1139">INDEX(Activities!I:I, MATCH(A1139, Activities!A:A, 0))</f>
        <v>Somalia Human Rights and Vulnerable Persons’ Programme</v>
      </c>
      <c r="T1139" s="153"/>
      <c r="U1139" s="135"/>
      <c r="V1139" s="135"/>
      <c r="W1139" s="135"/>
      <c r="X1139" s="135"/>
      <c r="Y1139" s="135"/>
      <c r="Z1139" s="135"/>
      <c r="AA1139" s="135"/>
    </row>
    <row r="1140" ht="15.0" customHeight="1">
      <c r="A1140" s="146" t="s">
        <v>260</v>
      </c>
      <c r="B1140" s="147">
        <f>COUNTIF(Activities!A:A, A1140)</f>
        <v>1</v>
      </c>
      <c r="C1140" s="184">
        <v>0.0</v>
      </c>
      <c r="D1140" s="180">
        <v>44926.0</v>
      </c>
      <c r="E1140" s="181">
        <v>44926.0</v>
      </c>
      <c r="F1140" s="182">
        <v>4.0</v>
      </c>
      <c r="G1140" s="152">
        <v>12.0</v>
      </c>
      <c r="H1140" s="153" t="s">
        <v>816</v>
      </c>
      <c r="I1140" s="153">
        <v>2022.0</v>
      </c>
      <c r="J1140" s="152">
        <f t="shared" si="6"/>
        <v>2023</v>
      </c>
      <c r="K1140" s="153" t="str">
        <f t="shared" si="4"/>
        <v>Expenditure on Somalia Counter Extremism Programme (Q3 FY 2023)</v>
      </c>
      <c r="L1140" s="152" t="s">
        <v>5</v>
      </c>
      <c r="M1140" s="152" t="s">
        <v>8</v>
      </c>
      <c r="N1140" s="152">
        <v>10.0</v>
      </c>
      <c r="O1140" s="152"/>
      <c r="P1140" s="152"/>
      <c r="Q1140" s="152"/>
      <c r="R1140" s="153"/>
      <c r="S1140" s="153" t="str">
        <f t="array" ref="S1140">INDEX(Activities!I:I, MATCH(A1140, Activities!A:A, 0))</f>
        <v>Somalia Counter Extremism Programme</v>
      </c>
      <c r="T1140" s="153"/>
      <c r="U1140" s="135"/>
      <c r="V1140" s="135"/>
      <c r="W1140" s="135"/>
      <c r="X1140" s="135"/>
      <c r="Y1140" s="135"/>
      <c r="Z1140" s="135"/>
      <c r="AA1140" s="135"/>
    </row>
    <row r="1141" ht="15.0" customHeight="1">
      <c r="A1141" s="146" t="s">
        <v>265</v>
      </c>
      <c r="B1141" s="147">
        <f>COUNTIF(Activities!A:A, A1141)</f>
        <v>1</v>
      </c>
      <c r="C1141" s="185">
        <v>0.0</v>
      </c>
      <c r="D1141" s="180">
        <v>44926.0</v>
      </c>
      <c r="E1141" s="181">
        <v>44926.0</v>
      </c>
      <c r="F1141" s="182">
        <v>4.0</v>
      </c>
      <c r="G1141" s="152">
        <v>12.0</v>
      </c>
      <c r="H1141" s="153" t="s">
        <v>816</v>
      </c>
      <c r="I1141" s="153">
        <v>2022.0</v>
      </c>
      <c r="J1141" s="152">
        <f t="shared" si="6"/>
        <v>2023</v>
      </c>
      <c r="K1141" s="153" t="str">
        <f t="shared" si="4"/>
        <v>Expenditure on Somalia Security Sector Reform Programme (Q3 FY 2023)</v>
      </c>
      <c r="L1141" s="152" t="s">
        <v>5</v>
      </c>
      <c r="M1141" s="152" t="s">
        <v>8</v>
      </c>
      <c r="N1141" s="152">
        <v>10.0</v>
      </c>
      <c r="O1141" s="152"/>
      <c r="P1141" s="152"/>
      <c r="Q1141" s="152"/>
      <c r="R1141" s="153"/>
      <c r="S1141" s="153" t="str">
        <f t="array" ref="S1141">INDEX(Activities!I:I, MATCH(A1141, Activities!A:A, 0))</f>
        <v>Somalia Security Sector Reform Programme</v>
      </c>
      <c r="T1141" s="153"/>
      <c r="U1141" s="135"/>
      <c r="V1141" s="135"/>
      <c r="W1141" s="135"/>
      <c r="X1141" s="135"/>
      <c r="Y1141" s="135"/>
      <c r="Z1141" s="135"/>
      <c r="AA1141" s="135"/>
    </row>
    <row r="1142" ht="15.0" customHeight="1">
      <c r="A1142" s="160" t="s">
        <v>269</v>
      </c>
      <c r="B1142" s="147">
        <f>COUNTIF(Activities!A:A, A1142)</f>
        <v>1</v>
      </c>
      <c r="C1142" s="187">
        <v>0.0</v>
      </c>
      <c r="D1142" s="180">
        <v>44926.0</v>
      </c>
      <c r="E1142" s="181">
        <v>44926.0</v>
      </c>
      <c r="F1142" s="182">
        <v>4.0</v>
      </c>
      <c r="G1142" s="152">
        <v>12.0</v>
      </c>
      <c r="H1142" s="153" t="s">
        <v>816</v>
      </c>
      <c r="I1142" s="153">
        <v>2022.0</v>
      </c>
      <c r="J1142" s="152">
        <f t="shared" si="6"/>
        <v>2023</v>
      </c>
      <c r="K1142" s="153" t="str">
        <f t="shared" si="4"/>
        <v>Expenditure on Somalia Stabilisation Programme (Q3 FY 2023)</v>
      </c>
      <c r="L1142" s="152" t="s">
        <v>5</v>
      </c>
      <c r="M1142" s="152" t="s">
        <v>8</v>
      </c>
      <c r="N1142" s="152">
        <v>10.0</v>
      </c>
      <c r="O1142" s="152"/>
      <c r="P1142" s="152"/>
      <c r="Q1142" s="152"/>
      <c r="R1142" s="153"/>
      <c r="S1142" s="153" t="str">
        <f t="array" ref="S1142">INDEX(Activities!I:I, MATCH(A1142, Activities!A:A, 0))</f>
        <v>Somalia Stabilisation Programme</v>
      </c>
      <c r="T1142" s="153"/>
      <c r="U1142" s="135"/>
      <c r="V1142" s="135"/>
      <c r="W1142" s="135"/>
      <c r="X1142" s="135"/>
      <c r="Y1142" s="135"/>
      <c r="Z1142" s="135"/>
      <c r="AA1142" s="135"/>
    </row>
    <row r="1143" ht="15.0" customHeight="1">
      <c r="A1143" s="160" t="s">
        <v>273</v>
      </c>
      <c r="B1143" s="147">
        <f>COUNTIF(Activities!A:A, A1143)</f>
        <v>1</v>
      </c>
      <c r="C1143" s="185">
        <v>0.0</v>
      </c>
      <c r="D1143" s="180">
        <v>44926.0</v>
      </c>
      <c r="E1143" s="181">
        <v>44926.0</v>
      </c>
      <c r="F1143" s="182">
        <v>4.0</v>
      </c>
      <c r="G1143" s="152">
        <v>12.0</v>
      </c>
      <c r="H1143" s="153" t="s">
        <v>816</v>
      </c>
      <c r="I1143" s="153">
        <v>2022.0</v>
      </c>
      <c r="J1143" s="152">
        <f t="shared" si="6"/>
        <v>2023</v>
      </c>
      <c r="K1143" s="153" t="str">
        <f t="shared" si="4"/>
        <v>Expenditure on South Sudan Conflict Reduction (Q3 FY 2023)</v>
      </c>
      <c r="L1143" s="152" t="s">
        <v>5</v>
      </c>
      <c r="M1143" s="152" t="s">
        <v>8</v>
      </c>
      <c r="N1143" s="152">
        <v>10.0</v>
      </c>
      <c r="O1143" s="152"/>
      <c r="P1143" s="152"/>
      <c r="Q1143" s="152"/>
      <c r="R1143" s="153"/>
      <c r="S1143" s="153" t="str">
        <f t="array" ref="S1143">INDEX(Activities!I:I, MATCH(A1143, Activities!A:A, 0))</f>
        <v>South Sudan Conflict Reduction</v>
      </c>
      <c r="T1143" s="153"/>
      <c r="U1143" s="135"/>
      <c r="V1143" s="135"/>
      <c r="W1143" s="135"/>
      <c r="X1143" s="135"/>
      <c r="Y1143" s="135"/>
      <c r="Z1143" s="135"/>
      <c r="AA1143" s="135"/>
    </row>
    <row r="1144" ht="15.0" customHeight="1">
      <c r="A1144" s="160" t="s">
        <v>279</v>
      </c>
      <c r="B1144" s="147">
        <f>COUNTIF(Activities!A:A, A1144)</f>
        <v>1</v>
      </c>
      <c r="C1144" s="187">
        <v>0.0</v>
      </c>
      <c r="D1144" s="180">
        <v>44926.0</v>
      </c>
      <c r="E1144" s="181">
        <v>44926.0</v>
      </c>
      <c r="F1144" s="182">
        <v>4.0</v>
      </c>
      <c r="G1144" s="152">
        <v>12.0</v>
      </c>
      <c r="H1144" s="153" t="s">
        <v>816</v>
      </c>
      <c r="I1144" s="153">
        <v>2022.0</v>
      </c>
      <c r="J1144" s="152">
        <f t="shared" si="6"/>
        <v>2023</v>
      </c>
      <c r="K1144" s="153" t="str">
        <f t="shared" si="4"/>
        <v>Expenditure on Sudan Conflict Reduction and Stabilisation Programme (Q3 FY 2023)</v>
      </c>
      <c r="L1144" s="152" t="s">
        <v>5</v>
      </c>
      <c r="M1144" s="152" t="s">
        <v>8</v>
      </c>
      <c r="N1144" s="152">
        <v>10.0</v>
      </c>
      <c r="O1144" s="152"/>
      <c r="P1144" s="152"/>
      <c r="Q1144" s="152"/>
      <c r="R1144" s="153"/>
      <c r="S1144" s="153" t="str">
        <f t="array" ref="S1144">INDEX(Activities!I:I, MATCH(A1144, Activities!A:A, 0))</f>
        <v>Sudan Conflict Reduction and Stabilisation Programme</v>
      </c>
      <c r="T1144" s="153"/>
      <c r="U1144" s="135"/>
      <c r="V1144" s="135"/>
      <c r="W1144" s="135"/>
      <c r="X1144" s="135"/>
      <c r="Y1144" s="135"/>
      <c r="Z1144" s="135"/>
      <c r="AA1144" s="135"/>
    </row>
    <row r="1145" ht="15.0" customHeight="1">
      <c r="A1145" s="160" t="s">
        <v>285</v>
      </c>
      <c r="B1145" s="147">
        <f>COUNTIF(Activities!A:A, A1145)</f>
        <v>1</v>
      </c>
      <c r="C1145" s="185">
        <v>2164011.1</v>
      </c>
      <c r="D1145" s="180">
        <v>44926.0</v>
      </c>
      <c r="E1145" s="181">
        <v>44926.0</v>
      </c>
      <c r="F1145" s="182">
        <v>4.0</v>
      </c>
      <c r="G1145" s="152">
        <v>12.0</v>
      </c>
      <c r="H1145" s="153" t="s">
        <v>816</v>
      </c>
      <c r="I1145" s="153">
        <v>2022.0</v>
      </c>
      <c r="J1145" s="152">
        <f t="shared" si="6"/>
        <v>2023</v>
      </c>
      <c r="K1145" s="153" t="str">
        <f t="shared" si="4"/>
        <v>Expenditure on East Africa Programme (Q3 FY 2023)</v>
      </c>
      <c r="L1145" s="152" t="s">
        <v>5</v>
      </c>
      <c r="M1145" s="152" t="s">
        <v>8</v>
      </c>
      <c r="N1145" s="152">
        <v>10.0</v>
      </c>
      <c r="O1145" s="152"/>
      <c r="P1145" s="152"/>
      <c r="Q1145" s="152"/>
      <c r="R1145" s="153"/>
      <c r="S1145" s="153" t="str">
        <f t="array" ref="S1145">INDEX(Activities!I:I, MATCH(A1145, Activities!A:A, 0))</f>
        <v>East Africa Programme</v>
      </c>
      <c r="T1145" s="153"/>
      <c r="U1145" s="135"/>
      <c r="V1145" s="135"/>
      <c r="W1145" s="135"/>
      <c r="X1145" s="135"/>
      <c r="Y1145" s="135"/>
      <c r="Z1145" s="135"/>
      <c r="AA1145" s="135"/>
    </row>
    <row r="1146" ht="15.0" customHeight="1">
      <c r="A1146" s="160" t="s">
        <v>289</v>
      </c>
      <c r="B1146" s="147">
        <f>COUNTIF(Activities!A:A, A1146)</f>
        <v>1</v>
      </c>
      <c r="C1146" s="187">
        <v>1005758.01</v>
      </c>
      <c r="D1146" s="180">
        <v>44926.0</v>
      </c>
      <c r="E1146" s="181">
        <v>44926.0</v>
      </c>
      <c r="F1146" s="182">
        <v>4.0</v>
      </c>
      <c r="G1146" s="152">
        <v>12.0</v>
      </c>
      <c r="H1146" s="153" t="s">
        <v>816</v>
      </c>
      <c r="I1146" s="153">
        <v>2022.0</v>
      </c>
      <c r="J1146" s="152">
        <f t="shared" si="6"/>
        <v>2023</v>
      </c>
      <c r="K1146" s="153" t="str">
        <f t="shared" si="4"/>
        <v>Expenditure on Somalia Programme (Q3 FY 2023)</v>
      </c>
      <c r="L1146" s="152" t="s">
        <v>5</v>
      </c>
      <c r="M1146" s="152" t="s">
        <v>8</v>
      </c>
      <c r="N1146" s="152">
        <v>10.0</v>
      </c>
      <c r="O1146" s="152"/>
      <c r="P1146" s="152"/>
      <c r="Q1146" s="152"/>
      <c r="R1146" s="153"/>
      <c r="S1146" s="153" t="str">
        <f t="array" ref="S1146">INDEX(Activities!I:I, MATCH(A1146, Activities!A:A, 0))</f>
        <v>Somalia Programme</v>
      </c>
      <c r="T1146" s="153"/>
      <c r="U1146" s="135"/>
      <c r="V1146" s="135"/>
      <c r="W1146" s="135"/>
      <c r="X1146" s="135"/>
      <c r="Y1146" s="135"/>
      <c r="Z1146" s="135"/>
      <c r="AA1146" s="135"/>
    </row>
    <row r="1147" ht="15.0" customHeight="1">
      <c r="A1147" s="160" t="s">
        <v>293</v>
      </c>
      <c r="B1147" s="147">
        <f>COUNTIF(Activities!A:A, A1147)</f>
        <v>1</v>
      </c>
      <c r="C1147" s="185">
        <v>2064477.76</v>
      </c>
      <c r="D1147" s="180">
        <v>44926.0</v>
      </c>
      <c r="E1147" s="181">
        <v>44926.0</v>
      </c>
      <c r="F1147" s="182">
        <v>4.0</v>
      </c>
      <c r="G1147" s="152">
        <v>12.0</v>
      </c>
      <c r="H1147" s="153" t="s">
        <v>816</v>
      </c>
      <c r="I1147" s="153">
        <v>2022.0</v>
      </c>
      <c r="J1147" s="152">
        <f t="shared" si="6"/>
        <v>2023</v>
      </c>
      <c r="K1147" s="153" t="str">
        <f t="shared" si="4"/>
        <v>Expenditure on Lake Chad Basin Programme (Q3 FY 2023)</v>
      </c>
      <c r="L1147" s="152" t="s">
        <v>5</v>
      </c>
      <c r="M1147" s="152" t="s">
        <v>8</v>
      </c>
      <c r="N1147" s="152">
        <v>10.0</v>
      </c>
      <c r="O1147" s="152"/>
      <c r="P1147" s="152"/>
      <c r="Q1147" s="152"/>
      <c r="R1147" s="153"/>
      <c r="S1147" s="153" t="str">
        <f t="array" ref="S1147">INDEX(Activities!I:I, MATCH(A1147, Activities!A:A, 0))</f>
        <v>Lake Chad Basin Programme</v>
      </c>
      <c r="T1147" s="153"/>
      <c r="U1147" s="135"/>
      <c r="V1147" s="135"/>
      <c r="W1147" s="135"/>
      <c r="X1147" s="135"/>
      <c r="Y1147" s="135"/>
      <c r="Z1147" s="135"/>
      <c r="AA1147" s="135"/>
    </row>
    <row r="1148" ht="15.0" customHeight="1">
      <c r="A1148" s="160" t="s">
        <v>297</v>
      </c>
      <c r="B1148" s="147">
        <f>COUNTIF(Activities!A:A, A1148)</f>
        <v>1</v>
      </c>
      <c r="C1148" s="187">
        <v>1431520.66</v>
      </c>
      <c r="D1148" s="180">
        <v>44926.0</v>
      </c>
      <c r="E1148" s="181">
        <v>44926.0</v>
      </c>
      <c r="F1148" s="182">
        <v>4.0</v>
      </c>
      <c r="G1148" s="152">
        <v>12.0</v>
      </c>
      <c r="H1148" s="153" t="s">
        <v>816</v>
      </c>
      <c r="I1148" s="153">
        <v>2022.0</v>
      </c>
      <c r="J1148" s="152">
        <f t="shared" si="6"/>
        <v>2023</v>
      </c>
      <c r="K1148" s="153" t="str">
        <f t="shared" si="4"/>
        <v>Expenditure on Sahel Programme (Q3 FY 2023)</v>
      </c>
      <c r="L1148" s="152" t="s">
        <v>5</v>
      </c>
      <c r="M1148" s="152" t="s">
        <v>8</v>
      </c>
      <c r="N1148" s="152">
        <v>10.0</v>
      </c>
      <c r="O1148" s="152"/>
      <c r="P1148" s="152"/>
      <c r="Q1148" s="152"/>
      <c r="R1148" s="153"/>
      <c r="S1148" s="153" t="str">
        <f t="array" ref="S1148">INDEX(Activities!I:I, MATCH(A1148, Activities!A:A, 0))</f>
        <v>Sahel Programme</v>
      </c>
      <c r="T1148" s="153"/>
      <c r="U1148" s="135"/>
      <c r="V1148" s="135"/>
      <c r="W1148" s="135"/>
      <c r="X1148" s="135"/>
      <c r="Y1148" s="135"/>
      <c r="Z1148" s="135"/>
      <c r="AA1148" s="135"/>
    </row>
    <row r="1149" ht="15.0" customHeight="1">
      <c r="A1149" s="160" t="s">
        <v>301</v>
      </c>
      <c r="B1149" s="147">
        <f>COUNTIF(Activities!A:A, A1149)</f>
        <v>1</v>
      </c>
      <c r="C1149" s="185">
        <v>0.0</v>
      </c>
      <c r="D1149" s="180">
        <v>44926.0</v>
      </c>
      <c r="E1149" s="181">
        <v>44926.0</v>
      </c>
      <c r="F1149" s="182">
        <v>4.0</v>
      </c>
      <c r="G1149" s="152">
        <v>12.0</v>
      </c>
      <c r="H1149" s="153" t="s">
        <v>816</v>
      </c>
      <c r="I1149" s="153">
        <v>2022.0</v>
      </c>
      <c r="J1149" s="152">
        <f t="shared" si="6"/>
        <v>2023</v>
      </c>
      <c r="K1149" s="153" t="str">
        <f t="shared" si="4"/>
        <v>Expenditure on Africa Peace Support Operations Programme (Q3 FY 2023)</v>
      </c>
      <c r="L1149" s="152" t="s">
        <v>5</v>
      </c>
      <c r="M1149" s="152" t="s">
        <v>8</v>
      </c>
      <c r="N1149" s="152">
        <v>10.0</v>
      </c>
      <c r="O1149" s="152"/>
      <c r="P1149" s="152"/>
      <c r="Q1149" s="152"/>
      <c r="R1149" s="153"/>
      <c r="S1149" s="153" t="str">
        <f t="array" ref="S1149">INDEX(Activities!I:I, MATCH(A1149, Activities!A:A, 0))</f>
        <v>Africa Peace Support Operations Programme</v>
      </c>
      <c r="T1149" s="153"/>
      <c r="U1149" s="135"/>
      <c r="V1149" s="135"/>
      <c r="W1149" s="135"/>
      <c r="X1149" s="135"/>
      <c r="Y1149" s="135"/>
      <c r="Z1149" s="135"/>
      <c r="AA1149" s="135"/>
    </row>
    <row r="1150" ht="15.0" customHeight="1">
      <c r="A1150" s="160" t="s">
        <v>305</v>
      </c>
      <c r="B1150" s="147">
        <f>COUNTIF(Activities!A:A, A1150)</f>
        <v>1</v>
      </c>
      <c r="C1150" s="187">
        <v>12899.66</v>
      </c>
      <c r="D1150" s="180">
        <v>44926.0</v>
      </c>
      <c r="E1150" s="181">
        <v>44926.0</v>
      </c>
      <c r="F1150" s="182">
        <v>4.0</v>
      </c>
      <c r="G1150" s="152">
        <v>12.0</v>
      </c>
      <c r="H1150" s="153" t="s">
        <v>816</v>
      </c>
      <c r="I1150" s="153">
        <v>2022.0</v>
      </c>
      <c r="J1150" s="152">
        <f t="shared" si="6"/>
        <v>2023</v>
      </c>
      <c r="K1150" s="153" t="str">
        <f t="shared" si="4"/>
        <v>Expenditure on West Africa Programme (Q3 FY 2023)</v>
      </c>
      <c r="L1150" s="152" t="s">
        <v>5</v>
      </c>
      <c r="M1150" s="152" t="s">
        <v>8</v>
      </c>
      <c r="N1150" s="152">
        <v>10.0</v>
      </c>
      <c r="O1150" s="152"/>
      <c r="P1150" s="152"/>
      <c r="Q1150" s="152"/>
      <c r="R1150" s="153"/>
      <c r="S1150" s="153" t="str">
        <f t="array" ref="S1150">INDEX(Activities!I:I, MATCH(A1150, Activities!A:A, 0))</f>
        <v>West Africa Programme</v>
      </c>
      <c r="T1150" s="153"/>
      <c r="U1150" s="135"/>
      <c r="V1150" s="135"/>
      <c r="W1150" s="135"/>
      <c r="X1150" s="135"/>
      <c r="Y1150" s="135"/>
      <c r="Z1150" s="135"/>
      <c r="AA1150" s="135"/>
    </row>
    <row r="1151" ht="15.0" customHeight="1">
      <c r="A1151" s="160" t="s">
        <v>309</v>
      </c>
      <c r="B1151" s="147">
        <f>COUNTIF(Activities!A:A, A1151)</f>
        <v>1</v>
      </c>
      <c r="C1151" s="185">
        <v>0.0</v>
      </c>
      <c r="D1151" s="180">
        <v>44926.0</v>
      </c>
      <c r="E1151" s="181">
        <v>44926.0</v>
      </c>
      <c r="F1151" s="182">
        <v>4.0</v>
      </c>
      <c r="G1151" s="152">
        <v>12.0</v>
      </c>
      <c r="H1151" s="153" t="s">
        <v>816</v>
      </c>
      <c r="I1151" s="153">
        <v>2022.0</v>
      </c>
      <c r="J1151" s="152">
        <f t="shared" si="6"/>
        <v>2023</v>
      </c>
      <c r="K1151" s="153" t="str">
        <f t="shared" si="4"/>
        <v>Expenditure on Caribbean – Serious and Organised Crime (Q3 FY 2023)</v>
      </c>
      <c r="L1151" s="152" t="s">
        <v>5</v>
      </c>
      <c r="M1151" s="152" t="s">
        <v>8</v>
      </c>
      <c r="N1151" s="152">
        <v>10.0</v>
      </c>
      <c r="O1151" s="152"/>
      <c r="P1151" s="152"/>
      <c r="Q1151" s="152"/>
      <c r="R1151" s="153"/>
      <c r="S1151" s="153" t="str">
        <f t="array" ref="S1151">INDEX(Activities!I:I, MATCH(A1151, Activities!A:A, 0))</f>
        <v>Caribbean – Serious and Organised Crime</v>
      </c>
      <c r="T1151" s="153"/>
      <c r="U1151" s="135"/>
      <c r="V1151" s="135"/>
      <c r="W1151" s="135"/>
      <c r="X1151" s="135"/>
      <c r="Y1151" s="135"/>
      <c r="Z1151" s="135"/>
      <c r="AA1151" s="135"/>
    </row>
    <row r="1152" ht="15.0" customHeight="1">
      <c r="A1152" s="160" t="s">
        <v>314</v>
      </c>
      <c r="B1152" s="147">
        <f>COUNTIF(Activities!A:A, A1152)</f>
        <v>1</v>
      </c>
      <c r="C1152" s="187">
        <v>1782717.9</v>
      </c>
      <c r="D1152" s="180">
        <v>44926.0</v>
      </c>
      <c r="E1152" s="181">
        <v>44926.0</v>
      </c>
      <c r="F1152" s="182">
        <v>4.0</v>
      </c>
      <c r="G1152" s="152">
        <v>12.0</v>
      </c>
      <c r="H1152" s="153" t="s">
        <v>816</v>
      </c>
      <c r="I1152" s="153">
        <v>2022.0</v>
      </c>
      <c r="J1152" s="152">
        <f t="shared" si="6"/>
        <v>2023</v>
      </c>
      <c r="K1152" s="153" t="str">
        <f t="shared" si="4"/>
        <v>Expenditure on Colombia Peace and Stability (Q3 FY 2023)</v>
      </c>
      <c r="L1152" s="152" t="s">
        <v>5</v>
      </c>
      <c r="M1152" s="152" t="s">
        <v>8</v>
      </c>
      <c r="N1152" s="152">
        <v>10.0</v>
      </c>
      <c r="O1152" s="152"/>
      <c r="P1152" s="152"/>
      <c r="Q1152" s="152"/>
      <c r="R1152" s="153"/>
      <c r="S1152" s="153" t="str">
        <f t="array" ref="S1152">INDEX(Activities!I:I, MATCH(A1152, Activities!A:A, 0))</f>
        <v>Colombia Peace and Stability</v>
      </c>
      <c r="T1152" s="153"/>
      <c r="U1152" s="135"/>
      <c r="V1152" s="135"/>
      <c r="W1152" s="135"/>
      <c r="X1152" s="135"/>
      <c r="Y1152" s="135"/>
      <c r="Z1152" s="135"/>
      <c r="AA1152" s="135"/>
    </row>
    <row r="1153" ht="15.0" customHeight="1">
      <c r="A1153" s="160" t="s">
        <v>320</v>
      </c>
      <c r="B1153" s="147">
        <f>COUNTIF(Activities!A:A, A1153)</f>
        <v>1</v>
      </c>
      <c r="C1153" s="185">
        <v>928053.14</v>
      </c>
      <c r="D1153" s="180">
        <v>44926.0</v>
      </c>
      <c r="E1153" s="181">
        <v>44926.0</v>
      </c>
      <c r="F1153" s="182">
        <v>4.0</v>
      </c>
      <c r="G1153" s="152">
        <v>12.0</v>
      </c>
      <c r="H1153" s="153" t="s">
        <v>816</v>
      </c>
      <c r="I1153" s="153">
        <v>2022.0</v>
      </c>
      <c r="J1153" s="152">
        <f t="shared" si="6"/>
        <v>2023</v>
      </c>
      <c r="K1153" s="153" t="str">
        <f t="shared" si="4"/>
        <v>Expenditure on Peru/Colombia Serious Organised Crime (Formerly Combatting Illicit Economies - Colombia/Peru/Panama) (Q3 FY 2023)</v>
      </c>
      <c r="L1153" s="152" t="s">
        <v>5</v>
      </c>
      <c r="M1153" s="152" t="s">
        <v>8</v>
      </c>
      <c r="N1153" s="152">
        <v>10.0</v>
      </c>
      <c r="O1153" s="152"/>
      <c r="P1153" s="152"/>
      <c r="Q1153" s="152"/>
      <c r="R1153" s="153"/>
      <c r="S1153" s="153" t="str">
        <f t="array" ref="S1153">INDEX(Activities!I:I, MATCH(A1153, Activities!A:A, 0))</f>
        <v>Peru/Colombia Serious Organised Crime (Formerly Combatting Illicit Economies - Colombia/Peru/Panama)</v>
      </c>
      <c r="T1153" s="153"/>
      <c r="U1153" s="135"/>
      <c r="V1153" s="135"/>
      <c r="W1153" s="135"/>
      <c r="X1153" s="135"/>
      <c r="Y1153" s="135"/>
      <c r="Z1153" s="135"/>
      <c r="AA1153" s="135"/>
    </row>
    <row r="1154" ht="15.0" customHeight="1">
      <c r="A1154" s="160" t="s">
        <v>325</v>
      </c>
      <c r="B1154" s="147">
        <f>COUNTIF(Activities!A:A, A1154)</f>
        <v>1</v>
      </c>
      <c r="C1154" s="187">
        <v>894289.89</v>
      </c>
      <c r="D1154" s="180">
        <v>44926.0</v>
      </c>
      <c r="E1154" s="181">
        <v>44926.0</v>
      </c>
      <c r="F1154" s="182">
        <v>4.0</v>
      </c>
      <c r="G1154" s="152">
        <v>12.0</v>
      </c>
      <c r="H1154" s="153" t="s">
        <v>816</v>
      </c>
      <c r="I1154" s="153">
        <v>2022.0</v>
      </c>
      <c r="J1154" s="152">
        <f t="shared" si="6"/>
        <v>2023</v>
      </c>
      <c r="K1154" s="153" t="str">
        <f t="shared" si="4"/>
        <v>Expenditure on Central Asia Programme (Q3 FY 2023)</v>
      </c>
      <c r="L1154" s="152" t="s">
        <v>5</v>
      </c>
      <c r="M1154" s="152" t="s">
        <v>8</v>
      </c>
      <c r="N1154" s="152">
        <v>10.0</v>
      </c>
      <c r="O1154" s="152"/>
      <c r="P1154" s="152"/>
      <c r="Q1154" s="152"/>
      <c r="R1154" s="153"/>
      <c r="S1154" s="153" t="str">
        <f t="array" ref="S1154">INDEX(Activities!I:I, MATCH(A1154, Activities!A:A, 0))</f>
        <v>Central Asia Programme</v>
      </c>
      <c r="T1154" s="153"/>
      <c r="U1154" s="135"/>
      <c r="V1154" s="135"/>
      <c r="W1154" s="135"/>
      <c r="X1154" s="135"/>
      <c r="Y1154" s="135"/>
      <c r="Z1154" s="135"/>
      <c r="AA1154" s="135"/>
    </row>
    <row r="1155" ht="15.0" customHeight="1">
      <c r="A1155" s="160" t="s">
        <v>330</v>
      </c>
      <c r="B1155" s="147">
        <f>COUNTIF(Activities!A:A, A1155)</f>
        <v>1</v>
      </c>
      <c r="C1155" s="184">
        <v>2103995.69</v>
      </c>
      <c r="D1155" s="180">
        <v>44926.0</v>
      </c>
      <c r="E1155" s="181">
        <v>44926.0</v>
      </c>
      <c r="F1155" s="182">
        <v>4.0</v>
      </c>
      <c r="G1155" s="152">
        <v>12.0</v>
      </c>
      <c r="H1155" s="153" t="s">
        <v>816</v>
      </c>
      <c r="I1155" s="153">
        <v>2022.0</v>
      </c>
      <c r="J1155" s="152">
        <f t="shared" si="6"/>
        <v>2023</v>
      </c>
      <c r="K1155" s="153" t="str">
        <f t="shared" si="4"/>
        <v>Expenditure on Eastern Partnership (Q3 FY 2023)</v>
      </c>
      <c r="L1155" s="152" t="s">
        <v>5</v>
      </c>
      <c r="M1155" s="152" t="s">
        <v>8</v>
      </c>
      <c r="N1155" s="152">
        <v>10.0</v>
      </c>
      <c r="O1155" s="152"/>
      <c r="P1155" s="152"/>
      <c r="Q1155" s="152"/>
      <c r="R1155" s="153"/>
      <c r="S1155" s="153" t="str">
        <f t="array" ref="S1155">INDEX(Activities!I:I, MATCH(A1155, Activities!A:A, 0))</f>
        <v>Eastern Partnership</v>
      </c>
      <c r="T1155" s="153"/>
      <c r="U1155" s="135"/>
      <c r="V1155" s="135"/>
      <c r="W1155" s="135"/>
      <c r="X1155" s="135"/>
      <c r="Y1155" s="135"/>
      <c r="Z1155" s="135"/>
      <c r="AA1155" s="135"/>
    </row>
    <row r="1156" ht="15.0" customHeight="1">
      <c r="A1156" s="160" t="s">
        <v>334</v>
      </c>
      <c r="B1156" s="147">
        <f>COUNTIF(Activities!A:A, A1156)</f>
        <v>1</v>
      </c>
      <c r="C1156" s="185">
        <v>0.0</v>
      </c>
      <c r="D1156" s="180">
        <v>44926.0</v>
      </c>
      <c r="E1156" s="181">
        <v>44926.0</v>
      </c>
      <c r="F1156" s="182">
        <v>4.0</v>
      </c>
      <c r="G1156" s="152">
        <v>12.0</v>
      </c>
      <c r="H1156" s="153" t="s">
        <v>816</v>
      </c>
      <c r="I1156" s="153">
        <v>2022.0</v>
      </c>
      <c r="J1156" s="152">
        <f t="shared" si="6"/>
        <v>2023</v>
      </c>
      <c r="K1156" s="153" t="str">
        <f t="shared" si="4"/>
        <v>Expenditure on Good Governance Fund (Q3 FY 2023)</v>
      </c>
      <c r="L1156" s="152" t="s">
        <v>5</v>
      </c>
      <c r="M1156" s="152" t="s">
        <v>8</v>
      </c>
      <c r="N1156" s="152">
        <v>10.0</v>
      </c>
      <c r="O1156" s="152"/>
      <c r="P1156" s="152"/>
      <c r="Q1156" s="152"/>
      <c r="R1156" s="153"/>
      <c r="S1156" s="153" t="str">
        <f t="array" ref="S1156">INDEX(Activities!I:I, MATCH(A1156, Activities!A:A, 0))</f>
        <v>Good Governance Fund</v>
      </c>
      <c r="T1156" s="153"/>
      <c r="U1156" s="135"/>
      <c r="V1156" s="135"/>
      <c r="W1156" s="135"/>
      <c r="X1156" s="135"/>
      <c r="Y1156" s="135"/>
      <c r="Z1156" s="135"/>
      <c r="AA1156" s="135"/>
    </row>
    <row r="1157" ht="15.0" customHeight="1">
      <c r="A1157" s="160" t="s">
        <v>349</v>
      </c>
      <c r="B1157" s="147">
        <f>COUNTIF(Activities!A:A, A1157)</f>
        <v>1</v>
      </c>
      <c r="C1157" s="187">
        <v>438684.53</v>
      </c>
      <c r="D1157" s="180">
        <v>44926.0</v>
      </c>
      <c r="E1157" s="181">
        <v>44926.0</v>
      </c>
      <c r="F1157" s="182">
        <v>4.0</v>
      </c>
      <c r="G1157" s="152">
        <v>12.0</v>
      </c>
      <c r="H1157" s="153" t="s">
        <v>816</v>
      </c>
      <c r="I1157" s="153">
        <v>2022.0</v>
      </c>
      <c r="J1157" s="152">
        <f t="shared" si="6"/>
        <v>2023</v>
      </c>
      <c r="K1157" s="153" t="str">
        <f t="shared" si="4"/>
        <v>Expenditure on Algeria CSSF Programme (Q3 FY 2023)</v>
      </c>
      <c r="L1157" s="152" t="s">
        <v>5</v>
      </c>
      <c r="M1157" s="152" t="s">
        <v>8</v>
      </c>
      <c r="N1157" s="152">
        <v>10.0</v>
      </c>
      <c r="O1157" s="152"/>
      <c r="P1157" s="152"/>
      <c r="Q1157" s="152"/>
      <c r="R1157" s="153"/>
      <c r="S1157" s="153" t="str">
        <f t="array" ref="S1157">INDEX(Activities!I:I, MATCH(A1157, Activities!A:A, 0))</f>
        <v>Algeria CSSF Programme</v>
      </c>
      <c r="T1157" s="153"/>
      <c r="U1157" s="135"/>
      <c r="V1157" s="135"/>
      <c r="W1157" s="135"/>
      <c r="X1157" s="135"/>
      <c r="Y1157" s="135"/>
      <c r="Z1157" s="135"/>
      <c r="AA1157" s="135"/>
    </row>
    <row r="1158" ht="15.0" customHeight="1">
      <c r="A1158" s="160" t="s">
        <v>356</v>
      </c>
      <c r="B1158" s="147">
        <f>COUNTIF(Activities!A:A, A1158)</f>
        <v>1</v>
      </c>
      <c r="C1158" s="185">
        <v>498498.75</v>
      </c>
      <c r="D1158" s="180">
        <v>44926.0</v>
      </c>
      <c r="E1158" s="181">
        <v>44926.0</v>
      </c>
      <c r="F1158" s="182">
        <v>4.0</v>
      </c>
      <c r="G1158" s="152">
        <v>12.0</v>
      </c>
      <c r="H1158" s="153" t="s">
        <v>816</v>
      </c>
      <c r="I1158" s="153">
        <v>2022.0</v>
      </c>
      <c r="J1158" s="152">
        <f t="shared" si="6"/>
        <v>2023</v>
      </c>
      <c r="K1158" s="153" t="str">
        <f t="shared" si="4"/>
        <v>Expenditure on Egypt CSSF Programme (Q3 FY 2023)</v>
      </c>
      <c r="L1158" s="152" t="s">
        <v>5</v>
      </c>
      <c r="M1158" s="152" t="s">
        <v>8</v>
      </c>
      <c r="N1158" s="152">
        <v>10.0</v>
      </c>
      <c r="O1158" s="152"/>
      <c r="P1158" s="152"/>
      <c r="Q1158" s="152"/>
      <c r="R1158" s="153"/>
      <c r="S1158" s="153" t="str">
        <f t="array" ref="S1158">INDEX(Activities!I:I, MATCH(A1158, Activities!A:A, 0))</f>
        <v>Egypt CSSF Programme</v>
      </c>
      <c r="T1158" s="153"/>
      <c r="U1158" s="135"/>
      <c r="V1158" s="135"/>
      <c r="W1158" s="135"/>
      <c r="X1158" s="135"/>
      <c r="Y1158" s="135"/>
      <c r="Z1158" s="135"/>
      <c r="AA1158" s="135"/>
    </row>
    <row r="1159" ht="15.0" customHeight="1">
      <c r="A1159" s="146" t="s">
        <v>363</v>
      </c>
      <c r="B1159" s="147">
        <f>COUNTIF(Activities!A:A, A1159)</f>
        <v>1</v>
      </c>
      <c r="C1159" s="187">
        <v>5896304.07</v>
      </c>
      <c r="D1159" s="180">
        <v>44926.0</v>
      </c>
      <c r="E1159" s="181">
        <v>44926.0</v>
      </c>
      <c r="F1159" s="182">
        <v>4.0</v>
      </c>
      <c r="G1159" s="152">
        <v>12.0</v>
      </c>
      <c r="H1159" s="153" t="s">
        <v>816</v>
      </c>
      <c r="I1159" s="153">
        <v>2022.0</v>
      </c>
      <c r="J1159" s="152">
        <f t="shared" si="6"/>
        <v>2023</v>
      </c>
      <c r="K1159" s="153" t="str">
        <f t="shared" si="4"/>
        <v>Expenditure on Lebanon CSSF: Security Programme (Q3 FY 2023)</v>
      </c>
      <c r="L1159" s="152" t="s">
        <v>5</v>
      </c>
      <c r="M1159" s="152" t="s">
        <v>8</v>
      </c>
      <c r="N1159" s="152">
        <v>10.0</v>
      </c>
      <c r="O1159" s="152"/>
      <c r="P1159" s="152"/>
      <c r="Q1159" s="152"/>
      <c r="R1159" s="153"/>
      <c r="S1159" s="153" t="str">
        <f t="array" ref="S1159">INDEX(Activities!I:I, MATCH(A1159, Activities!A:A, 0))</f>
        <v>Lebanon CSSF: Security Programme</v>
      </c>
      <c r="T1159" s="153"/>
      <c r="U1159" s="135"/>
      <c r="V1159" s="135"/>
      <c r="W1159" s="135"/>
      <c r="X1159" s="135"/>
      <c r="Y1159" s="135"/>
      <c r="Z1159" s="135"/>
      <c r="AA1159" s="135"/>
    </row>
    <row r="1160" ht="15.0" customHeight="1">
      <c r="A1160" s="146" t="s">
        <v>370</v>
      </c>
      <c r="B1160" s="147">
        <f>COUNTIF(Activities!A:A, A1160)</f>
        <v>1</v>
      </c>
      <c r="C1160" s="184">
        <v>619676.16</v>
      </c>
      <c r="D1160" s="180">
        <v>44926.0</v>
      </c>
      <c r="E1160" s="181">
        <v>44926.0</v>
      </c>
      <c r="F1160" s="182">
        <v>4.0</v>
      </c>
      <c r="G1160" s="152">
        <v>12.0</v>
      </c>
      <c r="H1160" s="153" t="s">
        <v>816</v>
      </c>
      <c r="I1160" s="153">
        <v>2022.0</v>
      </c>
      <c r="J1160" s="152">
        <f t="shared" si="6"/>
        <v>2023</v>
      </c>
      <c r="K1160" s="153" t="str">
        <f t="shared" si="4"/>
        <v>Expenditure on Libya CSSF Programme (Q3 FY 2023)</v>
      </c>
      <c r="L1160" s="152" t="s">
        <v>5</v>
      </c>
      <c r="M1160" s="152" t="s">
        <v>8</v>
      </c>
      <c r="N1160" s="152">
        <v>10.0</v>
      </c>
      <c r="O1160" s="152"/>
      <c r="P1160" s="152"/>
      <c r="Q1160" s="152"/>
      <c r="R1160" s="153"/>
      <c r="S1160" s="153" t="str">
        <f t="array" ref="S1160">INDEX(Activities!I:I, MATCH(A1160, Activities!A:A, 0))</f>
        <v>Libya CSSF Programme</v>
      </c>
      <c r="T1160" s="153"/>
      <c r="U1160" s="135"/>
      <c r="V1160" s="135"/>
      <c r="W1160" s="135"/>
      <c r="X1160" s="135"/>
      <c r="Y1160" s="135"/>
      <c r="Z1160" s="135"/>
      <c r="AA1160" s="135"/>
    </row>
    <row r="1161" ht="15.0" customHeight="1">
      <c r="A1161" s="146" t="s">
        <v>376</v>
      </c>
      <c r="B1161" s="147">
        <f>COUNTIF(Activities!A:A, A1161)</f>
        <v>1</v>
      </c>
      <c r="C1161" s="185">
        <v>-217764.27</v>
      </c>
      <c r="D1161" s="180">
        <v>44926.0</v>
      </c>
      <c r="E1161" s="181">
        <v>44926.0</v>
      </c>
      <c r="F1161" s="182">
        <v>4.0</v>
      </c>
      <c r="G1161" s="152">
        <v>12.0</v>
      </c>
      <c r="H1161" s="153" t="s">
        <v>816</v>
      </c>
      <c r="I1161" s="153">
        <v>2022.0</v>
      </c>
      <c r="J1161" s="152">
        <f t="shared" si="6"/>
        <v>2023</v>
      </c>
      <c r="K1161" s="153" t="str">
        <f t="shared" si="4"/>
        <v>Expenditure on Morocco CSSF Programme (Q3 FY 2023)</v>
      </c>
      <c r="L1161" s="152" t="s">
        <v>5</v>
      </c>
      <c r="M1161" s="152" t="s">
        <v>8</v>
      </c>
      <c r="N1161" s="152">
        <v>10.0</v>
      </c>
      <c r="O1161" s="152"/>
      <c r="P1161" s="152"/>
      <c r="Q1161" s="152"/>
      <c r="R1161" s="153"/>
      <c r="S1161" s="153" t="str">
        <f t="array" ref="S1161">INDEX(Activities!I:I, MATCH(A1161, Activities!A:A, 0))</f>
        <v>Morocco CSSF Programme</v>
      </c>
      <c r="T1161" s="153"/>
      <c r="U1161" s="135"/>
      <c r="V1161" s="135"/>
      <c r="W1161" s="135"/>
      <c r="X1161" s="135"/>
      <c r="Y1161" s="135"/>
      <c r="Z1161" s="135"/>
      <c r="AA1161" s="135"/>
    </row>
    <row r="1162" ht="15.0" customHeight="1">
      <c r="A1162" s="146" t="s">
        <v>383</v>
      </c>
      <c r="B1162" s="147">
        <f>COUNTIF(Activities!A:A, A1162)</f>
        <v>1</v>
      </c>
      <c r="C1162" s="187">
        <v>124576.6</v>
      </c>
      <c r="D1162" s="180">
        <v>44926.0</v>
      </c>
      <c r="E1162" s="181">
        <v>44926.0</v>
      </c>
      <c r="F1162" s="182">
        <v>4.0</v>
      </c>
      <c r="G1162" s="152">
        <v>12.0</v>
      </c>
      <c r="H1162" s="153" t="s">
        <v>816</v>
      </c>
      <c r="I1162" s="153">
        <v>2022.0</v>
      </c>
      <c r="J1162" s="152">
        <f t="shared" si="6"/>
        <v>2023</v>
      </c>
      <c r="K1162" s="153" t="str">
        <f t="shared" si="4"/>
        <v>Expenditure on Yemen CSSF Programme (Q3 FY 2023)</v>
      </c>
      <c r="L1162" s="152" t="s">
        <v>5</v>
      </c>
      <c r="M1162" s="152" t="s">
        <v>8</v>
      </c>
      <c r="N1162" s="152">
        <v>10.0</v>
      </c>
      <c r="O1162" s="152"/>
      <c r="P1162" s="152"/>
      <c r="Q1162" s="152"/>
      <c r="R1162" s="153"/>
      <c r="S1162" s="153" t="str">
        <f t="array" ref="S1162">INDEX(Activities!I:I, MATCH(A1162, Activities!A:A, 0))</f>
        <v>Yemen CSSF Programme</v>
      </c>
      <c r="T1162" s="153"/>
      <c r="U1162" s="135"/>
      <c r="V1162" s="135"/>
      <c r="W1162" s="135"/>
      <c r="X1162" s="135"/>
      <c r="Y1162" s="135"/>
      <c r="Z1162" s="135"/>
      <c r="AA1162" s="135"/>
    </row>
    <row r="1163" ht="15.0" customHeight="1">
      <c r="A1163" s="146" t="s">
        <v>389</v>
      </c>
      <c r="B1163" s="147">
        <f>COUNTIF(Activities!A:A, A1163)</f>
        <v>1</v>
      </c>
      <c r="C1163" s="185">
        <v>0.0</v>
      </c>
      <c r="D1163" s="180">
        <v>44926.0</v>
      </c>
      <c r="E1163" s="181">
        <v>44926.0</v>
      </c>
      <c r="F1163" s="182">
        <v>4.0</v>
      </c>
      <c r="G1163" s="152">
        <v>12.0</v>
      </c>
      <c r="H1163" s="153" t="s">
        <v>816</v>
      </c>
      <c r="I1163" s="153">
        <v>2022.0</v>
      </c>
      <c r="J1163" s="152">
        <f t="shared" si="6"/>
        <v>2023</v>
      </c>
      <c r="K1163" s="153" t="str">
        <f t="shared" si="4"/>
        <v>Expenditure on Iraq Governance and Resilience (Q3 FY 2023)</v>
      </c>
      <c r="L1163" s="152" t="s">
        <v>5</v>
      </c>
      <c r="M1163" s="152" t="s">
        <v>8</v>
      </c>
      <c r="N1163" s="152">
        <v>10.0</v>
      </c>
      <c r="O1163" s="152"/>
      <c r="P1163" s="152"/>
      <c r="Q1163" s="152"/>
      <c r="R1163" s="153"/>
      <c r="S1163" s="153" t="str">
        <f t="array" ref="S1163">INDEX(Activities!I:I, MATCH(A1163, Activities!A:A, 0))</f>
        <v>Iraq Governance and Resilience</v>
      </c>
      <c r="T1163" s="153"/>
      <c r="U1163" s="135"/>
      <c r="V1163" s="135"/>
      <c r="W1163" s="135"/>
      <c r="X1163" s="135"/>
      <c r="Y1163" s="135"/>
      <c r="Z1163" s="135"/>
      <c r="AA1163" s="135"/>
    </row>
    <row r="1164" ht="15.0" customHeight="1">
      <c r="A1164" s="146" t="s">
        <v>395</v>
      </c>
      <c r="B1164" s="147">
        <f>COUNTIF(Activities!A:A, A1164)</f>
        <v>1</v>
      </c>
      <c r="C1164" s="187">
        <v>0.0</v>
      </c>
      <c r="D1164" s="180">
        <v>44926.0</v>
      </c>
      <c r="E1164" s="181">
        <v>44926.0</v>
      </c>
      <c r="F1164" s="182">
        <v>4.0</v>
      </c>
      <c r="G1164" s="152">
        <v>12.0</v>
      </c>
      <c r="H1164" s="153" t="s">
        <v>816</v>
      </c>
      <c r="I1164" s="153">
        <v>2022.0</v>
      </c>
      <c r="J1164" s="152">
        <f t="shared" si="6"/>
        <v>2023</v>
      </c>
      <c r="K1164" s="153" t="str">
        <f t="shared" si="4"/>
        <v>Expenditure on Iraq Security, Justice and Reconciliation (Q3 FY 2023)</v>
      </c>
      <c r="L1164" s="152" t="s">
        <v>5</v>
      </c>
      <c r="M1164" s="152" t="s">
        <v>8</v>
      </c>
      <c r="N1164" s="152">
        <v>10.0</v>
      </c>
      <c r="O1164" s="152"/>
      <c r="P1164" s="152"/>
      <c r="Q1164" s="152"/>
      <c r="R1164" s="153"/>
      <c r="S1164" s="153" t="str">
        <f t="array" ref="S1164">INDEX(Activities!I:I, MATCH(A1164, Activities!A:A, 0))</f>
        <v>Iraq Security, Justice and Reconciliation</v>
      </c>
      <c r="T1164" s="153"/>
      <c r="U1164" s="135"/>
      <c r="V1164" s="135"/>
      <c r="W1164" s="135"/>
      <c r="X1164" s="135"/>
      <c r="Y1164" s="135"/>
      <c r="Z1164" s="135"/>
      <c r="AA1164" s="135"/>
    </row>
    <row r="1165" ht="15.0" customHeight="1">
      <c r="A1165" s="146" t="s">
        <v>399</v>
      </c>
      <c r="B1165" s="147">
        <f>COUNTIF(Activities!A:A, A1165)</f>
        <v>1</v>
      </c>
      <c r="C1165" s="185">
        <v>0.0</v>
      </c>
      <c r="D1165" s="180">
        <v>44926.0</v>
      </c>
      <c r="E1165" s="181">
        <v>44926.0</v>
      </c>
      <c r="F1165" s="182">
        <v>4.0</v>
      </c>
      <c r="G1165" s="152">
        <v>12.0</v>
      </c>
      <c r="H1165" s="153" t="s">
        <v>816</v>
      </c>
      <c r="I1165" s="153">
        <v>2022.0</v>
      </c>
      <c r="J1165" s="152">
        <f t="shared" si="6"/>
        <v>2023</v>
      </c>
      <c r="K1165" s="153" t="str">
        <f t="shared" si="4"/>
        <v>Expenditure on Jordan Political Stability (Q3 FY 2023)</v>
      </c>
      <c r="L1165" s="152" t="s">
        <v>5</v>
      </c>
      <c r="M1165" s="152" t="s">
        <v>8</v>
      </c>
      <c r="N1165" s="152">
        <v>10.0</v>
      </c>
      <c r="O1165" s="152"/>
      <c r="P1165" s="152"/>
      <c r="Q1165" s="152"/>
      <c r="R1165" s="153"/>
      <c r="S1165" s="153" t="str">
        <f t="array" ref="S1165">INDEX(Activities!I:I, MATCH(A1165, Activities!A:A, 0))</f>
        <v>Jordan Political Stability</v>
      </c>
      <c r="T1165" s="153"/>
      <c r="U1165" s="135"/>
      <c r="V1165" s="135"/>
      <c r="W1165" s="135"/>
      <c r="X1165" s="135"/>
      <c r="Y1165" s="135"/>
      <c r="Z1165" s="135"/>
      <c r="AA1165" s="135"/>
    </row>
    <row r="1166" ht="15.0" customHeight="1">
      <c r="A1166" s="146" t="s">
        <v>405</v>
      </c>
      <c r="B1166" s="147">
        <f>COUNTIF(Activities!A:A, A1166)</f>
        <v>1</v>
      </c>
      <c r="C1166" s="187">
        <v>0.0</v>
      </c>
      <c r="D1166" s="180">
        <v>44926.0</v>
      </c>
      <c r="E1166" s="181">
        <v>44926.0</v>
      </c>
      <c r="F1166" s="182">
        <v>4.0</v>
      </c>
      <c r="G1166" s="152">
        <v>12.0</v>
      </c>
      <c r="H1166" s="153" t="s">
        <v>816</v>
      </c>
      <c r="I1166" s="153">
        <v>2022.0</v>
      </c>
      <c r="J1166" s="152">
        <f t="shared" si="6"/>
        <v>2023</v>
      </c>
      <c r="K1166" s="153" t="str">
        <f t="shared" si="4"/>
        <v>Expenditure on Jordan Economic Sustainability (Q3 FY 2023)</v>
      </c>
      <c r="L1166" s="152" t="s">
        <v>5</v>
      </c>
      <c r="M1166" s="152" t="s">
        <v>8</v>
      </c>
      <c r="N1166" s="152">
        <v>10.0</v>
      </c>
      <c r="O1166" s="152"/>
      <c r="P1166" s="152"/>
      <c r="Q1166" s="152"/>
      <c r="R1166" s="153"/>
      <c r="S1166" s="153" t="str">
        <f t="array" ref="S1166">INDEX(Activities!I:I, MATCH(A1166, Activities!A:A, 0))</f>
        <v>Jordan Economic Sustainability</v>
      </c>
      <c r="T1166" s="153"/>
      <c r="U1166" s="135"/>
      <c r="V1166" s="135"/>
      <c r="W1166" s="135"/>
      <c r="X1166" s="135"/>
      <c r="Y1166" s="135"/>
      <c r="Z1166" s="135"/>
      <c r="AA1166" s="135"/>
    </row>
    <row r="1167" ht="15.0" customHeight="1">
      <c r="A1167" s="146" t="s">
        <v>409</v>
      </c>
      <c r="B1167" s="147">
        <f>COUNTIF(Activities!A:A, A1167)</f>
        <v>1</v>
      </c>
      <c r="C1167" s="184">
        <v>0.0</v>
      </c>
      <c r="D1167" s="180">
        <v>44926.0</v>
      </c>
      <c r="E1167" s="181">
        <v>44926.0</v>
      </c>
      <c r="F1167" s="182">
        <v>4.0</v>
      </c>
      <c r="G1167" s="152">
        <v>12.0</v>
      </c>
      <c r="H1167" s="153" t="s">
        <v>816</v>
      </c>
      <c r="I1167" s="153">
        <v>2022.0</v>
      </c>
      <c r="J1167" s="152">
        <f t="shared" si="6"/>
        <v>2023</v>
      </c>
      <c r="K1167" s="153" t="str">
        <f t="shared" si="4"/>
        <v>Expenditure on Jordan Internal Security (Q3 FY 2023)</v>
      </c>
      <c r="L1167" s="152" t="s">
        <v>5</v>
      </c>
      <c r="M1167" s="152" t="s">
        <v>8</v>
      </c>
      <c r="N1167" s="152">
        <v>10.0</v>
      </c>
      <c r="O1167" s="152"/>
      <c r="P1167" s="152"/>
      <c r="Q1167" s="152"/>
      <c r="R1167" s="153"/>
      <c r="S1167" s="153" t="str">
        <f t="array" ref="S1167">INDEX(Activities!I:I, MATCH(A1167, Activities!A:A, 0))</f>
        <v>Jordan Internal Security</v>
      </c>
      <c r="T1167" s="153"/>
      <c r="U1167" s="135"/>
      <c r="V1167" s="135"/>
      <c r="W1167" s="135"/>
      <c r="X1167" s="135"/>
      <c r="Y1167" s="135"/>
      <c r="Z1167" s="135"/>
      <c r="AA1167" s="135"/>
    </row>
    <row r="1168" ht="15.0" customHeight="1">
      <c r="A1168" s="146" t="s">
        <v>414</v>
      </c>
      <c r="B1168" s="147">
        <f>COUNTIF(Activities!A:A, A1168)</f>
        <v>1</v>
      </c>
      <c r="C1168" s="185">
        <v>0.0</v>
      </c>
      <c r="D1168" s="180">
        <v>44926.0</v>
      </c>
      <c r="E1168" s="181">
        <v>44926.0</v>
      </c>
      <c r="F1168" s="182">
        <v>4.0</v>
      </c>
      <c r="G1168" s="152">
        <v>12.0</v>
      </c>
      <c r="H1168" s="153" t="s">
        <v>816</v>
      </c>
      <c r="I1168" s="153">
        <v>2022.0</v>
      </c>
      <c r="J1168" s="152">
        <f t="shared" si="6"/>
        <v>2023</v>
      </c>
      <c r="K1168" s="153" t="str">
        <f t="shared" si="4"/>
        <v>Expenditure on Lebanon CSSF: Community Stability Programme (Q3 FY 2023)</v>
      </c>
      <c r="L1168" s="152" t="s">
        <v>5</v>
      </c>
      <c r="M1168" s="152" t="s">
        <v>8</v>
      </c>
      <c r="N1168" s="152">
        <v>10.0</v>
      </c>
      <c r="O1168" s="152"/>
      <c r="P1168" s="152"/>
      <c r="Q1168" s="152"/>
      <c r="R1168" s="153"/>
      <c r="S1168" s="153" t="str">
        <f t="array" ref="S1168">INDEX(Activities!I:I, MATCH(A1168, Activities!A:A, 0))</f>
        <v>Lebanon CSSF: Community Stability Programme</v>
      </c>
      <c r="T1168" s="153"/>
      <c r="U1168" s="135"/>
      <c r="V1168" s="135"/>
      <c r="W1168" s="135"/>
      <c r="X1168" s="135"/>
      <c r="Y1168" s="135"/>
      <c r="Z1168" s="135"/>
      <c r="AA1168" s="135"/>
    </row>
    <row r="1169" ht="15.0" customHeight="1">
      <c r="A1169" s="146" t="s">
        <v>418</v>
      </c>
      <c r="B1169" s="147">
        <f>COUNTIF(Activities!A:A, A1169)</f>
        <v>1</v>
      </c>
      <c r="C1169" s="187">
        <v>-702575.17</v>
      </c>
      <c r="D1169" s="180">
        <v>44926.0</v>
      </c>
      <c r="E1169" s="181">
        <v>44926.0</v>
      </c>
      <c r="F1169" s="182">
        <v>4.0</v>
      </c>
      <c r="G1169" s="152">
        <v>12.0</v>
      </c>
      <c r="H1169" s="153" t="s">
        <v>816</v>
      </c>
      <c r="I1169" s="153">
        <v>2022.0</v>
      </c>
      <c r="J1169" s="152">
        <f t="shared" si="6"/>
        <v>2023</v>
      </c>
      <c r="K1169" s="153" t="str">
        <f t="shared" si="4"/>
        <v>Expenditure on The North Africa Fund for Regional Cooperation (Q3 FY 2023)</v>
      </c>
      <c r="L1169" s="152" t="s">
        <v>5</v>
      </c>
      <c r="M1169" s="152" t="s">
        <v>8</v>
      </c>
      <c r="N1169" s="152">
        <v>10.0</v>
      </c>
      <c r="O1169" s="152"/>
      <c r="P1169" s="152"/>
      <c r="Q1169" s="152"/>
      <c r="R1169" s="153"/>
      <c r="S1169" s="153" t="str">
        <f t="array" ref="S1169">INDEX(Activities!I:I, MATCH(A1169, Activities!A:A, 0))</f>
        <v>The North Africa Fund for Regional Cooperation</v>
      </c>
      <c r="T1169" s="153"/>
      <c r="U1169" s="135"/>
      <c r="V1169" s="135"/>
      <c r="W1169" s="135"/>
      <c r="X1169" s="135"/>
      <c r="Y1169" s="135"/>
      <c r="Z1169" s="135"/>
      <c r="AA1169" s="135"/>
    </row>
    <row r="1170" ht="15.0" customHeight="1">
      <c r="A1170" s="146" t="s">
        <v>423</v>
      </c>
      <c r="B1170" s="147">
        <f>COUNTIF(Activities!A:A, A1170)</f>
        <v>1</v>
      </c>
      <c r="C1170" s="185">
        <v>0.0</v>
      </c>
      <c r="D1170" s="180">
        <v>44926.0</v>
      </c>
      <c r="E1170" s="181">
        <v>44926.0</v>
      </c>
      <c r="F1170" s="182">
        <v>4.0</v>
      </c>
      <c r="G1170" s="152">
        <v>12.0</v>
      </c>
      <c r="H1170" s="153" t="s">
        <v>816</v>
      </c>
      <c r="I1170" s="153">
        <v>2022.0</v>
      </c>
      <c r="J1170" s="152">
        <f t="shared" si="6"/>
        <v>2023</v>
      </c>
      <c r="K1170" s="153" t="str">
        <f t="shared" si="4"/>
        <v>Expenditure on Technical Assistance Facility Programme (Q3 FY 2023)</v>
      </c>
      <c r="L1170" s="152" t="s">
        <v>5</v>
      </c>
      <c r="M1170" s="152" t="s">
        <v>8</v>
      </c>
      <c r="N1170" s="152">
        <v>10.0</v>
      </c>
      <c r="O1170" s="152"/>
      <c r="P1170" s="152"/>
      <c r="Q1170" s="152"/>
      <c r="R1170" s="153"/>
      <c r="S1170" s="153" t="str">
        <f t="array" ref="S1170">INDEX(Activities!I:I, MATCH(A1170, Activities!A:A, 0))</f>
        <v>Technical Assistance Facility Programme</v>
      </c>
      <c r="T1170" s="153"/>
      <c r="U1170" s="135"/>
      <c r="V1170" s="135"/>
      <c r="W1170" s="135"/>
      <c r="X1170" s="135"/>
      <c r="Y1170" s="135"/>
      <c r="Z1170" s="135"/>
      <c r="AA1170" s="135"/>
    </row>
    <row r="1171" ht="15.0" customHeight="1">
      <c r="A1171" s="146" t="s">
        <v>427</v>
      </c>
      <c r="B1171" s="147">
        <f>COUNTIF(Activities!A:A, A1171)</f>
        <v>1</v>
      </c>
      <c r="C1171" s="187">
        <v>2360536.0</v>
      </c>
      <c r="D1171" s="180">
        <v>44926.0</v>
      </c>
      <c r="E1171" s="181">
        <v>44926.0</v>
      </c>
      <c r="F1171" s="182">
        <v>4.0</v>
      </c>
      <c r="G1171" s="152">
        <v>12.0</v>
      </c>
      <c r="H1171" s="153" t="s">
        <v>816</v>
      </c>
      <c r="I1171" s="153">
        <v>2022.0</v>
      </c>
      <c r="J1171" s="152">
        <f t="shared" si="6"/>
        <v>2023</v>
      </c>
      <c r="K1171" s="153" t="str">
        <f t="shared" si="4"/>
        <v>Expenditure on Middle East Peace Process (MEPP) CSSF Programme (Q3 FY 2023)</v>
      </c>
      <c r="L1171" s="152" t="s">
        <v>5</v>
      </c>
      <c r="M1171" s="152" t="s">
        <v>8</v>
      </c>
      <c r="N1171" s="152">
        <v>10.0</v>
      </c>
      <c r="O1171" s="152"/>
      <c r="P1171" s="152"/>
      <c r="Q1171" s="152"/>
      <c r="R1171" s="153"/>
      <c r="S1171" s="153" t="str">
        <f t="array" ref="S1171">INDEX(Activities!I:I, MATCH(A1171, Activities!A:A, 0))</f>
        <v>Middle East Peace Process (MEPP) CSSF Programme</v>
      </c>
      <c r="T1171" s="153"/>
      <c r="U1171" s="135"/>
      <c r="V1171" s="135"/>
      <c r="W1171" s="135"/>
      <c r="X1171" s="135"/>
      <c r="Y1171" s="135"/>
      <c r="Z1171" s="135"/>
      <c r="AA1171" s="135"/>
    </row>
    <row r="1172" ht="15.0" customHeight="1">
      <c r="A1172" s="146" t="s">
        <v>432</v>
      </c>
      <c r="B1172" s="147">
        <f>COUNTIF(Activities!A:A, A1172)</f>
        <v>1</v>
      </c>
      <c r="C1172" s="184">
        <v>0.0</v>
      </c>
      <c r="D1172" s="180">
        <v>44926.0</v>
      </c>
      <c r="E1172" s="181">
        <v>44926.0</v>
      </c>
      <c r="F1172" s="182">
        <v>4.0</v>
      </c>
      <c r="G1172" s="152">
        <v>12.0</v>
      </c>
      <c r="H1172" s="153" t="s">
        <v>816</v>
      </c>
      <c r="I1172" s="153">
        <v>2022.0</v>
      </c>
      <c r="J1172" s="152">
        <f t="shared" si="6"/>
        <v>2023</v>
      </c>
      <c r="K1172" s="153" t="str">
        <f t="shared" si="4"/>
        <v>Expenditure on Syria: Community Support in North-Western Syria (Q3 FY 2023)</v>
      </c>
      <c r="L1172" s="152" t="s">
        <v>5</v>
      </c>
      <c r="M1172" s="152" t="s">
        <v>8</v>
      </c>
      <c r="N1172" s="152">
        <v>10.0</v>
      </c>
      <c r="O1172" s="152"/>
      <c r="P1172" s="152"/>
      <c r="Q1172" s="152"/>
      <c r="R1172" s="153"/>
      <c r="S1172" s="153" t="str">
        <f t="array" ref="S1172">INDEX(Activities!I:I, MATCH(A1172, Activities!A:A, 0))</f>
        <v>Syria: Community Support in North-Western Syria</v>
      </c>
      <c r="T1172" s="153"/>
      <c r="U1172" s="135"/>
      <c r="V1172" s="135"/>
      <c r="W1172" s="135"/>
      <c r="X1172" s="135"/>
      <c r="Y1172" s="135"/>
      <c r="Z1172" s="135"/>
      <c r="AA1172" s="135"/>
    </row>
    <row r="1173" ht="15.0" customHeight="1">
      <c r="A1173" s="146" t="s">
        <v>438</v>
      </c>
      <c r="B1173" s="147">
        <f>COUNTIF(Activities!A:A, A1173)</f>
        <v>1</v>
      </c>
      <c r="C1173" s="184">
        <v>0.0</v>
      </c>
      <c r="D1173" s="180">
        <v>44926.0</v>
      </c>
      <c r="E1173" s="181">
        <v>44926.0</v>
      </c>
      <c r="F1173" s="182">
        <v>4.0</v>
      </c>
      <c r="G1173" s="152">
        <v>12.0</v>
      </c>
      <c r="H1173" s="153" t="s">
        <v>816</v>
      </c>
      <c r="I1173" s="153">
        <v>2022.0</v>
      </c>
      <c r="J1173" s="152">
        <f t="shared" si="6"/>
        <v>2023</v>
      </c>
      <c r="K1173" s="153" t="str">
        <f t="shared" si="4"/>
        <v>Expenditure on Syria: Support for the Southern De-escalation Area (Q3 FY 2023)</v>
      </c>
      <c r="L1173" s="152" t="s">
        <v>5</v>
      </c>
      <c r="M1173" s="152" t="s">
        <v>8</v>
      </c>
      <c r="N1173" s="152">
        <v>10.0</v>
      </c>
      <c r="O1173" s="152"/>
      <c r="P1173" s="152"/>
      <c r="Q1173" s="152"/>
      <c r="R1173" s="153"/>
      <c r="S1173" s="153" t="str">
        <f t="array" ref="S1173">INDEX(Activities!I:I, MATCH(A1173, Activities!A:A, 0))</f>
        <v>Syria: Support for the Southern De-escalation Area</v>
      </c>
      <c r="T1173" s="153"/>
      <c r="U1173" s="135"/>
      <c r="V1173" s="135"/>
      <c r="W1173" s="135"/>
      <c r="X1173" s="135"/>
      <c r="Y1173" s="135"/>
      <c r="Z1173" s="135"/>
      <c r="AA1173" s="135"/>
    </row>
    <row r="1174" ht="15.0" customHeight="1">
      <c r="A1174" s="146" t="s">
        <v>442</v>
      </c>
      <c r="B1174" s="147">
        <f>COUNTIF(Activities!A:A, A1174)</f>
        <v>1</v>
      </c>
      <c r="C1174" s="185">
        <v>0.0</v>
      </c>
      <c r="D1174" s="180">
        <v>44926.0</v>
      </c>
      <c r="E1174" s="181">
        <v>44926.0</v>
      </c>
      <c r="F1174" s="182">
        <v>4.0</v>
      </c>
      <c r="G1174" s="152">
        <v>12.0</v>
      </c>
      <c r="H1174" s="153" t="s">
        <v>816</v>
      </c>
      <c r="I1174" s="153">
        <v>2022.0</v>
      </c>
      <c r="J1174" s="152">
        <f t="shared" si="6"/>
        <v>2023</v>
      </c>
      <c r="K1174" s="153" t="str">
        <f t="shared" si="4"/>
        <v>Expenditure on Whole of Syria Support to a Political Process (Q3 FY 2023)</v>
      </c>
      <c r="L1174" s="152" t="s">
        <v>5</v>
      </c>
      <c r="M1174" s="152" t="s">
        <v>8</v>
      </c>
      <c r="N1174" s="152">
        <v>10.0</v>
      </c>
      <c r="O1174" s="152"/>
      <c r="P1174" s="152"/>
      <c r="Q1174" s="152"/>
      <c r="R1174" s="153"/>
      <c r="S1174" s="153" t="str">
        <f t="array" ref="S1174">INDEX(Activities!I:I, MATCH(A1174, Activities!A:A, 0))</f>
        <v>Whole of Syria Support to a Political Process</v>
      </c>
      <c r="T1174" s="153"/>
      <c r="U1174" s="135"/>
      <c r="V1174" s="135"/>
      <c r="W1174" s="135"/>
      <c r="X1174" s="135"/>
      <c r="Y1174" s="135"/>
      <c r="Z1174" s="135"/>
      <c r="AA1174" s="135"/>
    </row>
    <row r="1175" ht="15.0" customHeight="1">
      <c r="A1175" s="146" t="s">
        <v>446</v>
      </c>
      <c r="B1175" s="147">
        <f>COUNTIF(Activities!A:A, A1175)</f>
        <v>1</v>
      </c>
      <c r="C1175" s="187">
        <v>36428.4</v>
      </c>
      <c r="D1175" s="180">
        <v>44926.0</v>
      </c>
      <c r="E1175" s="181">
        <v>44926.0</v>
      </c>
      <c r="F1175" s="182">
        <v>4.0</v>
      </c>
      <c r="G1175" s="152">
        <v>12.0</v>
      </c>
      <c r="H1175" s="153" t="s">
        <v>816</v>
      </c>
      <c r="I1175" s="153">
        <v>2022.0</v>
      </c>
      <c r="J1175" s="152">
        <f t="shared" si="6"/>
        <v>2023</v>
      </c>
      <c r="K1175" s="153" t="str">
        <f t="shared" si="4"/>
        <v>Expenditure on Tunisia CSSF Programme (Q3 FY 2023)</v>
      </c>
      <c r="L1175" s="152" t="s">
        <v>5</v>
      </c>
      <c r="M1175" s="152" t="s">
        <v>8</v>
      </c>
      <c r="N1175" s="152">
        <v>10.0</v>
      </c>
      <c r="O1175" s="152"/>
      <c r="P1175" s="152"/>
      <c r="Q1175" s="152"/>
      <c r="R1175" s="153"/>
      <c r="S1175" s="153" t="str">
        <f t="array" ref="S1175">INDEX(Activities!I:I, MATCH(A1175, Activities!A:A, 0))</f>
        <v>Tunisia CSSF Programme</v>
      </c>
      <c r="T1175" s="153"/>
      <c r="U1175" s="135"/>
      <c r="V1175" s="135"/>
      <c r="W1175" s="135"/>
      <c r="X1175" s="135"/>
      <c r="Y1175" s="135"/>
      <c r="Z1175" s="135"/>
      <c r="AA1175" s="135"/>
    </row>
    <row r="1176" ht="15.0" customHeight="1">
      <c r="A1176" s="146" t="s">
        <v>452</v>
      </c>
      <c r="B1176" s="147">
        <f>COUNTIF(Activities!A:A, A1176)</f>
        <v>1</v>
      </c>
      <c r="C1176" s="184">
        <v>3517823.82</v>
      </c>
      <c r="D1176" s="180">
        <v>44926.0</v>
      </c>
      <c r="E1176" s="181">
        <v>44926.0</v>
      </c>
      <c r="F1176" s="182">
        <v>4.0</v>
      </c>
      <c r="G1176" s="152">
        <v>12.0</v>
      </c>
      <c r="H1176" s="153" t="s">
        <v>816</v>
      </c>
      <c r="I1176" s="153">
        <v>2022.0</v>
      </c>
      <c r="J1176" s="152">
        <f t="shared" si="6"/>
        <v>2023</v>
      </c>
      <c r="K1176" s="153" t="str">
        <f t="shared" si="4"/>
        <v>Expenditure on Iraq CSSF Programme (Q3 FY 2023)</v>
      </c>
      <c r="L1176" s="152" t="s">
        <v>5</v>
      </c>
      <c r="M1176" s="152" t="s">
        <v>8</v>
      </c>
      <c r="N1176" s="152">
        <v>10.0</v>
      </c>
      <c r="O1176" s="152"/>
      <c r="P1176" s="152"/>
      <c r="Q1176" s="152"/>
      <c r="R1176" s="153"/>
      <c r="S1176" s="153" t="str">
        <f t="array" ref="S1176">INDEX(Activities!I:I, MATCH(A1176, Activities!A:A, 0))</f>
        <v>Iraq CSSF Programme</v>
      </c>
      <c r="T1176" s="153"/>
      <c r="U1176" s="135"/>
      <c r="V1176" s="135"/>
      <c r="W1176" s="135"/>
      <c r="X1176" s="135"/>
      <c r="Y1176" s="135"/>
      <c r="Z1176" s="135"/>
      <c r="AA1176" s="135"/>
    </row>
    <row r="1177" ht="15.0" customHeight="1">
      <c r="A1177" s="146" t="s">
        <v>456</v>
      </c>
      <c r="B1177" s="147">
        <f>COUNTIF(Activities!A:A, A1177)</f>
        <v>1</v>
      </c>
      <c r="C1177" s="185">
        <v>0.0</v>
      </c>
      <c r="D1177" s="180">
        <v>44926.0</v>
      </c>
      <c r="E1177" s="181">
        <v>44926.0</v>
      </c>
      <c r="F1177" s="182">
        <v>4.0</v>
      </c>
      <c r="G1177" s="152">
        <v>12.0</v>
      </c>
      <c r="H1177" s="153" t="s">
        <v>816</v>
      </c>
      <c r="I1177" s="153">
        <v>2022.0</v>
      </c>
      <c r="J1177" s="152">
        <f t="shared" si="6"/>
        <v>2023</v>
      </c>
      <c r="K1177" s="153" t="str">
        <f t="shared" si="4"/>
        <v>Expenditure on Syria CSSF: Future Syria Programme (Q3 FY 2023)</v>
      </c>
      <c r="L1177" s="152" t="s">
        <v>5</v>
      </c>
      <c r="M1177" s="152" t="s">
        <v>8</v>
      </c>
      <c r="N1177" s="152">
        <v>10.0</v>
      </c>
      <c r="O1177" s="152"/>
      <c r="P1177" s="152"/>
      <c r="Q1177" s="152"/>
      <c r="R1177" s="153"/>
      <c r="S1177" s="153" t="str">
        <f t="array" ref="S1177">INDEX(Activities!I:I, MATCH(A1177, Activities!A:A, 0))</f>
        <v>Syria CSSF: Future Syria Programme</v>
      </c>
      <c r="T1177" s="153"/>
      <c r="U1177" s="135"/>
      <c r="V1177" s="135"/>
      <c r="W1177" s="135"/>
      <c r="X1177" s="135"/>
      <c r="Y1177" s="135"/>
      <c r="Z1177" s="135"/>
      <c r="AA1177" s="135"/>
    </row>
    <row r="1178" ht="15.0" customHeight="1">
      <c r="A1178" s="146" t="s">
        <v>460</v>
      </c>
      <c r="B1178" s="147">
        <f>COUNTIF(Activities!A:A, A1178)</f>
        <v>1</v>
      </c>
      <c r="C1178" s="187">
        <v>0.0</v>
      </c>
      <c r="D1178" s="180">
        <v>44926.0</v>
      </c>
      <c r="E1178" s="181">
        <v>44926.0</v>
      </c>
      <c r="F1178" s="182">
        <v>4.0</v>
      </c>
      <c r="G1178" s="152">
        <v>12.0</v>
      </c>
      <c r="H1178" s="153" t="s">
        <v>816</v>
      </c>
      <c r="I1178" s="153">
        <v>2022.0</v>
      </c>
      <c r="J1178" s="152">
        <f t="shared" si="6"/>
        <v>2023</v>
      </c>
      <c r="K1178" s="153" t="str">
        <f t="shared" si="4"/>
        <v>Expenditure on UK-Jordan Partnership Facility Programme (Q3 FY 2023)</v>
      </c>
      <c r="L1178" s="152" t="s">
        <v>5</v>
      </c>
      <c r="M1178" s="152" t="s">
        <v>8</v>
      </c>
      <c r="N1178" s="152">
        <v>10.0</v>
      </c>
      <c r="O1178" s="152"/>
      <c r="P1178" s="152"/>
      <c r="Q1178" s="152"/>
      <c r="R1178" s="153"/>
      <c r="S1178" s="153" t="str">
        <f t="array" ref="S1178">INDEX(Activities!I:I, MATCH(A1178, Activities!A:A, 0))</f>
        <v>UK-Jordan Partnership Facility Programme</v>
      </c>
      <c r="T1178" s="153"/>
      <c r="U1178" s="135"/>
      <c r="V1178" s="135"/>
      <c r="W1178" s="135"/>
      <c r="X1178" s="135"/>
      <c r="Y1178" s="135"/>
      <c r="Z1178" s="135"/>
      <c r="AA1178" s="135"/>
    </row>
    <row r="1179" ht="15.0" customHeight="1">
      <c r="A1179" s="146" t="s">
        <v>465</v>
      </c>
      <c r="B1179" s="147">
        <f>COUNTIF(Activities!A:A, A1179)</f>
        <v>1</v>
      </c>
      <c r="C1179" s="185">
        <v>0.0</v>
      </c>
      <c r="D1179" s="180">
        <v>44926.0</v>
      </c>
      <c r="E1179" s="181">
        <v>44926.0</v>
      </c>
      <c r="F1179" s="182">
        <v>4.0</v>
      </c>
      <c r="G1179" s="152">
        <v>12.0</v>
      </c>
      <c r="H1179" s="153" t="s">
        <v>816</v>
      </c>
      <c r="I1179" s="153">
        <v>2022.0</v>
      </c>
      <c r="J1179" s="152">
        <f t="shared" si="6"/>
        <v>2023</v>
      </c>
      <c r="K1179" s="153" t="str">
        <f t="shared" si="4"/>
        <v>Expenditure on Lebanon CSSF: Political Reform Programme (Q3 FY 2023)</v>
      </c>
      <c r="L1179" s="152" t="s">
        <v>5</v>
      </c>
      <c r="M1179" s="152" t="s">
        <v>8</v>
      </c>
      <c r="N1179" s="152">
        <v>10.0</v>
      </c>
      <c r="O1179" s="152"/>
      <c r="P1179" s="152"/>
      <c r="Q1179" s="152"/>
      <c r="R1179" s="153"/>
      <c r="S1179" s="153" t="str">
        <f t="array" ref="S1179">INDEX(Activities!I:I, MATCH(A1179, Activities!A:A, 0))</f>
        <v>Lebanon CSSF: Political Reform Programme</v>
      </c>
      <c r="T1179" s="153"/>
      <c r="U1179" s="135"/>
      <c r="V1179" s="135"/>
      <c r="W1179" s="135"/>
      <c r="X1179" s="135"/>
      <c r="Y1179" s="135"/>
      <c r="Z1179" s="135"/>
      <c r="AA1179" s="135"/>
    </row>
    <row r="1180" ht="15.0" customHeight="1">
      <c r="A1180" s="146" t="s">
        <v>469</v>
      </c>
      <c r="B1180" s="147">
        <f>COUNTIF(Activities!A:A, A1180)</f>
        <v>1</v>
      </c>
      <c r="C1180" s="185">
        <v>4941639.2</v>
      </c>
      <c r="D1180" s="180">
        <v>44926.0</v>
      </c>
      <c r="E1180" s="181">
        <v>44926.0</v>
      </c>
      <c r="F1180" s="182">
        <v>4.0</v>
      </c>
      <c r="G1180" s="152">
        <v>12.0</v>
      </c>
      <c r="H1180" s="153" t="s">
        <v>816</v>
      </c>
      <c r="I1180" s="153">
        <v>2022.0</v>
      </c>
      <c r="J1180" s="152">
        <f t="shared" si="6"/>
        <v>2023</v>
      </c>
      <c r="K1180" s="153" t="str">
        <f t="shared" si="4"/>
        <v>Expenditure on Syria CSSF: Civilian Protection and Community Resilience Programme (Q3 FY 2023)</v>
      </c>
      <c r="L1180" s="152" t="s">
        <v>5</v>
      </c>
      <c r="M1180" s="152" t="s">
        <v>8</v>
      </c>
      <c r="N1180" s="152">
        <v>10.0</v>
      </c>
      <c r="O1180" s="152"/>
      <c r="P1180" s="152"/>
      <c r="Q1180" s="152"/>
      <c r="R1180" s="153"/>
      <c r="S1180" s="153" t="str">
        <f t="array" ref="S1180">INDEX(Activities!I:I, MATCH(A1180, Activities!A:A, 0))</f>
        <v>Syria CSSF: Civilian Protection and Community Resilience Programme</v>
      </c>
      <c r="T1180" s="153"/>
      <c r="U1180" s="135"/>
      <c r="V1180" s="135"/>
      <c r="W1180" s="135"/>
      <c r="X1180" s="135"/>
      <c r="Y1180" s="135"/>
      <c r="Z1180" s="135"/>
      <c r="AA1180" s="135"/>
    </row>
    <row r="1181" ht="15.0" customHeight="1">
      <c r="A1181" s="146" t="s">
        <v>473</v>
      </c>
      <c r="B1181" s="147">
        <f>COUNTIF(Activities!A:A, A1181)</f>
        <v>1</v>
      </c>
      <c r="C1181" s="185">
        <v>0.0</v>
      </c>
      <c r="D1181" s="180">
        <v>44926.0</v>
      </c>
      <c r="E1181" s="181">
        <v>44926.0</v>
      </c>
      <c r="F1181" s="182">
        <v>4.0</v>
      </c>
      <c r="G1181" s="152">
        <v>12.0</v>
      </c>
      <c r="H1181" s="153" t="s">
        <v>816</v>
      </c>
      <c r="I1181" s="153">
        <v>2022.0</v>
      </c>
      <c r="J1181" s="152">
        <f t="shared" si="6"/>
        <v>2023</v>
      </c>
      <c r="K1181" s="153" t="str">
        <f t="shared" si="4"/>
        <v>Expenditure on Jordan CSSF: Political and Economic Resilience Programme (Q3 FY 2023)</v>
      </c>
      <c r="L1181" s="152" t="s">
        <v>5</v>
      </c>
      <c r="M1181" s="152" t="s">
        <v>8</v>
      </c>
      <c r="N1181" s="152">
        <v>10.0</v>
      </c>
      <c r="O1181" s="152"/>
      <c r="P1181" s="152"/>
      <c r="Q1181" s="152"/>
      <c r="R1181" s="153"/>
      <c r="S1181" s="153" t="str">
        <f t="array" ref="S1181">INDEX(Activities!I:I, MATCH(A1181, Activities!A:A, 0))</f>
        <v>Jordan CSSF: Political and Economic Resilience Programme</v>
      </c>
      <c r="T1181" s="153"/>
      <c r="U1181" s="135"/>
      <c r="V1181" s="135"/>
      <c r="W1181" s="135"/>
      <c r="X1181" s="135"/>
      <c r="Y1181" s="135"/>
      <c r="Z1181" s="135"/>
      <c r="AA1181" s="135"/>
    </row>
    <row r="1182" ht="15.0" customHeight="1">
      <c r="A1182" s="146" t="s">
        <v>477</v>
      </c>
      <c r="B1182" s="147">
        <f>COUNTIF(Activities!A:A, A1182)</f>
        <v>1</v>
      </c>
      <c r="C1182" s="187">
        <v>1085769.98</v>
      </c>
      <c r="D1182" s="180">
        <v>44926.0</v>
      </c>
      <c r="E1182" s="181">
        <v>44926.0</v>
      </c>
      <c r="F1182" s="182">
        <v>4.0</v>
      </c>
      <c r="G1182" s="152">
        <v>12.0</v>
      </c>
      <c r="H1182" s="153" t="s">
        <v>816</v>
      </c>
      <c r="I1182" s="153">
        <v>2022.0</v>
      </c>
      <c r="J1182" s="152">
        <f t="shared" si="6"/>
        <v>2023</v>
      </c>
      <c r="K1182" s="153" t="str">
        <f t="shared" si="4"/>
        <v>Expenditure on Jordan CSSF: Security and Stability Programme (Q3 FY 2023)</v>
      </c>
      <c r="L1182" s="152" t="s">
        <v>5</v>
      </c>
      <c r="M1182" s="152" t="s">
        <v>8</v>
      </c>
      <c r="N1182" s="152">
        <v>10.0</v>
      </c>
      <c r="O1182" s="152"/>
      <c r="P1182" s="152"/>
      <c r="Q1182" s="152"/>
      <c r="R1182" s="153"/>
      <c r="S1182" s="153" t="str">
        <f t="array" ref="S1182">INDEX(Activities!I:I, MATCH(A1182, Activities!A:A, 0))</f>
        <v>Jordan CSSF: Security and Stability Programme</v>
      </c>
      <c r="T1182" s="153"/>
      <c r="U1182" s="135"/>
      <c r="V1182" s="135"/>
      <c r="W1182" s="135"/>
      <c r="X1182" s="135"/>
      <c r="Y1182" s="135"/>
      <c r="Z1182" s="135"/>
      <c r="AA1182" s="135"/>
    </row>
    <row r="1183" ht="15.0" customHeight="1">
      <c r="A1183" s="160" t="s">
        <v>481</v>
      </c>
      <c r="B1183" s="147">
        <f>COUNTIF(Activities!A:A, A1183)</f>
        <v>1</v>
      </c>
      <c r="C1183" s="185">
        <v>0.0</v>
      </c>
      <c r="D1183" s="181">
        <v>44926.0</v>
      </c>
      <c r="E1183" s="181">
        <v>44926.0</v>
      </c>
      <c r="F1183" s="182">
        <v>4.0</v>
      </c>
      <c r="G1183" s="152">
        <v>12.0</v>
      </c>
      <c r="H1183" s="153" t="s">
        <v>816</v>
      </c>
      <c r="I1183" s="153">
        <v>2022.0</v>
      </c>
      <c r="J1183" s="152">
        <f t="shared" si="6"/>
        <v>2023</v>
      </c>
      <c r="K1183" s="153" t="str">
        <f t="shared" si="4"/>
        <v>Expenditure on Overseas Territories Justice, Security &amp; Governance (Q3 FY 2023)</v>
      </c>
      <c r="L1183" s="152" t="s">
        <v>5</v>
      </c>
      <c r="M1183" s="152" t="s">
        <v>8</v>
      </c>
      <c r="N1183" s="152">
        <v>10.0</v>
      </c>
      <c r="O1183" s="152"/>
      <c r="P1183" s="152"/>
      <c r="Q1183" s="152"/>
      <c r="R1183" s="153"/>
      <c r="S1183" s="153" t="str">
        <f t="array" ref="S1183">INDEX(Activities!I:I, MATCH(A1183, Activities!A:A, 0))</f>
        <v>Overseas Territories Justice, Security &amp; Governance</v>
      </c>
      <c r="T1183" s="153"/>
      <c r="U1183" s="135"/>
      <c r="V1183" s="135"/>
      <c r="W1183" s="135"/>
      <c r="X1183" s="135"/>
      <c r="Y1183" s="135"/>
      <c r="Z1183" s="135"/>
      <c r="AA1183" s="135"/>
    </row>
    <row r="1184" ht="15.0" customHeight="1">
      <c r="A1184" s="160" t="s">
        <v>485</v>
      </c>
      <c r="B1184" s="147">
        <f>COUNTIF(Activities!A:A, A1184)</f>
        <v>1</v>
      </c>
      <c r="C1184" s="186">
        <v>0.0</v>
      </c>
      <c r="D1184" s="190">
        <v>44926.0</v>
      </c>
      <c r="E1184" s="181">
        <v>44926.0</v>
      </c>
      <c r="F1184" s="182">
        <v>4.0</v>
      </c>
      <c r="G1184" s="152">
        <v>12.0</v>
      </c>
      <c r="H1184" s="153" t="s">
        <v>816</v>
      </c>
      <c r="I1184" s="153">
        <v>2022.0</v>
      </c>
      <c r="J1184" s="152">
        <f t="shared" si="6"/>
        <v>2023</v>
      </c>
      <c r="K1184" s="153" t="str">
        <f t="shared" si="4"/>
        <v>Expenditure on Maritime Governance and Environment Programme (Q3 FY 2023)</v>
      </c>
      <c r="L1184" s="152" t="s">
        <v>5</v>
      </c>
      <c r="M1184" s="152" t="s">
        <v>8</v>
      </c>
      <c r="N1184" s="152">
        <v>10.0</v>
      </c>
      <c r="O1184" s="152"/>
      <c r="P1184" s="152"/>
      <c r="Q1184" s="152"/>
      <c r="R1184" s="153"/>
      <c r="S1184" s="153" t="str">
        <f t="array" ref="S1184">INDEX(Activities!I:I, MATCH(A1184, Activities!A:A, 0))</f>
        <v>Maritime Governance and Environment Programme</v>
      </c>
      <c r="T1184" s="153"/>
      <c r="U1184" s="135"/>
      <c r="V1184" s="135"/>
      <c r="W1184" s="135"/>
      <c r="X1184" s="135"/>
      <c r="Y1184" s="135"/>
      <c r="Z1184" s="135"/>
      <c r="AA1184" s="135"/>
    </row>
    <row r="1185" ht="15.0" customHeight="1">
      <c r="A1185" s="160" t="s">
        <v>490</v>
      </c>
      <c r="B1185" s="147">
        <f>COUNTIF(Activities!A:A, A1185)</f>
        <v>1</v>
      </c>
      <c r="C1185" s="187">
        <v>-151449.36</v>
      </c>
      <c r="D1185" s="180">
        <v>44926.0</v>
      </c>
      <c r="E1185" s="181">
        <v>44926.0</v>
      </c>
      <c r="F1185" s="182">
        <v>4.0</v>
      </c>
      <c r="G1185" s="152">
        <v>12.0</v>
      </c>
      <c r="H1185" s="153" t="s">
        <v>816</v>
      </c>
      <c r="I1185" s="153">
        <v>2022.0</v>
      </c>
      <c r="J1185" s="152">
        <f t="shared" si="6"/>
        <v>2023</v>
      </c>
      <c r="K1185" s="153" t="str">
        <f t="shared" si="4"/>
        <v>Expenditure on OTD Justice Programme (Q3 FY 2023)</v>
      </c>
      <c r="L1185" s="152" t="s">
        <v>5</v>
      </c>
      <c r="M1185" s="152" t="s">
        <v>8</v>
      </c>
      <c r="N1185" s="152">
        <v>10.0</v>
      </c>
      <c r="O1185" s="152"/>
      <c r="P1185" s="152"/>
      <c r="Q1185" s="152"/>
      <c r="R1185" s="153"/>
      <c r="S1185" s="153" t="str">
        <f t="array" ref="S1185">INDEX(Activities!I:I, MATCH(A1185, Activities!A:A, 0))</f>
        <v>OTD Justice Programme</v>
      </c>
      <c r="T1185" s="153"/>
      <c r="U1185" s="135"/>
      <c r="V1185" s="135"/>
      <c r="W1185" s="135"/>
      <c r="X1185" s="135"/>
      <c r="Y1185" s="135"/>
      <c r="Z1185" s="135"/>
      <c r="AA1185" s="135"/>
    </row>
    <row r="1186" ht="15.0" customHeight="1">
      <c r="A1186" s="160" t="s">
        <v>495</v>
      </c>
      <c r="B1186" s="147">
        <f>COUNTIF(Activities!A:A, A1186)</f>
        <v>1</v>
      </c>
      <c r="C1186" s="184">
        <v>18163.52</v>
      </c>
      <c r="D1186" s="180">
        <v>44926.0</v>
      </c>
      <c r="E1186" s="181">
        <v>44926.0</v>
      </c>
      <c r="F1186" s="182">
        <v>4.0</v>
      </c>
      <c r="G1186" s="152">
        <v>12.0</v>
      </c>
      <c r="H1186" s="153" t="s">
        <v>816</v>
      </c>
      <c r="I1186" s="153">
        <v>2022.0</v>
      </c>
      <c r="J1186" s="152">
        <f t="shared" si="6"/>
        <v>2023</v>
      </c>
      <c r="K1186" s="153" t="str">
        <f t="shared" si="4"/>
        <v>Expenditure on OTD Governance Programme (Q3 FY 2023)</v>
      </c>
      <c r="L1186" s="152" t="s">
        <v>5</v>
      </c>
      <c r="M1186" s="152" t="s">
        <v>8</v>
      </c>
      <c r="N1186" s="152">
        <v>10.0</v>
      </c>
      <c r="O1186" s="152"/>
      <c r="P1186" s="152"/>
      <c r="Q1186" s="152"/>
      <c r="R1186" s="153"/>
      <c r="S1186" s="153" t="str">
        <f t="array" ref="S1186">INDEX(Activities!I:I, MATCH(A1186, Activities!A:A, 0))</f>
        <v>OTD Governance Programme</v>
      </c>
      <c r="T1186" s="153"/>
      <c r="U1186" s="135"/>
      <c r="V1186" s="135"/>
      <c r="W1186" s="135"/>
      <c r="X1186" s="135"/>
      <c r="Y1186" s="135"/>
      <c r="Z1186" s="135"/>
      <c r="AA1186" s="135"/>
    </row>
    <row r="1187" ht="15.0" customHeight="1">
      <c r="A1187" s="160" t="s">
        <v>500</v>
      </c>
      <c r="B1187" s="147">
        <f>COUNTIF(Activities!A:A, A1187)</f>
        <v>1</v>
      </c>
      <c r="C1187" s="185">
        <v>-327147.12</v>
      </c>
      <c r="D1187" s="180">
        <v>44926.0</v>
      </c>
      <c r="E1187" s="181">
        <v>44926.0</v>
      </c>
      <c r="F1187" s="182">
        <v>4.0</v>
      </c>
      <c r="G1187" s="152">
        <v>12.0</v>
      </c>
      <c r="H1187" s="153" t="s">
        <v>816</v>
      </c>
      <c r="I1187" s="153">
        <v>2022.0</v>
      </c>
      <c r="J1187" s="152">
        <f t="shared" si="6"/>
        <v>2023</v>
      </c>
      <c r="K1187" s="153" t="str">
        <f t="shared" si="4"/>
        <v>Expenditure on OTD Environment, Sustainablity and Climate Change (ESCC) Programme (Q3 FY 2023)</v>
      </c>
      <c r="L1187" s="152" t="s">
        <v>5</v>
      </c>
      <c r="M1187" s="152" t="s">
        <v>8</v>
      </c>
      <c r="N1187" s="152">
        <v>10.0</v>
      </c>
      <c r="O1187" s="152"/>
      <c r="P1187" s="152"/>
      <c r="Q1187" s="152"/>
      <c r="R1187" s="153"/>
      <c r="S1187" s="153" t="str">
        <f t="array" ref="S1187">INDEX(Activities!I:I, MATCH(A1187, Activities!A:A, 0))</f>
        <v>OTD Environment, Sustainablity and Climate Change (ESCC) Programme</v>
      </c>
      <c r="T1187" s="153"/>
      <c r="U1187" s="135"/>
      <c r="V1187" s="135"/>
      <c r="W1187" s="135"/>
      <c r="X1187" s="135"/>
      <c r="Y1187" s="135"/>
      <c r="Z1187" s="135"/>
      <c r="AA1187" s="135"/>
    </row>
    <row r="1188" ht="15.0" customHeight="1">
      <c r="A1188" s="160" t="s">
        <v>505</v>
      </c>
      <c r="B1188" s="147">
        <f>COUNTIF(Activities!A:A, A1188)</f>
        <v>1</v>
      </c>
      <c r="C1188" s="187">
        <v>85110.41</v>
      </c>
      <c r="D1188" s="180">
        <v>44926.0</v>
      </c>
      <c r="E1188" s="181">
        <v>44926.0</v>
      </c>
      <c r="F1188" s="182">
        <v>4.0</v>
      </c>
      <c r="G1188" s="152">
        <v>12.0</v>
      </c>
      <c r="H1188" s="153" t="s">
        <v>816</v>
      </c>
      <c r="I1188" s="153">
        <v>2022.0</v>
      </c>
      <c r="J1188" s="152">
        <f t="shared" si="6"/>
        <v>2023</v>
      </c>
      <c r="K1188" s="153" t="str">
        <f t="shared" si="4"/>
        <v>Expenditure on OTD Covid-19 Response Programme (Q3 FY 2023)</v>
      </c>
      <c r="L1188" s="152" t="s">
        <v>5</v>
      </c>
      <c r="M1188" s="152" t="s">
        <v>8</v>
      </c>
      <c r="N1188" s="152">
        <v>10.0</v>
      </c>
      <c r="O1188" s="152"/>
      <c r="P1188" s="152"/>
      <c r="Q1188" s="152"/>
      <c r="R1188" s="153"/>
      <c r="S1188" s="153" t="str">
        <f t="array" ref="S1188">INDEX(Activities!I:I, MATCH(A1188, Activities!A:A, 0))</f>
        <v>OTD Covid-19 Response Programme</v>
      </c>
      <c r="T1188" s="153"/>
      <c r="U1188" s="135"/>
      <c r="V1188" s="135"/>
      <c r="W1188" s="135"/>
      <c r="X1188" s="135"/>
      <c r="Y1188" s="135"/>
      <c r="Z1188" s="135"/>
      <c r="AA1188" s="135"/>
    </row>
    <row r="1189" ht="15.0" customHeight="1">
      <c r="A1189" s="160" t="s">
        <v>511</v>
      </c>
      <c r="B1189" s="147">
        <f>COUNTIF(Activities!A:A, A1189)</f>
        <v>1</v>
      </c>
      <c r="C1189" s="185">
        <v>52117.77</v>
      </c>
      <c r="D1189" s="180">
        <v>44926.0</v>
      </c>
      <c r="E1189" s="181">
        <v>44926.0</v>
      </c>
      <c r="F1189" s="182">
        <v>4.0</v>
      </c>
      <c r="G1189" s="152">
        <v>12.0</v>
      </c>
      <c r="H1189" s="153" t="s">
        <v>816</v>
      </c>
      <c r="I1189" s="153">
        <v>2022.0</v>
      </c>
      <c r="J1189" s="152">
        <f t="shared" si="6"/>
        <v>2023</v>
      </c>
      <c r="K1189" s="153" t="str">
        <f t="shared" si="4"/>
        <v>Expenditure on OTD Border Security Programme (Q3 FY 2023)</v>
      </c>
      <c r="L1189" s="152" t="s">
        <v>5</v>
      </c>
      <c r="M1189" s="152" t="s">
        <v>8</v>
      </c>
      <c r="N1189" s="152">
        <v>10.0</v>
      </c>
      <c r="O1189" s="152"/>
      <c r="P1189" s="152"/>
      <c r="Q1189" s="152"/>
      <c r="R1189" s="153"/>
      <c r="S1189" s="153" t="str">
        <f t="array" ref="S1189">INDEX(Activities!I:I, MATCH(A1189, Activities!A:A, 0))</f>
        <v>OTD Border Security Programme</v>
      </c>
      <c r="T1189" s="153"/>
      <c r="U1189" s="135"/>
      <c r="V1189" s="135"/>
      <c r="W1189" s="135"/>
      <c r="X1189" s="135"/>
      <c r="Y1189" s="135"/>
      <c r="Z1189" s="135"/>
      <c r="AA1189" s="135"/>
    </row>
    <row r="1190" ht="15.0" customHeight="1">
      <c r="A1190" s="146" t="s">
        <v>516</v>
      </c>
      <c r="B1190" s="147">
        <f>COUNTIF(Activities!A:A, A1190)</f>
        <v>1</v>
      </c>
      <c r="C1190" s="187">
        <v>634289.86</v>
      </c>
      <c r="D1190" s="180">
        <v>44926.0</v>
      </c>
      <c r="E1190" s="181">
        <v>44926.0</v>
      </c>
      <c r="F1190" s="182">
        <v>4.0</v>
      </c>
      <c r="G1190" s="152">
        <v>12.0</v>
      </c>
      <c r="H1190" s="153" t="s">
        <v>816</v>
      </c>
      <c r="I1190" s="153">
        <v>2022.0</v>
      </c>
      <c r="J1190" s="152">
        <f t="shared" si="6"/>
        <v>2023</v>
      </c>
      <c r="K1190" s="153" t="str">
        <f t="shared" si="4"/>
        <v>Expenditure on Consolidating Democracy in Pakistan (Q3 FY 2023)</v>
      </c>
      <c r="L1190" s="152" t="s">
        <v>5</v>
      </c>
      <c r="M1190" s="152" t="s">
        <v>8</v>
      </c>
      <c r="N1190" s="152">
        <v>10.0</v>
      </c>
      <c r="O1190" s="152"/>
      <c r="P1190" s="152"/>
      <c r="Q1190" s="152"/>
      <c r="R1190" s="153"/>
      <c r="S1190" s="153" t="str">
        <f t="array" ref="S1190">INDEX(Activities!I:I, MATCH(A1190, Activities!A:A, 0))</f>
        <v>Consolidating Democracy in Pakistan</v>
      </c>
      <c r="T1190" s="153"/>
      <c r="U1190" s="135"/>
      <c r="V1190" s="135"/>
      <c r="W1190" s="135"/>
      <c r="X1190" s="135"/>
      <c r="Y1190" s="135"/>
      <c r="Z1190" s="135"/>
      <c r="AA1190" s="135"/>
    </row>
    <row r="1191" ht="15.0" customHeight="1">
      <c r="A1191" s="146" t="s">
        <v>522</v>
      </c>
      <c r="B1191" s="147">
        <f>COUNTIF(Activities!A:A, A1191)</f>
        <v>1</v>
      </c>
      <c r="C1191" s="185">
        <v>0.0</v>
      </c>
      <c r="D1191" s="180">
        <v>44926.0</v>
      </c>
      <c r="E1191" s="181">
        <v>44926.0</v>
      </c>
      <c r="F1191" s="182">
        <v>4.0</v>
      </c>
      <c r="G1191" s="152">
        <v>12.0</v>
      </c>
      <c r="H1191" s="153" t="s">
        <v>816</v>
      </c>
      <c r="I1191" s="153">
        <v>2022.0</v>
      </c>
      <c r="J1191" s="152">
        <f t="shared" si="6"/>
        <v>2023</v>
      </c>
      <c r="K1191" s="153" t="str">
        <f t="shared" si="4"/>
        <v>Expenditure on Rule of Law in Pakistan Programme (Q3 FY 2023)</v>
      </c>
      <c r="L1191" s="152" t="s">
        <v>5</v>
      </c>
      <c r="M1191" s="152" t="s">
        <v>8</v>
      </c>
      <c r="N1191" s="152">
        <v>10.0</v>
      </c>
      <c r="O1191" s="152"/>
      <c r="P1191" s="152"/>
      <c r="Q1191" s="152"/>
      <c r="R1191" s="153"/>
      <c r="S1191" s="153" t="str">
        <f t="array" ref="S1191">INDEX(Activities!I:I, MATCH(A1191, Activities!A:A, 0))</f>
        <v>Rule of Law in Pakistan Programme</v>
      </c>
      <c r="T1191" s="153"/>
      <c r="U1191" s="135"/>
      <c r="V1191" s="135"/>
      <c r="W1191" s="135"/>
      <c r="X1191" s="135"/>
      <c r="Y1191" s="135"/>
      <c r="Z1191" s="135"/>
      <c r="AA1191" s="135"/>
    </row>
    <row r="1192" ht="15.0" customHeight="1">
      <c r="A1192" s="146" t="s">
        <v>526</v>
      </c>
      <c r="B1192" s="147">
        <f>COUNTIF(Activities!A:A, A1192)</f>
        <v>1</v>
      </c>
      <c r="C1192" s="187">
        <v>553230.25</v>
      </c>
      <c r="D1192" s="180">
        <v>44926.0</v>
      </c>
      <c r="E1192" s="181">
        <v>44926.0</v>
      </c>
      <c r="F1192" s="182">
        <v>4.0</v>
      </c>
      <c r="G1192" s="152">
        <v>12.0</v>
      </c>
      <c r="H1192" s="153" t="s">
        <v>816</v>
      </c>
      <c r="I1192" s="153">
        <v>2022.0</v>
      </c>
      <c r="J1192" s="152">
        <f t="shared" si="6"/>
        <v>2023</v>
      </c>
      <c r="K1192" s="153" t="str">
        <f t="shared" si="4"/>
        <v>Expenditure on Myanmar Country Programme (Q3 FY 2023)</v>
      </c>
      <c r="L1192" s="152" t="s">
        <v>5</v>
      </c>
      <c r="M1192" s="152" t="s">
        <v>8</v>
      </c>
      <c r="N1192" s="152">
        <v>10.0</v>
      </c>
      <c r="O1192" s="152"/>
      <c r="P1192" s="152"/>
      <c r="Q1192" s="152"/>
      <c r="R1192" s="153"/>
      <c r="S1192" s="153" t="str">
        <f t="array" ref="S1192">INDEX(Activities!I:I, MATCH(A1192, Activities!A:A, 0))</f>
        <v>Myanmar Country Programme</v>
      </c>
      <c r="T1192" s="153"/>
      <c r="U1192" s="135"/>
      <c r="V1192" s="135"/>
      <c r="W1192" s="135"/>
      <c r="X1192" s="135"/>
      <c r="Y1192" s="135"/>
      <c r="Z1192" s="135"/>
      <c r="AA1192" s="135"/>
    </row>
    <row r="1193" ht="15.0" customHeight="1">
      <c r="A1193" s="146" t="s">
        <v>532</v>
      </c>
      <c r="B1193" s="147">
        <f>COUNTIF(Activities!A:A, A1193)</f>
        <v>1</v>
      </c>
      <c r="C1193" s="184">
        <v>0.0</v>
      </c>
      <c r="D1193" s="180">
        <v>44926.0</v>
      </c>
      <c r="E1193" s="181">
        <v>44926.0</v>
      </c>
      <c r="F1193" s="182">
        <v>4.0</v>
      </c>
      <c r="G1193" s="152">
        <v>12.0</v>
      </c>
      <c r="H1193" s="153" t="s">
        <v>816</v>
      </c>
      <c r="I1193" s="153">
        <v>2022.0</v>
      </c>
      <c r="J1193" s="152">
        <f t="shared" si="6"/>
        <v>2023</v>
      </c>
      <c r="K1193" s="153" t="str">
        <f t="shared" si="4"/>
        <v>Expenditure on Nepal Peacebuilding Programme (Q3 FY 2023)</v>
      </c>
      <c r="L1193" s="152" t="s">
        <v>5</v>
      </c>
      <c r="M1193" s="152" t="s">
        <v>8</v>
      </c>
      <c r="N1193" s="152">
        <v>10.0</v>
      </c>
      <c r="O1193" s="152"/>
      <c r="P1193" s="152"/>
      <c r="Q1193" s="152"/>
      <c r="R1193" s="153"/>
      <c r="S1193" s="153" t="str">
        <f t="array" ref="S1193">INDEX(Activities!I:I, MATCH(A1193, Activities!A:A, 0))</f>
        <v>Nepal Peacebuilding Programme</v>
      </c>
      <c r="T1193" s="153"/>
      <c r="U1193" s="135"/>
      <c r="V1193" s="135"/>
      <c r="W1193" s="135"/>
      <c r="X1193" s="135"/>
      <c r="Y1193" s="135"/>
      <c r="Z1193" s="135"/>
      <c r="AA1193" s="135"/>
    </row>
    <row r="1194" ht="15.0" customHeight="1">
      <c r="A1194" s="146" t="s">
        <v>538</v>
      </c>
      <c r="B1194" s="147">
        <f>COUNTIF(Activities!A:A, A1194)</f>
        <v>1</v>
      </c>
      <c r="C1194" s="185">
        <v>184978.28</v>
      </c>
      <c r="D1194" s="180">
        <v>44926.0</v>
      </c>
      <c r="E1194" s="181">
        <v>44926.0</v>
      </c>
      <c r="F1194" s="182">
        <v>4.0</v>
      </c>
      <c r="G1194" s="152">
        <v>12.0</v>
      </c>
      <c r="H1194" s="153" t="s">
        <v>816</v>
      </c>
      <c r="I1194" s="153">
        <v>2022.0</v>
      </c>
      <c r="J1194" s="152">
        <f t="shared" si="6"/>
        <v>2023</v>
      </c>
      <c r="K1194" s="153" t="str">
        <f t="shared" si="4"/>
        <v>Expenditure on Sri Lanka - Delivering increased stability and reducing the risk of a return to conflict (Q3 FY 2023)</v>
      </c>
      <c r="L1194" s="152" t="s">
        <v>5</v>
      </c>
      <c r="M1194" s="152" t="s">
        <v>8</v>
      </c>
      <c r="N1194" s="152">
        <v>10.0</v>
      </c>
      <c r="O1194" s="152"/>
      <c r="P1194" s="152"/>
      <c r="Q1194" s="152"/>
      <c r="R1194" s="153"/>
      <c r="S1194" s="153" t="str">
        <f t="array" ref="S1194">INDEX(Activities!I:I, MATCH(A1194, Activities!A:A, 0))</f>
        <v>Sri Lanka - Delivering increased stability and reducing the risk of a return to conflict</v>
      </c>
      <c r="T1194" s="153"/>
      <c r="U1194" s="135"/>
      <c r="V1194" s="135"/>
      <c r="W1194" s="135"/>
      <c r="X1194" s="135"/>
      <c r="Y1194" s="135"/>
      <c r="Z1194" s="135"/>
      <c r="AA1194" s="135"/>
    </row>
    <row r="1195" ht="15.0" customHeight="1">
      <c r="A1195" s="146" t="s">
        <v>550</v>
      </c>
      <c r="B1195" s="147">
        <f>COUNTIF(Activities!A:A, A1195)</f>
        <v>1</v>
      </c>
      <c r="C1195" s="187">
        <v>503601.92</v>
      </c>
      <c r="D1195" s="180">
        <v>44926.0</v>
      </c>
      <c r="E1195" s="181">
        <v>44926.0</v>
      </c>
      <c r="F1195" s="182">
        <v>4.0</v>
      </c>
      <c r="G1195" s="152">
        <v>12.0</v>
      </c>
      <c r="H1195" s="153" t="s">
        <v>816</v>
      </c>
      <c r="I1195" s="153">
        <v>2022.0</v>
      </c>
      <c r="J1195" s="152">
        <f t="shared" si="6"/>
        <v>2023</v>
      </c>
      <c r="K1195" s="153" t="str">
        <f t="shared" si="4"/>
        <v>Expenditure on Philippines Programme (Q3 FY 2023)</v>
      </c>
      <c r="L1195" s="152" t="s">
        <v>5</v>
      </c>
      <c r="M1195" s="152" t="s">
        <v>8</v>
      </c>
      <c r="N1195" s="152">
        <v>10.0</v>
      </c>
      <c r="O1195" s="152"/>
      <c r="P1195" s="152"/>
      <c r="Q1195" s="152"/>
      <c r="R1195" s="153"/>
      <c r="S1195" s="153" t="str">
        <f t="array" ref="S1195">INDEX(Activities!I:I, MATCH(A1195, Activities!A:A, 0))</f>
        <v>Philippines Programme</v>
      </c>
      <c r="T1195" s="153"/>
      <c r="U1195" s="135"/>
      <c r="V1195" s="135"/>
      <c r="W1195" s="135"/>
      <c r="X1195" s="135"/>
      <c r="Y1195" s="135"/>
      <c r="Z1195" s="135"/>
      <c r="AA1195" s="135"/>
    </row>
    <row r="1196" ht="15.0" customHeight="1">
      <c r="A1196" s="146" t="s">
        <v>556</v>
      </c>
      <c r="B1196" s="147">
        <f>COUNTIF(Activities!A:A, A1196)</f>
        <v>1</v>
      </c>
      <c r="C1196" s="185">
        <v>2385367.84</v>
      </c>
      <c r="D1196" s="180">
        <v>44926.0</v>
      </c>
      <c r="E1196" s="181">
        <v>44926.0</v>
      </c>
      <c r="F1196" s="182">
        <v>4.0</v>
      </c>
      <c r="G1196" s="152">
        <v>12.0</v>
      </c>
      <c r="H1196" s="153" t="s">
        <v>816</v>
      </c>
      <c r="I1196" s="153">
        <v>2022.0</v>
      </c>
      <c r="J1196" s="152">
        <f t="shared" si="6"/>
        <v>2023</v>
      </c>
      <c r="K1196" s="153" t="str">
        <f t="shared" si="4"/>
        <v>Expenditure on Pacific Programme (Q3 FY 2023)</v>
      </c>
      <c r="L1196" s="152" t="s">
        <v>5</v>
      </c>
      <c r="M1196" s="152" t="s">
        <v>8</v>
      </c>
      <c r="N1196" s="152">
        <v>10.0</v>
      </c>
      <c r="O1196" s="152"/>
      <c r="P1196" s="152"/>
      <c r="Q1196" s="152"/>
      <c r="R1196" s="153"/>
      <c r="S1196" s="153" t="str">
        <f t="array" ref="S1196">INDEX(Activities!I:I, MATCH(A1196, Activities!A:A, 0))</f>
        <v>Pacific Programme</v>
      </c>
      <c r="T1196" s="153"/>
      <c r="U1196" s="135"/>
      <c r="V1196" s="135"/>
      <c r="W1196" s="135"/>
      <c r="X1196" s="135"/>
      <c r="Y1196" s="135"/>
      <c r="Z1196" s="135"/>
      <c r="AA1196" s="135"/>
    </row>
    <row r="1197" ht="15.0" customHeight="1">
      <c r="A1197" s="67" t="s">
        <v>560</v>
      </c>
      <c r="B1197" s="147">
        <f>COUNTIF(Activities!A:A, A1197)</f>
        <v>1</v>
      </c>
      <c r="C1197" s="187">
        <v>1442274.91</v>
      </c>
      <c r="D1197" s="180">
        <v>44926.0</v>
      </c>
      <c r="E1197" s="181">
        <v>44926.0</v>
      </c>
      <c r="F1197" s="182">
        <v>4.0</v>
      </c>
      <c r="G1197" s="152">
        <v>12.0</v>
      </c>
      <c r="H1197" s="153" t="s">
        <v>816</v>
      </c>
      <c r="I1197" s="153">
        <v>2022.0</v>
      </c>
      <c r="J1197" s="152">
        <f t="shared" si="6"/>
        <v>2023</v>
      </c>
      <c r="K1197" s="153" t="str">
        <f t="shared" si="4"/>
        <v>Expenditure on Western Balkans Programme (Q3 FY 2023)</v>
      </c>
      <c r="L1197" s="152" t="s">
        <v>5</v>
      </c>
      <c r="M1197" s="152" t="s">
        <v>8</v>
      </c>
      <c r="N1197" s="152">
        <v>10.0</v>
      </c>
      <c r="O1197" s="152"/>
      <c r="P1197" s="152"/>
      <c r="Q1197" s="152"/>
      <c r="R1197" s="153"/>
      <c r="S1197" s="153" t="str">
        <f t="array" ref="S1197">INDEX(Activities!I:I, MATCH(A1197, Activities!A:A, 0))</f>
        <v>Western Balkans Programme</v>
      </c>
      <c r="T1197" s="153"/>
      <c r="U1197" s="135"/>
      <c r="V1197" s="135"/>
      <c r="W1197" s="135"/>
      <c r="X1197" s="135"/>
      <c r="Y1197" s="135"/>
      <c r="Z1197" s="135"/>
      <c r="AA1197" s="135"/>
    </row>
    <row r="1198" ht="15.0" customHeight="1">
      <c r="A1198" s="67" t="s">
        <v>565</v>
      </c>
      <c r="B1198" s="147">
        <f>COUNTIF(Activities!A:A, A1198)</f>
        <v>1</v>
      </c>
      <c r="C1198" s="184">
        <v>463443.69</v>
      </c>
      <c r="D1198" s="180">
        <v>44926.0</v>
      </c>
      <c r="E1198" s="181">
        <v>44926.0</v>
      </c>
      <c r="F1198" s="182">
        <v>4.0</v>
      </c>
      <c r="G1198" s="152">
        <v>12.0</v>
      </c>
      <c r="H1198" s="153" t="s">
        <v>816</v>
      </c>
      <c r="I1198" s="153">
        <v>2022.0</v>
      </c>
      <c r="J1198" s="152">
        <f t="shared" si="6"/>
        <v>2023</v>
      </c>
      <c r="K1198" s="153" t="str">
        <f t="shared" si="4"/>
        <v>Expenditure on Western Balkans Stability CSSF Programme (Q3 FY 2023)</v>
      </c>
      <c r="L1198" s="152" t="s">
        <v>5</v>
      </c>
      <c r="M1198" s="152" t="s">
        <v>8</v>
      </c>
      <c r="N1198" s="152">
        <v>10.0</v>
      </c>
      <c r="O1198" s="152"/>
      <c r="P1198" s="152"/>
      <c r="Q1198" s="152"/>
      <c r="R1198" s="153"/>
      <c r="S1198" s="153" t="str">
        <f t="array" ref="S1198">INDEX(Activities!I:I, MATCH(A1198, Activities!A:A, 0))</f>
        <v>Western Balkans Stability CSSF Programme</v>
      </c>
      <c r="T1198" s="153"/>
      <c r="U1198" s="135"/>
      <c r="V1198" s="135"/>
      <c r="W1198" s="135"/>
      <c r="X1198" s="135"/>
      <c r="Y1198" s="135"/>
      <c r="Z1198" s="135"/>
      <c r="AA1198" s="135"/>
    </row>
    <row r="1199" ht="15.0" customHeight="1">
      <c r="A1199" s="67" t="s">
        <v>569</v>
      </c>
      <c r="B1199" s="147">
        <f>COUNTIF(Activities!A:A, A1199)</f>
        <v>1</v>
      </c>
      <c r="C1199" s="185">
        <v>3420487.09</v>
      </c>
      <c r="D1199" s="180">
        <v>44926.0</v>
      </c>
      <c r="E1199" s="181">
        <v>44926.0</v>
      </c>
      <c r="F1199" s="182">
        <v>4.0</v>
      </c>
      <c r="G1199" s="152">
        <v>12.0</v>
      </c>
      <c r="H1199" s="153" t="s">
        <v>816</v>
      </c>
      <c r="I1199" s="153">
        <v>2022.0</v>
      </c>
      <c r="J1199" s="152">
        <f t="shared" si="6"/>
        <v>2023</v>
      </c>
      <c r="K1199" s="153" t="str">
        <f t="shared" si="4"/>
        <v>Expenditure on Western Balkans: Media Cyber and Defence (MCD) CSSF Programme (Q3 FY 2023)</v>
      </c>
      <c r="L1199" s="152" t="s">
        <v>5</v>
      </c>
      <c r="M1199" s="152" t="s">
        <v>8</v>
      </c>
      <c r="N1199" s="152">
        <v>10.0</v>
      </c>
      <c r="O1199" s="152"/>
      <c r="P1199" s="152"/>
      <c r="Q1199" s="152"/>
      <c r="R1199" s="153"/>
      <c r="S1199" s="153" t="str">
        <f t="array" ref="S1199">INDEX(Activities!I:I, MATCH(A1199, Activities!A:A, 0))</f>
        <v>Western Balkans: Media Cyber and Defence (MCD) CSSF Programme</v>
      </c>
      <c r="T1199" s="153"/>
      <c r="U1199" s="135"/>
      <c r="V1199" s="135"/>
      <c r="W1199" s="135"/>
      <c r="X1199" s="135"/>
      <c r="Y1199" s="135"/>
      <c r="Z1199" s="135"/>
      <c r="AA1199" s="135"/>
    </row>
    <row r="1200" ht="15.0" customHeight="1">
      <c r="A1200" s="67" t="s">
        <v>544</v>
      </c>
      <c r="B1200" s="147">
        <f>COUNTIF(Activities!A:A, A1200)</f>
        <v>1</v>
      </c>
      <c r="C1200" s="184">
        <v>348275.77</v>
      </c>
      <c r="D1200" s="180">
        <v>44926.0</v>
      </c>
      <c r="E1200" s="181">
        <v>44926.0</v>
      </c>
      <c r="F1200" s="182">
        <v>4.0</v>
      </c>
      <c r="G1200" s="152">
        <v>12.0</v>
      </c>
      <c r="H1200" s="153" t="s">
        <v>816</v>
      </c>
      <c r="I1200" s="153">
        <v>2022.0</v>
      </c>
      <c r="J1200" s="152">
        <f t="shared" si="6"/>
        <v>2023</v>
      </c>
      <c r="K1200" s="153" t="str">
        <f t="shared" si="4"/>
        <v>Expenditure on Maldives CSSF Programme (Q3 FY 2023)</v>
      </c>
      <c r="L1200" s="152" t="s">
        <v>5</v>
      </c>
      <c r="M1200" s="152" t="s">
        <v>8</v>
      </c>
      <c r="N1200" s="152">
        <v>10.0</v>
      </c>
      <c r="O1200" s="152"/>
      <c r="P1200" s="152"/>
      <c r="Q1200" s="152"/>
      <c r="R1200" s="153"/>
      <c r="S1200" s="153" t="str">
        <f t="array" ref="S1200">INDEX(Activities!I:I, MATCH(A1200, Activities!A:A, 0))</f>
        <v>Maldives CSSF Programme</v>
      </c>
      <c r="T1200" s="153"/>
      <c r="U1200" s="135"/>
      <c r="V1200" s="135"/>
      <c r="W1200" s="135"/>
      <c r="X1200" s="135"/>
      <c r="Y1200" s="135"/>
      <c r="Z1200" s="135"/>
      <c r="AA1200" s="135"/>
    </row>
    <row r="1201" ht="15.0" customHeight="1">
      <c r="A1201" s="160" t="s">
        <v>109</v>
      </c>
      <c r="B1201" s="147">
        <f>COUNTIF(Activities!A:A, A1201)</f>
        <v>1</v>
      </c>
      <c r="C1201" s="184">
        <v>348275.77</v>
      </c>
      <c r="D1201" s="199">
        <v>45016.0</v>
      </c>
      <c r="E1201" s="200">
        <v>45016.0</v>
      </c>
      <c r="F1201" s="201">
        <v>4.0</v>
      </c>
      <c r="G1201" s="152">
        <v>3.0</v>
      </c>
      <c r="H1201" s="153" t="s">
        <v>817</v>
      </c>
      <c r="I1201" s="153">
        <v>2023.0</v>
      </c>
      <c r="J1201" s="152">
        <f t="shared" ref="J1201:J1292" si="7">IF(G1201="Q4", I1201, I1201)</f>
        <v>2023</v>
      </c>
      <c r="K1201" s="153" t="str">
        <f t="shared" si="4"/>
        <v>Expenditure on Multilateral Championing Our Values (Q4 FY 2023)</v>
      </c>
      <c r="L1201" s="152" t="s">
        <v>5</v>
      </c>
      <c r="M1201" s="152" t="s">
        <v>8</v>
      </c>
      <c r="N1201" s="152">
        <v>10.0</v>
      </c>
      <c r="O1201" s="152"/>
      <c r="P1201" s="152"/>
      <c r="Q1201" s="152"/>
      <c r="R1201" s="153"/>
      <c r="S1201" s="153" t="str">
        <f t="array" ref="S1201">INDEX(Activities!I:I, MATCH(A1201, Activities!A:A, 0))</f>
        <v>Multilateral Championing Our Values</v>
      </c>
      <c r="T1201" s="153"/>
      <c r="U1201" s="135"/>
      <c r="V1201" s="135"/>
      <c r="W1201" s="135"/>
      <c r="X1201" s="135"/>
      <c r="Y1201" s="135"/>
      <c r="Z1201" s="135"/>
      <c r="AA1201" s="135"/>
    </row>
    <row r="1202" ht="15.0" customHeight="1">
      <c r="A1202" s="160" t="s">
        <v>117</v>
      </c>
      <c r="B1202" s="147">
        <f>COUNTIF(Activities!A:A, A1202)</f>
        <v>1</v>
      </c>
      <c r="C1202" s="196">
        <v>0.0</v>
      </c>
      <c r="D1202" s="180">
        <v>45016.0</v>
      </c>
      <c r="E1202" s="181">
        <v>45016.0</v>
      </c>
      <c r="F1202" s="182">
        <v>4.0</v>
      </c>
      <c r="G1202" s="152">
        <v>3.0</v>
      </c>
      <c r="H1202" s="153" t="s">
        <v>817</v>
      </c>
      <c r="I1202" s="153">
        <v>2023.0</v>
      </c>
      <c r="J1202" s="152">
        <f t="shared" si="7"/>
        <v>2023</v>
      </c>
      <c r="K1202" s="153" t="str">
        <f t="shared" si="4"/>
        <v>Expenditure on Multilateral Strategy Peacebuilding Programme (Q4 FY 2023)</v>
      </c>
      <c r="L1202" s="152" t="s">
        <v>5</v>
      </c>
      <c r="M1202" s="152" t="s">
        <v>8</v>
      </c>
      <c r="N1202" s="152">
        <v>10.0</v>
      </c>
      <c r="O1202" s="152"/>
      <c r="P1202" s="152"/>
      <c r="Q1202" s="152"/>
      <c r="R1202" s="153"/>
      <c r="S1202" s="153" t="str">
        <f t="array" ref="S1202">INDEX(Activities!I:I, MATCH(A1202, Activities!A:A, 0))</f>
        <v>Multilateral Strategy Peacebuilding Programme</v>
      </c>
      <c r="T1202" s="153"/>
      <c r="U1202" s="135"/>
      <c r="V1202" s="135"/>
      <c r="W1202" s="135"/>
      <c r="X1202" s="135"/>
      <c r="Y1202" s="135"/>
      <c r="Z1202" s="135"/>
      <c r="AA1202" s="135"/>
    </row>
    <row r="1203" ht="15.0" customHeight="1">
      <c r="A1203" s="160" t="s">
        <v>122</v>
      </c>
      <c r="B1203" s="147">
        <f>COUNTIF(Activities!A:A, A1203)</f>
        <v>1</v>
      </c>
      <c r="C1203" s="186">
        <v>207564.0</v>
      </c>
      <c r="D1203" s="180">
        <v>45016.0</v>
      </c>
      <c r="E1203" s="181">
        <v>45016.0</v>
      </c>
      <c r="F1203" s="182">
        <v>4.0</v>
      </c>
      <c r="G1203" s="152">
        <v>3.0</v>
      </c>
      <c r="H1203" s="153" t="s">
        <v>817</v>
      </c>
      <c r="I1203" s="153">
        <v>2023.0</v>
      </c>
      <c r="J1203" s="152">
        <f t="shared" si="7"/>
        <v>2023</v>
      </c>
      <c r="K1203" s="153" t="str">
        <f t="shared" si="4"/>
        <v>Expenditure on Multilateral Strategy Peacekeeping Programme (Q4 FY 2023)</v>
      </c>
      <c r="L1203" s="152" t="s">
        <v>5</v>
      </c>
      <c r="M1203" s="152" t="s">
        <v>8</v>
      </c>
      <c r="N1203" s="152">
        <v>10.0</v>
      </c>
      <c r="O1203" s="152"/>
      <c r="P1203" s="152"/>
      <c r="Q1203" s="152"/>
      <c r="R1203" s="153"/>
      <c r="S1203" s="153" t="str">
        <f t="array" ref="S1203">INDEX(Activities!I:I, MATCH(A1203, Activities!A:A, 0))</f>
        <v>Multilateral Strategy Peacekeeping Programme</v>
      </c>
      <c r="T1203" s="153"/>
      <c r="U1203" s="135"/>
      <c r="V1203" s="135"/>
      <c r="W1203" s="135"/>
      <c r="X1203" s="135"/>
      <c r="Y1203" s="135"/>
      <c r="Z1203" s="135"/>
      <c r="AA1203" s="135"/>
    </row>
    <row r="1204" ht="15.0" customHeight="1">
      <c r="A1204" s="160" t="s">
        <v>127</v>
      </c>
      <c r="B1204" s="147">
        <f>COUNTIF(Activities!A:A, A1204)</f>
        <v>1</v>
      </c>
      <c r="C1204" s="187">
        <v>1693978.62</v>
      </c>
      <c r="D1204" s="180">
        <v>45016.0</v>
      </c>
      <c r="E1204" s="181">
        <v>45016.0</v>
      </c>
      <c r="F1204" s="182">
        <v>4.0</v>
      </c>
      <c r="G1204" s="152">
        <v>3.0</v>
      </c>
      <c r="H1204" s="153" t="s">
        <v>817</v>
      </c>
      <c r="I1204" s="153">
        <v>2023.0</v>
      </c>
      <c r="J1204" s="152">
        <f t="shared" si="7"/>
        <v>2023</v>
      </c>
      <c r="K1204" s="153" t="str">
        <f t="shared" si="4"/>
        <v>Expenditure on Multilateral Security Capacity Building (Q4 FY 2023)</v>
      </c>
      <c r="L1204" s="152" t="s">
        <v>5</v>
      </c>
      <c r="M1204" s="152" t="s">
        <v>8</v>
      </c>
      <c r="N1204" s="152">
        <v>10.0</v>
      </c>
      <c r="O1204" s="152"/>
      <c r="P1204" s="152"/>
      <c r="Q1204" s="152"/>
      <c r="R1204" s="153"/>
      <c r="S1204" s="153" t="str">
        <f t="array" ref="S1204">INDEX(Activities!I:I, MATCH(A1204, Activities!A:A, 0))</f>
        <v>Multilateral Security Capacity Building</v>
      </c>
      <c r="T1204" s="153"/>
      <c r="U1204" s="135"/>
      <c r="V1204" s="135"/>
      <c r="W1204" s="135"/>
      <c r="X1204" s="135"/>
      <c r="Y1204" s="135"/>
      <c r="Z1204" s="135"/>
      <c r="AA1204" s="135"/>
    </row>
    <row r="1205" ht="15.0" customHeight="1">
      <c r="A1205" s="160" t="s">
        <v>131</v>
      </c>
      <c r="B1205" s="147">
        <f>COUNTIF(Activities!A:A, A1205)</f>
        <v>1</v>
      </c>
      <c r="C1205" s="184">
        <v>0.0</v>
      </c>
      <c r="D1205" s="180">
        <v>45016.0</v>
      </c>
      <c r="E1205" s="181">
        <v>45016.0</v>
      </c>
      <c r="F1205" s="182">
        <v>4.0</v>
      </c>
      <c r="G1205" s="152">
        <v>3.0</v>
      </c>
      <c r="H1205" s="153" t="s">
        <v>817</v>
      </c>
      <c r="I1205" s="153">
        <v>2023.0</v>
      </c>
      <c r="J1205" s="152">
        <f t="shared" si="7"/>
        <v>2023</v>
      </c>
      <c r="K1205" s="153" t="str">
        <f t="shared" si="4"/>
        <v>Expenditure on Migration Reintegration and Support for Returnees Programme (Q4 FY 2023)</v>
      </c>
      <c r="L1205" s="152" t="s">
        <v>5</v>
      </c>
      <c r="M1205" s="152" t="s">
        <v>8</v>
      </c>
      <c r="N1205" s="152">
        <v>10.0</v>
      </c>
      <c r="O1205" s="152"/>
      <c r="P1205" s="152"/>
      <c r="Q1205" s="152"/>
      <c r="R1205" s="153"/>
      <c r="S1205" s="153" t="str">
        <f t="array" ref="S1205">INDEX(Activities!I:I, MATCH(A1205, Activities!A:A, 0))</f>
        <v>Migration Reintegration and Support for Returnees Programme</v>
      </c>
      <c r="T1205" s="153"/>
      <c r="U1205" s="135"/>
      <c r="V1205" s="135"/>
      <c r="W1205" s="135"/>
      <c r="X1205" s="135"/>
      <c r="Y1205" s="135"/>
      <c r="Z1205" s="135"/>
      <c r="AA1205" s="135"/>
    </row>
    <row r="1206" ht="15.0" customHeight="1">
      <c r="A1206" s="146" t="s">
        <v>136</v>
      </c>
      <c r="B1206" s="147">
        <f>COUNTIF(Activities!A:A, A1206)</f>
        <v>1</v>
      </c>
      <c r="C1206" s="185">
        <v>1060439.68</v>
      </c>
      <c r="D1206" s="180">
        <v>45016.0</v>
      </c>
      <c r="E1206" s="181">
        <v>45016.0</v>
      </c>
      <c r="F1206" s="182">
        <v>4.0</v>
      </c>
      <c r="G1206" s="152">
        <v>3.0</v>
      </c>
      <c r="H1206" s="153" t="s">
        <v>817</v>
      </c>
      <c r="I1206" s="153">
        <v>2023.0</v>
      </c>
      <c r="J1206" s="152">
        <f t="shared" si="7"/>
        <v>2023</v>
      </c>
      <c r="K1206" s="153" t="str">
        <f t="shared" si="4"/>
        <v>Expenditure on Supporting Turkey to manage illegal migration from the East (Q4 FY 2023)</v>
      </c>
      <c r="L1206" s="152" t="s">
        <v>5</v>
      </c>
      <c r="M1206" s="152" t="s">
        <v>8</v>
      </c>
      <c r="N1206" s="152">
        <v>10.0</v>
      </c>
      <c r="O1206" s="152"/>
      <c r="P1206" s="152"/>
      <c r="Q1206" s="152"/>
      <c r="R1206" s="153"/>
      <c r="S1206" s="153" t="str">
        <f t="array" ref="S1206">INDEX(Activities!I:I, MATCH(A1206, Activities!A:A, 0))</f>
        <v>Supporting Turkey to manage illegal migration from the East</v>
      </c>
      <c r="T1206" s="153"/>
      <c r="U1206" s="135"/>
      <c r="V1206" s="135"/>
      <c r="W1206" s="135"/>
      <c r="X1206" s="135"/>
      <c r="Y1206" s="135"/>
      <c r="Z1206" s="135"/>
      <c r="AA1206" s="135"/>
    </row>
    <row r="1207" ht="15.0" customHeight="1">
      <c r="A1207" s="146" t="s">
        <v>142</v>
      </c>
      <c r="B1207" s="147">
        <f>COUNTIF(Activities!A:A, A1207)</f>
        <v>1</v>
      </c>
      <c r="C1207" s="187">
        <v>0.0</v>
      </c>
      <c r="D1207" s="180">
        <v>45016.0</v>
      </c>
      <c r="E1207" s="181">
        <v>45016.0</v>
      </c>
      <c r="F1207" s="182">
        <v>4.0</v>
      </c>
      <c r="G1207" s="152">
        <v>3.0</v>
      </c>
      <c r="H1207" s="153" t="s">
        <v>817</v>
      </c>
      <c r="I1207" s="153">
        <v>2023.0</v>
      </c>
      <c r="J1207" s="152">
        <f t="shared" si="7"/>
        <v>2023</v>
      </c>
      <c r="K1207" s="153" t="str">
        <f t="shared" si="4"/>
        <v>Expenditure on Commonwealth Prosperity (Q4 FY 2023)</v>
      </c>
      <c r="L1207" s="152" t="s">
        <v>5</v>
      </c>
      <c r="M1207" s="152" t="s">
        <v>8</v>
      </c>
      <c r="N1207" s="152">
        <v>10.0</v>
      </c>
      <c r="O1207" s="152"/>
      <c r="P1207" s="152"/>
      <c r="Q1207" s="152"/>
      <c r="R1207" s="153"/>
      <c r="S1207" s="153" t="str">
        <f t="array" ref="S1207">INDEX(Activities!I:I, MATCH(A1207, Activities!A:A, 0))</f>
        <v>Commonwealth Prosperity</v>
      </c>
      <c r="T1207" s="153"/>
      <c r="U1207" s="135"/>
      <c r="V1207" s="135"/>
      <c r="W1207" s="135"/>
      <c r="X1207" s="135"/>
      <c r="Y1207" s="135"/>
      <c r="Z1207" s="135"/>
      <c r="AA1207" s="135"/>
    </row>
    <row r="1208" ht="15.0" customHeight="1">
      <c r="A1208" s="164" t="s">
        <v>146</v>
      </c>
      <c r="B1208" s="147">
        <f>COUNTIF(Activities!A:A, A1208)</f>
        <v>1</v>
      </c>
      <c r="C1208" s="185">
        <v>0.0</v>
      </c>
      <c r="D1208" s="180">
        <v>45016.0</v>
      </c>
      <c r="E1208" s="181">
        <v>45016.0</v>
      </c>
      <c r="F1208" s="182">
        <v>4.0</v>
      </c>
      <c r="G1208" s="152">
        <v>3.0</v>
      </c>
      <c r="H1208" s="153" t="s">
        <v>817</v>
      </c>
      <c r="I1208" s="153">
        <v>2023.0</v>
      </c>
      <c r="J1208" s="152">
        <f t="shared" si="7"/>
        <v>2023</v>
      </c>
      <c r="K1208" s="153" t="str">
        <f t="shared" si="4"/>
        <v>Expenditure on Commonwealth Security (Q4 FY 2023)</v>
      </c>
      <c r="L1208" s="152" t="s">
        <v>5</v>
      </c>
      <c r="M1208" s="152" t="s">
        <v>8</v>
      </c>
      <c r="N1208" s="152">
        <v>10.0</v>
      </c>
      <c r="O1208" s="152"/>
      <c r="P1208" s="152"/>
      <c r="Q1208" s="152"/>
      <c r="R1208" s="153"/>
      <c r="S1208" s="153" t="str">
        <f t="array" ref="S1208">INDEX(Activities!I:I, MATCH(A1208, Activities!A:A, 0))</f>
        <v>Commonwealth Security</v>
      </c>
      <c r="T1208" s="153"/>
      <c r="U1208" s="135"/>
      <c r="V1208" s="135"/>
      <c r="W1208" s="135"/>
      <c r="X1208" s="135"/>
      <c r="Y1208" s="135"/>
      <c r="Z1208" s="135"/>
      <c r="AA1208" s="135"/>
    </row>
    <row r="1209" ht="15.0" customHeight="1">
      <c r="A1209" s="165" t="s">
        <v>151</v>
      </c>
      <c r="B1209" s="147">
        <f>COUNTIF(Activities!A:A, A1209)</f>
        <v>1</v>
      </c>
      <c r="C1209" s="187">
        <v>0.0</v>
      </c>
      <c r="D1209" s="180">
        <v>45016.0</v>
      </c>
      <c r="E1209" s="181">
        <v>45016.0</v>
      </c>
      <c r="F1209" s="182">
        <v>4.0</v>
      </c>
      <c r="G1209" s="152">
        <v>3.0</v>
      </c>
      <c r="H1209" s="153" t="s">
        <v>817</v>
      </c>
      <c r="I1209" s="153">
        <v>2023.0</v>
      </c>
      <c r="J1209" s="152">
        <f t="shared" si="7"/>
        <v>2023</v>
      </c>
      <c r="K1209" s="153" t="str">
        <f t="shared" si="4"/>
        <v>Expenditure on Commonwealth Fairness (Q4 FY 2023)</v>
      </c>
      <c r="L1209" s="152" t="s">
        <v>5</v>
      </c>
      <c r="M1209" s="152" t="s">
        <v>8</v>
      </c>
      <c r="N1209" s="152">
        <v>10.0</v>
      </c>
      <c r="O1209" s="152"/>
      <c r="P1209" s="152"/>
      <c r="Q1209" s="152"/>
      <c r="R1209" s="153"/>
      <c r="S1209" s="153" t="str">
        <f t="array" ref="S1209">INDEX(Activities!I:I, MATCH(A1209, Activities!A:A, 0))</f>
        <v>Commonwealth Fairness</v>
      </c>
      <c r="T1209" s="153"/>
      <c r="U1209" s="135"/>
      <c r="V1209" s="135"/>
      <c r="W1209" s="135"/>
      <c r="X1209" s="135"/>
      <c r="Y1209" s="135"/>
      <c r="Z1209" s="135"/>
      <c r="AA1209" s="135"/>
    </row>
    <row r="1210" ht="15.0" customHeight="1">
      <c r="A1210" s="165" t="s">
        <v>156</v>
      </c>
      <c r="B1210" s="147">
        <f>COUNTIF(Activities!A:A, A1210)</f>
        <v>1</v>
      </c>
      <c r="C1210" s="185">
        <v>0.0</v>
      </c>
      <c r="D1210" s="180">
        <v>45016.0</v>
      </c>
      <c r="E1210" s="181">
        <v>45016.0</v>
      </c>
      <c r="F1210" s="182">
        <v>4.0</v>
      </c>
      <c r="G1210" s="152">
        <v>3.0</v>
      </c>
      <c r="H1210" s="153" t="s">
        <v>817</v>
      </c>
      <c r="I1210" s="153">
        <v>2023.0</v>
      </c>
      <c r="J1210" s="152">
        <f t="shared" si="7"/>
        <v>2023</v>
      </c>
      <c r="K1210" s="153" t="str">
        <f t="shared" si="4"/>
        <v>Expenditure on Commonwealth Sustainability (Q4 FY 2023)</v>
      </c>
      <c r="L1210" s="152" t="s">
        <v>5</v>
      </c>
      <c r="M1210" s="152" t="s">
        <v>8</v>
      </c>
      <c r="N1210" s="152">
        <v>10.0</v>
      </c>
      <c r="O1210" s="152"/>
      <c r="P1210" s="152"/>
      <c r="Q1210" s="152"/>
      <c r="R1210" s="153"/>
      <c r="S1210" s="153" t="str">
        <f t="array" ref="S1210">INDEX(Activities!I:I, MATCH(A1210, Activities!A:A, 0))</f>
        <v>Commonwealth Sustainability</v>
      </c>
      <c r="T1210" s="153"/>
      <c r="U1210" s="135"/>
      <c r="V1210" s="135"/>
      <c r="W1210" s="135"/>
      <c r="X1210" s="135"/>
      <c r="Y1210" s="135"/>
      <c r="Z1210" s="135"/>
      <c r="AA1210" s="135"/>
    </row>
    <row r="1211" ht="15.0" customHeight="1">
      <c r="A1211" s="165" t="s">
        <v>161</v>
      </c>
      <c r="B1211" s="147">
        <f>COUNTIF(Activities!A:A, A1211)</f>
        <v>1</v>
      </c>
      <c r="C1211" s="187">
        <v>7407945.29</v>
      </c>
      <c r="D1211" s="180">
        <v>45016.0</v>
      </c>
      <c r="E1211" s="181">
        <v>45016.0</v>
      </c>
      <c r="F1211" s="182">
        <v>4.0</v>
      </c>
      <c r="G1211" s="152">
        <v>3.0</v>
      </c>
      <c r="H1211" s="153" t="s">
        <v>817</v>
      </c>
      <c r="I1211" s="153">
        <v>2023.0</v>
      </c>
      <c r="J1211" s="152">
        <f t="shared" si="7"/>
        <v>2023</v>
      </c>
      <c r="K1211" s="153" t="str">
        <f t="shared" si="4"/>
        <v>Expenditure on Counter Terrorism Programmes Fund (Q4 FY 2023)</v>
      </c>
      <c r="L1211" s="152" t="s">
        <v>5</v>
      </c>
      <c r="M1211" s="152" t="s">
        <v>8</v>
      </c>
      <c r="N1211" s="152">
        <v>10.0</v>
      </c>
      <c r="O1211" s="152"/>
      <c r="P1211" s="152"/>
      <c r="Q1211" s="152"/>
      <c r="R1211" s="153"/>
      <c r="S1211" s="153" t="str">
        <f t="array" ref="S1211">INDEX(Activities!I:I, MATCH(A1211, Activities!A:A, 0))</f>
        <v>Counter Terrorism Programmes Fund</v>
      </c>
      <c r="T1211" s="153"/>
      <c r="U1211" s="135"/>
      <c r="V1211" s="135"/>
      <c r="W1211" s="135"/>
      <c r="X1211" s="135"/>
      <c r="Y1211" s="135"/>
      <c r="Z1211" s="135"/>
      <c r="AA1211" s="135"/>
    </row>
    <row r="1212" ht="15.0" customHeight="1">
      <c r="A1212" s="165" t="s">
        <v>174</v>
      </c>
      <c r="B1212" s="147">
        <f>COUNTIF(Activities!A:A, A1212)</f>
        <v>1</v>
      </c>
      <c r="C1212" s="185">
        <v>968496.36</v>
      </c>
      <c r="D1212" s="180">
        <v>45016.0</v>
      </c>
      <c r="E1212" s="181">
        <v>45016.0</v>
      </c>
      <c r="F1212" s="182">
        <v>4.0</v>
      </c>
      <c r="G1212" s="152">
        <v>3.0</v>
      </c>
      <c r="H1212" s="153" t="s">
        <v>817</v>
      </c>
      <c r="I1212" s="153">
        <v>2023.0</v>
      </c>
      <c r="J1212" s="152">
        <f t="shared" si="7"/>
        <v>2023</v>
      </c>
      <c r="K1212" s="153" t="str">
        <f t="shared" si="4"/>
        <v>Expenditure on Collaboration against trafficking and smuggling in Nigeria &amp; Niger (CATS NN)(Formerly Upstream Programme) (Q4 FY 2023)</v>
      </c>
      <c r="L1212" s="152" t="s">
        <v>5</v>
      </c>
      <c r="M1212" s="152" t="s">
        <v>8</v>
      </c>
      <c r="N1212" s="152">
        <v>10.0</v>
      </c>
      <c r="O1212" s="152"/>
      <c r="P1212" s="152"/>
      <c r="Q1212" s="152"/>
      <c r="R1212" s="153"/>
      <c r="S1212" s="153" t="str">
        <f t="array" ref="S1212">INDEX(Activities!I:I, MATCH(A1212, Activities!A:A, 0))</f>
        <v>Collaboration against trafficking and smuggling in Nigeria &amp; Niger (CATS NN)(Formerly Upstream Programme)</v>
      </c>
      <c r="T1212" s="153"/>
      <c r="U1212" s="135"/>
      <c r="V1212" s="135"/>
      <c r="W1212" s="135"/>
      <c r="X1212" s="135"/>
      <c r="Y1212" s="135"/>
      <c r="Z1212" s="135"/>
      <c r="AA1212" s="135"/>
    </row>
    <row r="1213" ht="15.0" customHeight="1">
      <c r="A1213" s="146" t="s">
        <v>175</v>
      </c>
      <c r="B1213" s="147">
        <f>COUNTIF(Activities!A:A, A1213)</f>
        <v>1</v>
      </c>
      <c r="C1213" s="187">
        <v>0.0</v>
      </c>
      <c r="D1213" s="180">
        <v>45016.0</v>
      </c>
      <c r="E1213" s="181">
        <v>45016.0</v>
      </c>
      <c r="F1213" s="182">
        <v>4.0</v>
      </c>
      <c r="G1213" s="152">
        <v>3.0</v>
      </c>
      <c r="H1213" s="153" t="s">
        <v>817</v>
      </c>
      <c r="I1213" s="153">
        <v>2023.0</v>
      </c>
      <c r="J1213" s="152">
        <f t="shared" si="7"/>
        <v>2023</v>
      </c>
      <c r="K1213" s="153" t="str">
        <f t="shared" si="4"/>
        <v>Expenditure on Future Frontiers Programme (Q4 FY 2023)</v>
      </c>
      <c r="L1213" s="152" t="s">
        <v>5</v>
      </c>
      <c r="M1213" s="152" t="s">
        <v>8</v>
      </c>
      <c r="N1213" s="152">
        <v>10.0</v>
      </c>
      <c r="O1213" s="152"/>
      <c r="P1213" s="152"/>
      <c r="Q1213" s="152"/>
      <c r="R1213" s="153"/>
      <c r="S1213" s="153" t="str">
        <f t="array" ref="S1213">INDEX(Activities!I:I, MATCH(A1213, Activities!A:A, 0))</f>
        <v>Future Frontiers Programme</v>
      </c>
      <c r="T1213" s="153"/>
      <c r="U1213" s="135"/>
      <c r="V1213" s="135"/>
      <c r="W1213" s="135"/>
      <c r="X1213" s="135"/>
      <c r="Y1213" s="135"/>
      <c r="Z1213" s="135"/>
      <c r="AA1213" s="135"/>
    </row>
    <row r="1214" ht="15.0" customHeight="1">
      <c r="A1214" s="146" t="s">
        <v>179</v>
      </c>
      <c r="B1214" s="147">
        <f>COUNTIF(Activities!A:A, A1214)</f>
        <v>1</v>
      </c>
      <c r="C1214" s="185">
        <v>0.0</v>
      </c>
      <c r="D1214" s="180">
        <v>45016.0</v>
      </c>
      <c r="E1214" s="181">
        <v>45016.0</v>
      </c>
      <c r="F1214" s="182">
        <v>4.0</v>
      </c>
      <c r="G1214" s="152">
        <v>3.0</v>
      </c>
      <c r="H1214" s="153" t="s">
        <v>817</v>
      </c>
      <c r="I1214" s="153">
        <v>2023.0</v>
      </c>
      <c r="J1214" s="152">
        <f t="shared" si="7"/>
        <v>2023</v>
      </c>
      <c r="K1214" s="153" t="str">
        <f t="shared" si="4"/>
        <v>Expenditure on Afghanistan Demining programme (Q4 FY 2023)</v>
      </c>
      <c r="L1214" s="152" t="s">
        <v>5</v>
      </c>
      <c r="M1214" s="152" t="s">
        <v>8</v>
      </c>
      <c r="N1214" s="152">
        <v>10.0</v>
      </c>
      <c r="O1214" s="152"/>
      <c r="P1214" s="152"/>
      <c r="Q1214" s="152"/>
      <c r="R1214" s="153"/>
      <c r="S1214" s="153" t="str">
        <f t="array" ref="S1214">INDEX(Activities!I:I, MATCH(A1214, Activities!A:A, 0))</f>
        <v>Afghanistan Demining programme</v>
      </c>
      <c r="T1214" s="153"/>
      <c r="U1214" s="135"/>
      <c r="V1214" s="135"/>
      <c r="W1214" s="135"/>
      <c r="X1214" s="135"/>
      <c r="Y1214" s="135"/>
      <c r="Z1214" s="135"/>
      <c r="AA1214" s="135"/>
    </row>
    <row r="1215" ht="15.0" customHeight="1">
      <c r="A1215" s="146" t="s">
        <v>186</v>
      </c>
      <c r="B1215" s="147">
        <f>COUNTIF(Activities!A:A, A1215)</f>
        <v>1</v>
      </c>
      <c r="C1215" s="187">
        <v>0.0</v>
      </c>
      <c r="D1215" s="180">
        <v>45016.0</v>
      </c>
      <c r="E1215" s="181">
        <v>45016.0</v>
      </c>
      <c r="F1215" s="182">
        <v>4.0</v>
      </c>
      <c r="G1215" s="152">
        <v>3.0</v>
      </c>
      <c r="H1215" s="153" t="s">
        <v>817</v>
      </c>
      <c r="I1215" s="153">
        <v>2023.0</v>
      </c>
      <c r="J1215" s="152">
        <f t="shared" si="7"/>
        <v>2023</v>
      </c>
      <c r="K1215" s="153" t="str">
        <f t="shared" si="4"/>
        <v>Expenditure on Afghanistan Migration programme (Q4 FY 2023)</v>
      </c>
      <c r="L1215" s="152" t="s">
        <v>5</v>
      </c>
      <c r="M1215" s="152" t="s">
        <v>8</v>
      </c>
      <c r="N1215" s="152">
        <v>10.0</v>
      </c>
      <c r="O1215" s="152"/>
      <c r="P1215" s="152"/>
      <c r="Q1215" s="152"/>
      <c r="R1215" s="153"/>
      <c r="S1215" s="153" t="str">
        <f t="array" ref="S1215">INDEX(Activities!I:I, MATCH(A1215, Activities!A:A, 0))</f>
        <v>Afghanistan Migration programme</v>
      </c>
      <c r="T1215" s="153"/>
      <c r="U1215" s="135"/>
      <c r="V1215" s="135"/>
      <c r="W1215" s="135"/>
      <c r="X1215" s="135"/>
      <c r="Y1215" s="135"/>
      <c r="Z1215" s="135"/>
      <c r="AA1215" s="135"/>
    </row>
    <row r="1216" ht="15.0" customHeight="1">
      <c r="A1216" s="146" t="s">
        <v>191</v>
      </c>
      <c r="B1216" s="147">
        <f>COUNTIF(Activities!A:A, A1216)</f>
        <v>1</v>
      </c>
      <c r="C1216" s="185">
        <v>0.0</v>
      </c>
      <c r="D1216" s="180">
        <v>45016.0</v>
      </c>
      <c r="E1216" s="181">
        <v>45016.0</v>
      </c>
      <c r="F1216" s="182">
        <v>4.0</v>
      </c>
      <c r="G1216" s="152">
        <v>3.0</v>
      </c>
      <c r="H1216" s="153" t="s">
        <v>817</v>
      </c>
      <c r="I1216" s="153">
        <v>2023.0</v>
      </c>
      <c r="J1216" s="152">
        <f t="shared" si="7"/>
        <v>2023</v>
      </c>
      <c r="K1216" s="153" t="str">
        <f t="shared" si="4"/>
        <v>Expenditure on Afghanistan Security Sector and Peace-building Support (Q4 FY 2023)</v>
      </c>
      <c r="L1216" s="152" t="s">
        <v>5</v>
      </c>
      <c r="M1216" s="152" t="s">
        <v>8</v>
      </c>
      <c r="N1216" s="152">
        <v>10.0</v>
      </c>
      <c r="O1216" s="152"/>
      <c r="P1216" s="152"/>
      <c r="Q1216" s="152"/>
      <c r="R1216" s="153"/>
      <c r="S1216" s="153" t="str">
        <f t="array" ref="S1216">INDEX(Activities!I:I, MATCH(A1216, Activities!A:A, 0))</f>
        <v>Afghanistan Security Sector and Peace-building Support</v>
      </c>
      <c r="T1216" s="153"/>
      <c r="U1216" s="135"/>
      <c r="V1216" s="135"/>
      <c r="W1216" s="135"/>
      <c r="X1216" s="135"/>
      <c r="Y1216" s="135"/>
      <c r="Z1216" s="135"/>
      <c r="AA1216" s="135"/>
    </row>
    <row r="1217" ht="15.0" customHeight="1">
      <c r="A1217" s="146" t="s">
        <v>195</v>
      </c>
      <c r="B1217" s="147">
        <f>COUNTIF(Activities!A:A, A1217)</f>
        <v>1</v>
      </c>
      <c r="C1217" s="186">
        <v>0.0</v>
      </c>
      <c r="D1217" s="180">
        <v>45016.0</v>
      </c>
      <c r="E1217" s="181">
        <v>45016.0</v>
      </c>
      <c r="F1217" s="182">
        <v>4.0</v>
      </c>
      <c r="G1217" s="152">
        <v>3.0</v>
      </c>
      <c r="H1217" s="153" t="s">
        <v>817</v>
      </c>
      <c r="I1217" s="153">
        <v>2023.0</v>
      </c>
      <c r="J1217" s="152">
        <f t="shared" si="7"/>
        <v>2023</v>
      </c>
      <c r="K1217" s="153" t="str">
        <f t="shared" si="4"/>
        <v>Expenditure on Afghan National Army Trust Fund (Q4 FY 2023)</v>
      </c>
      <c r="L1217" s="152" t="s">
        <v>5</v>
      </c>
      <c r="M1217" s="152" t="s">
        <v>8</v>
      </c>
      <c r="N1217" s="152">
        <v>10.0</v>
      </c>
      <c r="O1217" s="152"/>
      <c r="P1217" s="152"/>
      <c r="Q1217" s="152"/>
      <c r="R1217" s="153"/>
      <c r="S1217" s="153" t="str">
        <f t="array" ref="S1217">INDEX(Activities!I:I, MATCH(A1217, Activities!A:A, 0))</f>
        <v>Afghan National Army Trust Fund</v>
      </c>
      <c r="T1217" s="153"/>
      <c r="U1217" s="135"/>
      <c r="V1217" s="135"/>
      <c r="W1217" s="135"/>
      <c r="X1217" s="135"/>
      <c r="Y1217" s="135"/>
      <c r="Z1217" s="135"/>
      <c r="AA1217" s="135"/>
    </row>
    <row r="1218" ht="15.0" customHeight="1">
      <c r="A1218" s="146" t="s">
        <v>199</v>
      </c>
      <c r="B1218" s="147">
        <f>COUNTIF(Activities!A:A, A1218)</f>
        <v>1</v>
      </c>
      <c r="C1218" s="187">
        <v>0.0</v>
      </c>
      <c r="D1218" s="180">
        <v>45016.0</v>
      </c>
      <c r="E1218" s="181">
        <v>45016.0</v>
      </c>
      <c r="F1218" s="182">
        <v>4.0</v>
      </c>
      <c r="G1218" s="152">
        <v>3.0</v>
      </c>
      <c r="H1218" s="153" t="s">
        <v>817</v>
      </c>
      <c r="I1218" s="153">
        <v>2023.0</v>
      </c>
      <c r="J1218" s="152">
        <f t="shared" si="7"/>
        <v>2023</v>
      </c>
      <c r="K1218" s="153" t="str">
        <f t="shared" si="4"/>
        <v>Expenditure on Afghanistan Support to the Peace Process (Q4 FY 2023)</v>
      </c>
      <c r="L1218" s="152" t="s">
        <v>5</v>
      </c>
      <c r="M1218" s="152" t="s">
        <v>8</v>
      </c>
      <c r="N1218" s="152">
        <v>10.0</v>
      </c>
      <c r="O1218" s="152"/>
      <c r="P1218" s="152"/>
      <c r="Q1218" s="152"/>
      <c r="R1218" s="153"/>
      <c r="S1218" s="153" t="str">
        <f t="array" ref="S1218">INDEX(Activities!I:I, MATCH(A1218, Activities!A:A, 0))</f>
        <v>Afghanistan Support to the Peace Process</v>
      </c>
      <c r="T1218" s="153"/>
      <c r="U1218" s="135"/>
      <c r="V1218" s="135"/>
      <c r="W1218" s="135"/>
      <c r="X1218" s="135"/>
      <c r="Y1218" s="135"/>
      <c r="Z1218" s="135"/>
      <c r="AA1218" s="135"/>
    </row>
    <row r="1219" ht="15.0" customHeight="1">
      <c r="A1219" s="146" t="s">
        <v>203</v>
      </c>
      <c r="B1219" s="147">
        <f>COUNTIF(Activities!A:A, A1219)</f>
        <v>1</v>
      </c>
      <c r="C1219" s="185">
        <v>0.0</v>
      </c>
      <c r="D1219" s="180">
        <v>45016.0</v>
      </c>
      <c r="E1219" s="181">
        <v>45016.0</v>
      </c>
      <c r="F1219" s="182">
        <v>4.0</v>
      </c>
      <c r="G1219" s="152">
        <v>3.0</v>
      </c>
      <c r="H1219" s="153" t="s">
        <v>817</v>
      </c>
      <c r="I1219" s="153">
        <v>2023.0</v>
      </c>
      <c r="J1219" s="152">
        <f t="shared" si="7"/>
        <v>2023</v>
      </c>
      <c r="K1219" s="153" t="str">
        <f t="shared" si="4"/>
        <v>Expenditure on Great Lakes Programme (Q4 FY 2023)</v>
      </c>
      <c r="L1219" s="152" t="s">
        <v>5</v>
      </c>
      <c r="M1219" s="152" t="s">
        <v>8</v>
      </c>
      <c r="N1219" s="152">
        <v>10.0</v>
      </c>
      <c r="O1219" s="152"/>
      <c r="P1219" s="152"/>
      <c r="Q1219" s="152"/>
      <c r="R1219" s="153"/>
      <c r="S1219" s="153" t="str">
        <f t="array" ref="S1219">INDEX(Activities!I:I, MATCH(A1219, Activities!A:A, 0))</f>
        <v>Great Lakes Programme</v>
      </c>
      <c r="T1219" s="153"/>
      <c r="U1219" s="135"/>
      <c r="V1219" s="135"/>
      <c r="W1219" s="135"/>
      <c r="X1219" s="135"/>
      <c r="Y1219" s="135"/>
      <c r="Z1219" s="135"/>
      <c r="AA1219" s="135"/>
    </row>
    <row r="1220" ht="15.0" customHeight="1">
      <c r="A1220" s="146" t="s">
        <v>207</v>
      </c>
      <c r="B1220" s="147">
        <f>COUNTIF(Activities!A:A, A1220)</f>
        <v>1</v>
      </c>
      <c r="C1220" s="187">
        <v>266966.07</v>
      </c>
      <c r="D1220" s="180">
        <v>45016.0</v>
      </c>
      <c r="E1220" s="181">
        <v>45016.0</v>
      </c>
      <c r="F1220" s="182">
        <v>4.0</v>
      </c>
      <c r="G1220" s="152">
        <v>3.0</v>
      </c>
      <c r="H1220" s="153" t="s">
        <v>817</v>
      </c>
      <c r="I1220" s="153">
        <v>2023.0</v>
      </c>
      <c r="J1220" s="152">
        <f t="shared" si="7"/>
        <v>2023</v>
      </c>
      <c r="K1220" s="153" t="str">
        <f t="shared" si="4"/>
        <v>Expenditure on Nigeria Security &amp; Justice Reform Programme (Q4 FY 2023)</v>
      </c>
      <c r="L1220" s="152" t="s">
        <v>5</v>
      </c>
      <c r="M1220" s="152" t="s">
        <v>8</v>
      </c>
      <c r="N1220" s="152">
        <v>10.0</v>
      </c>
      <c r="O1220" s="152"/>
      <c r="P1220" s="152"/>
      <c r="Q1220" s="152"/>
      <c r="R1220" s="153"/>
      <c r="S1220" s="153" t="str">
        <f t="array" ref="S1220">INDEX(Activities!I:I, MATCH(A1220, Activities!A:A, 0))</f>
        <v>Nigeria Security &amp; Justice Reform Programme</v>
      </c>
      <c r="T1220" s="153"/>
      <c r="U1220" s="135"/>
      <c r="V1220" s="135"/>
      <c r="W1220" s="135"/>
      <c r="X1220" s="135"/>
      <c r="Y1220" s="135"/>
      <c r="Z1220" s="135"/>
      <c r="AA1220" s="135"/>
    </row>
    <row r="1221" ht="15.0" customHeight="1">
      <c r="A1221" s="146" t="s">
        <v>213</v>
      </c>
      <c r="B1221" s="147">
        <f>COUNTIF(Activities!A:A, A1221)</f>
        <v>1</v>
      </c>
      <c r="C1221" s="185">
        <v>0.0</v>
      </c>
      <c r="D1221" s="180">
        <v>45016.0</v>
      </c>
      <c r="E1221" s="181">
        <v>45016.0</v>
      </c>
      <c r="F1221" s="182">
        <v>4.0</v>
      </c>
      <c r="G1221" s="152">
        <v>3.0</v>
      </c>
      <c r="H1221" s="153" t="s">
        <v>817</v>
      </c>
      <c r="I1221" s="153">
        <v>2023.0</v>
      </c>
      <c r="J1221" s="152">
        <f t="shared" si="7"/>
        <v>2023</v>
      </c>
      <c r="K1221" s="153" t="str">
        <f t="shared" si="4"/>
        <v>Expenditure on North East Nigeria Security and Conflict and Stabilisation Programme (Q4 FY 2023)</v>
      </c>
      <c r="L1221" s="152" t="s">
        <v>5</v>
      </c>
      <c r="M1221" s="152" t="s">
        <v>8</v>
      </c>
      <c r="N1221" s="152">
        <v>10.0</v>
      </c>
      <c r="O1221" s="152"/>
      <c r="P1221" s="152"/>
      <c r="Q1221" s="152"/>
      <c r="R1221" s="153"/>
      <c r="S1221" s="153" t="str">
        <f t="array" ref="S1221">INDEX(Activities!I:I, MATCH(A1221, Activities!A:A, 0))</f>
        <v>North East Nigeria Security and Conflict and Stabilisation Programme</v>
      </c>
      <c r="T1221" s="153"/>
      <c r="U1221" s="135"/>
      <c r="V1221" s="135"/>
      <c r="W1221" s="135"/>
      <c r="X1221" s="135"/>
      <c r="Y1221" s="135"/>
      <c r="Z1221" s="135"/>
      <c r="AA1221" s="135"/>
    </row>
    <row r="1222" ht="15.0" customHeight="1">
      <c r="A1222" s="146" t="s">
        <v>217</v>
      </c>
      <c r="B1222" s="147">
        <f>COUNTIF(Activities!A:A, A1222)</f>
        <v>1</v>
      </c>
      <c r="C1222" s="187">
        <v>0.0</v>
      </c>
      <c r="D1222" s="180">
        <v>45016.0</v>
      </c>
      <c r="E1222" s="181">
        <v>45016.0</v>
      </c>
      <c r="F1222" s="182">
        <v>4.0</v>
      </c>
      <c r="G1222" s="152">
        <v>3.0</v>
      </c>
      <c r="H1222" s="153" t="s">
        <v>817</v>
      </c>
      <c r="I1222" s="153">
        <v>2023.0</v>
      </c>
      <c r="J1222" s="152">
        <f t="shared" si="7"/>
        <v>2023</v>
      </c>
      <c r="K1222" s="153" t="str">
        <f t="shared" si="4"/>
        <v>Expenditure on Strengthening Security and Resilience in Sierra Leone and Neighbouring Countries (Q4 FY 2023)</v>
      </c>
      <c r="L1222" s="152" t="s">
        <v>5</v>
      </c>
      <c r="M1222" s="152" t="s">
        <v>8</v>
      </c>
      <c r="N1222" s="152">
        <v>10.0</v>
      </c>
      <c r="O1222" s="152"/>
      <c r="P1222" s="152"/>
      <c r="Q1222" s="152"/>
      <c r="R1222" s="153"/>
      <c r="S1222" s="153" t="str">
        <f t="array" ref="S1222">INDEX(Activities!I:I, MATCH(A1222, Activities!A:A, 0))</f>
        <v>Strengthening Security and Resilience in Sierra Leone and Neighbouring Countries</v>
      </c>
      <c r="T1222" s="153"/>
      <c r="U1222" s="135"/>
      <c r="V1222" s="135"/>
      <c r="W1222" s="135"/>
      <c r="X1222" s="135"/>
      <c r="Y1222" s="135"/>
      <c r="Z1222" s="135"/>
      <c r="AA1222" s="135"/>
    </row>
    <row r="1223" ht="15.0" customHeight="1">
      <c r="A1223" s="146" t="s">
        <v>221</v>
      </c>
      <c r="B1223" s="147">
        <f>COUNTIF(Activities!A:A, A1223)</f>
        <v>1</v>
      </c>
      <c r="C1223" s="185">
        <v>2259719.41</v>
      </c>
      <c r="D1223" s="180">
        <v>45016.0</v>
      </c>
      <c r="E1223" s="181">
        <v>45016.0</v>
      </c>
      <c r="F1223" s="182">
        <v>4.0</v>
      </c>
      <c r="G1223" s="152">
        <v>3.0</v>
      </c>
      <c r="H1223" s="153" t="s">
        <v>817</v>
      </c>
      <c r="I1223" s="153">
        <v>2023.0</v>
      </c>
      <c r="J1223" s="152">
        <f t="shared" si="7"/>
        <v>2023</v>
      </c>
      <c r="K1223" s="153" t="str">
        <f t="shared" si="4"/>
        <v>Expenditure on Somaliland (Somalia) Programme (Q4 FY 2023)</v>
      </c>
      <c r="L1223" s="152" t="s">
        <v>5</v>
      </c>
      <c r="M1223" s="152" t="s">
        <v>8</v>
      </c>
      <c r="N1223" s="152">
        <v>10.0</v>
      </c>
      <c r="O1223" s="152"/>
      <c r="P1223" s="152"/>
      <c r="Q1223" s="152"/>
      <c r="R1223" s="153"/>
      <c r="S1223" s="153" t="str">
        <f t="array" ref="S1223">INDEX(Activities!I:I, MATCH(A1223, Activities!A:A, 0))</f>
        <v>Somaliland (Somalia) Programme</v>
      </c>
      <c r="T1223" s="153"/>
      <c r="U1223" s="135"/>
      <c r="V1223" s="135"/>
      <c r="W1223" s="135"/>
      <c r="X1223" s="135"/>
      <c r="Y1223" s="135"/>
      <c r="Z1223" s="135"/>
      <c r="AA1223" s="135"/>
    </row>
    <row r="1224" ht="15.0" customHeight="1">
      <c r="A1224" s="146" t="s">
        <v>227</v>
      </c>
      <c r="B1224" s="147">
        <f>COUNTIF(Activities!A:A, A1224)</f>
        <v>1</v>
      </c>
      <c r="C1224" s="187">
        <v>140000.0</v>
      </c>
      <c r="D1224" s="180">
        <v>45016.0</v>
      </c>
      <c r="E1224" s="181">
        <v>45016.0</v>
      </c>
      <c r="F1224" s="182">
        <v>4.0</v>
      </c>
      <c r="G1224" s="152">
        <v>3.0</v>
      </c>
      <c r="H1224" s="153" t="s">
        <v>817</v>
      </c>
      <c r="I1224" s="153">
        <v>2023.0</v>
      </c>
      <c r="J1224" s="152">
        <f t="shared" si="7"/>
        <v>2023</v>
      </c>
      <c r="K1224" s="153" t="str">
        <f t="shared" si="4"/>
        <v>Expenditure on Africa Peace and Security (Q4 FY 2023)</v>
      </c>
      <c r="L1224" s="152" t="s">
        <v>5</v>
      </c>
      <c r="M1224" s="152" t="s">
        <v>8</v>
      </c>
      <c r="N1224" s="152">
        <v>10.0</v>
      </c>
      <c r="O1224" s="152"/>
      <c r="P1224" s="152"/>
      <c r="Q1224" s="152"/>
      <c r="R1224" s="153"/>
      <c r="S1224" s="153" t="str">
        <f t="array" ref="S1224">INDEX(Activities!I:I, MATCH(A1224, Activities!A:A, 0))</f>
        <v>Africa Peace and Security</v>
      </c>
      <c r="T1224" s="153"/>
      <c r="U1224" s="135"/>
      <c r="V1224" s="135"/>
      <c r="W1224" s="135"/>
      <c r="X1224" s="135"/>
      <c r="Y1224" s="135"/>
      <c r="Z1224" s="135"/>
      <c r="AA1224" s="135"/>
    </row>
    <row r="1225" ht="15.0" customHeight="1">
      <c r="A1225" s="146" t="s">
        <v>231</v>
      </c>
      <c r="B1225" s="147">
        <f>COUNTIF(Activities!A:A, A1225)</f>
        <v>1</v>
      </c>
      <c r="C1225" s="185">
        <v>0.0</v>
      </c>
      <c r="D1225" s="180">
        <v>45016.0</v>
      </c>
      <c r="E1225" s="181">
        <v>45016.0</v>
      </c>
      <c r="F1225" s="182">
        <v>4.0</v>
      </c>
      <c r="G1225" s="152">
        <v>3.0</v>
      </c>
      <c r="H1225" s="153" t="s">
        <v>817</v>
      </c>
      <c r="I1225" s="153">
        <v>2023.0</v>
      </c>
      <c r="J1225" s="152">
        <f t="shared" si="7"/>
        <v>2023</v>
      </c>
      <c r="K1225" s="153" t="str">
        <f t="shared" si="4"/>
        <v>Expenditure on East Africa Preventing Violent Extremism (Q4 FY 2023)</v>
      </c>
      <c r="L1225" s="152" t="s">
        <v>5</v>
      </c>
      <c r="M1225" s="152" t="s">
        <v>8</v>
      </c>
      <c r="N1225" s="152">
        <v>10.0</v>
      </c>
      <c r="O1225" s="152"/>
      <c r="P1225" s="152"/>
      <c r="Q1225" s="152"/>
      <c r="R1225" s="153"/>
      <c r="S1225" s="153" t="str">
        <f t="array" ref="S1225">INDEX(Activities!I:I, MATCH(A1225, Activities!A:A, 0))</f>
        <v>East Africa Preventing Violent Extremism</v>
      </c>
      <c r="T1225" s="153"/>
      <c r="U1225" s="135"/>
      <c r="V1225" s="135"/>
      <c r="W1225" s="135"/>
      <c r="X1225" s="135"/>
      <c r="Y1225" s="135"/>
      <c r="Z1225" s="135"/>
      <c r="AA1225" s="135"/>
    </row>
    <row r="1226" ht="15.0" customHeight="1">
      <c r="A1226" s="146" t="s">
        <v>235</v>
      </c>
      <c r="B1226" s="147">
        <f>COUNTIF(Activities!A:A, A1226)</f>
        <v>1</v>
      </c>
      <c r="C1226" s="187">
        <v>0.0</v>
      </c>
      <c r="D1226" s="180">
        <v>45016.0</v>
      </c>
      <c r="E1226" s="181">
        <v>45016.0</v>
      </c>
      <c r="F1226" s="182">
        <v>4.0</v>
      </c>
      <c r="G1226" s="152">
        <v>3.0</v>
      </c>
      <c r="H1226" s="153" t="s">
        <v>817</v>
      </c>
      <c r="I1226" s="153">
        <v>2023.0</v>
      </c>
      <c r="J1226" s="152">
        <f t="shared" si="7"/>
        <v>2023</v>
      </c>
      <c r="K1226" s="153" t="str">
        <f t="shared" si="4"/>
        <v>Expenditure on East Africa Crime and Justice Programme (Q4 FY 2023)</v>
      </c>
      <c r="L1226" s="152" t="s">
        <v>5</v>
      </c>
      <c r="M1226" s="152" t="s">
        <v>8</v>
      </c>
      <c r="N1226" s="152">
        <v>10.0</v>
      </c>
      <c r="O1226" s="152"/>
      <c r="P1226" s="152"/>
      <c r="Q1226" s="152"/>
      <c r="R1226" s="153"/>
      <c r="S1226" s="153" t="str">
        <f t="array" ref="S1226">INDEX(Activities!I:I, MATCH(A1226, Activities!A:A, 0))</f>
        <v>East Africa Crime and Justice Programme</v>
      </c>
      <c r="T1226" s="153"/>
      <c r="U1226" s="135"/>
      <c r="V1226" s="135"/>
      <c r="W1226" s="135"/>
      <c r="X1226" s="135"/>
      <c r="Y1226" s="135"/>
      <c r="Z1226" s="135"/>
      <c r="AA1226" s="135"/>
    </row>
    <row r="1227" ht="15.0" customHeight="1">
      <c r="A1227" s="146" t="s">
        <v>239</v>
      </c>
      <c r="B1227" s="147">
        <f>COUNTIF(Activities!A:A, A1227)</f>
        <v>1</v>
      </c>
      <c r="C1227" s="185">
        <v>0.0</v>
      </c>
      <c r="D1227" s="180">
        <v>45016.0</v>
      </c>
      <c r="E1227" s="181">
        <v>45016.0</v>
      </c>
      <c r="F1227" s="182">
        <v>4.0</v>
      </c>
      <c r="G1227" s="152">
        <v>3.0</v>
      </c>
      <c r="H1227" s="153" t="s">
        <v>817</v>
      </c>
      <c r="I1227" s="153">
        <v>2023.0</v>
      </c>
      <c r="J1227" s="152">
        <f t="shared" si="7"/>
        <v>2023</v>
      </c>
      <c r="K1227" s="153" t="str">
        <f t="shared" si="4"/>
        <v>Expenditure on East Africa Migration Programme (Q4 FY 2023)</v>
      </c>
      <c r="L1227" s="152" t="s">
        <v>5</v>
      </c>
      <c r="M1227" s="152" t="s">
        <v>8</v>
      </c>
      <c r="N1227" s="152">
        <v>10.0</v>
      </c>
      <c r="O1227" s="152"/>
      <c r="P1227" s="152"/>
      <c r="Q1227" s="152"/>
      <c r="R1227" s="153"/>
      <c r="S1227" s="153" t="str">
        <f t="array" ref="S1227">INDEX(Activities!I:I, MATCH(A1227, Activities!A:A, 0))</f>
        <v>East Africa Migration Programme</v>
      </c>
      <c r="T1227" s="153"/>
      <c r="U1227" s="135"/>
      <c r="V1227" s="135"/>
      <c r="W1227" s="135"/>
      <c r="X1227" s="135"/>
      <c r="Y1227" s="135"/>
      <c r="Z1227" s="135"/>
      <c r="AA1227" s="135"/>
    </row>
    <row r="1228" ht="15.0" customHeight="1">
      <c r="A1228" s="146" t="s">
        <v>244</v>
      </c>
      <c r="B1228" s="147">
        <f>COUNTIF(Activities!A:A, A1228)</f>
        <v>1</v>
      </c>
      <c r="C1228" s="187">
        <v>0.0</v>
      </c>
      <c r="D1228" s="180">
        <v>45016.0</v>
      </c>
      <c r="E1228" s="181">
        <v>45016.0</v>
      </c>
      <c r="F1228" s="182">
        <v>4.0</v>
      </c>
      <c r="G1228" s="152">
        <v>3.0</v>
      </c>
      <c r="H1228" s="153" t="s">
        <v>817</v>
      </c>
      <c r="I1228" s="153">
        <v>2023.0</v>
      </c>
      <c r="J1228" s="152">
        <f t="shared" si="7"/>
        <v>2023</v>
      </c>
      <c r="K1228" s="153" t="str">
        <f t="shared" si="4"/>
        <v>Expenditure on Nigeria Delta &amp; Maritime Security and Stability Programme (Q4 FY 2023)</v>
      </c>
      <c r="L1228" s="152" t="s">
        <v>5</v>
      </c>
      <c r="M1228" s="152" t="s">
        <v>8</v>
      </c>
      <c r="N1228" s="152">
        <v>10.0</v>
      </c>
      <c r="O1228" s="152"/>
      <c r="P1228" s="152"/>
      <c r="Q1228" s="152"/>
      <c r="R1228" s="153"/>
      <c r="S1228" s="153" t="str">
        <f t="array" ref="S1228">INDEX(Activities!I:I, MATCH(A1228, Activities!A:A, 0))</f>
        <v>Nigeria Delta &amp; Maritime Security and Stability Programme</v>
      </c>
      <c r="T1228" s="153"/>
      <c r="U1228" s="135"/>
      <c r="V1228" s="135"/>
      <c r="W1228" s="135"/>
      <c r="X1228" s="135"/>
      <c r="Y1228" s="135"/>
      <c r="Z1228" s="135"/>
      <c r="AA1228" s="135"/>
    </row>
    <row r="1229" ht="15.0" customHeight="1">
      <c r="A1229" s="146" t="s">
        <v>248</v>
      </c>
      <c r="B1229" s="147">
        <f>COUNTIF(Activities!A:A, A1229)</f>
        <v>1</v>
      </c>
      <c r="C1229" s="185">
        <v>0.0</v>
      </c>
      <c r="D1229" s="180">
        <v>45016.0</v>
      </c>
      <c r="E1229" s="181">
        <v>45016.0</v>
      </c>
      <c r="F1229" s="182">
        <v>4.0</v>
      </c>
      <c r="G1229" s="152">
        <v>3.0</v>
      </c>
      <c r="H1229" s="153" t="s">
        <v>817</v>
      </c>
      <c r="I1229" s="153">
        <v>2023.0</v>
      </c>
      <c r="J1229" s="152">
        <f t="shared" si="7"/>
        <v>2023</v>
      </c>
      <c r="K1229" s="153" t="str">
        <f t="shared" si="4"/>
        <v>Expenditure on Sahel Defence and Security (Q4 FY 2023)</v>
      </c>
      <c r="L1229" s="152" t="s">
        <v>5</v>
      </c>
      <c r="M1229" s="152" t="s">
        <v>8</v>
      </c>
      <c r="N1229" s="152">
        <v>10.0</v>
      </c>
      <c r="O1229" s="152"/>
      <c r="P1229" s="152"/>
      <c r="Q1229" s="152"/>
      <c r="R1229" s="153"/>
      <c r="S1229" s="153" t="str">
        <f t="array" ref="S1229">INDEX(Activities!I:I, MATCH(A1229, Activities!A:A, 0))</f>
        <v>Sahel Defence and Security</v>
      </c>
      <c r="T1229" s="153"/>
      <c r="U1229" s="135"/>
      <c r="V1229" s="135"/>
      <c r="W1229" s="135"/>
      <c r="X1229" s="135"/>
      <c r="Y1229" s="135"/>
      <c r="Z1229" s="135"/>
      <c r="AA1229" s="135"/>
    </row>
    <row r="1230" ht="15.0" customHeight="1">
      <c r="A1230" s="146" t="s">
        <v>252</v>
      </c>
      <c r="B1230" s="147">
        <f>COUNTIF(Activities!A:A, A1230)</f>
        <v>1</v>
      </c>
      <c r="C1230" s="187">
        <v>0.0</v>
      </c>
      <c r="D1230" s="180">
        <v>45016.0</v>
      </c>
      <c r="E1230" s="181">
        <v>45016.0</v>
      </c>
      <c r="F1230" s="182">
        <v>4.0</v>
      </c>
      <c r="G1230" s="152">
        <v>3.0</v>
      </c>
      <c r="H1230" s="153" t="s">
        <v>817</v>
      </c>
      <c r="I1230" s="153">
        <v>2023.0</v>
      </c>
      <c r="J1230" s="152">
        <f t="shared" si="7"/>
        <v>2023</v>
      </c>
      <c r="K1230" s="153" t="str">
        <f t="shared" si="4"/>
        <v>Expenditure on Sahel Stabilisation Programme (Q4 FY 2023)</v>
      </c>
      <c r="L1230" s="152" t="s">
        <v>5</v>
      </c>
      <c r="M1230" s="152" t="s">
        <v>8</v>
      </c>
      <c r="N1230" s="152">
        <v>10.0</v>
      </c>
      <c r="O1230" s="152"/>
      <c r="P1230" s="152"/>
      <c r="Q1230" s="152"/>
      <c r="R1230" s="153"/>
      <c r="S1230" s="153" t="str">
        <f t="array" ref="S1230">INDEX(Activities!I:I, MATCH(A1230, Activities!A:A, 0))</f>
        <v>Sahel Stabilisation Programme</v>
      </c>
      <c r="T1230" s="153"/>
      <c r="U1230" s="135"/>
      <c r="V1230" s="135"/>
      <c r="W1230" s="135"/>
      <c r="X1230" s="135"/>
      <c r="Y1230" s="135"/>
      <c r="Z1230" s="135"/>
      <c r="AA1230" s="135"/>
    </row>
    <row r="1231" ht="15.0" customHeight="1">
      <c r="A1231" s="146" t="s">
        <v>256</v>
      </c>
      <c r="B1231" s="147">
        <f>COUNTIF(Activities!A:A, A1231)</f>
        <v>1</v>
      </c>
      <c r="C1231" s="185">
        <v>0.0</v>
      </c>
      <c r="D1231" s="180">
        <v>45016.0</v>
      </c>
      <c r="E1231" s="181">
        <v>45016.0</v>
      </c>
      <c r="F1231" s="182">
        <v>4.0</v>
      </c>
      <c r="G1231" s="152">
        <v>3.0</v>
      </c>
      <c r="H1231" s="153" t="s">
        <v>817</v>
      </c>
      <c r="I1231" s="153">
        <v>2023.0</v>
      </c>
      <c r="J1231" s="152">
        <f t="shared" si="7"/>
        <v>2023</v>
      </c>
      <c r="K1231" s="153" t="str">
        <f t="shared" si="4"/>
        <v>Expenditure on Somalia Human Rights and Vulnerable Persons’ Programme (Q4 FY 2023)</v>
      </c>
      <c r="L1231" s="152" t="s">
        <v>5</v>
      </c>
      <c r="M1231" s="152" t="s">
        <v>8</v>
      </c>
      <c r="N1231" s="152">
        <v>10.0</v>
      </c>
      <c r="O1231" s="152"/>
      <c r="P1231" s="152"/>
      <c r="Q1231" s="152"/>
      <c r="R1231" s="153"/>
      <c r="S1231" s="153" t="str">
        <f t="array" ref="S1231">INDEX(Activities!I:I, MATCH(A1231, Activities!A:A, 0))</f>
        <v>Somalia Human Rights and Vulnerable Persons’ Programme</v>
      </c>
      <c r="T1231" s="153"/>
      <c r="U1231" s="135"/>
      <c r="V1231" s="135"/>
      <c r="W1231" s="135"/>
      <c r="X1231" s="135"/>
      <c r="Y1231" s="135"/>
      <c r="Z1231" s="135"/>
      <c r="AA1231" s="135"/>
    </row>
    <row r="1232" ht="15.0" customHeight="1">
      <c r="A1232" s="146" t="s">
        <v>260</v>
      </c>
      <c r="B1232" s="147">
        <f>COUNTIF(Activities!A:A, A1232)</f>
        <v>1</v>
      </c>
      <c r="C1232" s="187">
        <v>0.0</v>
      </c>
      <c r="D1232" s="180">
        <v>45016.0</v>
      </c>
      <c r="E1232" s="181">
        <v>45016.0</v>
      </c>
      <c r="F1232" s="182">
        <v>4.0</v>
      </c>
      <c r="G1232" s="152">
        <v>3.0</v>
      </c>
      <c r="H1232" s="153" t="s">
        <v>817</v>
      </c>
      <c r="I1232" s="153">
        <v>2023.0</v>
      </c>
      <c r="J1232" s="152">
        <f t="shared" si="7"/>
        <v>2023</v>
      </c>
      <c r="K1232" s="153" t="str">
        <f t="shared" si="4"/>
        <v>Expenditure on Somalia Counter Extremism Programme (Q4 FY 2023)</v>
      </c>
      <c r="L1232" s="152" t="s">
        <v>5</v>
      </c>
      <c r="M1232" s="152" t="s">
        <v>8</v>
      </c>
      <c r="N1232" s="152">
        <v>10.0</v>
      </c>
      <c r="O1232" s="152"/>
      <c r="P1232" s="152"/>
      <c r="Q1232" s="152"/>
      <c r="R1232" s="153"/>
      <c r="S1232" s="153" t="str">
        <f t="array" ref="S1232">INDEX(Activities!I:I, MATCH(A1232, Activities!A:A, 0))</f>
        <v>Somalia Counter Extremism Programme</v>
      </c>
      <c r="T1232" s="153"/>
      <c r="U1232" s="135"/>
      <c r="V1232" s="135"/>
      <c r="W1232" s="135"/>
      <c r="X1232" s="135"/>
      <c r="Y1232" s="135"/>
      <c r="Z1232" s="135"/>
      <c r="AA1232" s="135"/>
    </row>
    <row r="1233" ht="15.0" customHeight="1">
      <c r="A1233" s="146" t="s">
        <v>265</v>
      </c>
      <c r="B1233" s="147">
        <f>COUNTIF(Activities!A:A, A1233)</f>
        <v>1</v>
      </c>
      <c r="C1233" s="185">
        <v>0.0</v>
      </c>
      <c r="D1233" s="180">
        <v>45016.0</v>
      </c>
      <c r="E1233" s="181">
        <v>45016.0</v>
      </c>
      <c r="F1233" s="182">
        <v>4.0</v>
      </c>
      <c r="G1233" s="152">
        <v>3.0</v>
      </c>
      <c r="H1233" s="153" t="s">
        <v>817</v>
      </c>
      <c r="I1233" s="153">
        <v>2023.0</v>
      </c>
      <c r="J1233" s="152">
        <f t="shared" si="7"/>
        <v>2023</v>
      </c>
      <c r="K1233" s="153" t="str">
        <f t="shared" si="4"/>
        <v>Expenditure on Somalia Security Sector Reform Programme (Q4 FY 2023)</v>
      </c>
      <c r="L1233" s="152" t="s">
        <v>5</v>
      </c>
      <c r="M1233" s="152" t="s">
        <v>8</v>
      </c>
      <c r="N1233" s="152">
        <v>10.0</v>
      </c>
      <c r="O1233" s="152"/>
      <c r="P1233" s="152"/>
      <c r="Q1233" s="152"/>
      <c r="R1233" s="153"/>
      <c r="S1233" s="153" t="str">
        <f t="array" ref="S1233">INDEX(Activities!I:I, MATCH(A1233, Activities!A:A, 0))</f>
        <v>Somalia Security Sector Reform Programme</v>
      </c>
      <c r="T1233" s="153"/>
      <c r="U1233" s="135"/>
      <c r="V1233" s="135"/>
      <c r="W1233" s="135"/>
      <c r="X1233" s="135"/>
      <c r="Y1233" s="135"/>
      <c r="Z1233" s="135"/>
      <c r="AA1233" s="135"/>
    </row>
    <row r="1234" ht="15.0" customHeight="1">
      <c r="A1234" s="160" t="s">
        <v>269</v>
      </c>
      <c r="B1234" s="147">
        <f>COUNTIF(Activities!A:A, A1234)</f>
        <v>1</v>
      </c>
      <c r="C1234" s="187">
        <v>0.0</v>
      </c>
      <c r="D1234" s="180">
        <v>45016.0</v>
      </c>
      <c r="E1234" s="181">
        <v>45016.0</v>
      </c>
      <c r="F1234" s="182">
        <v>4.0</v>
      </c>
      <c r="G1234" s="152">
        <v>3.0</v>
      </c>
      <c r="H1234" s="153" t="s">
        <v>817</v>
      </c>
      <c r="I1234" s="153">
        <v>2023.0</v>
      </c>
      <c r="J1234" s="152">
        <f t="shared" si="7"/>
        <v>2023</v>
      </c>
      <c r="K1234" s="153" t="str">
        <f t="shared" si="4"/>
        <v>Expenditure on Somalia Stabilisation Programme (Q4 FY 2023)</v>
      </c>
      <c r="L1234" s="152" t="s">
        <v>5</v>
      </c>
      <c r="M1234" s="152" t="s">
        <v>8</v>
      </c>
      <c r="N1234" s="152">
        <v>10.0</v>
      </c>
      <c r="O1234" s="152"/>
      <c r="P1234" s="152"/>
      <c r="Q1234" s="152"/>
      <c r="R1234" s="153"/>
      <c r="S1234" s="153" t="str">
        <f t="array" ref="S1234">INDEX(Activities!I:I, MATCH(A1234, Activities!A:A, 0))</f>
        <v>Somalia Stabilisation Programme</v>
      </c>
      <c r="T1234" s="153"/>
      <c r="U1234" s="135"/>
      <c r="V1234" s="135"/>
      <c r="W1234" s="135"/>
      <c r="X1234" s="135"/>
      <c r="Y1234" s="135"/>
      <c r="Z1234" s="135"/>
      <c r="AA1234" s="135"/>
    </row>
    <row r="1235" ht="15.0" customHeight="1">
      <c r="A1235" s="160" t="s">
        <v>273</v>
      </c>
      <c r="B1235" s="147">
        <f>COUNTIF(Activities!A:A, A1235)</f>
        <v>1</v>
      </c>
      <c r="C1235" s="185">
        <v>0.0</v>
      </c>
      <c r="D1235" s="180">
        <v>45016.0</v>
      </c>
      <c r="E1235" s="181">
        <v>45016.0</v>
      </c>
      <c r="F1235" s="182">
        <v>4.0</v>
      </c>
      <c r="G1235" s="152">
        <v>3.0</v>
      </c>
      <c r="H1235" s="153" t="s">
        <v>817</v>
      </c>
      <c r="I1235" s="153">
        <v>2023.0</v>
      </c>
      <c r="J1235" s="152">
        <f t="shared" si="7"/>
        <v>2023</v>
      </c>
      <c r="K1235" s="153" t="str">
        <f t="shared" si="4"/>
        <v>Expenditure on South Sudan Conflict Reduction (Q4 FY 2023)</v>
      </c>
      <c r="L1235" s="152" t="s">
        <v>5</v>
      </c>
      <c r="M1235" s="152" t="s">
        <v>8</v>
      </c>
      <c r="N1235" s="152">
        <v>10.0</v>
      </c>
      <c r="O1235" s="152"/>
      <c r="P1235" s="152"/>
      <c r="Q1235" s="152"/>
      <c r="R1235" s="153"/>
      <c r="S1235" s="153" t="str">
        <f t="array" ref="S1235">INDEX(Activities!I:I, MATCH(A1235, Activities!A:A, 0))</f>
        <v>South Sudan Conflict Reduction</v>
      </c>
      <c r="T1235" s="153"/>
      <c r="U1235" s="135"/>
      <c r="V1235" s="135"/>
      <c r="W1235" s="135"/>
      <c r="X1235" s="135"/>
      <c r="Y1235" s="135"/>
      <c r="Z1235" s="135"/>
      <c r="AA1235" s="135"/>
    </row>
    <row r="1236" ht="15.0" customHeight="1">
      <c r="A1236" s="160" t="s">
        <v>279</v>
      </c>
      <c r="B1236" s="147">
        <f>COUNTIF(Activities!A:A, A1236)</f>
        <v>1</v>
      </c>
      <c r="C1236" s="187">
        <v>0.0</v>
      </c>
      <c r="D1236" s="180">
        <v>45016.0</v>
      </c>
      <c r="E1236" s="181">
        <v>45016.0</v>
      </c>
      <c r="F1236" s="182">
        <v>4.0</v>
      </c>
      <c r="G1236" s="152">
        <v>3.0</v>
      </c>
      <c r="H1236" s="153" t="s">
        <v>817</v>
      </c>
      <c r="I1236" s="153">
        <v>2023.0</v>
      </c>
      <c r="J1236" s="152">
        <f t="shared" si="7"/>
        <v>2023</v>
      </c>
      <c r="K1236" s="153" t="str">
        <f t="shared" si="4"/>
        <v>Expenditure on Sudan Conflict Reduction and Stabilisation Programme (Q4 FY 2023)</v>
      </c>
      <c r="L1236" s="152" t="s">
        <v>5</v>
      </c>
      <c r="M1236" s="152" t="s">
        <v>8</v>
      </c>
      <c r="N1236" s="152">
        <v>10.0</v>
      </c>
      <c r="O1236" s="152"/>
      <c r="P1236" s="152"/>
      <c r="Q1236" s="152"/>
      <c r="R1236" s="153"/>
      <c r="S1236" s="153" t="str">
        <f t="array" ref="S1236">INDEX(Activities!I:I, MATCH(A1236, Activities!A:A, 0))</f>
        <v>Sudan Conflict Reduction and Stabilisation Programme</v>
      </c>
      <c r="T1236" s="153"/>
      <c r="U1236" s="135"/>
      <c r="V1236" s="135"/>
      <c r="W1236" s="135"/>
      <c r="X1236" s="135"/>
      <c r="Y1236" s="135"/>
      <c r="Z1236" s="135"/>
      <c r="AA1236" s="135"/>
    </row>
    <row r="1237" ht="15.0" customHeight="1">
      <c r="A1237" s="160" t="s">
        <v>285</v>
      </c>
      <c r="B1237" s="147">
        <f>COUNTIF(Activities!A:A, A1237)</f>
        <v>1</v>
      </c>
      <c r="C1237" s="185">
        <v>1644337.16</v>
      </c>
      <c r="D1237" s="180">
        <v>45016.0</v>
      </c>
      <c r="E1237" s="181">
        <v>45016.0</v>
      </c>
      <c r="F1237" s="182">
        <v>4.0</v>
      </c>
      <c r="G1237" s="152">
        <v>3.0</v>
      </c>
      <c r="H1237" s="153" t="s">
        <v>817</v>
      </c>
      <c r="I1237" s="153">
        <v>2023.0</v>
      </c>
      <c r="J1237" s="152">
        <f t="shared" si="7"/>
        <v>2023</v>
      </c>
      <c r="K1237" s="153" t="str">
        <f t="shared" si="4"/>
        <v>Expenditure on East Africa Programme (Q4 FY 2023)</v>
      </c>
      <c r="L1237" s="152" t="s">
        <v>5</v>
      </c>
      <c r="M1237" s="152" t="s">
        <v>8</v>
      </c>
      <c r="N1237" s="152">
        <v>10.0</v>
      </c>
      <c r="O1237" s="152"/>
      <c r="P1237" s="152"/>
      <c r="Q1237" s="152"/>
      <c r="R1237" s="153"/>
      <c r="S1237" s="153" t="str">
        <f t="array" ref="S1237">INDEX(Activities!I:I, MATCH(A1237, Activities!A:A, 0))</f>
        <v>East Africa Programme</v>
      </c>
      <c r="T1237" s="153"/>
      <c r="U1237" s="135"/>
      <c r="V1237" s="135"/>
      <c r="W1237" s="135"/>
      <c r="X1237" s="135"/>
      <c r="Y1237" s="135"/>
      <c r="Z1237" s="135"/>
      <c r="AA1237" s="135"/>
    </row>
    <row r="1238" ht="15.0" customHeight="1">
      <c r="A1238" s="160" t="s">
        <v>289</v>
      </c>
      <c r="B1238" s="147">
        <f>COUNTIF(Activities!A:A, A1238)</f>
        <v>1</v>
      </c>
      <c r="C1238" s="187">
        <v>2259719.41</v>
      </c>
      <c r="D1238" s="180">
        <v>45016.0</v>
      </c>
      <c r="E1238" s="181">
        <v>45016.0</v>
      </c>
      <c r="F1238" s="182">
        <v>4.0</v>
      </c>
      <c r="G1238" s="152">
        <v>3.0</v>
      </c>
      <c r="H1238" s="153" t="s">
        <v>817</v>
      </c>
      <c r="I1238" s="153">
        <v>2023.0</v>
      </c>
      <c r="J1238" s="152">
        <f t="shared" si="7"/>
        <v>2023</v>
      </c>
      <c r="K1238" s="153" t="str">
        <f t="shared" si="4"/>
        <v>Expenditure on Somalia Programme (Q4 FY 2023)</v>
      </c>
      <c r="L1238" s="152" t="s">
        <v>5</v>
      </c>
      <c r="M1238" s="152" t="s">
        <v>8</v>
      </c>
      <c r="N1238" s="152">
        <v>10.0</v>
      </c>
      <c r="O1238" s="152"/>
      <c r="P1238" s="152"/>
      <c r="Q1238" s="152"/>
      <c r="R1238" s="153"/>
      <c r="S1238" s="153" t="str">
        <f t="array" ref="S1238">INDEX(Activities!I:I, MATCH(A1238, Activities!A:A, 0))</f>
        <v>Somalia Programme</v>
      </c>
      <c r="T1238" s="153"/>
      <c r="U1238" s="135"/>
      <c r="V1238" s="135"/>
      <c r="W1238" s="135"/>
      <c r="X1238" s="135"/>
      <c r="Y1238" s="135"/>
      <c r="Z1238" s="135"/>
      <c r="AA1238" s="135"/>
    </row>
    <row r="1239" ht="15.0" customHeight="1">
      <c r="A1239" s="160" t="s">
        <v>293</v>
      </c>
      <c r="B1239" s="147">
        <f>COUNTIF(Activities!A:A, A1239)</f>
        <v>1</v>
      </c>
      <c r="C1239" s="185">
        <v>7006657.24</v>
      </c>
      <c r="D1239" s="180">
        <v>45016.0</v>
      </c>
      <c r="E1239" s="181">
        <v>45016.0</v>
      </c>
      <c r="F1239" s="182">
        <v>4.0</v>
      </c>
      <c r="G1239" s="152">
        <v>3.0</v>
      </c>
      <c r="H1239" s="153" t="s">
        <v>817</v>
      </c>
      <c r="I1239" s="153">
        <v>2023.0</v>
      </c>
      <c r="J1239" s="152">
        <f t="shared" si="7"/>
        <v>2023</v>
      </c>
      <c r="K1239" s="153" t="str">
        <f t="shared" si="4"/>
        <v>Expenditure on Lake Chad Basin Programme (Q4 FY 2023)</v>
      </c>
      <c r="L1239" s="152" t="s">
        <v>5</v>
      </c>
      <c r="M1239" s="152" t="s">
        <v>8</v>
      </c>
      <c r="N1239" s="152">
        <v>10.0</v>
      </c>
      <c r="O1239" s="152"/>
      <c r="P1239" s="152"/>
      <c r="Q1239" s="152"/>
      <c r="R1239" s="153"/>
      <c r="S1239" s="153" t="str">
        <f t="array" ref="S1239">INDEX(Activities!I:I, MATCH(A1239, Activities!A:A, 0))</f>
        <v>Lake Chad Basin Programme</v>
      </c>
      <c r="T1239" s="153"/>
      <c r="U1239" s="135"/>
      <c r="V1239" s="135"/>
      <c r="W1239" s="135"/>
      <c r="X1239" s="135"/>
      <c r="Y1239" s="135"/>
      <c r="Z1239" s="135"/>
      <c r="AA1239" s="135"/>
    </row>
    <row r="1240" ht="15.0" customHeight="1">
      <c r="A1240" s="160" t="s">
        <v>297</v>
      </c>
      <c r="B1240" s="147">
        <f>COUNTIF(Activities!A:A, A1240)</f>
        <v>1</v>
      </c>
      <c r="C1240" s="187">
        <v>2819321.12</v>
      </c>
      <c r="D1240" s="180">
        <v>45016.0</v>
      </c>
      <c r="E1240" s="181">
        <v>45016.0</v>
      </c>
      <c r="F1240" s="182">
        <v>4.0</v>
      </c>
      <c r="G1240" s="152">
        <v>3.0</v>
      </c>
      <c r="H1240" s="153" t="s">
        <v>817</v>
      </c>
      <c r="I1240" s="153">
        <v>2023.0</v>
      </c>
      <c r="J1240" s="152">
        <f t="shared" si="7"/>
        <v>2023</v>
      </c>
      <c r="K1240" s="153" t="str">
        <f t="shared" si="4"/>
        <v>Expenditure on Sahel Programme (Q4 FY 2023)</v>
      </c>
      <c r="L1240" s="152" t="s">
        <v>5</v>
      </c>
      <c r="M1240" s="152" t="s">
        <v>8</v>
      </c>
      <c r="N1240" s="152">
        <v>10.0</v>
      </c>
      <c r="O1240" s="152"/>
      <c r="P1240" s="152"/>
      <c r="Q1240" s="152"/>
      <c r="R1240" s="153"/>
      <c r="S1240" s="153" t="str">
        <f t="array" ref="S1240">INDEX(Activities!I:I, MATCH(A1240, Activities!A:A, 0))</f>
        <v>Sahel Programme</v>
      </c>
      <c r="T1240" s="153"/>
      <c r="U1240" s="135"/>
      <c r="V1240" s="135"/>
      <c r="W1240" s="135"/>
      <c r="X1240" s="135"/>
      <c r="Y1240" s="135"/>
      <c r="Z1240" s="135"/>
      <c r="AA1240" s="135"/>
    </row>
    <row r="1241" ht="15.0" customHeight="1">
      <c r="A1241" s="160" t="s">
        <v>301</v>
      </c>
      <c r="B1241" s="147">
        <f>COUNTIF(Activities!A:A, A1241)</f>
        <v>1</v>
      </c>
      <c r="C1241" s="185">
        <v>0.0</v>
      </c>
      <c r="D1241" s="180">
        <v>45016.0</v>
      </c>
      <c r="E1241" s="181">
        <v>45016.0</v>
      </c>
      <c r="F1241" s="182">
        <v>4.0</v>
      </c>
      <c r="G1241" s="152">
        <v>3.0</v>
      </c>
      <c r="H1241" s="153" t="s">
        <v>817</v>
      </c>
      <c r="I1241" s="153">
        <v>2023.0</v>
      </c>
      <c r="J1241" s="152">
        <f t="shared" si="7"/>
        <v>2023</v>
      </c>
      <c r="K1241" s="153" t="str">
        <f t="shared" si="4"/>
        <v>Expenditure on Africa Peace Support Operations Programme (Q4 FY 2023)</v>
      </c>
      <c r="L1241" s="152" t="s">
        <v>5</v>
      </c>
      <c r="M1241" s="152" t="s">
        <v>8</v>
      </c>
      <c r="N1241" s="152">
        <v>10.0</v>
      </c>
      <c r="O1241" s="152"/>
      <c r="P1241" s="152"/>
      <c r="Q1241" s="152"/>
      <c r="R1241" s="153"/>
      <c r="S1241" s="153" t="str">
        <f t="array" ref="S1241">INDEX(Activities!I:I, MATCH(A1241, Activities!A:A, 0))</f>
        <v>Africa Peace Support Operations Programme</v>
      </c>
      <c r="T1241" s="153"/>
      <c r="U1241" s="135"/>
      <c r="V1241" s="135"/>
      <c r="W1241" s="135"/>
      <c r="X1241" s="135"/>
      <c r="Y1241" s="135"/>
      <c r="Z1241" s="135"/>
      <c r="AA1241" s="135"/>
    </row>
    <row r="1242" ht="15.0" customHeight="1">
      <c r="A1242" s="160" t="s">
        <v>305</v>
      </c>
      <c r="B1242" s="147">
        <f>COUNTIF(Activities!A:A, A1242)</f>
        <v>1</v>
      </c>
      <c r="C1242" s="187">
        <v>1455678.95</v>
      </c>
      <c r="D1242" s="180">
        <v>45016.0</v>
      </c>
      <c r="E1242" s="181">
        <v>45016.0</v>
      </c>
      <c r="F1242" s="182">
        <v>4.0</v>
      </c>
      <c r="G1242" s="152">
        <v>3.0</v>
      </c>
      <c r="H1242" s="153" t="s">
        <v>817</v>
      </c>
      <c r="I1242" s="153">
        <v>2023.0</v>
      </c>
      <c r="J1242" s="152">
        <f t="shared" si="7"/>
        <v>2023</v>
      </c>
      <c r="K1242" s="153" t="str">
        <f t="shared" si="4"/>
        <v>Expenditure on West Africa Programme (Q4 FY 2023)</v>
      </c>
      <c r="L1242" s="152" t="s">
        <v>5</v>
      </c>
      <c r="M1242" s="152" t="s">
        <v>8</v>
      </c>
      <c r="N1242" s="152">
        <v>10.0</v>
      </c>
      <c r="O1242" s="152"/>
      <c r="P1242" s="152"/>
      <c r="Q1242" s="152"/>
      <c r="R1242" s="153"/>
      <c r="S1242" s="153" t="str">
        <f t="array" ref="S1242">INDEX(Activities!I:I, MATCH(A1242, Activities!A:A, 0))</f>
        <v>West Africa Programme</v>
      </c>
      <c r="T1242" s="153"/>
      <c r="U1242" s="135"/>
      <c r="V1242" s="135"/>
      <c r="W1242" s="135"/>
      <c r="X1242" s="135"/>
      <c r="Y1242" s="135"/>
      <c r="Z1242" s="135"/>
      <c r="AA1242" s="135"/>
    </row>
    <row r="1243" ht="15.0" customHeight="1">
      <c r="A1243" s="160" t="s">
        <v>309</v>
      </c>
      <c r="B1243" s="147">
        <f>COUNTIF(Activities!A:A, A1243)</f>
        <v>1</v>
      </c>
      <c r="C1243" s="185">
        <v>0.0</v>
      </c>
      <c r="D1243" s="180">
        <v>45016.0</v>
      </c>
      <c r="E1243" s="181">
        <v>45016.0</v>
      </c>
      <c r="F1243" s="182">
        <v>4.0</v>
      </c>
      <c r="G1243" s="152">
        <v>3.0</v>
      </c>
      <c r="H1243" s="153" t="s">
        <v>817</v>
      </c>
      <c r="I1243" s="153">
        <v>2023.0</v>
      </c>
      <c r="J1243" s="152">
        <f t="shared" si="7"/>
        <v>2023</v>
      </c>
      <c r="K1243" s="153" t="str">
        <f t="shared" si="4"/>
        <v>Expenditure on Caribbean – Serious and Organised Crime (Q4 FY 2023)</v>
      </c>
      <c r="L1243" s="152" t="s">
        <v>5</v>
      </c>
      <c r="M1243" s="152" t="s">
        <v>8</v>
      </c>
      <c r="N1243" s="152">
        <v>10.0</v>
      </c>
      <c r="O1243" s="152"/>
      <c r="P1243" s="152"/>
      <c r="Q1243" s="152"/>
      <c r="R1243" s="153"/>
      <c r="S1243" s="153" t="str">
        <f t="array" ref="S1243">INDEX(Activities!I:I, MATCH(A1243, Activities!A:A, 0))</f>
        <v>Caribbean – Serious and Organised Crime</v>
      </c>
      <c r="T1243" s="153"/>
      <c r="U1243" s="135"/>
      <c r="V1243" s="135"/>
      <c r="W1243" s="135"/>
      <c r="X1243" s="135"/>
      <c r="Y1243" s="135"/>
      <c r="Z1243" s="135"/>
      <c r="AA1243" s="135"/>
    </row>
    <row r="1244" ht="15.0" customHeight="1">
      <c r="A1244" s="160" t="s">
        <v>314</v>
      </c>
      <c r="B1244" s="147">
        <f>COUNTIF(Activities!A:A, A1244)</f>
        <v>1</v>
      </c>
      <c r="C1244" s="187">
        <v>961430.12</v>
      </c>
      <c r="D1244" s="180">
        <v>45016.0</v>
      </c>
      <c r="E1244" s="181">
        <v>45016.0</v>
      </c>
      <c r="F1244" s="182">
        <v>4.0</v>
      </c>
      <c r="G1244" s="152">
        <v>3.0</v>
      </c>
      <c r="H1244" s="153" t="s">
        <v>817</v>
      </c>
      <c r="I1244" s="153">
        <v>2023.0</v>
      </c>
      <c r="J1244" s="152">
        <f t="shared" si="7"/>
        <v>2023</v>
      </c>
      <c r="K1244" s="153" t="str">
        <f t="shared" si="4"/>
        <v>Expenditure on Colombia Peace and Stability (Q4 FY 2023)</v>
      </c>
      <c r="L1244" s="152" t="s">
        <v>5</v>
      </c>
      <c r="M1244" s="152" t="s">
        <v>8</v>
      </c>
      <c r="N1244" s="152">
        <v>10.0</v>
      </c>
      <c r="O1244" s="152"/>
      <c r="P1244" s="152"/>
      <c r="Q1244" s="152"/>
      <c r="R1244" s="153"/>
      <c r="S1244" s="153" t="str">
        <f t="array" ref="S1244">INDEX(Activities!I:I, MATCH(A1244, Activities!A:A, 0))</f>
        <v>Colombia Peace and Stability</v>
      </c>
      <c r="T1244" s="153"/>
      <c r="U1244" s="135"/>
      <c r="V1244" s="135"/>
      <c r="W1244" s="135"/>
      <c r="X1244" s="135"/>
      <c r="Y1244" s="135"/>
      <c r="Z1244" s="135"/>
      <c r="AA1244" s="135"/>
    </row>
    <row r="1245" ht="15.0" customHeight="1">
      <c r="A1245" s="160" t="s">
        <v>320</v>
      </c>
      <c r="B1245" s="147">
        <f>COUNTIF(Activities!A:A, A1245)</f>
        <v>1</v>
      </c>
      <c r="C1245" s="185">
        <v>833555.98</v>
      </c>
      <c r="D1245" s="180">
        <v>45016.0</v>
      </c>
      <c r="E1245" s="181">
        <v>45016.0</v>
      </c>
      <c r="F1245" s="182">
        <v>4.0</v>
      </c>
      <c r="G1245" s="152">
        <v>3.0</v>
      </c>
      <c r="H1245" s="153" t="s">
        <v>817</v>
      </c>
      <c r="I1245" s="153">
        <v>2023.0</v>
      </c>
      <c r="J1245" s="152">
        <f t="shared" si="7"/>
        <v>2023</v>
      </c>
      <c r="K1245" s="153" t="str">
        <f t="shared" si="4"/>
        <v>Expenditure on Peru/Colombia Serious Organised Crime (Formerly Combatting Illicit Economies - Colombia/Peru/Panama) (Q4 FY 2023)</v>
      </c>
      <c r="L1245" s="152" t="s">
        <v>5</v>
      </c>
      <c r="M1245" s="152" t="s">
        <v>8</v>
      </c>
      <c r="N1245" s="152">
        <v>10.0</v>
      </c>
      <c r="O1245" s="152"/>
      <c r="P1245" s="152"/>
      <c r="Q1245" s="152"/>
      <c r="R1245" s="153"/>
      <c r="S1245" s="153" t="str">
        <f t="array" ref="S1245">INDEX(Activities!I:I, MATCH(A1245, Activities!A:A, 0))</f>
        <v>Peru/Colombia Serious Organised Crime (Formerly Combatting Illicit Economies - Colombia/Peru/Panama)</v>
      </c>
      <c r="T1245" s="153"/>
      <c r="U1245" s="135"/>
      <c r="V1245" s="135"/>
      <c r="W1245" s="135"/>
      <c r="X1245" s="135"/>
      <c r="Y1245" s="135"/>
      <c r="Z1245" s="135"/>
      <c r="AA1245" s="135"/>
    </row>
    <row r="1246" ht="15.0" customHeight="1">
      <c r="A1246" s="160" t="s">
        <v>325</v>
      </c>
      <c r="B1246" s="147">
        <f>COUNTIF(Activities!A:A, A1246)</f>
        <v>1</v>
      </c>
      <c r="C1246" s="187">
        <v>550266.99</v>
      </c>
      <c r="D1246" s="180">
        <v>45016.0</v>
      </c>
      <c r="E1246" s="181">
        <v>45016.0</v>
      </c>
      <c r="F1246" s="182">
        <v>4.0</v>
      </c>
      <c r="G1246" s="152">
        <v>3.0</v>
      </c>
      <c r="H1246" s="153" t="s">
        <v>817</v>
      </c>
      <c r="I1246" s="153">
        <v>2023.0</v>
      </c>
      <c r="J1246" s="152">
        <f t="shared" si="7"/>
        <v>2023</v>
      </c>
      <c r="K1246" s="153" t="str">
        <f t="shared" si="4"/>
        <v>Expenditure on Central Asia Programme (Q4 FY 2023)</v>
      </c>
      <c r="L1246" s="152" t="s">
        <v>5</v>
      </c>
      <c r="M1246" s="152" t="s">
        <v>8</v>
      </c>
      <c r="N1246" s="152">
        <v>10.0</v>
      </c>
      <c r="O1246" s="152"/>
      <c r="P1246" s="152"/>
      <c r="Q1246" s="152"/>
      <c r="R1246" s="153"/>
      <c r="S1246" s="153" t="str">
        <f t="array" ref="S1246">INDEX(Activities!I:I, MATCH(A1246, Activities!A:A, 0))</f>
        <v>Central Asia Programme</v>
      </c>
      <c r="T1246" s="153"/>
      <c r="U1246" s="135"/>
      <c r="V1246" s="135"/>
      <c r="W1246" s="135"/>
      <c r="X1246" s="135"/>
      <c r="Y1246" s="135"/>
      <c r="Z1246" s="135"/>
      <c r="AA1246" s="135"/>
    </row>
    <row r="1247" ht="15.0" customHeight="1">
      <c r="A1247" s="160" t="s">
        <v>330</v>
      </c>
      <c r="B1247" s="147">
        <f>COUNTIF(Activities!A:A, A1247)</f>
        <v>1</v>
      </c>
      <c r="C1247" s="185">
        <v>4559112.46</v>
      </c>
      <c r="D1247" s="180">
        <v>45016.0</v>
      </c>
      <c r="E1247" s="181">
        <v>45016.0</v>
      </c>
      <c r="F1247" s="182">
        <v>4.0</v>
      </c>
      <c r="G1247" s="152">
        <v>3.0</v>
      </c>
      <c r="H1247" s="153" t="s">
        <v>817</v>
      </c>
      <c r="I1247" s="153">
        <v>2023.0</v>
      </c>
      <c r="J1247" s="152">
        <f t="shared" si="7"/>
        <v>2023</v>
      </c>
      <c r="K1247" s="153" t="str">
        <f t="shared" si="4"/>
        <v>Expenditure on Eastern Partnership (Q4 FY 2023)</v>
      </c>
      <c r="L1247" s="152" t="s">
        <v>5</v>
      </c>
      <c r="M1247" s="152" t="s">
        <v>8</v>
      </c>
      <c r="N1247" s="152">
        <v>10.0</v>
      </c>
      <c r="O1247" s="152"/>
      <c r="P1247" s="152"/>
      <c r="Q1247" s="152"/>
      <c r="R1247" s="153"/>
      <c r="S1247" s="153" t="str">
        <f t="array" ref="S1247">INDEX(Activities!I:I, MATCH(A1247, Activities!A:A, 0))</f>
        <v>Eastern Partnership</v>
      </c>
      <c r="T1247" s="153"/>
      <c r="U1247" s="135"/>
      <c r="V1247" s="135"/>
      <c r="W1247" s="135"/>
      <c r="X1247" s="135"/>
      <c r="Y1247" s="135"/>
      <c r="Z1247" s="135"/>
      <c r="AA1247" s="135"/>
    </row>
    <row r="1248" ht="15.0" customHeight="1">
      <c r="A1248" s="160" t="s">
        <v>334</v>
      </c>
      <c r="B1248" s="147">
        <f>COUNTIF(Activities!A:A, A1248)</f>
        <v>1</v>
      </c>
      <c r="C1248" s="187">
        <v>0.0</v>
      </c>
      <c r="D1248" s="180">
        <v>45016.0</v>
      </c>
      <c r="E1248" s="181">
        <v>45016.0</v>
      </c>
      <c r="F1248" s="182">
        <v>4.0</v>
      </c>
      <c r="G1248" s="152">
        <v>3.0</v>
      </c>
      <c r="H1248" s="153" t="s">
        <v>817</v>
      </c>
      <c r="I1248" s="153">
        <v>2023.0</v>
      </c>
      <c r="J1248" s="152">
        <f t="shared" si="7"/>
        <v>2023</v>
      </c>
      <c r="K1248" s="153" t="str">
        <f t="shared" si="4"/>
        <v>Expenditure on Good Governance Fund (Q4 FY 2023)</v>
      </c>
      <c r="L1248" s="152" t="s">
        <v>5</v>
      </c>
      <c r="M1248" s="152" t="s">
        <v>8</v>
      </c>
      <c r="N1248" s="152">
        <v>10.0</v>
      </c>
      <c r="O1248" s="152"/>
      <c r="P1248" s="152"/>
      <c r="Q1248" s="152"/>
      <c r="R1248" s="153"/>
      <c r="S1248" s="153" t="str">
        <f t="array" ref="S1248">INDEX(Activities!I:I, MATCH(A1248, Activities!A:A, 0))</f>
        <v>Good Governance Fund</v>
      </c>
      <c r="T1248" s="153"/>
      <c r="U1248" s="135"/>
      <c r="V1248" s="135"/>
      <c r="W1248" s="135"/>
      <c r="X1248" s="135"/>
      <c r="Y1248" s="135"/>
      <c r="Z1248" s="135"/>
      <c r="AA1248" s="135"/>
    </row>
    <row r="1249" ht="15.0" customHeight="1">
      <c r="A1249" s="160" t="s">
        <v>349</v>
      </c>
      <c r="B1249" s="147">
        <f>COUNTIF(Activities!A:A, A1249)</f>
        <v>1</v>
      </c>
      <c r="C1249" s="185">
        <v>-16913.58</v>
      </c>
      <c r="D1249" s="180">
        <v>45016.0</v>
      </c>
      <c r="E1249" s="181">
        <v>45016.0</v>
      </c>
      <c r="F1249" s="182">
        <v>4.0</v>
      </c>
      <c r="G1249" s="152">
        <v>3.0</v>
      </c>
      <c r="H1249" s="153" t="s">
        <v>817</v>
      </c>
      <c r="I1249" s="153">
        <v>2023.0</v>
      </c>
      <c r="J1249" s="152">
        <f t="shared" si="7"/>
        <v>2023</v>
      </c>
      <c r="K1249" s="153" t="str">
        <f t="shared" si="4"/>
        <v>Expenditure on Algeria CSSF Programme (Q4 FY 2023)</v>
      </c>
      <c r="L1249" s="152" t="s">
        <v>5</v>
      </c>
      <c r="M1249" s="152" t="s">
        <v>8</v>
      </c>
      <c r="N1249" s="152">
        <v>10.0</v>
      </c>
      <c r="O1249" s="152"/>
      <c r="P1249" s="152"/>
      <c r="Q1249" s="152"/>
      <c r="R1249" s="153"/>
      <c r="S1249" s="153" t="str">
        <f t="array" ref="S1249">INDEX(Activities!I:I, MATCH(A1249, Activities!A:A, 0))</f>
        <v>Algeria CSSF Programme</v>
      </c>
      <c r="T1249" s="153"/>
      <c r="U1249" s="135"/>
      <c r="V1249" s="135"/>
      <c r="W1249" s="135"/>
      <c r="X1249" s="135"/>
      <c r="Y1249" s="135"/>
      <c r="Z1249" s="135"/>
      <c r="AA1249" s="135"/>
    </row>
    <row r="1250" ht="15.0" customHeight="1">
      <c r="A1250" s="160" t="s">
        <v>356</v>
      </c>
      <c r="B1250" s="147">
        <f>COUNTIF(Activities!A:A, A1250)</f>
        <v>1</v>
      </c>
      <c r="C1250" s="187">
        <v>651458.58</v>
      </c>
      <c r="D1250" s="180">
        <v>45016.0</v>
      </c>
      <c r="E1250" s="181">
        <v>45016.0</v>
      </c>
      <c r="F1250" s="182">
        <v>4.0</v>
      </c>
      <c r="G1250" s="152">
        <v>3.0</v>
      </c>
      <c r="H1250" s="153" t="s">
        <v>817</v>
      </c>
      <c r="I1250" s="153">
        <v>2023.0</v>
      </c>
      <c r="J1250" s="152">
        <f t="shared" si="7"/>
        <v>2023</v>
      </c>
      <c r="K1250" s="153" t="str">
        <f t="shared" si="4"/>
        <v>Expenditure on Egypt CSSF Programme (Q4 FY 2023)</v>
      </c>
      <c r="L1250" s="152" t="s">
        <v>5</v>
      </c>
      <c r="M1250" s="152" t="s">
        <v>8</v>
      </c>
      <c r="N1250" s="152">
        <v>10.0</v>
      </c>
      <c r="O1250" s="152"/>
      <c r="P1250" s="152"/>
      <c r="Q1250" s="152"/>
      <c r="R1250" s="153"/>
      <c r="S1250" s="153" t="str">
        <f t="array" ref="S1250">INDEX(Activities!I:I, MATCH(A1250, Activities!A:A, 0))</f>
        <v>Egypt CSSF Programme</v>
      </c>
      <c r="T1250" s="153"/>
      <c r="U1250" s="135"/>
      <c r="V1250" s="135"/>
      <c r="W1250" s="135"/>
      <c r="X1250" s="135"/>
      <c r="Y1250" s="135"/>
      <c r="Z1250" s="135"/>
      <c r="AA1250" s="135"/>
    </row>
    <row r="1251" ht="15.0" customHeight="1">
      <c r="A1251" s="146" t="s">
        <v>363</v>
      </c>
      <c r="B1251" s="147">
        <f>COUNTIF(Activities!A:A, A1251)</f>
        <v>1</v>
      </c>
      <c r="C1251" s="185">
        <v>5097670.9</v>
      </c>
      <c r="D1251" s="180">
        <v>45016.0</v>
      </c>
      <c r="E1251" s="181">
        <v>45016.0</v>
      </c>
      <c r="F1251" s="182">
        <v>4.0</v>
      </c>
      <c r="G1251" s="152">
        <v>3.0</v>
      </c>
      <c r="H1251" s="153" t="s">
        <v>817</v>
      </c>
      <c r="I1251" s="153">
        <v>2023.0</v>
      </c>
      <c r="J1251" s="152">
        <f t="shared" si="7"/>
        <v>2023</v>
      </c>
      <c r="K1251" s="153" t="str">
        <f t="shared" si="4"/>
        <v>Expenditure on Lebanon CSSF: Security Programme (Q4 FY 2023)</v>
      </c>
      <c r="L1251" s="152" t="s">
        <v>5</v>
      </c>
      <c r="M1251" s="152" t="s">
        <v>8</v>
      </c>
      <c r="N1251" s="152">
        <v>10.0</v>
      </c>
      <c r="O1251" s="152"/>
      <c r="P1251" s="152"/>
      <c r="Q1251" s="152"/>
      <c r="R1251" s="153"/>
      <c r="S1251" s="153" t="str">
        <f t="array" ref="S1251">INDEX(Activities!I:I, MATCH(A1251, Activities!A:A, 0))</f>
        <v>Lebanon CSSF: Security Programme</v>
      </c>
      <c r="T1251" s="153"/>
      <c r="U1251" s="135"/>
      <c r="V1251" s="135"/>
      <c r="W1251" s="135"/>
      <c r="X1251" s="135"/>
      <c r="Y1251" s="135"/>
      <c r="Z1251" s="135"/>
      <c r="AA1251" s="135"/>
    </row>
    <row r="1252" ht="15.0" customHeight="1">
      <c r="A1252" s="146" t="s">
        <v>370</v>
      </c>
      <c r="B1252" s="147">
        <f>COUNTIF(Activities!A:A, A1252)</f>
        <v>1</v>
      </c>
      <c r="C1252" s="187">
        <v>1925324.35</v>
      </c>
      <c r="D1252" s="180">
        <v>45016.0</v>
      </c>
      <c r="E1252" s="181">
        <v>45016.0</v>
      </c>
      <c r="F1252" s="182">
        <v>4.0</v>
      </c>
      <c r="G1252" s="152">
        <v>3.0</v>
      </c>
      <c r="H1252" s="153" t="s">
        <v>817</v>
      </c>
      <c r="I1252" s="153">
        <v>2023.0</v>
      </c>
      <c r="J1252" s="152">
        <f t="shared" si="7"/>
        <v>2023</v>
      </c>
      <c r="K1252" s="153" t="str">
        <f t="shared" si="4"/>
        <v>Expenditure on Libya CSSF Programme (Q4 FY 2023)</v>
      </c>
      <c r="L1252" s="152" t="s">
        <v>5</v>
      </c>
      <c r="M1252" s="152" t="s">
        <v>8</v>
      </c>
      <c r="N1252" s="152">
        <v>10.0</v>
      </c>
      <c r="O1252" s="152"/>
      <c r="P1252" s="152"/>
      <c r="Q1252" s="152"/>
      <c r="R1252" s="153"/>
      <c r="S1252" s="153" t="str">
        <f t="array" ref="S1252">INDEX(Activities!I:I, MATCH(A1252, Activities!A:A, 0))</f>
        <v>Libya CSSF Programme</v>
      </c>
      <c r="T1252" s="153"/>
      <c r="U1252" s="135"/>
      <c r="V1252" s="135"/>
      <c r="W1252" s="135"/>
      <c r="X1252" s="135"/>
      <c r="Y1252" s="135"/>
      <c r="Z1252" s="135"/>
      <c r="AA1252" s="135"/>
    </row>
    <row r="1253" ht="15.0" customHeight="1">
      <c r="A1253" s="146" t="s">
        <v>376</v>
      </c>
      <c r="B1253" s="147">
        <f>COUNTIF(Activities!A:A, A1253)</f>
        <v>1</v>
      </c>
      <c r="C1253" s="185">
        <v>-41591.31</v>
      </c>
      <c r="D1253" s="180">
        <v>45016.0</v>
      </c>
      <c r="E1253" s="181">
        <v>45016.0</v>
      </c>
      <c r="F1253" s="182">
        <v>4.0</v>
      </c>
      <c r="G1253" s="152">
        <v>3.0</v>
      </c>
      <c r="H1253" s="153" t="s">
        <v>817</v>
      </c>
      <c r="I1253" s="153">
        <v>2023.0</v>
      </c>
      <c r="J1253" s="152">
        <f t="shared" si="7"/>
        <v>2023</v>
      </c>
      <c r="K1253" s="153" t="str">
        <f t="shared" si="4"/>
        <v>Expenditure on Morocco CSSF Programme (Q4 FY 2023)</v>
      </c>
      <c r="L1253" s="152" t="s">
        <v>5</v>
      </c>
      <c r="M1253" s="152" t="s">
        <v>8</v>
      </c>
      <c r="N1253" s="152">
        <v>10.0</v>
      </c>
      <c r="O1253" s="152"/>
      <c r="P1253" s="152"/>
      <c r="Q1253" s="152"/>
      <c r="R1253" s="153"/>
      <c r="S1253" s="153" t="str">
        <f t="array" ref="S1253">INDEX(Activities!I:I, MATCH(A1253, Activities!A:A, 0))</f>
        <v>Morocco CSSF Programme</v>
      </c>
      <c r="T1253" s="153"/>
      <c r="U1253" s="135"/>
      <c r="V1253" s="135"/>
      <c r="W1253" s="135"/>
      <c r="X1253" s="135"/>
      <c r="Y1253" s="135"/>
      <c r="Z1253" s="135"/>
      <c r="AA1253" s="135"/>
    </row>
    <row r="1254" ht="15.0" customHeight="1">
      <c r="A1254" s="146" t="s">
        <v>383</v>
      </c>
      <c r="B1254" s="147">
        <f>COUNTIF(Activities!A:A, A1254)</f>
        <v>1</v>
      </c>
      <c r="C1254" s="187">
        <v>2145894.15</v>
      </c>
      <c r="D1254" s="180">
        <v>45016.0</v>
      </c>
      <c r="E1254" s="181">
        <v>45016.0</v>
      </c>
      <c r="F1254" s="182">
        <v>4.0</v>
      </c>
      <c r="G1254" s="152">
        <v>3.0</v>
      </c>
      <c r="H1254" s="153" t="s">
        <v>817</v>
      </c>
      <c r="I1254" s="153">
        <v>2023.0</v>
      </c>
      <c r="J1254" s="152">
        <f t="shared" si="7"/>
        <v>2023</v>
      </c>
      <c r="K1254" s="153" t="str">
        <f t="shared" si="4"/>
        <v>Expenditure on Yemen CSSF Programme (Q4 FY 2023)</v>
      </c>
      <c r="L1254" s="152" t="s">
        <v>5</v>
      </c>
      <c r="M1254" s="152" t="s">
        <v>8</v>
      </c>
      <c r="N1254" s="152">
        <v>10.0</v>
      </c>
      <c r="O1254" s="152"/>
      <c r="P1254" s="152"/>
      <c r="Q1254" s="152"/>
      <c r="R1254" s="153"/>
      <c r="S1254" s="153" t="str">
        <f t="array" ref="S1254">INDEX(Activities!I:I, MATCH(A1254, Activities!A:A, 0))</f>
        <v>Yemen CSSF Programme</v>
      </c>
      <c r="T1254" s="153"/>
      <c r="U1254" s="135"/>
      <c r="V1254" s="135"/>
      <c r="W1254" s="135"/>
      <c r="X1254" s="135"/>
      <c r="Y1254" s="135"/>
      <c r="Z1254" s="135"/>
      <c r="AA1254" s="135"/>
    </row>
    <row r="1255" ht="15.0" customHeight="1">
      <c r="A1255" s="146" t="s">
        <v>389</v>
      </c>
      <c r="B1255" s="147">
        <f>COUNTIF(Activities!A:A, A1255)</f>
        <v>1</v>
      </c>
      <c r="C1255" s="185">
        <v>0.0</v>
      </c>
      <c r="D1255" s="180">
        <v>45016.0</v>
      </c>
      <c r="E1255" s="181">
        <v>45016.0</v>
      </c>
      <c r="F1255" s="182">
        <v>4.0</v>
      </c>
      <c r="G1255" s="152">
        <v>3.0</v>
      </c>
      <c r="H1255" s="153" t="s">
        <v>817</v>
      </c>
      <c r="I1255" s="153">
        <v>2023.0</v>
      </c>
      <c r="J1255" s="152">
        <f t="shared" si="7"/>
        <v>2023</v>
      </c>
      <c r="K1255" s="153" t="str">
        <f t="shared" si="4"/>
        <v>Expenditure on Iraq Governance and Resilience (Q4 FY 2023)</v>
      </c>
      <c r="L1255" s="152" t="s">
        <v>5</v>
      </c>
      <c r="M1255" s="152" t="s">
        <v>8</v>
      </c>
      <c r="N1255" s="152">
        <v>10.0</v>
      </c>
      <c r="O1255" s="152"/>
      <c r="P1255" s="152"/>
      <c r="Q1255" s="152"/>
      <c r="R1255" s="153"/>
      <c r="S1255" s="153" t="str">
        <f t="array" ref="S1255">INDEX(Activities!I:I, MATCH(A1255, Activities!A:A, 0))</f>
        <v>Iraq Governance and Resilience</v>
      </c>
      <c r="T1255" s="153"/>
      <c r="U1255" s="135"/>
      <c r="V1255" s="135"/>
      <c r="W1255" s="135"/>
      <c r="X1255" s="135"/>
      <c r="Y1255" s="135"/>
      <c r="Z1255" s="135"/>
      <c r="AA1255" s="135"/>
    </row>
    <row r="1256" ht="15.0" customHeight="1">
      <c r="A1256" s="146" t="s">
        <v>395</v>
      </c>
      <c r="B1256" s="147">
        <f>COUNTIF(Activities!A:A, A1256)</f>
        <v>1</v>
      </c>
      <c r="C1256" s="187">
        <v>0.0</v>
      </c>
      <c r="D1256" s="180">
        <v>45016.0</v>
      </c>
      <c r="E1256" s="181">
        <v>45016.0</v>
      </c>
      <c r="F1256" s="182">
        <v>4.0</v>
      </c>
      <c r="G1256" s="152">
        <v>3.0</v>
      </c>
      <c r="H1256" s="153" t="s">
        <v>817</v>
      </c>
      <c r="I1256" s="153">
        <v>2023.0</v>
      </c>
      <c r="J1256" s="152">
        <f t="shared" si="7"/>
        <v>2023</v>
      </c>
      <c r="K1256" s="153" t="str">
        <f t="shared" si="4"/>
        <v>Expenditure on Iraq Security, Justice and Reconciliation (Q4 FY 2023)</v>
      </c>
      <c r="L1256" s="152" t="s">
        <v>5</v>
      </c>
      <c r="M1256" s="152" t="s">
        <v>8</v>
      </c>
      <c r="N1256" s="152">
        <v>10.0</v>
      </c>
      <c r="O1256" s="152"/>
      <c r="P1256" s="152"/>
      <c r="Q1256" s="152"/>
      <c r="R1256" s="153"/>
      <c r="S1256" s="153" t="str">
        <f t="array" ref="S1256">INDEX(Activities!I:I, MATCH(A1256, Activities!A:A, 0))</f>
        <v>Iraq Security, Justice and Reconciliation</v>
      </c>
      <c r="T1256" s="153"/>
      <c r="U1256" s="135"/>
      <c r="V1256" s="135"/>
      <c r="W1256" s="135"/>
      <c r="X1256" s="135"/>
      <c r="Y1256" s="135"/>
      <c r="Z1256" s="135"/>
      <c r="AA1256" s="135"/>
    </row>
    <row r="1257" ht="15.0" customHeight="1">
      <c r="A1257" s="146" t="s">
        <v>399</v>
      </c>
      <c r="B1257" s="147">
        <f>COUNTIF(Activities!A:A, A1257)</f>
        <v>1</v>
      </c>
      <c r="C1257" s="185">
        <v>0.0</v>
      </c>
      <c r="D1257" s="180">
        <v>45016.0</v>
      </c>
      <c r="E1257" s="181">
        <v>45016.0</v>
      </c>
      <c r="F1257" s="182">
        <v>4.0</v>
      </c>
      <c r="G1257" s="152">
        <v>3.0</v>
      </c>
      <c r="H1257" s="153" t="s">
        <v>817</v>
      </c>
      <c r="I1257" s="153">
        <v>2023.0</v>
      </c>
      <c r="J1257" s="152">
        <f t="shared" si="7"/>
        <v>2023</v>
      </c>
      <c r="K1257" s="153" t="str">
        <f t="shared" si="4"/>
        <v>Expenditure on Jordan Political Stability (Q4 FY 2023)</v>
      </c>
      <c r="L1257" s="152" t="s">
        <v>5</v>
      </c>
      <c r="M1257" s="152" t="s">
        <v>8</v>
      </c>
      <c r="N1257" s="152">
        <v>10.0</v>
      </c>
      <c r="O1257" s="152"/>
      <c r="P1257" s="152"/>
      <c r="Q1257" s="152"/>
      <c r="R1257" s="153"/>
      <c r="S1257" s="153" t="str">
        <f t="array" ref="S1257">INDEX(Activities!I:I, MATCH(A1257, Activities!A:A, 0))</f>
        <v>Jordan Political Stability</v>
      </c>
      <c r="T1257" s="153"/>
      <c r="U1257" s="135"/>
      <c r="V1257" s="135"/>
      <c r="W1257" s="135"/>
      <c r="X1257" s="135"/>
      <c r="Y1257" s="135"/>
      <c r="Z1257" s="135"/>
      <c r="AA1257" s="135"/>
    </row>
    <row r="1258" ht="15.0" customHeight="1">
      <c r="A1258" s="146" t="s">
        <v>405</v>
      </c>
      <c r="B1258" s="147">
        <f>COUNTIF(Activities!A:A, A1258)</f>
        <v>1</v>
      </c>
      <c r="C1258" s="187">
        <v>0.0</v>
      </c>
      <c r="D1258" s="180">
        <v>45016.0</v>
      </c>
      <c r="E1258" s="181">
        <v>45016.0</v>
      </c>
      <c r="F1258" s="182">
        <v>4.0</v>
      </c>
      <c r="G1258" s="152">
        <v>3.0</v>
      </c>
      <c r="H1258" s="153" t="s">
        <v>817</v>
      </c>
      <c r="I1258" s="153">
        <v>2023.0</v>
      </c>
      <c r="J1258" s="152">
        <f t="shared" si="7"/>
        <v>2023</v>
      </c>
      <c r="K1258" s="153" t="str">
        <f t="shared" si="4"/>
        <v>Expenditure on Jordan Economic Sustainability (Q4 FY 2023)</v>
      </c>
      <c r="L1258" s="152" t="s">
        <v>5</v>
      </c>
      <c r="M1258" s="152" t="s">
        <v>8</v>
      </c>
      <c r="N1258" s="152">
        <v>10.0</v>
      </c>
      <c r="O1258" s="152"/>
      <c r="P1258" s="152"/>
      <c r="Q1258" s="152"/>
      <c r="R1258" s="153"/>
      <c r="S1258" s="153" t="str">
        <f t="array" ref="S1258">INDEX(Activities!I:I, MATCH(A1258, Activities!A:A, 0))</f>
        <v>Jordan Economic Sustainability</v>
      </c>
      <c r="T1258" s="153"/>
      <c r="U1258" s="135"/>
      <c r="V1258" s="135"/>
      <c r="W1258" s="135"/>
      <c r="X1258" s="135"/>
      <c r="Y1258" s="135"/>
      <c r="Z1258" s="135"/>
      <c r="AA1258" s="135"/>
    </row>
    <row r="1259" ht="15.0" customHeight="1">
      <c r="A1259" s="146" t="s">
        <v>409</v>
      </c>
      <c r="B1259" s="147">
        <f>COUNTIF(Activities!A:A, A1259)</f>
        <v>1</v>
      </c>
      <c r="C1259" s="184">
        <v>0.0</v>
      </c>
      <c r="D1259" s="180">
        <v>45016.0</v>
      </c>
      <c r="E1259" s="181">
        <v>45016.0</v>
      </c>
      <c r="F1259" s="182">
        <v>4.0</v>
      </c>
      <c r="G1259" s="152">
        <v>3.0</v>
      </c>
      <c r="H1259" s="153" t="s">
        <v>817</v>
      </c>
      <c r="I1259" s="153">
        <v>2023.0</v>
      </c>
      <c r="J1259" s="152">
        <f t="shared" si="7"/>
        <v>2023</v>
      </c>
      <c r="K1259" s="153" t="str">
        <f t="shared" si="4"/>
        <v>Expenditure on Jordan Internal Security (Q4 FY 2023)</v>
      </c>
      <c r="L1259" s="152" t="s">
        <v>5</v>
      </c>
      <c r="M1259" s="152" t="s">
        <v>8</v>
      </c>
      <c r="N1259" s="152">
        <v>10.0</v>
      </c>
      <c r="O1259" s="152"/>
      <c r="P1259" s="152"/>
      <c r="Q1259" s="152"/>
      <c r="R1259" s="153"/>
      <c r="S1259" s="153" t="str">
        <f t="array" ref="S1259">INDEX(Activities!I:I, MATCH(A1259, Activities!A:A, 0))</f>
        <v>Jordan Internal Security</v>
      </c>
      <c r="T1259" s="153"/>
      <c r="U1259" s="135"/>
      <c r="V1259" s="135"/>
      <c r="W1259" s="135"/>
      <c r="X1259" s="135"/>
      <c r="Y1259" s="135"/>
      <c r="Z1259" s="135"/>
      <c r="AA1259" s="135"/>
    </row>
    <row r="1260" ht="15.0" customHeight="1">
      <c r="A1260" s="146" t="s">
        <v>414</v>
      </c>
      <c r="B1260" s="147">
        <f>COUNTIF(Activities!A:A, A1260)</f>
        <v>1</v>
      </c>
      <c r="C1260" s="185">
        <v>0.0</v>
      </c>
      <c r="D1260" s="180">
        <v>45016.0</v>
      </c>
      <c r="E1260" s="181">
        <v>45016.0</v>
      </c>
      <c r="F1260" s="182">
        <v>4.0</v>
      </c>
      <c r="G1260" s="152">
        <v>3.0</v>
      </c>
      <c r="H1260" s="153" t="s">
        <v>817</v>
      </c>
      <c r="I1260" s="153">
        <v>2023.0</v>
      </c>
      <c r="J1260" s="152">
        <f t="shared" si="7"/>
        <v>2023</v>
      </c>
      <c r="K1260" s="153" t="str">
        <f t="shared" si="4"/>
        <v>Expenditure on Lebanon CSSF: Community Stability Programme (Q4 FY 2023)</v>
      </c>
      <c r="L1260" s="152" t="s">
        <v>5</v>
      </c>
      <c r="M1260" s="152" t="s">
        <v>8</v>
      </c>
      <c r="N1260" s="152">
        <v>10.0</v>
      </c>
      <c r="O1260" s="152"/>
      <c r="P1260" s="152"/>
      <c r="Q1260" s="152"/>
      <c r="R1260" s="153"/>
      <c r="S1260" s="153" t="str">
        <f t="array" ref="S1260">INDEX(Activities!I:I, MATCH(A1260, Activities!A:A, 0))</f>
        <v>Lebanon CSSF: Community Stability Programme</v>
      </c>
      <c r="T1260" s="153"/>
      <c r="U1260" s="135"/>
      <c r="V1260" s="135"/>
      <c r="W1260" s="135"/>
      <c r="X1260" s="135"/>
      <c r="Y1260" s="135"/>
      <c r="Z1260" s="135"/>
      <c r="AA1260" s="135"/>
    </row>
    <row r="1261" ht="15.0" customHeight="1">
      <c r="A1261" s="146" t="s">
        <v>418</v>
      </c>
      <c r="B1261" s="147">
        <f>COUNTIF(Activities!A:A, A1261)</f>
        <v>1</v>
      </c>
      <c r="C1261" s="187">
        <v>-242500.73</v>
      </c>
      <c r="D1261" s="180">
        <v>45016.0</v>
      </c>
      <c r="E1261" s="181">
        <v>45016.0</v>
      </c>
      <c r="F1261" s="182">
        <v>4.0</v>
      </c>
      <c r="G1261" s="152">
        <v>3.0</v>
      </c>
      <c r="H1261" s="153" t="s">
        <v>817</v>
      </c>
      <c r="I1261" s="153">
        <v>2023.0</v>
      </c>
      <c r="J1261" s="152">
        <f t="shared" si="7"/>
        <v>2023</v>
      </c>
      <c r="K1261" s="153" t="str">
        <f t="shared" si="4"/>
        <v>Expenditure on The North Africa Fund for Regional Cooperation (Q4 FY 2023)</v>
      </c>
      <c r="L1261" s="152" t="s">
        <v>5</v>
      </c>
      <c r="M1261" s="152" t="s">
        <v>8</v>
      </c>
      <c r="N1261" s="152">
        <v>10.0</v>
      </c>
      <c r="O1261" s="152"/>
      <c r="P1261" s="152"/>
      <c r="Q1261" s="152"/>
      <c r="R1261" s="153"/>
      <c r="S1261" s="153" t="str">
        <f t="array" ref="S1261">INDEX(Activities!I:I, MATCH(A1261, Activities!A:A, 0))</f>
        <v>The North Africa Fund for Regional Cooperation</v>
      </c>
      <c r="T1261" s="153"/>
      <c r="U1261" s="135"/>
      <c r="V1261" s="135"/>
      <c r="W1261" s="135"/>
      <c r="X1261" s="135"/>
      <c r="Y1261" s="135"/>
      <c r="Z1261" s="135"/>
      <c r="AA1261" s="135"/>
    </row>
    <row r="1262" ht="15.0" customHeight="1">
      <c r="A1262" s="146" t="s">
        <v>423</v>
      </c>
      <c r="B1262" s="147">
        <f>COUNTIF(Activities!A:A, A1262)</f>
        <v>1</v>
      </c>
      <c r="C1262" s="185">
        <v>0.0</v>
      </c>
      <c r="D1262" s="180">
        <v>45016.0</v>
      </c>
      <c r="E1262" s="181">
        <v>45016.0</v>
      </c>
      <c r="F1262" s="182">
        <v>4.0</v>
      </c>
      <c r="G1262" s="152">
        <v>3.0</v>
      </c>
      <c r="H1262" s="153" t="s">
        <v>817</v>
      </c>
      <c r="I1262" s="153">
        <v>2023.0</v>
      </c>
      <c r="J1262" s="152">
        <f t="shared" si="7"/>
        <v>2023</v>
      </c>
      <c r="K1262" s="153" t="str">
        <f t="shared" si="4"/>
        <v>Expenditure on Technical Assistance Facility Programme (Q4 FY 2023)</v>
      </c>
      <c r="L1262" s="152" t="s">
        <v>5</v>
      </c>
      <c r="M1262" s="152" t="s">
        <v>8</v>
      </c>
      <c r="N1262" s="152">
        <v>10.0</v>
      </c>
      <c r="O1262" s="152"/>
      <c r="P1262" s="152"/>
      <c r="Q1262" s="152"/>
      <c r="R1262" s="153"/>
      <c r="S1262" s="153" t="str">
        <f t="array" ref="S1262">INDEX(Activities!I:I, MATCH(A1262, Activities!A:A, 0))</f>
        <v>Technical Assistance Facility Programme</v>
      </c>
      <c r="T1262" s="153"/>
      <c r="U1262" s="135"/>
      <c r="V1262" s="135"/>
      <c r="W1262" s="135"/>
      <c r="X1262" s="135"/>
      <c r="Y1262" s="135"/>
      <c r="Z1262" s="135"/>
      <c r="AA1262" s="135"/>
    </row>
    <row r="1263" ht="15.0" customHeight="1">
      <c r="A1263" s="146" t="s">
        <v>427</v>
      </c>
      <c r="B1263" s="147">
        <f>COUNTIF(Activities!A:A, A1263)</f>
        <v>1</v>
      </c>
      <c r="C1263" s="187">
        <v>2382395.88</v>
      </c>
      <c r="D1263" s="180">
        <v>45016.0</v>
      </c>
      <c r="E1263" s="181">
        <v>45016.0</v>
      </c>
      <c r="F1263" s="182">
        <v>4.0</v>
      </c>
      <c r="G1263" s="152">
        <v>3.0</v>
      </c>
      <c r="H1263" s="153" t="s">
        <v>817</v>
      </c>
      <c r="I1263" s="153">
        <v>2023.0</v>
      </c>
      <c r="J1263" s="152">
        <f t="shared" si="7"/>
        <v>2023</v>
      </c>
      <c r="K1263" s="153" t="str">
        <f t="shared" si="4"/>
        <v>Expenditure on Middle East Peace Process (MEPP) CSSF Programme (Q4 FY 2023)</v>
      </c>
      <c r="L1263" s="152" t="s">
        <v>5</v>
      </c>
      <c r="M1263" s="152" t="s">
        <v>8</v>
      </c>
      <c r="N1263" s="152">
        <v>10.0</v>
      </c>
      <c r="O1263" s="152"/>
      <c r="P1263" s="152"/>
      <c r="Q1263" s="152"/>
      <c r="R1263" s="153"/>
      <c r="S1263" s="153" t="str">
        <f t="array" ref="S1263">INDEX(Activities!I:I, MATCH(A1263, Activities!A:A, 0))</f>
        <v>Middle East Peace Process (MEPP) CSSF Programme</v>
      </c>
      <c r="T1263" s="153"/>
      <c r="U1263" s="135"/>
      <c r="V1263" s="135"/>
      <c r="W1263" s="135"/>
      <c r="X1263" s="135"/>
      <c r="Y1263" s="135"/>
      <c r="Z1263" s="135"/>
      <c r="AA1263" s="135"/>
    </row>
    <row r="1264" ht="15.0" customHeight="1">
      <c r="A1264" s="146" t="s">
        <v>432</v>
      </c>
      <c r="B1264" s="147">
        <f>COUNTIF(Activities!A:A, A1264)</f>
        <v>1</v>
      </c>
      <c r="C1264" s="185">
        <v>0.0</v>
      </c>
      <c r="D1264" s="180">
        <v>45016.0</v>
      </c>
      <c r="E1264" s="181">
        <v>45016.0</v>
      </c>
      <c r="F1264" s="182">
        <v>4.0</v>
      </c>
      <c r="G1264" s="152">
        <v>3.0</v>
      </c>
      <c r="H1264" s="153" t="s">
        <v>817</v>
      </c>
      <c r="I1264" s="153">
        <v>2023.0</v>
      </c>
      <c r="J1264" s="152">
        <f t="shared" si="7"/>
        <v>2023</v>
      </c>
      <c r="K1264" s="153" t="str">
        <f t="shared" si="4"/>
        <v>Expenditure on Syria: Community Support in North-Western Syria (Q4 FY 2023)</v>
      </c>
      <c r="L1264" s="152" t="s">
        <v>5</v>
      </c>
      <c r="M1264" s="152" t="s">
        <v>8</v>
      </c>
      <c r="N1264" s="152">
        <v>10.0</v>
      </c>
      <c r="O1264" s="152"/>
      <c r="P1264" s="152"/>
      <c r="Q1264" s="152"/>
      <c r="R1264" s="153"/>
      <c r="S1264" s="153" t="str">
        <f t="array" ref="S1264">INDEX(Activities!I:I, MATCH(A1264, Activities!A:A, 0))</f>
        <v>Syria: Community Support in North-Western Syria</v>
      </c>
      <c r="T1264" s="153"/>
      <c r="U1264" s="135"/>
      <c r="V1264" s="135"/>
      <c r="W1264" s="135"/>
      <c r="X1264" s="135"/>
      <c r="Y1264" s="135"/>
      <c r="Z1264" s="135"/>
      <c r="AA1264" s="135"/>
    </row>
    <row r="1265" ht="15.0" customHeight="1">
      <c r="A1265" s="146" t="s">
        <v>438</v>
      </c>
      <c r="B1265" s="147">
        <f>COUNTIF(Activities!A:A, A1265)</f>
        <v>1</v>
      </c>
      <c r="C1265" s="187">
        <v>0.0</v>
      </c>
      <c r="D1265" s="180">
        <v>45016.0</v>
      </c>
      <c r="E1265" s="181">
        <v>45016.0</v>
      </c>
      <c r="F1265" s="182">
        <v>4.0</v>
      </c>
      <c r="G1265" s="152">
        <v>3.0</v>
      </c>
      <c r="H1265" s="153" t="s">
        <v>817</v>
      </c>
      <c r="I1265" s="153">
        <v>2023.0</v>
      </c>
      <c r="J1265" s="152">
        <f t="shared" si="7"/>
        <v>2023</v>
      </c>
      <c r="K1265" s="153" t="str">
        <f t="shared" si="4"/>
        <v>Expenditure on Syria: Support for the Southern De-escalation Area (Q4 FY 2023)</v>
      </c>
      <c r="L1265" s="152" t="s">
        <v>5</v>
      </c>
      <c r="M1265" s="152" t="s">
        <v>8</v>
      </c>
      <c r="N1265" s="152">
        <v>10.0</v>
      </c>
      <c r="O1265" s="152"/>
      <c r="P1265" s="152"/>
      <c r="Q1265" s="152"/>
      <c r="R1265" s="153"/>
      <c r="S1265" s="153" t="str">
        <f t="array" ref="S1265">INDEX(Activities!I:I, MATCH(A1265, Activities!A:A, 0))</f>
        <v>Syria: Support for the Southern De-escalation Area</v>
      </c>
      <c r="T1265" s="153"/>
      <c r="U1265" s="135"/>
      <c r="V1265" s="135"/>
      <c r="W1265" s="135"/>
      <c r="X1265" s="135"/>
      <c r="Y1265" s="135"/>
      <c r="Z1265" s="135"/>
      <c r="AA1265" s="135"/>
    </row>
    <row r="1266" ht="15.0" customHeight="1">
      <c r="A1266" s="146" t="s">
        <v>442</v>
      </c>
      <c r="B1266" s="147">
        <f>COUNTIF(Activities!A:A, A1266)</f>
        <v>1</v>
      </c>
      <c r="C1266" s="185">
        <v>0.0</v>
      </c>
      <c r="D1266" s="180">
        <v>45016.0</v>
      </c>
      <c r="E1266" s="181">
        <v>45016.0</v>
      </c>
      <c r="F1266" s="182">
        <v>4.0</v>
      </c>
      <c r="G1266" s="152">
        <v>3.0</v>
      </c>
      <c r="H1266" s="153" t="s">
        <v>817</v>
      </c>
      <c r="I1266" s="153">
        <v>2023.0</v>
      </c>
      <c r="J1266" s="152">
        <f t="shared" si="7"/>
        <v>2023</v>
      </c>
      <c r="K1266" s="153" t="str">
        <f t="shared" si="4"/>
        <v>Expenditure on Whole of Syria Support to a Political Process (Q4 FY 2023)</v>
      </c>
      <c r="L1266" s="152" t="s">
        <v>5</v>
      </c>
      <c r="M1266" s="152" t="s">
        <v>8</v>
      </c>
      <c r="N1266" s="152">
        <v>10.0</v>
      </c>
      <c r="O1266" s="152"/>
      <c r="P1266" s="152"/>
      <c r="Q1266" s="152"/>
      <c r="R1266" s="153"/>
      <c r="S1266" s="153" t="str">
        <f t="array" ref="S1266">INDEX(Activities!I:I, MATCH(A1266, Activities!A:A, 0))</f>
        <v>Whole of Syria Support to a Political Process</v>
      </c>
      <c r="T1266" s="153"/>
      <c r="U1266" s="135"/>
      <c r="V1266" s="135"/>
      <c r="W1266" s="135"/>
      <c r="X1266" s="135"/>
      <c r="Y1266" s="135"/>
      <c r="Z1266" s="135"/>
      <c r="AA1266" s="135"/>
    </row>
    <row r="1267" ht="15.0" customHeight="1">
      <c r="A1267" s="146" t="s">
        <v>446</v>
      </c>
      <c r="B1267" s="147">
        <f>COUNTIF(Activities!A:A, A1267)</f>
        <v>1</v>
      </c>
      <c r="C1267" s="187">
        <v>1064611.92</v>
      </c>
      <c r="D1267" s="180">
        <v>45016.0</v>
      </c>
      <c r="E1267" s="181">
        <v>45016.0</v>
      </c>
      <c r="F1267" s="182">
        <v>4.0</v>
      </c>
      <c r="G1267" s="152">
        <v>3.0</v>
      </c>
      <c r="H1267" s="153" t="s">
        <v>817</v>
      </c>
      <c r="I1267" s="153">
        <v>2023.0</v>
      </c>
      <c r="J1267" s="152">
        <f t="shared" si="7"/>
        <v>2023</v>
      </c>
      <c r="K1267" s="153" t="str">
        <f t="shared" si="4"/>
        <v>Expenditure on Tunisia CSSF Programme (Q4 FY 2023)</v>
      </c>
      <c r="L1267" s="152" t="s">
        <v>5</v>
      </c>
      <c r="M1267" s="152" t="s">
        <v>8</v>
      </c>
      <c r="N1267" s="152">
        <v>10.0</v>
      </c>
      <c r="O1267" s="152"/>
      <c r="P1267" s="152"/>
      <c r="Q1267" s="152"/>
      <c r="R1267" s="153"/>
      <c r="S1267" s="153" t="str">
        <f t="array" ref="S1267">INDEX(Activities!I:I, MATCH(A1267, Activities!A:A, 0))</f>
        <v>Tunisia CSSF Programme</v>
      </c>
      <c r="T1267" s="153"/>
      <c r="U1267" s="135"/>
      <c r="V1267" s="135"/>
      <c r="W1267" s="135"/>
      <c r="X1267" s="135"/>
      <c r="Y1267" s="135"/>
      <c r="Z1267" s="135"/>
      <c r="AA1267" s="135"/>
    </row>
    <row r="1268" ht="15.0" customHeight="1">
      <c r="A1268" s="146" t="s">
        <v>452</v>
      </c>
      <c r="B1268" s="147">
        <f>COUNTIF(Activities!A:A, A1268)</f>
        <v>1</v>
      </c>
      <c r="C1268" s="185">
        <v>1812067.93</v>
      </c>
      <c r="D1268" s="180">
        <v>45016.0</v>
      </c>
      <c r="E1268" s="181">
        <v>45016.0</v>
      </c>
      <c r="F1268" s="182">
        <v>4.0</v>
      </c>
      <c r="G1268" s="152">
        <v>3.0</v>
      </c>
      <c r="H1268" s="153" t="s">
        <v>817</v>
      </c>
      <c r="I1268" s="153">
        <v>2023.0</v>
      </c>
      <c r="J1268" s="152">
        <f t="shared" si="7"/>
        <v>2023</v>
      </c>
      <c r="K1268" s="153" t="str">
        <f t="shared" si="4"/>
        <v>Expenditure on Iraq CSSF Programme (Q4 FY 2023)</v>
      </c>
      <c r="L1268" s="152" t="s">
        <v>5</v>
      </c>
      <c r="M1268" s="152" t="s">
        <v>8</v>
      </c>
      <c r="N1268" s="152">
        <v>10.0</v>
      </c>
      <c r="O1268" s="152"/>
      <c r="P1268" s="152"/>
      <c r="Q1268" s="152"/>
      <c r="R1268" s="153"/>
      <c r="S1268" s="153" t="str">
        <f t="array" ref="S1268">INDEX(Activities!I:I, MATCH(A1268, Activities!A:A, 0))</f>
        <v>Iraq CSSF Programme</v>
      </c>
      <c r="T1268" s="153"/>
      <c r="U1268" s="135"/>
      <c r="V1268" s="135"/>
      <c r="W1268" s="135"/>
      <c r="X1268" s="135"/>
      <c r="Y1268" s="135"/>
      <c r="Z1268" s="135"/>
      <c r="AA1268" s="135"/>
    </row>
    <row r="1269" ht="15.0" customHeight="1">
      <c r="A1269" s="146" t="s">
        <v>456</v>
      </c>
      <c r="B1269" s="147">
        <f>COUNTIF(Activities!A:A, A1269)</f>
        <v>1</v>
      </c>
      <c r="C1269" s="187">
        <v>0.0</v>
      </c>
      <c r="D1269" s="180">
        <v>45016.0</v>
      </c>
      <c r="E1269" s="181">
        <v>45016.0</v>
      </c>
      <c r="F1269" s="182">
        <v>4.0</v>
      </c>
      <c r="G1269" s="152">
        <v>3.0</v>
      </c>
      <c r="H1269" s="153" t="s">
        <v>817</v>
      </c>
      <c r="I1269" s="153">
        <v>2023.0</v>
      </c>
      <c r="J1269" s="152">
        <f t="shared" si="7"/>
        <v>2023</v>
      </c>
      <c r="K1269" s="153" t="str">
        <f t="shared" si="4"/>
        <v>Expenditure on Syria CSSF: Future Syria Programme (Q4 FY 2023)</v>
      </c>
      <c r="L1269" s="152" t="s">
        <v>5</v>
      </c>
      <c r="M1269" s="152" t="s">
        <v>8</v>
      </c>
      <c r="N1269" s="152">
        <v>10.0</v>
      </c>
      <c r="O1269" s="152"/>
      <c r="P1269" s="152"/>
      <c r="Q1269" s="152"/>
      <c r="R1269" s="153"/>
      <c r="S1269" s="153" t="str">
        <f t="array" ref="S1269">INDEX(Activities!I:I, MATCH(A1269, Activities!A:A, 0))</f>
        <v>Syria CSSF: Future Syria Programme</v>
      </c>
      <c r="T1269" s="153"/>
      <c r="U1269" s="135"/>
      <c r="V1269" s="135"/>
      <c r="W1269" s="135"/>
      <c r="X1269" s="135"/>
      <c r="Y1269" s="135"/>
      <c r="Z1269" s="135"/>
      <c r="AA1269" s="135"/>
    </row>
    <row r="1270" ht="15.0" customHeight="1">
      <c r="A1270" s="146" t="s">
        <v>460</v>
      </c>
      <c r="B1270" s="147">
        <f>COUNTIF(Activities!A:A, A1270)</f>
        <v>1</v>
      </c>
      <c r="C1270" s="185">
        <v>0.0</v>
      </c>
      <c r="D1270" s="180">
        <v>45016.0</v>
      </c>
      <c r="E1270" s="181">
        <v>45016.0</v>
      </c>
      <c r="F1270" s="182">
        <v>4.0</v>
      </c>
      <c r="G1270" s="152">
        <v>3.0</v>
      </c>
      <c r="H1270" s="153" t="s">
        <v>817</v>
      </c>
      <c r="I1270" s="153">
        <v>2023.0</v>
      </c>
      <c r="J1270" s="152">
        <f t="shared" si="7"/>
        <v>2023</v>
      </c>
      <c r="K1270" s="153" t="str">
        <f t="shared" si="4"/>
        <v>Expenditure on UK-Jordan Partnership Facility Programme (Q4 FY 2023)</v>
      </c>
      <c r="L1270" s="152" t="s">
        <v>5</v>
      </c>
      <c r="M1270" s="152" t="s">
        <v>8</v>
      </c>
      <c r="N1270" s="152">
        <v>10.0</v>
      </c>
      <c r="O1270" s="152"/>
      <c r="P1270" s="152"/>
      <c r="Q1270" s="152"/>
      <c r="R1270" s="153"/>
      <c r="S1270" s="153" t="str">
        <f t="array" ref="S1270">INDEX(Activities!I:I, MATCH(A1270, Activities!A:A, 0))</f>
        <v>UK-Jordan Partnership Facility Programme</v>
      </c>
      <c r="T1270" s="153"/>
      <c r="U1270" s="135"/>
      <c r="V1270" s="135"/>
      <c r="W1270" s="135"/>
      <c r="X1270" s="135"/>
      <c r="Y1270" s="135"/>
      <c r="Z1270" s="135"/>
      <c r="AA1270" s="135"/>
    </row>
    <row r="1271" ht="15.0" customHeight="1">
      <c r="A1271" s="146" t="s">
        <v>465</v>
      </c>
      <c r="B1271" s="147">
        <f>COUNTIF(Activities!A:A, A1271)</f>
        <v>1</v>
      </c>
      <c r="C1271" s="187">
        <v>0.0</v>
      </c>
      <c r="D1271" s="180">
        <v>45016.0</v>
      </c>
      <c r="E1271" s="181">
        <v>45016.0</v>
      </c>
      <c r="F1271" s="182">
        <v>4.0</v>
      </c>
      <c r="G1271" s="152">
        <v>3.0</v>
      </c>
      <c r="H1271" s="153" t="s">
        <v>817</v>
      </c>
      <c r="I1271" s="153">
        <v>2023.0</v>
      </c>
      <c r="J1271" s="152">
        <f t="shared" si="7"/>
        <v>2023</v>
      </c>
      <c r="K1271" s="153" t="str">
        <f t="shared" si="4"/>
        <v>Expenditure on Lebanon CSSF: Political Reform Programme (Q4 FY 2023)</v>
      </c>
      <c r="L1271" s="152" t="s">
        <v>5</v>
      </c>
      <c r="M1271" s="152" t="s">
        <v>8</v>
      </c>
      <c r="N1271" s="152">
        <v>10.0</v>
      </c>
      <c r="O1271" s="152"/>
      <c r="P1271" s="152"/>
      <c r="Q1271" s="152"/>
      <c r="R1271" s="153"/>
      <c r="S1271" s="153" t="str">
        <f t="array" ref="S1271">INDEX(Activities!I:I, MATCH(A1271, Activities!A:A, 0))</f>
        <v>Lebanon CSSF: Political Reform Programme</v>
      </c>
      <c r="T1271" s="153"/>
      <c r="U1271" s="135"/>
      <c r="V1271" s="135"/>
      <c r="W1271" s="135"/>
      <c r="X1271" s="135"/>
      <c r="Y1271" s="135"/>
      <c r="Z1271" s="135"/>
      <c r="AA1271" s="135"/>
    </row>
    <row r="1272" ht="15.0" customHeight="1">
      <c r="A1272" s="146" t="s">
        <v>469</v>
      </c>
      <c r="B1272" s="147">
        <f>COUNTIF(Activities!A:A, A1272)</f>
        <v>1</v>
      </c>
      <c r="C1272" s="187">
        <v>6229316.28</v>
      </c>
      <c r="D1272" s="180">
        <v>45016.0</v>
      </c>
      <c r="E1272" s="181">
        <v>45016.0</v>
      </c>
      <c r="F1272" s="182">
        <v>4.0</v>
      </c>
      <c r="G1272" s="152">
        <v>3.0</v>
      </c>
      <c r="H1272" s="153" t="s">
        <v>817</v>
      </c>
      <c r="I1272" s="153">
        <v>2023.0</v>
      </c>
      <c r="J1272" s="152">
        <f t="shared" si="7"/>
        <v>2023</v>
      </c>
      <c r="K1272" s="153" t="str">
        <f t="shared" si="4"/>
        <v>Expenditure on Syria CSSF: Civilian Protection and Community Resilience Programme (Q4 FY 2023)</v>
      </c>
      <c r="L1272" s="152" t="s">
        <v>5</v>
      </c>
      <c r="M1272" s="152" t="s">
        <v>8</v>
      </c>
      <c r="N1272" s="152">
        <v>10.0</v>
      </c>
      <c r="O1272" s="152"/>
      <c r="P1272" s="152"/>
      <c r="Q1272" s="152"/>
      <c r="R1272" s="153"/>
      <c r="S1272" s="153" t="str">
        <f t="array" ref="S1272">INDEX(Activities!I:I, MATCH(A1272, Activities!A:A, 0))</f>
        <v>Syria CSSF: Civilian Protection and Community Resilience Programme</v>
      </c>
      <c r="T1272" s="153"/>
      <c r="U1272" s="135"/>
      <c r="V1272" s="135"/>
      <c r="W1272" s="135"/>
      <c r="X1272" s="135"/>
      <c r="Y1272" s="135"/>
      <c r="Z1272" s="135"/>
      <c r="AA1272" s="135"/>
    </row>
    <row r="1273" ht="15.0" customHeight="1">
      <c r="A1273" s="146" t="s">
        <v>473</v>
      </c>
      <c r="B1273" s="147">
        <f>COUNTIF(Activities!A:A, A1273)</f>
        <v>1</v>
      </c>
      <c r="C1273" s="187">
        <v>0.0</v>
      </c>
      <c r="D1273" s="180">
        <v>45016.0</v>
      </c>
      <c r="E1273" s="181">
        <v>45016.0</v>
      </c>
      <c r="F1273" s="182">
        <v>4.0</v>
      </c>
      <c r="G1273" s="152">
        <v>3.0</v>
      </c>
      <c r="H1273" s="153" t="s">
        <v>817</v>
      </c>
      <c r="I1273" s="153">
        <v>2023.0</v>
      </c>
      <c r="J1273" s="152">
        <f t="shared" si="7"/>
        <v>2023</v>
      </c>
      <c r="K1273" s="153" t="str">
        <f t="shared" si="4"/>
        <v>Expenditure on Jordan CSSF: Political and Economic Resilience Programme (Q4 FY 2023)</v>
      </c>
      <c r="L1273" s="152" t="s">
        <v>5</v>
      </c>
      <c r="M1273" s="152" t="s">
        <v>8</v>
      </c>
      <c r="N1273" s="152">
        <v>10.0</v>
      </c>
      <c r="O1273" s="152"/>
      <c r="P1273" s="152"/>
      <c r="Q1273" s="152"/>
      <c r="R1273" s="153"/>
      <c r="S1273" s="153" t="str">
        <f t="array" ref="S1273">INDEX(Activities!I:I, MATCH(A1273, Activities!A:A, 0))</f>
        <v>Jordan CSSF: Political and Economic Resilience Programme</v>
      </c>
      <c r="T1273" s="153"/>
      <c r="U1273" s="135"/>
      <c r="V1273" s="135"/>
      <c r="W1273" s="135"/>
      <c r="X1273" s="135"/>
      <c r="Y1273" s="135"/>
      <c r="Z1273" s="135"/>
      <c r="AA1273" s="135"/>
    </row>
    <row r="1274" ht="15.0" customHeight="1">
      <c r="A1274" s="146" t="s">
        <v>477</v>
      </c>
      <c r="B1274" s="147">
        <f>COUNTIF(Activities!A:A, A1274)</f>
        <v>1</v>
      </c>
      <c r="C1274" s="185">
        <v>1507025.52</v>
      </c>
      <c r="D1274" s="180">
        <v>45016.0</v>
      </c>
      <c r="E1274" s="181">
        <v>45016.0</v>
      </c>
      <c r="F1274" s="182">
        <v>4.0</v>
      </c>
      <c r="G1274" s="152">
        <v>3.0</v>
      </c>
      <c r="H1274" s="153" t="s">
        <v>817</v>
      </c>
      <c r="I1274" s="153">
        <v>2023.0</v>
      </c>
      <c r="J1274" s="152">
        <f t="shared" si="7"/>
        <v>2023</v>
      </c>
      <c r="K1274" s="153" t="str">
        <f t="shared" si="4"/>
        <v>Expenditure on Jordan CSSF: Security and Stability Programme (Q4 FY 2023)</v>
      </c>
      <c r="L1274" s="152" t="s">
        <v>5</v>
      </c>
      <c r="M1274" s="152" t="s">
        <v>8</v>
      </c>
      <c r="N1274" s="152">
        <v>10.0</v>
      </c>
      <c r="O1274" s="152"/>
      <c r="P1274" s="152"/>
      <c r="Q1274" s="152"/>
      <c r="R1274" s="153"/>
      <c r="S1274" s="153" t="str">
        <f t="array" ref="S1274">INDEX(Activities!I:I, MATCH(A1274, Activities!A:A, 0))</f>
        <v>Jordan CSSF: Security and Stability Programme</v>
      </c>
      <c r="T1274" s="153"/>
      <c r="U1274" s="135"/>
      <c r="V1274" s="135"/>
      <c r="W1274" s="135"/>
      <c r="X1274" s="135"/>
      <c r="Y1274" s="135"/>
      <c r="Z1274" s="135"/>
      <c r="AA1274" s="135"/>
    </row>
    <row r="1275" ht="15.0" customHeight="1">
      <c r="A1275" s="160" t="s">
        <v>481</v>
      </c>
      <c r="B1275" s="147">
        <f>COUNTIF(Activities!A:A, A1275)</f>
        <v>1</v>
      </c>
      <c r="C1275" s="186">
        <v>0.0</v>
      </c>
      <c r="D1275" s="181">
        <v>45016.0</v>
      </c>
      <c r="E1275" s="181">
        <v>45016.0</v>
      </c>
      <c r="F1275" s="182">
        <v>4.0</v>
      </c>
      <c r="G1275" s="152">
        <v>3.0</v>
      </c>
      <c r="H1275" s="153" t="s">
        <v>817</v>
      </c>
      <c r="I1275" s="153">
        <v>2023.0</v>
      </c>
      <c r="J1275" s="152">
        <f t="shared" si="7"/>
        <v>2023</v>
      </c>
      <c r="K1275" s="153" t="str">
        <f t="shared" si="4"/>
        <v>Expenditure on Overseas Territories Justice, Security &amp; Governance (Q4 FY 2023)</v>
      </c>
      <c r="L1275" s="152" t="s">
        <v>5</v>
      </c>
      <c r="M1275" s="152" t="s">
        <v>8</v>
      </c>
      <c r="N1275" s="152">
        <v>10.0</v>
      </c>
      <c r="O1275" s="152"/>
      <c r="P1275" s="152"/>
      <c r="Q1275" s="152"/>
      <c r="R1275" s="153"/>
      <c r="S1275" s="153" t="str">
        <f t="array" ref="S1275">INDEX(Activities!I:I, MATCH(A1275, Activities!A:A, 0))</f>
        <v>Overseas Territories Justice, Security &amp; Governance</v>
      </c>
      <c r="T1275" s="153"/>
      <c r="U1275" s="135"/>
      <c r="V1275" s="135"/>
      <c r="W1275" s="135"/>
      <c r="X1275" s="135"/>
      <c r="Y1275" s="135"/>
      <c r="Z1275" s="135"/>
      <c r="AA1275" s="135"/>
    </row>
    <row r="1276" ht="15.0" customHeight="1">
      <c r="A1276" s="160" t="s">
        <v>485</v>
      </c>
      <c r="B1276" s="147">
        <f>COUNTIF(Activities!A:A, A1276)</f>
        <v>1</v>
      </c>
      <c r="C1276" s="187">
        <v>0.0</v>
      </c>
      <c r="D1276" s="202">
        <v>45016.0</v>
      </c>
      <c r="E1276" s="181">
        <v>45016.0</v>
      </c>
      <c r="F1276" s="182">
        <v>4.0</v>
      </c>
      <c r="G1276" s="152">
        <v>3.0</v>
      </c>
      <c r="H1276" s="153" t="s">
        <v>817</v>
      </c>
      <c r="I1276" s="153">
        <v>2023.0</v>
      </c>
      <c r="J1276" s="152">
        <f t="shared" si="7"/>
        <v>2023</v>
      </c>
      <c r="K1276" s="153" t="str">
        <f t="shared" si="4"/>
        <v>Expenditure on Maritime Governance and Environment Programme (Q4 FY 2023)</v>
      </c>
      <c r="L1276" s="152" t="s">
        <v>5</v>
      </c>
      <c r="M1276" s="152" t="s">
        <v>8</v>
      </c>
      <c r="N1276" s="152">
        <v>10.0</v>
      </c>
      <c r="O1276" s="152"/>
      <c r="P1276" s="152"/>
      <c r="Q1276" s="152"/>
      <c r="R1276" s="153"/>
      <c r="S1276" s="153" t="str">
        <f t="array" ref="S1276">INDEX(Activities!I:I, MATCH(A1276, Activities!A:A, 0))</f>
        <v>Maritime Governance and Environment Programme</v>
      </c>
      <c r="T1276" s="153"/>
      <c r="U1276" s="135"/>
      <c r="V1276" s="135"/>
      <c r="W1276" s="135"/>
      <c r="X1276" s="135"/>
      <c r="Y1276" s="135"/>
      <c r="Z1276" s="135"/>
      <c r="AA1276" s="135"/>
    </row>
    <row r="1277" ht="15.0" customHeight="1">
      <c r="A1277" s="160" t="s">
        <v>490</v>
      </c>
      <c r="B1277" s="147">
        <f>COUNTIF(Activities!A:A, A1277)</f>
        <v>1</v>
      </c>
      <c r="C1277" s="185">
        <v>198803.54</v>
      </c>
      <c r="D1277" s="180">
        <v>45016.0</v>
      </c>
      <c r="E1277" s="181">
        <v>45016.0</v>
      </c>
      <c r="F1277" s="182">
        <v>4.0</v>
      </c>
      <c r="G1277" s="152">
        <v>3.0</v>
      </c>
      <c r="H1277" s="153" t="s">
        <v>817</v>
      </c>
      <c r="I1277" s="153">
        <v>2023.0</v>
      </c>
      <c r="J1277" s="152">
        <f t="shared" si="7"/>
        <v>2023</v>
      </c>
      <c r="K1277" s="153" t="str">
        <f t="shared" si="4"/>
        <v>Expenditure on OTD Justice Programme (Q4 FY 2023)</v>
      </c>
      <c r="L1277" s="152" t="s">
        <v>5</v>
      </c>
      <c r="M1277" s="152" t="s">
        <v>8</v>
      </c>
      <c r="N1277" s="152">
        <v>10.0</v>
      </c>
      <c r="O1277" s="152"/>
      <c r="P1277" s="152"/>
      <c r="Q1277" s="152"/>
      <c r="R1277" s="153"/>
      <c r="S1277" s="153" t="str">
        <f t="array" ref="S1277">INDEX(Activities!I:I, MATCH(A1277, Activities!A:A, 0))</f>
        <v>OTD Justice Programme</v>
      </c>
      <c r="T1277" s="153"/>
      <c r="U1277" s="135"/>
      <c r="V1277" s="135"/>
      <c r="W1277" s="135"/>
      <c r="X1277" s="135"/>
      <c r="Y1277" s="135"/>
      <c r="Z1277" s="135"/>
      <c r="AA1277" s="135"/>
    </row>
    <row r="1278" ht="15.0" customHeight="1">
      <c r="A1278" s="160" t="s">
        <v>495</v>
      </c>
      <c r="B1278" s="147">
        <f>COUNTIF(Activities!A:A, A1278)</f>
        <v>1</v>
      </c>
      <c r="C1278" s="187">
        <v>57464.0</v>
      </c>
      <c r="D1278" s="203">
        <v>45016.0</v>
      </c>
      <c r="E1278" s="181">
        <v>45016.0</v>
      </c>
      <c r="F1278" s="182">
        <v>4.0</v>
      </c>
      <c r="G1278" s="152">
        <v>3.0</v>
      </c>
      <c r="H1278" s="153" t="s">
        <v>817</v>
      </c>
      <c r="I1278" s="153">
        <v>2023.0</v>
      </c>
      <c r="J1278" s="152">
        <f t="shared" si="7"/>
        <v>2023</v>
      </c>
      <c r="K1278" s="153" t="str">
        <f t="shared" si="4"/>
        <v>Expenditure on OTD Governance Programme (Q4 FY 2023)</v>
      </c>
      <c r="L1278" s="152" t="s">
        <v>5</v>
      </c>
      <c r="M1278" s="152" t="s">
        <v>8</v>
      </c>
      <c r="N1278" s="152">
        <v>10.0</v>
      </c>
      <c r="O1278" s="152"/>
      <c r="P1278" s="152"/>
      <c r="Q1278" s="152"/>
      <c r="R1278" s="153"/>
      <c r="S1278" s="153" t="str">
        <f t="array" ref="S1278">INDEX(Activities!I:I, MATCH(A1278, Activities!A:A, 0))</f>
        <v>OTD Governance Programme</v>
      </c>
      <c r="T1278" s="153"/>
      <c r="U1278" s="135"/>
      <c r="V1278" s="135"/>
      <c r="W1278" s="135"/>
      <c r="X1278" s="135"/>
      <c r="Y1278" s="135"/>
      <c r="Z1278" s="135"/>
      <c r="AA1278" s="135"/>
    </row>
    <row r="1279" ht="15.0" customHeight="1">
      <c r="A1279" s="160" t="s">
        <v>500</v>
      </c>
      <c r="B1279" s="147">
        <f>COUNTIF(Activities!A:A, A1279)</f>
        <v>1</v>
      </c>
      <c r="C1279" s="185">
        <v>455515.79</v>
      </c>
      <c r="D1279" s="180">
        <v>45016.0</v>
      </c>
      <c r="E1279" s="181">
        <v>45016.0</v>
      </c>
      <c r="F1279" s="182">
        <v>4.0</v>
      </c>
      <c r="G1279" s="152">
        <v>3.0</v>
      </c>
      <c r="H1279" s="153" t="s">
        <v>817</v>
      </c>
      <c r="I1279" s="153">
        <v>2023.0</v>
      </c>
      <c r="J1279" s="152">
        <f t="shared" si="7"/>
        <v>2023</v>
      </c>
      <c r="K1279" s="153" t="str">
        <f t="shared" si="4"/>
        <v>Expenditure on OTD Environment, Sustainablity and Climate Change (ESCC) Programme (Q4 FY 2023)</v>
      </c>
      <c r="L1279" s="152" t="s">
        <v>5</v>
      </c>
      <c r="M1279" s="152" t="s">
        <v>8</v>
      </c>
      <c r="N1279" s="152">
        <v>10.0</v>
      </c>
      <c r="O1279" s="152"/>
      <c r="P1279" s="152"/>
      <c r="Q1279" s="152"/>
      <c r="R1279" s="153"/>
      <c r="S1279" s="153" t="str">
        <f t="array" ref="S1279">INDEX(Activities!I:I, MATCH(A1279, Activities!A:A, 0))</f>
        <v>OTD Environment, Sustainablity and Climate Change (ESCC) Programme</v>
      </c>
      <c r="T1279" s="153"/>
      <c r="U1279" s="135"/>
      <c r="V1279" s="135"/>
      <c r="W1279" s="135"/>
      <c r="X1279" s="135"/>
      <c r="Y1279" s="135"/>
      <c r="Z1279" s="135"/>
      <c r="AA1279" s="135"/>
    </row>
    <row r="1280" ht="15.0" customHeight="1">
      <c r="A1280" s="160" t="s">
        <v>505</v>
      </c>
      <c r="B1280" s="147">
        <f>COUNTIF(Activities!A:A, A1280)</f>
        <v>1</v>
      </c>
      <c r="C1280" s="187">
        <v>166818.56</v>
      </c>
      <c r="D1280" s="203">
        <v>45016.0</v>
      </c>
      <c r="E1280" s="181">
        <v>45016.0</v>
      </c>
      <c r="F1280" s="182">
        <v>4.0</v>
      </c>
      <c r="G1280" s="152">
        <v>3.0</v>
      </c>
      <c r="H1280" s="153" t="s">
        <v>817</v>
      </c>
      <c r="I1280" s="153">
        <v>2023.0</v>
      </c>
      <c r="J1280" s="152">
        <f t="shared" si="7"/>
        <v>2023</v>
      </c>
      <c r="K1280" s="153" t="str">
        <f t="shared" si="4"/>
        <v>Expenditure on OTD Covid-19 Response Programme (Q4 FY 2023)</v>
      </c>
      <c r="L1280" s="152" t="s">
        <v>5</v>
      </c>
      <c r="M1280" s="152" t="s">
        <v>8</v>
      </c>
      <c r="N1280" s="152">
        <v>10.0</v>
      </c>
      <c r="O1280" s="152"/>
      <c r="P1280" s="152"/>
      <c r="Q1280" s="152"/>
      <c r="R1280" s="153"/>
      <c r="S1280" s="153" t="str">
        <f t="array" ref="S1280">INDEX(Activities!I:I, MATCH(A1280, Activities!A:A, 0))</f>
        <v>OTD Covid-19 Response Programme</v>
      </c>
      <c r="T1280" s="153"/>
      <c r="U1280" s="135"/>
      <c r="V1280" s="135"/>
      <c r="W1280" s="135"/>
      <c r="X1280" s="135"/>
      <c r="Y1280" s="135"/>
      <c r="Z1280" s="135"/>
      <c r="AA1280" s="135"/>
    </row>
    <row r="1281" ht="15.0" customHeight="1">
      <c r="A1281" s="160" t="s">
        <v>511</v>
      </c>
      <c r="B1281" s="147">
        <f>COUNTIF(Activities!A:A, A1281)</f>
        <v>1</v>
      </c>
      <c r="C1281" s="185">
        <v>36606.26</v>
      </c>
      <c r="D1281" s="180">
        <v>45016.0</v>
      </c>
      <c r="E1281" s="181">
        <v>45016.0</v>
      </c>
      <c r="F1281" s="182">
        <v>4.0</v>
      </c>
      <c r="G1281" s="152">
        <v>3.0</v>
      </c>
      <c r="H1281" s="153" t="s">
        <v>817</v>
      </c>
      <c r="I1281" s="153">
        <v>2023.0</v>
      </c>
      <c r="J1281" s="152">
        <f t="shared" si="7"/>
        <v>2023</v>
      </c>
      <c r="K1281" s="153" t="str">
        <f t="shared" si="4"/>
        <v>Expenditure on OTD Border Security Programme (Q4 FY 2023)</v>
      </c>
      <c r="L1281" s="152" t="s">
        <v>5</v>
      </c>
      <c r="M1281" s="152" t="s">
        <v>8</v>
      </c>
      <c r="N1281" s="152">
        <v>10.0</v>
      </c>
      <c r="O1281" s="152"/>
      <c r="P1281" s="152"/>
      <c r="Q1281" s="152"/>
      <c r="R1281" s="153"/>
      <c r="S1281" s="153" t="str">
        <f t="array" ref="S1281">INDEX(Activities!I:I, MATCH(A1281, Activities!A:A, 0))</f>
        <v>OTD Border Security Programme</v>
      </c>
      <c r="T1281" s="153"/>
      <c r="U1281" s="135"/>
      <c r="V1281" s="135"/>
      <c r="W1281" s="135"/>
      <c r="X1281" s="135"/>
      <c r="Y1281" s="135"/>
      <c r="Z1281" s="135"/>
      <c r="AA1281" s="135"/>
    </row>
    <row r="1282" ht="15.0" customHeight="1">
      <c r="A1282" s="146" t="s">
        <v>516</v>
      </c>
      <c r="B1282" s="147">
        <f>COUNTIF(Activities!A:A, A1282)</f>
        <v>1</v>
      </c>
      <c r="C1282" s="187">
        <v>942793.44</v>
      </c>
      <c r="D1282" s="203">
        <v>45016.0</v>
      </c>
      <c r="E1282" s="181">
        <v>45016.0</v>
      </c>
      <c r="F1282" s="182">
        <v>4.0</v>
      </c>
      <c r="G1282" s="152">
        <v>3.0</v>
      </c>
      <c r="H1282" s="153" t="s">
        <v>817</v>
      </c>
      <c r="I1282" s="153">
        <v>2023.0</v>
      </c>
      <c r="J1282" s="152">
        <f t="shared" si="7"/>
        <v>2023</v>
      </c>
      <c r="K1282" s="153" t="str">
        <f t="shared" si="4"/>
        <v>Expenditure on Consolidating Democracy in Pakistan (Q4 FY 2023)</v>
      </c>
      <c r="L1282" s="152" t="s">
        <v>5</v>
      </c>
      <c r="M1282" s="152" t="s">
        <v>8</v>
      </c>
      <c r="N1282" s="152">
        <v>10.0</v>
      </c>
      <c r="O1282" s="152"/>
      <c r="P1282" s="152"/>
      <c r="Q1282" s="152"/>
      <c r="R1282" s="153"/>
      <c r="S1282" s="153" t="str">
        <f t="array" ref="S1282">INDEX(Activities!I:I, MATCH(A1282, Activities!A:A, 0))</f>
        <v>Consolidating Democracy in Pakistan</v>
      </c>
      <c r="T1282" s="153"/>
      <c r="U1282" s="135"/>
      <c r="V1282" s="135"/>
      <c r="W1282" s="135"/>
      <c r="X1282" s="135"/>
      <c r="Y1282" s="135"/>
      <c r="Z1282" s="135"/>
      <c r="AA1282" s="135"/>
    </row>
    <row r="1283" ht="15.0" customHeight="1">
      <c r="A1283" s="146" t="s">
        <v>522</v>
      </c>
      <c r="B1283" s="147">
        <f>COUNTIF(Activities!A:A, A1283)</f>
        <v>1</v>
      </c>
      <c r="C1283" s="185">
        <v>0.0</v>
      </c>
      <c r="D1283" s="180">
        <v>45016.0</v>
      </c>
      <c r="E1283" s="181">
        <v>45016.0</v>
      </c>
      <c r="F1283" s="182">
        <v>4.0</v>
      </c>
      <c r="G1283" s="152">
        <v>3.0</v>
      </c>
      <c r="H1283" s="153" t="s">
        <v>817</v>
      </c>
      <c r="I1283" s="153">
        <v>2023.0</v>
      </c>
      <c r="J1283" s="152">
        <f t="shared" si="7"/>
        <v>2023</v>
      </c>
      <c r="K1283" s="153" t="str">
        <f t="shared" si="4"/>
        <v>Expenditure on Rule of Law in Pakistan Programme (Q4 FY 2023)</v>
      </c>
      <c r="L1283" s="152" t="s">
        <v>5</v>
      </c>
      <c r="M1283" s="152" t="s">
        <v>8</v>
      </c>
      <c r="N1283" s="152">
        <v>10.0</v>
      </c>
      <c r="O1283" s="152"/>
      <c r="P1283" s="152"/>
      <c r="Q1283" s="152"/>
      <c r="R1283" s="153"/>
      <c r="S1283" s="153" t="str">
        <f t="array" ref="S1283">INDEX(Activities!I:I, MATCH(A1283, Activities!A:A, 0))</f>
        <v>Rule of Law in Pakistan Programme</v>
      </c>
      <c r="T1283" s="153"/>
      <c r="U1283" s="135"/>
      <c r="V1283" s="135"/>
      <c r="W1283" s="135"/>
      <c r="X1283" s="135"/>
      <c r="Y1283" s="135"/>
      <c r="Z1283" s="135"/>
      <c r="AA1283" s="135"/>
    </row>
    <row r="1284" ht="15.0" customHeight="1">
      <c r="A1284" s="146" t="s">
        <v>526</v>
      </c>
      <c r="B1284" s="147">
        <f>COUNTIF(Activities!A:A, A1284)</f>
        <v>1</v>
      </c>
      <c r="C1284" s="187">
        <v>1012604.56</v>
      </c>
      <c r="D1284" s="203">
        <v>45016.0</v>
      </c>
      <c r="E1284" s="181">
        <v>45016.0</v>
      </c>
      <c r="F1284" s="182">
        <v>4.0</v>
      </c>
      <c r="G1284" s="152">
        <v>3.0</v>
      </c>
      <c r="H1284" s="153" t="s">
        <v>817</v>
      </c>
      <c r="I1284" s="153">
        <v>2023.0</v>
      </c>
      <c r="J1284" s="152">
        <f t="shared" si="7"/>
        <v>2023</v>
      </c>
      <c r="K1284" s="153" t="str">
        <f t="shared" si="4"/>
        <v>Expenditure on Myanmar Country Programme (Q4 FY 2023)</v>
      </c>
      <c r="L1284" s="152" t="s">
        <v>5</v>
      </c>
      <c r="M1284" s="152" t="s">
        <v>8</v>
      </c>
      <c r="N1284" s="152">
        <v>10.0</v>
      </c>
      <c r="O1284" s="152"/>
      <c r="P1284" s="152"/>
      <c r="Q1284" s="152"/>
      <c r="R1284" s="153"/>
      <c r="S1284" s="153" t="str">
        <f t="array" ref="S1284">INDEX(Activities!I:I, MATCH(A1284, Activities!A:A, 0))</f>
        <v>Myanmar Country Programme</v>
      </c>
      <c r="T1284" s="153"/>
      <c r="U1284" s="135"/>
      <c r="V1284" s="135"/>
      <c r="W1284" s="135"/>
      <c r="X1284" s="135"/>
      <c r="Y1284" s="135"/>
      <c r="Z1284" s="135"/>
      <c r="AA1284" s="135"/>
    </row>
    <row r="1285" ht="15.0" customHeight="1">
      <c r="A1285" s="146" t="s">
        <v>532</v>
      </c>
      <c r="B1285" s="147">
        <f>COUNTIF(Activities!A:A, A1285)</f>
        <v>1</v>
      </c>
      <c r="C1285" s="185">
        <v>0.0</v>
      </c>
      <c r="D1285" s="180">
        <v>45016.0</v>
      </c>
      <c r="E1285" s="181">
        <v>45016.0</v>
      </c>
      <c r="F1285" s="182">
        <v>4.0</v>
      </c>
      <c r="G1285" s="152">
        <v>3.0</v>
      </c>
      <c r="H1285" s="153" t="s">
        <v>817</v>
      </c>
      <c r="I1285" s="153">
        <v>2023.0</v>
      </c>
      <c r="J1285" s="152">
        <f t="shared" si="7"/>
        <v>2023</v>
      </c>
      <c r="K1285" s="153" t="str">
        <f t="shared" si="4"/>
        <v>Expenditure on Nepal Peacebuilding Programme (Q4 FY 2023)</v>
      </c>
      <c r="L1285" s="152" t="s">
        <v>5</v>
      </c>
      <c r="M1285" s="152" t="s">
        <v>8</v>
      </c>
      <c r="N1285" s="152">
        <v>10.0</v>
      </c>
      <c r="O1285" s="152"/>
      <c r="P1285" s="152"/>
      <c r="Q1285" s="152"/>
      <c r="R1285" s="153"/>
      <c r="S1285" s="153" t="str">
        <f t="array" ref="S1285">INDEX(Activities!I:I, MATCH(A1285, Activities!A:A, 0))</f>
        <v>Nepal Peacebuilding Programme</v>
      </c>
      <c r="T1285" s="153"/>
      <c r="U1285" s="135"/>
      <c r="V1285" s="135"/>
      <c r="W1285" s="135"/>
      <c r="X1285" s="135"/>
      <c r="Y1285" s="135"/>
      <c r="Z1285" s="135"/>
      <c r="AA1285" s="135"/>
    </row>
    <row r="1286" ht="15.0" customHeight="1">
      <c r="A1286" s="146" t="s">
        <v>538</v>
      </c>
      <c r="B1286" s="147">
        <f>COUNTIF(Activities!A:A, A1286)</f>
        <v>1</v>
      </c>
      <c r="C1286" s="187">
        <v>2185105.2</v>
      </c>
      <c r="D1286" s="203">
        <v>45016.0</v>
      </c>
      <c r="E1286" s="181">
        <v>45016.0</v>
      </c>
      <c r="F1286" s="182">
        <v>4.0</v>
      </c>
      <c r="G1286" s="152">
        <v>3.0</v>
      </c>
      <c r="H1286" s="153" t="s">
        <v>817</v>
      </c>
      <c r="I1286" s="153">
        <v>2023.0</v>
      </c>
      <c r="J1286" s="152">
        <f t="shared" si="7"/>
        <v>2023</v>
      </c>
      <c r="K1286" s="153" t="str">
        <f t="shared" si="4"/>
        <v>Expenditure on Sri Lanka - Delivering increased stability and reducing the risk of a return to conflict (Q4 FY 2023)</v>
      </c>
      <c r="L1286" s="152" t="s">
        <v>5</v>
      </c>
      <c r="M1286" s="152" t="s">
        <v>8</v>
      </c>
      <c r="N1286" s="152">
        <v>10.0</v>
      </c>
      <c r="O1286" s="152"/>
      <c r="P1286" s="152"/>
      <c r="Q1286" s="152"/>
      <c r="R1286" s="153"/>
      <c r="S1286" s="153" t="str">
        <f t="array" ref="S1286">INDEX(Activities!I:I, MATCH(A1286, Activities!A:A, 0))</f>
        <v>Sri Lanka - Delivering increased stability and reducing the risk of a return to conflict</v>
      </c>
      <c r="T1286" s="153"/>
      <c r="U1286" s="135"/>
      <c r="V1286" s="135"/>
      <c r="W1286" s="135"/>
      <c r="X1286" s="135"/>
      <c r="Y1286" s="135"/>
      <c r="Z1286" s="135"/>
      <c r="AA1286" s="135"/>
    </row>
    <row r="1287" ht="15.0" customHeight="1">
      <c r="A1287" s="146" t="s">
        <v>550</v>
      </c>
      <c r="B1287" s="147">
        <f>COUNTIF(Activities!A:A, A1287)</f>
        <v>1</v>
      </c>
      <c r="C1287" s="184">
        <v>411121.56</v>
      </c>
      <c r="D1287" s="180">
        <v>45016.0</v>
      </c>
      <c r="E1287" s="181">
        <v>45016.0</v>
      </c>
      <c r="F1287" s="182">
        <v>4.0</v>
      </c>
      <c r="G1287" s="152">
        <v>3.0</v>
      </c>
      <c r="H1287" s="153" t="s">
        <v>817</v>
      </c>
      <c r="I1287" s="153">
        <v>2023.0</v>
      </c>
      <c r="J1287" s="152">
        <f t="shared" si="7"/>
        <v>2023</v>
      </c>
      <c r="K1287" s="153" t="str">
        <f t="shared" si="4"/>
        <v>Expenditure on Philippines Programme (Q4 FY 2023)</v>
      </c>
      <c r="L1287" s="152" t="s">
        <v>5</v>
      </c>
      <c r="M1287" s="152" t="s">
        <v>8</v>
      </c>
      <c r="N1287" s="152">
        <v>10.0</v>
      </c>
      <c r="O1287" s="152"/>
      <c r="P1287" s="152"/>
      <c r="Q1287" s="152"/>
      <c r="R1287" s="153"/>
      <c r="S1287" s="153" t="str">
        <f t="array" ref="S1287">INDEX(Activities!I:I, MATCH(A1287, Activities!A:A, 0))</f>
        <v>Philippines Programme</v>
      </c>
      <c r="T1287" s="153"/>
      <c r="U1287" s="135"/>
      <c r="V1287" s="135"/>
      <c r="W1287" s="135"/>
      <c r="X1287" s="135"/>
      <c r="Y1287" s="135"/>
      <c r="Z1287" s="135"/>
      <c r="AA1287" s="135"/>
    </row>
    <row r="1288" ht="15.0" customHeight="1">
      <c r="A1288" s="146" t="s">
        <v>556</v>
      </c>
      <c r="B1288" s="147">
        <f>COUNTIF(Activities!A:A, A1288)</f>
        <v>1</v>
      </c>
      <c r="C1288" s="185">
        <v>2095610.79</v>
      </c>
      <c r="D1288" s="180">
        <v>45016.0</v>
      </c>
      <c r="E1288" s="181">
        <v>45016.0</v>
      </c>
      <c r="F1288" s="182">
        <v>4.0</v>
      </c>
      <c r="G1288" s="152">
        <v>3.0</v>
      </c>
      <c r="H1288" s="153" t="s">
        <v>817</v>
      </c>
      <c r="I1288" s="153">
        <v>2023.0</v>
      </c>
      <c r="J1288" s="152">
        <f t="shared" si="7"/>
        <v>2023</v>
      </c>
      <c r="K1288" s="153" t="str">
        <f t="shared" si="4"/>
        <v>Expenditure on Pacific Programme (Q4 FY 2023)</v>
      </c>
      <c r="L1288" s="152" t="s">
        <v>5</v>
      </c>
      <c r="M1288" s="152" t="s">
        <v>8</v>
      </c>
      <c r="N1288" s="152">
        <v>10.0</v>
      </c>
      <c r="O1288" s="152"/>
      <c r="P1288" s="152"/>
      <c r="Q1288" s="152"/>
      <c r="R1288" s="153"/>
      <c r="S1288" s="153" t="str">
        <f t="array" ref="S1288">INDEX(Activities!I:I, MATCH(A1288, Activities!A:A, 0))</f>
        <v>Pacific Programme</v>
      </c>
      <c r="T1288" s="153"/>
      <c r="U1288" s="135"/>
      <c r="V1288" s="135"/>
      <c r="W1288" s="135"/>
      <c r="X1288" s="135"/>
      <c r="Y1288" s="135"/>
      <c r="Z1288" s="135"/>
      <c r="AA1288" s="135"/>
    </row>
    <row r="1289" ht="15.0" customHeight="1">
      <c r="A1289" s="67" t="s">
        <v>560</v>
      </c>
      <c r="B1289" s="147">
        <f>COUNTIF(Activities!A:A, A1289)</f>
        <v>1</v>
      </c>
      <c r="C1289" s="186">
        <v>2586482.78</v>
      </c>
      <c r="D1289" s="180">
        <v>45016.0</v>
      </c>
      <c r="E1289" s="181">
        <v>45016.0</v>
      </c>
      <c r="F1289" s="182">
        <v>4.0</v>
      </c>
      <c r="G1289" s="152">
        <v>3.0</v>
      </c>
      <c r="H1289" s="153" t="s">
        <v>817</v>
      </c>
      <c r="I1289" s="153">
        <v>2023.0</v>
      </c>
      <c r="J1289" s="152">
        <f t="shared" si="7"/>
        <v>2023</v>
      </c>
      <c r="K1289" s="153" t="str">
        <f t="shared" si="4"/>
        <v>Expenditure on Western Balkans Programme (Q4 FY 2023)</v>
      </c>
      <c r="L1289" s="152" t="s">
        <v>5</v>
      </c>
      <c r="M1289" s="152" t="s">
        <v>8</v>
      </c>
      <c r="N1289" s="152">
        <v>10.0</v>
      </c>
      <c r="O1289" s="152"/>
      <c r="P1289" s="152"/>
      <c r="Q1289" s="152"/>
      <c r="R1289" s="153"/>
      <c r="S1289" s="153" t="str">
        <f t="array" ref="S1289">INDEX(Activities!I:I, MATCH(A1289, Activities!A:A, 0))</f>
        <v>Western Balkans Programme</v>
      </c>
      <c r="T1289" s="153"/>
      <c r="U1289" s="135"/>
      <c r="V1289" s="135"/>
      <c r="W1289" s="135"/>
      <c r="X1289" s="135"/>
      <c r="Y1289" s="135"/>
      <c r="Z1289" s="135"/>
      <c r="AA1289" s="135"/>
    </row>
    <row r="1290" ht="15.0" customHeight="1">
      <c r="A1290" s="67" t="s">
        <v>565</v>
      </c>
      <c r="B1290" s="147">
        <f>COUNTIF(Activities!A:A, A1290)</f>
        <v>1</v>
      </c>
      <c r="C1290" s="187">
        <v>-2468559.64</v>
      </c>
      <c r="D1290" s="203">
        <v>45016.0</v>
      </c>
      <c r="E1290" s="181">
        <v>45016.0</v>
      </c>
      <c r="F1290" s="182">
        <v>4.0</v>
      </c>
      <c r="G1290" s="152">
        <v>3.0</v>
      </c>
      <c r="H1290" s="153" t="s">
        <v>817</v>
      </c>
      <c r="I1290" s="153">
        <v>2023.0</v>
      </c>
      <c r="J1290" s="152">
        <f t="shared" si="7"/>
        <v>2023</v>
      </c>
      <c r="K1290" s="153" t="str">
        <f t="shared" si="4"/>
        <v>Expenditure on Western Balkans Stability CSSF Programme (Q4 FY 2023)</v>
      </c>
      <c r="L1290" s="152" t="s">
        <v>5</v>
      </c>
      <c r="M1290" s="152" t="s">
        <v>8</v>
      </c>
      <c r="N1290" s="152">
        <v>10.0</v>
      </c>
      <c r="O1290" s="152"/>
      <c r="P1290" s="152"/>
      <c r="Q1290" s="152"/>
      <c r="R1290" s="153"/>
      <c r="S1290" s="153" t="str">
        <f t="array" ref="S1290">INDEX(Activities!I:I, MATCH(A1290, Activities!A:A, 0))</f>
        <v>Western Balkans Stability CSSF Programme</v>
      </c>
      <c r="T1290" s="153"/>
      <c r="U1290" s="135"/>
      <c r="V1290" s="135"/>
      <c r="W1290" s="135"/>
      <c r="X1290" s="135"/>
      <c r="Y1290" s="135"/>
      <c r="Z1290" s="135"/>
      <c r="AA1290" s="135"/>
    </row>
    <row r="1291" ht="15.0" customHeight="1">
      <c r="A1291" s="67" t="s">
        <v>569</v>
      </c>
      <c r="B1291" s="188">
        <f>COUNTIF(Activities!A:A, A1291)</f>
        <v>1</v>
      </c>
      <c r="C1291" s="184">
        <v>2897150.44</v>
      </c>
      <c r="D1291" s="180">
        <v>45016.0</v>
      </c>
      <c r="E1291" s="180">
        <v>45016.0</v>
      </c>
      <c r="F1291" s="204">
        <v>4.0</v>
      </c>
      <c r="G1291" s="152">
        <v>3.0</v>
      </c>
      <c r="H1291" s="153" t="s">
        <v>817</v>
      </c>
      <c r="I1291" s="153">
        <v>2023.0</v>
      </c>
      <c r="J1291" s="152">
        <f t="shared" si="7"/>
        <v>2023</v>
      </c>
      <c r="K1291" s="153" t="str">
        <f t="shared" si="4"/>
        <v>Expenditure on Western Balkans: Media Cyber and Defence (MCD) CSSF Programme (Q4 FY 2023)</v>
      </c>
      <c r="L1291" s="152" t="s">
        <v>5</v>
      </c>
      <c r="M1291" s="152" t="s">
        <v>8</v>
      </c>
      <c r="N1291" s="152">
        <v>10.0</v>
      </c>
      <c r="O1291" s="152"/>
      <c r="P1291" s="152"/>
      <c r="Q1291" s="152"/>
      <c r="R1291" s="153"/>
      <c r="S1291" s="153" t="str">
        <f t="array" ref="S1291">INDEX(Activities!I:I, MATCH(A1291, Activities!A:A, 0))</f>
        <v>Western Balkans: Media Cyber and Defence (MCD) CSSF Programme</v>
      </c>
      <c r="T1291" s="153"/>
      <c r="U1291" s="135"/>
      <c r="V1291" s="135"/>
      <c r="W1291" s="135"/>
      <c r="X1291" s="135"/>
      <c r="Y1291" s="135"/>
      <c r="Z1291" s="135"/>
      <c r="AA1291" s="135"/>
    </row>
    <row r="1292" ht="15.0" customHeight="1">
      <c r="A1292" s="205" t="s">
        <v>544</v>
      </c>
      <c r="B1292" s="206">
        <f>COUNTIF(Activities!A:A, A1292)</f>
        <v>1</v>
      </c>
      <c r="C1292" s="207">
        <v>625099.17</v>
      </c>
      <c r="D1292" s="208">
        <v>45016.0</v>
      </c>
      <c r="E1292" s="208">
        <v>45016.0</v>
      </c>
      <c r="F1292" s="209">
        <v>4.0</v>
      </c>
      <c r="G1292" s="152">
        <v>3.0</v>
      </c>
      <c r="H1292" s="153" t="s">
        <v>817</v>
      </c>
      <c r="I1292" s="153">
        <v>2023.0</v>
      </c>
      <c r="J1292" s="152">
        <f t="shared" si="7"/>
        <v>2023</v>
      </c>
      <c r="K1292" s="153" t="str">
        <f t="shared" si="4"/>
        <v>Expenditure on Maldives CSSF Programme (Q4 FY 2023)</v>
      </c>
      <c r="L1292" s="152" t="s">
        <v>5</v>
      </c>
      <c r="M1292" s="152" t="s">
        <v>8</v>
      </c>
      <c r="N1292" s="152">
        <v>10.0</v>
      </c>
      <c r="O1292" s="152"/>
      <c r="P1292" s="152"/>
      <c r="Q1292" s="152"/>
      <c r="R1292" s="153"/>
      <c r="S1292" s="153" t="str">
        <f t="array" ref="S1292">INDEX(Activities!I:I, MATCH(A1292, Activities!A:A, 0))</f>
        <v>Maldives CSSF Programme</v>
      </c>
      <c r="T1292" s="153"/>
      <c r="U1292" s="135"/>
      <c r="V1292" s="135"/>
      <c r="W1292" s="135"/>
      <c r="X1292" s="135"/>
      <c r="Y1292" s="135"/>
      <c r="Z1292" s="135"/>
      <c r="AA1292" s="135"/>
    </row>
    <row r="1293" ht="15.0" customHeight="1">
      <c r="A1293" s="165" t="s">
        <v>122</v>
      </c>
      <c r="B1293" s="210">
        <v>1.0</v>
      </c>
      <c r="C1293" s="211">
        <v>0.0</v>
      </c>
      <c r="D1293" s="212">
        <v>45107.0</v>
      </c>
      <c r="E1293" s="212">
        <v>45107.0</v>
      </c>
      <c r="F1293" s="213">
        <v>4.0</v>
      </c>
      <c r="G1293" s="152">
        <v>6.0</v>
      </c>
      <c r="H1293" s="153" t="s">
        <v>814</v>
      </c>
      <c r="I1293" s="153">
        <v>2023.0</v>
      </c>
      <c r="J1293" s="152">
        <v>2024.0</v>
      </c>
      <c r="K1293" s="153" t="s">
        <v>990</v>
      </c>
      <c r="L1293" s="152" t="s">
        <v>5</v>
      </c>
      <c r="M1293" s="152" t="s">
        <v>8</v>
      </c>
      <c r="N1293" s="152">
        <v>10.0</v>
      </c>
      <c r="O1293" s="153"/>
      <c r="P1293" s="153"/>
      <c r="Q1293" s="153"/>
      <c r="R1293" s="153"/>
      <c r="S1293" s="153" t="s">
        <v>124</v>
      </c>
      <c r="T1293" s="153"/>
      <c r="U1293" s="135"/>
      <c r="V1293" s="135"/>
      <c r="W1293" s="135"/>
      <c r="X1293" s="135"/>
      <c r="Y1293" s="135"/>
      <c r="Z1293" s="135"/>
      <c r="AA1293" s="135"/>
    </row>
    <row r="1294" ht="15.0" customHeight="1">
      <c r="A1294" s="165" t="s">
        <v>127</v>
      </c>
      <c r="B1294" s="210">
        <v>1.0</v>
      </c>
      <c r="C1294" s="211">
        <v>-81799.65999999997</v>
      </c>
      <c r="D1294" s="212">
        <v>45107.0</v>
      </c>
      <c r="E1294" s="212">
        <v>45107.0</v>
      </c>
      <c r="F1294" s="213">
        <v>4.0</v>
      </c>
      <c r="G1294" s="152">
        <v>6.0</v>
      </c>
      <c r="H1294" s="153" t="s">
        <v>814</v>
      </c>
      <c r="I1294" s="153">
        <v>2023.0</v>
      </c>
      <c r="J1294" s="152">
        <v>2024.0</v>
      </c>
      <c r="K1294" s="153" t="s">
        <v>991</v>
      </c>
      <c r="L1294" s="152" t="s">
        <v>5</v>
      </c>
      <c r="M1294" s="152" t="s">
        <v>8</v>
      </c>
      <c r="N1294" s="152">
        <v>10.0</v>
      </c>
      <c r="O1294" s="153"/>
      <c r="P1294" s="153"/>
      <c r="Q1294" s="153"/>
      <c r="R1294" s="153"/>
      <c r="S1294" s="153" t="s">
        <v>129</v>
      </c>
      <c r="T1294" s="153"/>
      <c r="U1294" s="135"/>
      <c r="V1294" s="135"/>
      <c r="W1294" s="135"/>
      <c r="X1294" s="135"/>
      <c r="Y1294" s="135"/>
      <c r="Z1294" s="135"/>
      <c r="AA1294" s="135"/>
    </row>
    <row r="1295" ht="15.0" customHeight="1">
      <c r="A1295" s="165" t="s">
        <v>136</v>
      </c>
      <c r="B1295" s="214">
        <v>1.0</v>
      </c>
      <c r="C1295" s="215">
        <v>22134.949999999997</v>
      </c>
      <c r="D1295" s="216">
        <v>45107.0</v>
      </c>
      <c r="E1295" s="216">
        <v>45107.0</v>
      </c>
      <c r="F1295" s="209">
        <v>4.0</v>
      </c>
      <c r="G1295" s="152">
        <v>6.0</v>
      </c>
      <c r="H1295" s="153" t="s">
        <v>814</v>
      </c>
      <c r="I1295" s="153">
        <v>2023.0</v>
      </c>
      <c r="J1295" s="152">
        <v>2024.0</v>
      </c>
      <c r="K1295" s="153" t="s">
        <v>992</v>
      </c>
      <c r="L1295" s="152" t="s">
        <v>5</v>
      </c>
      <c r="M1295" s="152" t="s">
        <v>8</v>
      </c>
      <c r="N1295" s="152">
        <v>10.0</v>
      </c>
      <c r="O1295" s="153"/>
      <c r="P1295" s="153"/>
      <c r="Q1295" s="153"/>
      <c r="R1295" s="153"/>
      <c r="S1295" s="153" t="s">
        <v>138</v>
      </c>
      <c r="T1295" s="153"/>
      <c r="U1295" s="135"/>
      <c r="V1295" s="135"/>
      <c r="W1295" s="135"/>
      <c r="X1295" s="135"/>
      <c r="Y1295" s="135"/>
      <c r="Z1295" s="135"/>
      <c r="AA1295" s="135"/>
    </row>
    <row r="1296" ht="15.0" customHeight="1">
      <c r="A1296" s="165" t="s">
        <v>161</v>
      </c>
      <c r="B1296" s="210">
        <v>1.0</v>
      </c>
      <c r="C1296" s="211">
        <v>2155976.652192858</v>
      </c>
      <c r="D1296" s="212">
        <v>45107.0</v>
      </c>
      <c r="E1296" s="212">
        <v>45107.0</v>
      </c>
      <c r="F1296" s="213">
        <v>4.0</v>
      </c>
      <c r="G1296" s="152">
        <v>6.0</v>
      </c>
      <c r="H1296" s="153" t="s">
        <v>814</v>
      </c>
      <c r="I1296" s="153">
        <v>2023.0</v>
      </c>
      <c r="J1296" s="152">
        <v>2024.0</v>
      </c>
      <c r="K1296" s="153" t="s">
        <v>993</v>
      </c>
      <c r="L1296" s="152" t="s">
        <v>5</v>
      </c>
      <c r="M1296" s="152" t="s">
        <v>8</v>
      </c>
      <c r="N1296" s="152">
        <v>10.0</v>
      </c>
      <c r="O1296" s="153"/>
      <c r="P1296" s="153"/>
      <c r="Q1296" s="153"/>
      <c r="R1296" s="153"/>
      <c r="S1296" s="153" t="s">
        <v>163</v>
      </c>
      <c r="T1296" s="153"/>
      <c r="U1296" s="135"/>
      <c r="V1296" s="135"/>
      <c r="W1296" s="135"/>
      <c r="X1296" s="135"/>
      <c r="Y1296" s="135"/>
      <c r="Z1296" s="135"/>
      <c r="AA1296" s="135"/>
    </row>
    <row r="1297" ht="15.0" customHeight="1">
      <c r="A1297" s="165" t="s">
        <v>174</v>
      </c>
      <c r="B1297" s="210">
        <v>1.0</v>
      </c>
      <c r="C1297" s="211">
        <v>1012740.1699999999</v>
      </c>
      <c r="D1297" s="212">
        <v>45107.0</v>
      </c>
      <c r="E1297" s="212">
        <v>45107.0</v>
      </c>
      <c r="F1297" s="213">
        <v>4.0</v>
      </c>
      <c r="G1297" s="152">
        <v>6.0</v>
      </c>
      <c r="H1297" s="153" t="s">
        <v>814</v>
      </c>
      <c r="I1297" s="153">
        <v>2023.0</v>
      </c>
      <c r="J1297" s="152">
        <v>2024.0</v>
      </c>
      <c r="K1297" s="153" t="s">
        <v>994</v>
      </c>
      <c r="L1297" s="152" t="s">
        <v>5</v>
      </c>
      <c r="M1297" s="152" t="s">
        <v>8</v>
      </c>
      <c r="N1297" s="152">
        <v>10.0</v>
      </c>
      <c r="O1297" s="153"/>
      <c r="P1297" s="153"/>
      <c r="Q1297" s="153"/>
      <c r="R1297" s="153"/>
      <c r="S1297" s="153" t="s">
        <v>167</v>
      </c>
      <c r="T1297" s="153"/>
      <c r="U1297" s="135"/>
      <c r="V1297" s="135"/>
      <c r="W1297" s="135"/>
      <c r="X1297" s="135"/>
      <c r="Y1297" s="135"/>
      <c r="Z1297" s="135"/>
      <c r="AA1297" s="135"/>
    </row>
    <row r="1298" ht="15.0" customHeight="1">
      <c r="A1298" s="165" t="s">
        <v>199</v>
      </c>
      <c r="B1298" s="210">
        <v>1.0</v>
      </c>
      <c r="C1298" s="211">
        <v>0.0</v>
      </c>
      <c r="D1298" s="212">
        <v>45107.0</v>
      </c>
      <c r="E1298" s="212">
        <v>45107.0</v>
      </c>
      <c r="F1298" s="213">
        <v>4.0</v>
      </c>
      <c r="G1298" s="152">
        <v>6.0</v>
      </c>
      <c r="H1298" s="153" t="s">
        <v>814</v>
      </c>
      <c r="I1298" s="153">
        <v>2023.0</v>
      </c>
      <c r="J1298" s="152">
        <v>2024.0</v>
      </c>
      <c r="K1298" s="153" t="s">
        <v>995</v>
      </c>
      <c r="L1298" s="152" t="s">
        <v>5</v>
      </c>
      <c r="M1298" s="152" t="s">
        <v>8</v>
      </c>
      <c r="N1298" s="152">
        <v>10.0</v>
      </c>
      <c r="O1298" s="153"/>
      <c r="P1298" s="153"/>
      <c r="Q1298" s="153"/>
      <c r="R1298" s="153"/>
      <c r="S1298" s="153" t="s">
        <v>201</v>
      </c>
      <c r="T1298" s="153"/>
      <c r="U1298" s="135"/>
      <c r="V1298" s="135"/>
      <c r="W1298" s="135"/>
      <c r="X1298" s="135"/>
      <c r="Y1298" s="135"/>
      <c r="Z1298" s="135"/>
      <c r="AA1298" s="135"/>
    </row>
    <row r="1299" ht="15.0" customHeight="1">
      <c r="A1299" s="165" t="s">
        <v>207</v>
      </c>
      <c r="B1299" s="210">
        <v>1.0</v>
      </c>
      <c r="C1299" s="211">
        <v>-17860.829999999987</v>
      </c>
      <c r="D1299" s="212">
        <v>45107.0</v>
      </c>
      <c r="E1299" s="212">
        <v>45107.0</v>
      </c>
      <c r="F1299" s="213">
        <v>4.0</v>
      </c>
      <c r="G1299" s="152">
        <v>6.0</v>
      </c>
      <c r="H1299" s="153" t="s">
        <v>814</v>
      </c>
      <c r="I1299" s="153">
        <v>2023.0</v>
      </c>
      <c r="J1299" s="152">
        <v>2024.0</v>
      </c>
      <c r="K1299" s="153" t="s">
        <v>996</v>
      </c>
      <c r="L1299" s="152" t="s">
        <v>5</v>
      </c>
      <c r="M1299" s="152" t="s">
        <v>8</v>
      </c>
      <c r="N1299" s="152">
        <v>10.0</v>
      </c>
      <c r="O1299" s="153"/>
      <c r="P1299" s="153"/>
      <c r="Q1299" s="153"/>
      <c r="R1299" s="153"/>
      <c r="S1299" s="153" t="s">
        <v>209</v>
      </c>
      <c r="T1299" s="153"/>
      <c r="U1299" s="135"/>
      <c r="V1299" s="135"/>
      <c r="W1299" s="135"/>
      <c r="X1299" s="135"/>
      <c r="Y1299" s="135"/>
      <c r="Z1299" s="135"/>
      <c r="AA1299" s="135"/>
    </row>
    <row r="1300" ht="15.0" customHeight="1">
      <c r="A1300" s="165" t="s">
        <v>227</v>
      </c>
      <c r="B1300" s="210">
        <v>1.0</v>
      </c>
      <c r="C1300" s="211">
        <v>-35343.72</v>
      </c>
      <c r="D1300" s="212">
        <v>45107.0</v>
      </c>
      <c r="E1300" s="212">
        <v>45107.0</v>
      </c>
      <c r="F1300" s="213">
        <v>4.0</v>
      </c>
      <c r="G1300" s="152">
        <v>6.0</v>
      </c>
      <c r="H1300" s="153" t="s">
        <v>814</v>
      </c>
      <c r="I1300" s="153">
        <v>2023.0</v>
      </c>
      <c r="J1300" s="152">
        <v>2024.0</v>
      </c>
      <c r="K1300" s="153" t="s">
        <v>997</v>
      </c>
      <c r="L1300" s="152" t="s">
        <v>5</v>
      </c>
      <c r="M1300" s="152" t="s">
        <v>8</v>
      </c>
      <c r="N1300" s="152">
        <v>10.0</v>
      </c>
      <c r="O1300" s="153"/>
      <c r="P1300" s="153"/>
      <c r="Q1300" s="153"/>
      <c r="R1300" s="153"/>
      <c r="S1300" s="153" t="s">
        <v>229</v>
      </c>
      <c r="T1300" s="153"/>
      <c r="U1300" s="135"/>
      <c r="V1300" s="135"/>
      <c r="W1300" s="135"/>
      <c r="X1300" s="135"/>
      <c r="Y1300" s="135"/>
      <c r="Z1300" s="135"/>
      <c r="AA1300" s="135"/>
    </row>
    <row r="1301" ht="15.0" customHeight="1">
      <c r="A1301" s="165" t="s">
        <v>285</v>
      </c>
      <c r="B1301" s="210">
        <v>1.0</v>
      </c>
      <c r="C1301" s="211">
        <v>701707.4226489887</v>
      </c>
      <c r="D1301" s="212">
        <v>45107.0</v>
      </c>
      <c r="E1301" s="212">
        <v>45107.0</v>
      </c>
      <c r="F1301" s="213">
        <v>4.0</v>
      </c>
      <c r="G1301" s="152">
        <v>6.0</v>
      </c>
      <c r="H1301" s="153" t="s">
        <v>814</v>
      </c>
      <c r="I1301" s="153">
        <v>2023.0</v>
      </c>
      <c r="J1301" s="152">
        <v>2024.0</v>
      </c>
      <c r="K1301" s="153" t="s">
        <v>998</v>
      </c>
      <c r="L1301" s="152" t="s">
        <v>5</v>
      </c>
      <c r="M1301" s="152" t="s">
        <v>8</v>
      </c>
      <c r="N1301" s="152">
        <v>10.0</v>
      </c>
      <c r="O1301" s="153"/>
      <c r="P1301" s="153"/>
      <c r="Q1301" s="153"/>
      <c r="R1301" s="153"/>
      <c r="S1301" s="153" t="s">
        <v>287</v>
      </c>
      <c r="T1301" s="153"/>
      <c r="U1301" s="135"/>
      <c r="V1301" s="135"/>
      <c r="W1301" s="135"/>
      <c r="X1301" s="135"/>
      <c r="Y1301" s="135"/>
      <c r="Z1301" s="135"/>
      <c r="AA1301" s="135"/>
    </row>
    <row r="1302" ht="15.0" customHeight="1">
      <c r="A1302" s="165" t="s">
        <v>289</v>
      </c>
      <c r="B1302" s="210">
        <v>1.0</v>
      </c>
      <c r="C1302" s="211">
        <v>891885.6383582259</v>
      </c>
      <c r="D1302" s="212">
        <v>45107.0</v>
      </c>
      <c r="E1302" s="212">
        <v>45107.0</v>
      </c>
      <c r="F1302" s="213">
        <v>4.0</v>
      </c>
      <c r="G1302" s="152">
        <v>6.0</v>
      </c>
      <c r="H1302" s="153" t="s">
        <v>814</v>
      </c>
      <c r="I1302" s="153">
        <v>2023.0</v>
      </c>
      <c r="J1302" s="152">
        <v>2024.0</v>
      </c>
      <c r="K1302" s="153" t="s">
        <v>999</v>
      </c>
      <c r="L1302" s="152" t="s">
        <v>5</v>
      </c>
      <c r="M1302" s="152" t="s">
        <v>8</v>
      </c>
      <c r="N1302" s="152">
        <v>10.0</v>
      </c>
      <c r="O1302" s="153"/>
      <c r="P1302" s="153"/>
      <c r="Q1302" s="153"/>
      <c r="R1302" s="153"/>
      <c r="S1302" s="153" t="s">
        <v>291</v>
      </c>
      <c r="T1302" s="153"/>
      <c r="U1302" s="135"/>
      <c r="V1302" s="135"/>
      <c r="W1302" s="135"/>
      <c r="X1302" s="135"/>
      <c r="Y1302" s="135"/>
      <c r="Z1302" s="135"/>
      <c r="AA1302" s="135"/>
    </row>
    <row r="1303" ht="15.0" customHeight="1">
      <c r="A1303" s="165" t="s">
        <v>293</v>
      </c>
      <c r="B1303" s="210">
        <v>1.0</v>
      </c>
      <c r="C1303" s="211">
        <v>-520011.67000000004</v>
      </c>
      <c r="D1303" s="212">
        <v>45107.0</v>
      </c>
      <c r="E1303" s="212">
        <v>45107.0</v>
      </c>
      <c r="F1303" s="213">
        <v>4.0</v>
      </c>
      <c r="G1303" s="152">
        <v>6.0</v>
      </c>
      <c r="H1303" s="153" t="s">
        <v>814</v>
      </c>
      <c r="I1303" s="153">
        <v>2023.0</v>
      </c>
      <c r="J1303" s="152">
        <v>2024.0</v>
      </c>
      <c r="K1303" s="153" t="s">
        <v>1000</v>
      </c>
      <c r="L1303" s="152" t="s">
        <v>5</v>
      </c>
      <c r="M1303" s="152" t="s">
        <v>8</v>
      </c>
      <c r="N1303" s="152">
        <v>10.0</v>
      </c>
      <c r="O1303" s="153"/>
      <c r="P1303" s="153"/>
      <c r="Q1303" s="153"/>
      <c r="R1303" s="153"/>
      <c r="S1303" s="153" t="s">
        <v>295</v>
      </c>
      <c r="T1303" s="153"/>
      <c r="U1303" s="135"/>
      <c r="V1303" s="135"/>
      <c r="W1303" s="135"/>
      <c r="X1303" s="135"/>
      <c r="Y1303" s="135"/>
      <c r="Z1303" s="135"/>
      <c r="AA1303" s="135"/>
    </row>
    <row r="1304" ht="15.0" customHeight="1">
      <c r="A1304" s="165" t="s">
        <v>297</v>
      </c>
      <c r="B1304" s="210">
        <v>1.0</v>
      </c>
      <c r="C1304" s="211">
        <v>576467.0792684642</v>
      </c>
      <c r="D1304" s="212">
        <v>45107.0</v>
      </c>
      <c r="E1304" s="212">
        <v>45107.0</v>
      </c>
      <c r="F1304" s="213">
        <v>4.0</v>
      </c>
      <c r="G1304" s="152">
        <v>6.0</v>
      </c>
      <c r="H1304" s="153" t="s">
        <v>814</v>
      </c>
      <c r="I1304" s="153">
        <v>2023.0</v>
      </c>
      <c r="J1304" s="152">
        <v>2024.0</v>
      </c>
      <c r="K1304" s="153" t="s">
        <v>1001</v>
      </c>
      <c r="L1304" s="152" t="s">
        <v>5</v>
      </c>
      <c r="M1304" s="152" t="s">
        <v>8</v>
      </c>
      <c r="N1304" s="152">
        <v>10.0</v>
      </c>
      <c r="O1304" s="153"/>
      <c r="P1304" s="153"/>
      <c r="Q1304" s="153"/>
      <c r="R1304" s="153"/>
      <c r="S1304" s="153" t="s">
        <v>299</v>
      </c>
      <c r="T1304" s="153"/>
      <c r="U1304" s="135"/>
      <c r="V1304" s="135"/>
      <c r="W1304" s="135"/>
      <c r="X1304" s="135"/>
      <c r="Y1304" s="135"/>
      <c r="Z1304" s="135"/>
      <c r="AA1304" s="135"/>
    </row>
    <row r="1305" ht="15.0" customHeight="1">
      <c r="A1305" s="165" t="s">
        <v>314</v>
      </c>
      <c r="B1305" s="210">
        <v>1.0</v>
      </c>
      <c r="C1305" s="211">
        <v>128783.7755677384</v>
      </c>
      <c r="D1305" s="212">
        <v>45107.0</v>
      </c>
      <c r="E1305" s="212">
        <v>45107.0</v>
      </c>
      <c r="F1305" s="213">
        <v>4.0</v>
      </c>
      <c r="G1305" s="152">
        <v>6.0</v>
      </c>
      <c r="H1305" s="153" t="s">
        <v>814</v>
      </c>
      <c r="I1305" s="153">
        <v>2023.0</v>
      </c>
      <c r="J1305" s="152">
        <v>2024.0</v>
      </c>
      <c r="K1305" s="153" t="s">
        <v>1002</v>
      </c>
      <c r="L1305" s="152" t="s">
        <v>5</v>
      </c>
      <c r="M1305" s="152" t="s">
        <v>8</v>
      </c>
      <c r="N1305" s="152">
        <v>10.0</v>
      </c>
      <c r="O1305" s="153"/>
      <c r="P1305" s="153"/>
      <c r="Q1305" s="153"/>
      <c r="R1305" s="153"/>
      <c r="S1305" s="153" t="s">
        <v>316</v>
      </c>
      <c r="T1305" s="153"/>
      <c r="U1305" s="135"/>
      <c r="V1305" s="135"/>
      <c r="W1305" s="135"/>
      <c r="X1305" s="135"/>
      <c r="Y1305" s="135"/>
      <c r="Z1305" s="135"/>
      <c r="AA1305" s="135"/>
    </row>
    <row r="1306" ht="15.0" customHeight="1">
      <c r="A1306" s="165" t="s">
        <v>320</v>
      </c>
      <c r="B1306" s="210">
        <v>1.0</v>
      </c>
      <c r="C1306" s="211">
        <v>481879.62223593396</v>
      </c>
      <c r="D1306" s="212">
        <v>45107.0</v>
      </c>
      <c r="E1306" s="212">
        <v>45107.0</v>
      </c>
      <c r="F1306" s="213">
        <v>4.0</v>
      </c>
      <c r="G1306" s="152">
        <v>6.0</v>
      </c>
      <c r="H1306" s="153" t="s">
        <v>814</v>
      </c>
      <c r="I1306" s="153">
        <v>2023.0</v>
      </c>
      <c r="J1306" s="152">
        <v>2024.0</v>
      </c>
      <c r="K1306" s="153" t="s">
        <v>1003</v>
      </c>
      <c r="L1306" s="152" t="s">
        <v>5</v>
      </c>
      <c r="M1306" s="152" t="s">
        <v>8</v>
      </c>
      <c r="N1306" s="152">
        <v>10.0</v>
      </c>
      <c r="O1306" s="153"/>
      <c r="P1306" s="153"/>
      <c r="Q1306" s="153"/>
      <c r="R1306" s="153"/>
      <c r="S1306" s="153" t="s">
        <v>322</v>
      </c>
      <c r="T1306" s="153"/>
      <c r="U1306" s="135"/>
      <c r="V1306" s="135"/>
      <c r="W1306" s="135"/>
      <c r="X1306" s="135"/>
      <c r="Y1306" s="135"/>
      <c r="Z1306" s="135"/>
      <c r="AA1306" s="135"/>
    </row>
    <row r="1307" ht="15.0" customHeight="1">
      <c r="A1307" s="165" t="s">
        <v>325</v>
      </c>
      <c r="B1307" s="210">
        <v>1.0</v>
      </c>
      <c r="C1307" s="211">
        <v>133244.41999999998</v>
      </c>
      <c r="D1307" s="212">
        <v>45107.0</v>
      </c>
      <c r="E1307" s="212">
        <v>45107.0</v>
      </c>
      <c r="F1307" s="213">
        <v>4.0</v>
      </c>
      <c r="G1307" s="152">
        <v>6.0</v>
      </c>
      <c r="H1307" s="153" t="s">
        <v>814</v>
      </c>
      <c r="I1307" s="153">
        <v>2023.0</v>
      </c>
      <c r="J1307" s="152">
        <v>2024.0</v>
      </c>
      <c r="K1307" s="153" t="s">
        <v>1004</v>
      </c>
      <c r="L1307" s="152" t="s">
        <v>5</v>
      </c>
      <c r="M1307" s="152" t="s">
        <v>8</v>
      </c>
      <c r="N1307" s="152">
        <v>10.0</v>
      </c>
      <c r="O1307" s="153"/>
      <c r="P1307" s="153"/>
      <c r="Q1307" s="153"/>
      <c r="R1307" s="153"/>
      <c r="S1307" s="153" t="s">
        <v>327</v>
      </c>
      <c r="T1307" s="153"/>
      <c r="U1307" s="135"/>
      <c r="V1307" s="135"/>
      <c r="W1307" s="135"/>
      <c r="X1307" s="135"/>
      <c r="Y1307" s="135"/>
      <c r="Z1307" s="135"/>
      <c r="AA1307" s="135"/>
    </row>
    <row r="1308" ht="15.0" customHeight="1">
      <c r="A1308" s="165" t="s">
        <v>330</v>
      </c>
      <c r="B1308" s="210">
        <v>1.0</v>
      </c>
      <c r="C1308" s="211">
        <v>354980.8437491384</v>
      </c>
      <c r="D1308" s="212">
        <v>45107.0</v>
      </c>
      <c r="E1308" s="212">
        <v>45107.0</v>
      </c>
      <c r="F1308" s="213">
        <v>4.0</v>
      </c>
      <c r="G1308" s="152">
        <v>6.0</v>
      </c>
      <c r="H1308" s="153" t="s">
        <v>814</v>
      </c>
      <c r="I1308" s="153">
        <v>2023.0</v>
      </c>
      <c r="J1308" s="152">
        <v>2024.0</v>
      </c>
      <c r="K1308" s="153" t="s">
        <v>1005</v>
      </c>
      <c r="L1308" s="152" t="s">
        <v>5</v>
      </c>
      <c r="M1308" s="152" t="s">
        <v>8</v>
      </c>
      <c r="N1308" s="152">
        <v>10.0</v>
      </c>
      <c r="O1308" s="153"/>
      <c r="P1308" s="153"/>
      <c r="Q1308" s="153"/>
      <c r="R1308" s="153"/>
      <c r="S1308" s="153" t="s">
        <v>332</v>
      </c>
      <c r="T1308" s="153"/>
      <c r="U1308" s="135"/>
      <c r="V1308" s="135"/>
      <c r="W1308" s="135"/>
      <c r="X1308" s="135"/>
      <c r="Y1308" s="135"/>
      <c r="Z1308" s="135"/>
      <c r="AA1308" s="135"/>
    </row>
    <row r="1309" ht="15.0" customHeight="1">
      <c r="A1309" s="165" t="s">
        <v>356</v>
      </c>
      <c r="B1309" s="210">
        <v>1.0</v>
      </c>
      <c r="C1309" s="211">
        <v>151558.24</v>
      </c>
      <c r="D1309" s="212">
        <v>45107.0</v>
      </c>
      <c r="E1309" s="212">
        <v>45107.0</v>
      </c>
      <c r="F1309" s="213">
        <v>4.0</v>
      </c>
      <c r="G1309" s="152">
        <v>6.0</v>
      </c>
      <c r="H1309" s="153" t="s">
        <v>814</v>
      </c>
      <c r="I1309" s="153">
        <v>2023.0</v>
      </c>
      <c r="J1309" s="152">
        <v>2024.0</v>
      </c>
      <c r="K1309" s="153" t="s">
        <v>1006</v>
      </c>
      <c r="L1309" s="152" t="s">
        <v>5</v>
      </c>
      <c r="M1309" s="152" t="s">
        <v>8</v>
      </c>
      <c r="N1309" s="152">
        <v>10.0</v>
      </c>
      <c r="O1309" s="153"/>
      <c r="P1309" s="153"/>
      <c r="Q1309" s="153"/>
      <c r="R1309" s="153"/>
      <c r="S1309" s="153" t="s">
        <v>358</v>
      </c>
      <c r="T1309" s="153"/>
      <c r="U1309" s="135"/>
      <c r="V1309" s="135"/>
      <c r="W1309" s="135"/>
      <c r="X1309" s="135"/>
      <c r="Y1309" s="135"/>
      <c r="Z1309" s="135"/>
      <c r="AA1309" s="135"/>
    </row>
    <row r="1310" ht="15.0" customHeight="1">
      <c r="A1310" s="165" t="s">
        <v>363</v>
      </c>
      <c r="B1310" s="210">
        <v>1.0</v>
      </c>
      <c r="C1310" s="211">
        <v>2229131.1615866628</v>
      </c>
      <c r="D1310" s="212">
        <v>45107.0</v>
      </c>
      <c r="E1310" s="212">
        <v>45107.0</v>
      </c>
      <c r="F1310" s="213">
        <v>4.0</v>
      </c>
      <c r="G1310" s="152">
        <v>6.0</v>
      </c>
      <c r="H1310" s="153" t="s">
        <v>814</v>
      </c>
      <c r="I1310" s="153">
        <v>2023.0</v>
      </c>
      <c r="J1310" s="152">
        <v>2024.0</v>
      </c>
      <c r="K1310" s="153" t="s">
        <v>1007</v>
      </c>
      <c r="L1310" s="152" t="s">
        <v>5</v>
      </c>
      <c r="M1310" s="152" t="s">
        <v>8</v>
      </c>
      <c r="N1310" s="152">
        <v>10.0</v>
      </c>
      <c r="O1310" s="153"/>
      <c r="P1310" s="153"/>
      <c r="Q1310" s="153"/>
      <c r="R1310" s="153"/>
      <c r="S1310" s="153" t="s">
        <v>365</v>
      </c>
      <c r="T1310" s="153"/>
      <c r="U1310" s="135"/>
      <c r="V1310" s="135"/>
      <c r="W1310" s="135"/>
      <c r="X1310" s="135"/>
      <c r="Y1310" s="135"/>
      <c r="Z1310" s="135"/>
      <c r="AA1310" s="135"/>
    </row>
    <row r="1311" ht="15.0" customHeight="1">
      <c r="A1311" s="165" t="s">
        <v>370</v>
      </c>
      <c r="B1311" s="210">
        <v>1.0</v>
      </c>
      <c r="C1311" s="211">
        <v>499344.06999999983</v>
      </c>
      <c r="D1311" s="212">
        <v>45107.0</v>
      </c>
      <c r="E1311" s="212">
        <v>45107.0</v>
      </c>
      <c r="F1311" s="213">
        <v>4.0</v>
      </c>
      <c r="G1311" s="152">
        <v>6.0</v>
      </c>
      <c r="H1311" s="153" t="s">
        <v>814</v>
      </c>
      <c r="I1311" s="153">
        <v>2023.0</v>
      </c>
      <c r="J1311" s="152">
        <v>2024.0</v>
      </c>
      <c r="K1311" s="153" t="s">
        <v>1008</v>
      </c>
      <c r="L1311" s="152" t="s">
        <v>5</v>
      </c>
      <c r="M1311" s="152" t="s">
        <v>8</v>
      </c>
      <c r="N1311" s="152">
        <v>10.0</v>
      </c>
      <c r="O1311" s="153"/>
      <c r="P1311" s="153"/>
      <c r="Q1311" s="153"/>
      <c r="R1311" s="153"/>
      <c r="S1311" s="153" t="s">
        <v>372</v>
      </c>
      <c r="T1311" s="153"/>
      <c r="U1311" s="135"/>
      <c r="V1311" s="135"/>
      <c r="W1311" s="135"/>
      <c r="X1311" s="135"/>
      <c r="Y1311" s="135"/>
      <c r="Z1311" s="135"/>
      <c r="AA1311" s="135"/>
    </row>
    <row r="1312" ht="15.0" customHeight="1">
      <c r="A1312" s="165" t="s">
        <v>383</v>
      </c>
      <c r="B1312" s="214">
        <v>1.0</v>
      </c>
      <c r="C1312" s="215">
        <v>54724.3600000001</v>
      </c>
      <c r="D1312" s="216">
        <v>45107.0</v>
      </c>
      <c r="E1312" s="216">
        <v>45107.0</v>
      </c>
      <c r="F1312" s="209">
        <v>4.0</v>
      </c>
      <c r="G1312" s="152">
        <v>6.0</v>
      </c>
      <c r="H1312" s="153" t="s">
        <v>814</v>
      </c>
      <c r="I1312" s="153">
        <v>2023.0</v>
      </c>
      <c r="J1312" s="152">
        <v>2024.0</v>
      </c>
      <c r="K1312" s="153" t="s">
        <v>1009</v>
      </c>
      <c r="L1312" s="152" t="s">
        <v>5</v>
      </c>
      <c r="M1312" s="152" t="s">
        <v>8</v>
      </c>
      <c r="N1312" s="152">
        <v>10.0</v>
      </c>
      <c r="O1312" s="153"/>
      <c r="P1312" s="153"/>
      <c r="Q1312" s="153"/>
      <c r="R1312" s="153"/>
      <c r="S1312" s="153" t="s">
        <v>385</v>
      </c>
      <c r="T1312" s="153"/>
      <c r="U1312" s="135"/>
      <c r="V1312" s="135"/>
      <c r="W1312" s="135"/>
      <c r="X1312" s="135"/>
      <c r="Y1312" s="135"/>
      <c r="Z1312" s="135"/>
      <c r="AA1312" s="135"/>
    </row>
    <row r="1313" ht="15.0" customHeight="1">
      <c r="A1313" s="165" t="s">
        <v>427</v>
      </c>
      <c r="B1313" s="210">
        <v>1.0</v>
      </c>
      <c r="C1313" s="211">
        <v>267522.981895189</v>
      </c>
      <c r="D1313" s="212">
        <v>45107.0</v>
      </c>
      <c r="E1313" s="212">
        <v>45107.0</v>
      </c>
      <c r="F1313" s="213">
        <v>4.0</v>
      </c>
      <c r="G1313" s="152">
        <v>6.0</v>
      </c>
      <c r="H1313" s="153" t="s">
        <v>814</v>
      </c>
      <c r="I1313" s="153">
        <v>2023.0</v>
      </c>
      <c r="J1313" s="152">
        <v>2024.0</v>
      </c>
      <c r="K1313" s="153" t="s">
        <v>1010</v>
      </c>
      <c r="L1313" s="152" t="s">
        <v>5</v>
      </c>
      <c r="M1313" s="152" t="s">
        <v>8</v>
      </c>
      <c r="N1313" s="152">
        <v>10.0</v>
      </c>
      <c r="O1313" s="153"/>
      <c r="P1313" s="153"/>
      <c r="Q1313" s="153"/>
      <c r="R1313" s="153"/>
      <c r="S1313" s="153" t="s">
        <v>429</v>
      </c>
      <c r="T1313" s="153"/>
      <c r="U1313" s="135"/>
      <c r="V1313" s="135"/>
      <c r="W1313" s="135"/>
      <c r="X1313" s="135"/>
      <c r="Y1313" s="135"/>
      <c r="Z1313" s="135"/>
      <c r="AA1313" s="135"/>
    </row>
    <row r="1314" ht="15.0" customHeight="1">
      <c r="A1314" s="165" t="s">
        <v>446</v>
      </c>
      <c r="B1314" s="210">
        <v>1.0</v>
      </c>
      <c r="C1314" s="211">
        <v>247010.63999999998</v>
      </c>
      <c r="D1314" s="212">
        <v>45107.0</v>
      </c>
      <c r="E1314" s="212">
        <v>45107.0</v>
      </c>
      <c r="F1314" s="213">
        <v>4.0</v>
      </c>
      <c r="G1314" s="152">
        <v>6.0</v>
      </c>
      <c r="H1314" s="153" t="s">
        <v>814</v>
      </c>
      <c r="I1314" s="153">
        <v>2023.0</v>
      </c>
      <c r="J1314" s="152">
        <v>2024.0</v>
      </c>
      <c r="K1314" s="153" t="s">
        <v>1011</v>
      </c>
      <c r="L1314" s="152" t="s">
        <v>5</v>
      </c>
      <c r="M1314" s="152" t="s">
        <v>8</v>
      </c>
      <c r="N1314" s="152">
        <v>10.0</v>
      </c>
      <c r="O1314" s="153"/>
      <c r="P1314" s="153"/>
      <c r="Q1314" s="153"/>
      <c r="R1314" s="153"/>
      <c r="S1314" s="153" t="s">
        <v>448</v>
      </c>
      <c r="T1314" s="153"/>
      <c r="U1314" s="135"/>
      <c r="V1314" s="135"/>
      <c r="W1314" s="135"/>
      <c r="X1314" s="135"/>
      <c r="Y1314" s="135"/>
      <c r="Z1314" s="135"/>
      <c r="AA1314" s="135"/>
    </row>
    <row r="1315" ht="15.0" customHeight="1">
      <c r="A1315" s="165" t="s">
        <v>452</v>
      </c>
      <c r="B1315" s="210">
        <v>1.0</v>
      </c>
      <c r="C1315" s="211">
        <v>576112.75</v>
      </c>
      <c r="D1315" s="212">
        <v>45107.0</v>
      </c>
      <c r="E1315" s="212">
        <v>45107.0</v>
      </c>
      <c r="F1315" s="213">
        <v>4.0</v>
      </c>
      <c r="G1315" s="152">
        <v>6.0</v>
      </c>
      <c r="H1315" s="153" t="s">
        <v>814</v>
      </c>
      <c r="I1315" s="153">
        <v>2023.0</v>
      </c>
      <c r="J1315" s="152">
        <v>2024.0</v>
      </c>
      <c r="K1315" s="153" t="s">
        <v>1012</v>
      </c>
      <c r="L1315" s="152" t="s">
        <v>5</v>
      </c>
      <c r="M1315" s="152" t="s">
        <v>8</v>
      </c>
      <c r="N1315" s="152">
        <v>10.0</v>
      </c>
      <c r="O1315" s="153"/>
      <c r="P1315" s="153"/>
      <c r="Q1315" s="153"/>
      <c r="R1315" s="153"/>
      <c r="S1315" s="153" t="s">
        <v>454</v>
      </c>
      <c r="T1315" s="153"/>
      <c r="U1315" s="135"/>
      <c r="V1315" s="135"/>
      <c r="W1315" s="135"/>
      <c r="X1315" s="135"/>
      <c r="Y1315" s="135"/>
      <c r="Z1315" s="135"/>
      <c r="AA1315" s="135"/>
    </row>
    <row r="1316" ht="15.0" customHeight="1">
      <c r="A1316" s="165" t="s">
        <v>469</v>
      </c>
      <c r="B1316" s="210">
        <v>1.0</v>
      </c>
      <c r="C1316" s="211">
        <v>1554678.052920738</v>
      </c>
      <c r="D1316" s="212">
        <v>45107.0</v>
      </c>
      <c r="E1316" s="212">
        <v>45107.0</v>
      </c>
      <c r="F1316" s="213">
        <v>4.0</v>
      </c>
      <c r="G1316" s="152">
        <v>6.0</v>
      </c>
      <c r="H1316" s="153" t="s">
        <v>814</v>
      </c>
      <c r="I1316" s="153">
        <v>2023.0</v>
      </c>
      <c r="J1316" s="152">
        <v>2024.0</v>
      </c>
      <c r="K1316" s="153" t="s">
        <v>1013</v>
      </c>
      <c r="L1316" s="152" t="s">
        <v>5</v>
      </c>
      <c r="M1316" s="152" t="s">
        <v>8</v>
      </c>
      <c r="N1316" s="152">
        <v>10.0</v>
      </c>
      <c r="O1316" s="153"/>
      <c r="P1316" s="153"/>
      <c r="Q1316" s="153"/>
      <c r="R1316" s="153"/>
      <c r="S1316" s="153" t="s">
        <v>471</v>
      </c>
      <c r="T1316" s="153"/>
      <c r="U1316" s="135"/>
      <c r="V1316" s="135"/>
      <c r="W1316" s="135"/>
      <c r="X1316" s="135"/>
      <c r="Y1316" s="135"/>
      <c r="Z1316" s="135"/>
      <c r="AA1316" s="135"/>
    </row>
    <row r="1317" ht="15.0" customHeight="1">
      <c r="A1317" s="165" t="s">
        <v>477</v>
      </c>
      <c r="B1317" s="210">
        <v>1.0</v>
      </c>
      <c r="C1317" s="211">
        <v>306495.95</v>
      </c>
      <c r="D1317" s="212">
        <v>45107.0</v>
      </c>
      <c r="E1317" s="212">
        <v>45107.0</v>
      </c>
      <c r="F1317" s="213">
        <v>4.0</v>
      </c>
      <c r="G1317" s="152">
        <v>6.0</v>
      </c>
      <c r="H1317" s="153" t="s">
        <v>814</v>
      </c>
      <c r="I1317" s="153">
        <v>2023.0</v>
      </c>
      <c r="J1317" s="152">
        <v>2024.0</v>
      </c>
      <c r="K1317" s="153" t="s">
        <v>1014</v>
      </c>
      <c r="L1317" s="152" t="s">
        <v>5</v>
      </c>
      <c r="M1317" s="152" t="s">
        <v>8</v>
      </c>
      <c r="N1317" s="152">
        <v>10.0</v>
      </c>
      <c r="O1317" s="153"/>
      <c r="P1317" s="153"/>
      <c r="Q1317" s="153"/>
      <c r="R1317" s="153"/>
      <c r="S1317" s="153" t="s">
        <v>479</v>
      </c>
      <c r="T1317" s="153"/>
      <c r="U1317" s="135"/>
      <c r="V1317" s="135"/>
      <c r="W1317" s="135"/>
      <c r="X1317" s="135"/>
      <c r="Y1317" s="135"/>
      <c r="Z1317" s="135"/>
      <c r="AA1317" s="135"/>
    </row>
    <row r="1318" ht="15.0" customHeight="1">
      <c r="A1318" s="165" t="s">
        <v>490</v>
      </c>
      <c r="B1318" s="210">
        <v>1.0</v>
      </c>
      <c r="C1318" s="211">
        <v>119253.53</v>
      </c>
      <c r="D1318" s="212">
        <v>45107.0</v>
      </c>
      <c r="E1318" s="212">
        <v>45107.0</v>
      </c>
      <c r="F1318" s="213">
        <v>4.0</v>
      </c>
      <c r="G1318" s="152">
        <v>6.0</v>
      </c>
      <c r="H1318" s="153" t="s">
        <v>814</v>
      </c>
      <c r="I1318" s="153">
        <v>2023.0</v>
      </c>
      <c r="J1318" s="152">
        <v>2024.0</v>
      </c>
      <c r="K1318" s="153" t="s">
        <v>1015</v>
      </c>
      <c r="L1318" s="152" t="s">
        <v>5</v>
      </c>
      <c r="M1318" s="152" t="s">
        <v>8</v>
      </c>
      <c r="N1318" s="152">
        <v>10.0</v>
      </c>
      <c r="O1318" s="153"/>
      <c r="P1318" s="153"/>
      <c r="Q1318" s="153"/>
      <c r="R1318" s="153"/>
      <c r="S1318" s="153" t="s">
        <v>493</v>
      </c>
      <c r="T1318" s="153"/>
      <c r="U1318" s="135"/>
      <c r="V1318" s="135"/>
      <c r="W1318" s="135"/>
      <c r="X1318" s="135"/>
      <c r="Y1318" s="135"/>
      <c r="Z1318" s="135"/>
      <c r="AA1318" s="135"/>
    </row>
    <row r="1319" ht="15.0" customHeight="1">
      <c r="A1319" s="165" t="s">
        <v>495</v>
      </c>
      <c r="B1319" s="210">
        <v>1.0</v>
      </c>
      <c r="C1319" s="211">
        <v>0.0</v>
      </c>
      <c r="D1319" s="212">
        <v>45107.0</v>
      </c>
      <c r="E1319" s="212">
        <v>45107.0</v>
      </c>
      <c r="F1319" s="213">
        <v>4.0</v>
      </c>
      <c r="G1319" s="152">
        <v>6.0</v>
      </c>
      <c r="H1319" s="153" t="s">
        <v>814</v>
      </c>
      <c r="I1319" s="153">
        <v>2023.0</v>
      </c>
      <c r="J1319" s="152">
        <v>2024.0</v>
      </c>
      <c r="K1319" s="153" t="s">
        <v>1016</v>
      </c>
      <c r="L1319" s="152" t="s">
        <v>5</v>
      </c>
      <c r="M1319" s="152" t="s">
        <v>8</v>
      </c>
      <c r="N1319" s="152">
        <v>10.0</v>
      </c>
      <c r="O1319" s="153"/>
      <c r="P1319" s="153"/>
      <c r="Q1319" s="153"/>
      <c r="R1319" s="153"/>
      <c r="S1319" s="153" t="s">
        <v>498</v>
      </c>
      <c r="T1319" s="153"/>
      <c r="U1319" s="135"/>
      <c r="V1319" s="135"/>
      <c r="W1319" s="135"/>
      <c r="X1319" s="135"/>
      <c r="Y1319" s="135"/>
      <c r="Z1319" s="135"/>
      <c r="AA1319" s="135"/>
    </row>
    <row r="1320" ht="15.0" customHeight="1">
      <c r="A1320" s="165" t="s">
        <v>500</v>
      </c>
      <c r="B1320" s="210">
        <v>1.0</v>
      </c>
      <c r="C1320" s="211">
        <v>18939.928</v>
      </c>
      <c r="D1320" s="212">
        <v>45107.0</v>
      </c>
      <c r="E1320" s="212">
        <v>45107.0</v>
      </c>
      <c r="F1320" s="213">
        <v>4.0</v>
      </c>
      <c r="G1320" s="152">
        <v>6.0</v>
      </c>
      <c r="H1320" s="153" t="s">
        <v>814</v>
      </c>
      <c r="I1320" s="153">
        <v>2023.0</v>
      </c>
      <c r="J1320" s="152">
        <v>2024.0</v>
      </c>
      <c r="K1320" s="153" t="s">
        <v>1017</v>
      </c>
      <c r="L1320" s="152" t="s">
        <v>5</v>
      </c>
      <c r="M1320" s="152" t="s">
        <v>8</v>
      </c>
      <c r="N1320" s="152">
        <v>10.0</v>
      </c>
      <c r="O1320" s="153"/>
      <c r="P1320" s="153"/>
      <c r="Q1320" s="153"/>
      <c r="R1320" s="153"/>
      <c r="S1320" s="153" t="s">
        <v>503</v>
      </c>
      <c r="T1320" s="153"/>
      <c r="U1320" s="135"/>
      <c r="V1320" s="135"/>
      <c r="W1320" s="135"/>
      <c r="X1320" s="135"/>
      <c r="Y1320" s="135"/>
      <c r="Z1320" s="135"/>
      <c r="AA1320" s="135"/>
    </row>
    <row r="1321" ht="15.0" customHeight="1">
      <c r="A1321" s="165" t="s">
        <v>505</v>
      </c>
      <c r="B1321" s="210">
        <v>1.0</v>
      </c>
      <c r="C1321" s="211">
        <v>52014.86</v>
      </c>
      <c r="D1321" s="212">
        <v>45107.0</v>
      </c>
      <c r="E1321" s="212">
        <v>45107.0</v>
      </c>
      <c r="F1321" s="213">
        <v>4.0</v>
      </c>
      <c r="G1321" s="152">
        <v>6.0</v>
      </c>
      <c r="H1321" s="153" t="s">
        <v>814</v>
      </c>
      <c r="I1321" s="153">
        <v>2023.0</v>
      </c>
      <c r="J1321" s="152">
        <v>2024.0</v>
      </c>
      <c r="K1321" s="153" t="s">
        <v>1018</v>
      </c>
      <c r="L1321" s="152" t="s">
        <v>5</v>
      </c>
      <c r="M1321" s="152" t="s">
        <v>8</v>
      </c>
      <c r="N1321" s="152">
        <v>10.0</v>
      </c>
      <c r="O1321" s="153"/>
      <c r="P1321" s="153"/>
      <c r="Q1321" s="153"/>
      <c r="R1321" s="153"/>
      <c r="S1321" s="153" t="s">
        <v>508</v>
      </c>
      <c r="T1321" s="153"/>
      <c r="U1321" s="135"/>
      <c r="V1321" s="135"/>
      <c r="W1321" s="135"/>
      <c r="X1321" s="135"/>
      <c r="Y1321" s="135"/>
      <c r="Z1321" s="135"/>
      <c r="AA1321" s="135"/>
    </row>
    <row r="1322" ht="15.0" customHeight="1">
      <c r="A1322" s="165" t="s">
        <v>511</v>
      </c>
      <c r="B1322" s="210">
        <v>1.0</v>
      </c>
      <c r="C1322" s="211">
        <v>0.0</v>
      </c>
      <c r="D1322" s="212">
        <v>45107.0</v>
      </c>
      <c r="E1322" s="212">
        <v>45107.0</v>
      </c>
      <c r="F1322" s="213">
        <v>4.0</v>
      </c>
      <c r="G1322" s="152">
        <v>6.0</v>
      </c>
      <c r="H1322" s="153" t="s">
        <v>814</v>
      </c>
      <c r="I1322" s="153">
        <v>2023.0</v>
      </c>
      <c r="J1322" s="152">
        <v>2024.0</v>
      </c>
      <c r="K1322" s="153" t="s">
        <v>1019</v>
      </c>
      <c r="L1322" s="152" t="s">
        <v>5</v>
      </c>
      <c r="M1322" s="152" t="s">
        <v>8</v>
      </c>
      <c r="N1322" s="152">
        <v>10.0</v>
      </c>
      <c r="O1322" s="153"/>
      <c r="P1322" s="153"/>
      <c r="Q1322" s="153"/>
      <c r="R1322" s="153"/>
      <c r="S1322" s="153" t="s">
        <v>514</v>
      </c>
      <c r="T1322" s="153"/>
      <c r="U1322" s="135"/>
      <c r="V1322" s="135"/>
      <c r="W1322" s="135"/>
      <c r="X1322" s="135"/>
      <c r="Y1322" s="135"/>
      <c r="Z1322" s="135"/>
      <c r="AA1322" s="135"/>
    </row>
    <row r="1323" ht="15.0" customHeight="1">
      <c r="A1323" s="165" t="s">
        <v>526</v>
      </c>
      <c r="B1323" s="210">
        <v>1.0</v>
      </c>
      <c r="C1323" s="211">
        <v>-78309.992</v>
      </c>
      <c r="D1323" s="212">
        <v>45107.0</v>
      </c>
      <c r="E1323" s="212">
        <v>45107.0</v>
      </c>
      <c r="F1323" s="213">
        <v>4.0</v>
      </c>
      <c r="G1323" s="152">
        <v>6.0</v>
      </c>
      <c r="H1323" s="153" t="s">
        <v>814</v>
      </c>
      <c r="I1323" s="153">
        <v>2023.0</v>
      </c>
      <c r="J1323" s="152">
        <v>2024.0</v>
      </c>
      <c r="K1323" s="153" t="s">
        <v>1020</v>
      </c>
      <c r="L1323" s="152" t="s">
        <v>5</v>
      </c>
      <c r="M1323" s="152" t="s">
        <v>8</v>
      </c>
      <c r="N1323" s="152">
        <v>10.0</v>
      </c>
      <c r="O1323" s="153"/>
      <c r="P1323" s="153"/>
      <c r="Q1323" s="153"/>
      <c r="R1323" s="153"/>
      <c r="S1323" s="153" t="s">
        <v>528</v>
      </c>
      <c r="T1323" s="153"/>
      <c r="U1323" s="135"/>
      <c r="V1323" s="135"/>
      <c r="W1323" s="135"/>
      <c r="X1323" s="135"/>
      <c r="Y1323" s="135"/>
      <c r="Z1323" s="135"/>
      <c r="AA1323" s="135"/>
    </row>
    <row r="1324" ht="15.0" customHeight="1">
      <c r="A1324" s="165" t="s">
        <v>538</v>
      </c>
      <c r="B1324" s="210">
        <v>1.0</v>
      </c>
      <c r="C1324" s="211">
        <v>236930.24</v>
      </c>
      <c r="D1324" s="212">
        <v>45107.0</v>
      </c>
      <c r="E1324" s="212">
        <v>45107.0</v>
      </c>
      <c r="F1324" s="213">
        <v>4.0</v>
      </c>
      <c r="G1324" s="152">
        <v>6.0</v>
      </c>
      <c r="H1324" s="153" t="s">
        <v>814</v>
      </c>
      <c r="I1324" s="153">
        <v>2023.0</v>
      </c>
      <c r="J1324" s="152">
        <v>2024.0</v>
      </c>
      <c r="K1324" s="153" t="s">
        <v>1021</v>
      </c>
      <c r="L1324" s="152" t="s">
        <v>5</v>
      </c>
      <c r="M1324" s="152" t="s">
        <v>8</v>
      </c>
      <c r="N1324" s="152">
        <v>10.0</v>
      </c>
      <c r="O1324" s="153"/>
      <c r="P1324" s="153"/>
      <c r="Q1324" s="153"/>
      <c r="R1324" s="153"/>
      <c r="S1324" s="153" t="s">
        <v>540</v>
      </c>
      <c r="T1324" s="153"/>
      <c r="U1324" s="135"/>
      <c r="V1324" s="135"/>
      <c r="W1324" s="135"/>
      <c r="X1324" s="135"/>
      <c r="Y1324" s="135"/>
      <c r="Z1324" s="135"/>
      <c r="AA1324" s="135"/>
    </row>
    <row r="1325" ht="15.0" customHeight="1">
      <c r="A1325" s="165" t="s">
        <v>550</v>
      </c>
      <c r="B1325" s="210">
        <v>1.0</v>
      </c>
      <c r="C1325" s="211">
        <v>125241.54000000001</v>
      </c>
      <c r="D1325" s="212">
        <v>45107.0</v>
      </c>
      <c r="E1325" s="212">
        <v>45107.0</v>
      </c>
      <c r="F1325" s="213">
        <v>4.0</v>
      </c>
      <c r="G1325" s="152">
        <v>6.0</v>
      </c>
      <c r="H1325" s="153" t="s">
        <v>814</v>
      </c>
      <c r="I1325" s="153">
        <v>2023.0</v>
      </c>
      <c r="J1325" s="152">
        <v>2024.0</v>
      </c>
      <c r="K1325" s="153" t="s">
        <v>1022</v>
      </c>
      <c r="L1325" s="152" t="s">
        <v>5</v>
      </c>
      <c r="M1325" s="152" t="s">
        <v>8</v>
      </c>
      <c r="N1325" s="152">
        <v>10.0</v>
      </c>
      <c r="O1325" s="153"/>
      <c r="P1325" s="153"/>
      <c r="Q1325" s="153"/>
      <c r="R1325" s="153"/>
      <c r="S1325" s="153" t="s">
        <v>552</v>
      </c>
      <c r="T1325" s="153"/>
      <c r="U1325" s="135"/>
      <c r="V1325" s="135"/>
      <c r="W1325" s="135"/>
      <c r="X1325" s="135"/>
      <c r="Y1325" s="135"/>
      <c r="Z1325" s="135"/>
      <c r="AA1325" s="135"/>
    </row>
    <row r="1326" ht="15.0" customHeight="1">
      <c r="A1326" s="165" t="s">
        <v>556</v>
      </c>
      <c r="B1326" s="210">
        <v>1.0</v>
      </c>
      <c r="C1326" s="211">
        <v>256685.5307218091</v>
      </c>
      <c r="D1326" s="212">
        <v>45107.0</v>
      </c>
      <c r="E1326" s="212">
        <v>45107.0</v>
      </c>
      <c r="F1326" s="213">
        <v>4.0</v>
      </c>
      <c r="G1326" s="152">
        <v>6.0</v>
      </c>
      <c r="H1326" s="153" t="s">
        <v>814</v>
      </c>
      <c r="I1326" s="153">
        <v>2023.0</v>
      </c>
      <c r="J1326" s="152">
        <v>2024.0</v>
      </c>
      <c r="K1326" s="153" t="s">
        <v>1023</v>
      </c>
      <c r="L1326" s="152" t="s">
        <v>5</v>
      </c>
      <c r="M1326" s="152" t="s">
        <v>8</v>
      </c>
      <c r="N1326" s="152">
        <v>10.0</v>
      </c>
      <c r="O1326" s="153"/>
      <c r="P1326" s="153"/>
      <c r="Q1326" s="153"/>
      <c r="R1326" s="153"/>
      <c r="S1326" s="153" t="s">
        <v>558</v>
      </c>
      <c r="T1326" s="153"/>
      <c r="U1326" s="135"/>
      <c r="V1326" s="135"/>
      <c r="W1326" s="135"/>
      <c r="X1326" s="135"/>
      <c r="Y1326" s="135"/>
      <c r="Z1326" s="135"/>
      <c r="AA1326" s="135"/>
    </row>
    <row r="1327" ht="15.0" customHeight="1">
      <c r="A1327" s="165" t="s">
        <v>560</v>
      </c>
      <c r="B1327" s="210">
        <v>1.0</v>
      </c>
      <c r="C1327" s="211">
        <v>-57442.98544747235</v>
      </c>
      <c r="D1327" s="212">
        <v>45107.0</v>
      </c>
      <c r="E1327" s="212">
        <v>45107.0</v>
      </c>
      <c r="F1327" s="213">
        <v>4.0</v>
      </c>
      <c r="G1327" s="152">
        <v>6.0</v>
      </c>
      <c r="H1327" s="153" t="s">
        <v>814</v>
      </c>
      <c r="I1327" s="153">
        <v>2023.0</v>
      </c>
      <c r="J1327" s="152">
        <v>2024.0</v>
      </c>
      <c r="K1327" s="153" t="s">
        <v>1024</v>
      </c>
      <c r="L1327" s="152" t="s">
        <v>5</v>
      </c>
      <c r="M1327" s="152" t="s">
        <v>8</v>
      </c>
      <c r="N1327" s="152">
        <v>10.0</v>
      </c>
      <c r="O1327" s="153"/>
      <c r="P1327" s="153"/>
      <c r="Q1327" s="153"/>
      <c r="R1327" s="153"/>
      <c r="S1327" s="153" t="s">
        <v>562</v>
      </c>
      <c r="T1327" s="153"/>
      <c r="U1327" s="135"/>
      <c r="V1327" s="135"/>
      <c r="W1327" s="135"/>
      <c r="X1327" s="135"/>
      <c r="Y1327" s="135"/>
      <c r="Z1327" s="135"/>
      <c r="AA1327" s="135"/>
    </row>
    <row r="1328" ht="15.0" customHeight="1">
      <c r="A1328" s="165" t="s">
        <v>565</v>
      </c>
      <c r="B1328" s="210">
        <v>1.0</v>
      </c>
      <c r="C1328" s="211">
        <v>24201.6030971515</v>
      </c>
      <c r="D1328" s="212">
        <v>45107.0</v>
      </c>
      <c r="E1328" s="212">
        <v>45107.0</v>
      </c>
      <c r="F1328" s="213">
        <v>4.0</v>
      </c>
      <c r="G1328" s="152">
        <v>6.0</v>
      </c>
      <c r="H1328" s="153" t="s">
        <v>814</v>
      </c>
      <c r="I1328" s="153">
        <v>2023.0</v>
      </c>
      <c r="J1328" s="152">
        <v>2024.0</v>
      </c>
      <c r="K1328" s="153" t="s">
        <v>1025</v>
      </c>
      <c r="L1328" s="152" t="s">
        <v>5</v>
      </c>
      <c r="M1328" s="152" t="s">
        <v>8</v>
      </c>
      <c r="N1328" s="152">
        <v>10.0</v>
      </c>
      <c r="O1328" s="153"/>
      <c r="P1328" s="153"/>
      <c r="Q1328" s="153"/>
      <c r="R1328" s="153"/>
      <c r="S1328" s="153" t="s">
        <v>567</v>
      </c>
      <c r="T1328" s="153"/>
      <c r="U1328" s="135"/>
      <c r="V1328" s="135"/>
      <c r="W1328" s="135"/>
      <c r="X1328" s="135"/>
      <c r="Y1328" s="135"/>
      <c r="Z1328" s="135"/>
      <c r="AA1328" s="135"/>
    </row>
    <row r="1329" ht="15.0" customHeight="1">
      <c r="A1329" s="165" t="s">
        <v>569</v>
      </c>
      <c r="B1329" s="210">
        <v>1.0</v>
      </c>
      <c r="C1329" s="211">
        <v>991435.1640296722</v>
      </c>
      <c r="D1329" s="212">
        <v>45107.0</v>
      </c>
      <c r="E1329" s="212">
        <v>45107.0</v>
      </c>
      <c r="F1329" s="213">
        <v>4.0</v>
      </c>
      <c r="G1329" s="152">
        <v>6.0</v>
      </c>
      <c r="H1329" s="153" t="s">
        <v>814</v>
      </c>
      <c r="I1329" s="153">
        <v>2023.0</v>
      </c>
      <c r="J1329" s="152">
        <v>2024.0</v>
      </c>
      <c r="K1329" s="153" t="s">
        <v>1026</v>
      </c>
      <c r="L1329" s="152" t="s">
        <v>5</v>
      </c>
      <c r="M1329" s="152" t="s">
        <v>8</v>
      </c>
      <c r="N1329" s="152">
        <v>10.0</v>
      </c>
      <c r="O1329" s="153"/>
      <c r="P1329" s="153"/>
      <c r="Q1329" s="153"/>
      <c r="R1329" s="153"/>
      <c r="S1329" s="153" t="s">
        <v>571</v>
      </c>
      <c r="T1329" s="153"/>
      <c r="U1329" s="135"/>
      <c r="V1329" s="135"/>
      <c r="W1329" s="135"/>
      <c r="X1329" s="135"/>
      <c r="Y1329" s="135"/>
      <c r="Z1329" s="135"/>
      <c r="AA1329" s="135"/>
    </row>
    <row r="1330" ht="15.0" customHeight="1">
      <c r="A1330" s="165" t="s">
        <v>544</v>
      </c>
      <c r="B1330" s="210">
        <v>1.0</v>
      </c>
      <c r="C1330" s="211">
        <v>236930.24</v>
      </c>
      <c r="D1330" s="212">
        <v>45107.0</v>
      </c>
      <c r="E1330" s="212">
        <v>45107.0</v>
      </c>
      <c r="F1330" s="213">
        <v>4.0</v>
      </c>
      <c r="G1330" s="152">
        <v>6.0</v>
      </c>
      <c r="H1330" s="153" t="s">
        <v>814</v>
      </c>
      <c r="I1330" s="153">
        <v>2023.0</v>
      </c>
      <c r="J1330" s="152">
        <v>2024.0</v>
      </c>
      <c r="K1330" s="153" t="s">
        <v>1027</v>
      </c>
      <c r="L1330" s="152" t="s">
        <v>5</v>
      </c>
      <c r="M1330" s="152" t="s">
        <v>8</v>
      </c>
      <c r="N1330" s="152">
        <v>10.0</v>
      </c>
      <c r="O1330" s="153"/>
      <c r="P1330" s="153"/>
      <c r="Q1330" s="153"/>
      <c r="R1330" s="153"/>
      <c r="S1330" s="153" t="s">
        <v>546</v>
      </c>
      <c r="T1330" s="153"/>
      <c r="U1330" s="135"/>
      <c r="V1330" s="135"/>
      <c r="W1330" s="135"/>
      <c r="X1330" s="135"/>
      <c r="Y1330" s="135"/>
      <c r="Z1330" s="135"/>
      <c r="AA1330" s="135"/>
    </row>
    <row r="1331" ht="15.0" customHeight="1">
      <c r="A1331" s="165" t="s">
        <v>122</v>
      </c>
      <c r="B1331" s="210">
        <v>1.0</v>
      </c>
      <c r="C1331" s="211">
        <v>-443494.75</v>
      </c>
      <c r="D1331" s="212">
        <v>45199.0</v>
      </c>
      <c r="E1331" s="212">
        <v>45199.0</v>
      </c>
      <c r="F1331" s="213">
        <v>4.0</v>
      </c>
      <c r="G1331" s="152">
        <v>9.0</v>
      </c>
      <c r="H1331" s="153" t="s">
        <v>815</v>
      </c>
      <c r="I1331" s="153">
        <v>2023.0</v>
      </c>
      <c r="J1331" s="152">
        <v>2024.0</v>
      </c>
      <c r="K1331" s="153" t="s">
        <v>1028</v>
      </c>
      <c r="L1331" s="152" t="s">
        <v>5</v>
      </c>
      <c r="M1331" s="152" t="s">
        <v>8</v>
      </c>
      <c r="N1331" s="152">
        <v>10.0</v>
      </c>
      <c r="O1331" s="153"/>
      <c r="P1331" s="153"/>
      <c r="Q1331" s="153"/>
      <c r="R1331" s="153"/>
      <c r="S1331" s="153" t="s">
        <v>124</v>
      </c>
      <c r="T1331" s="153"/>
      <c r="U1331" s="135"/>
      <c r="V1331" s="135"/>
      <c r="W1331" s="135"/>
      <c r="X1331" s="135"/>
      <c r="Y1331" s="135"/>
      <c r="Z1331" s="135"/>
      <c r="AA1331" s="135"/>
    </row>
    <row r="1332" ht="15.0" customHeight="1">
      <c r="A1332" s="165" t="s">
        <v>127</v>
      </c>
      <c r="B1332" s="210">
        <v>1.0</v>
      </c>
      <c r="C1332" s="211">
        <v>-2848.2999999999884</v>
      </c>
      <c r="D1332" s="212">
        <v>45199.0</v>
      </c>
      <c r="E1332" s="212">
        <v>45199.0</v>
      </c>
      <c r="F1332" s="213">
        <v>4.0</v>
      </c>
      <c r="G1332" s="152">
        <v>9.0</v>
      </c>
      <c r="H1332" s="153" t="s">
        <v>815</v>
      </c>
      <c r="I1332" s="153">
        <v>2023.0</v>
      </c>
      <c r="J1332" s="152">
        <v>2024.0</v>
      </c>
      <c r="K1332" s="153" t="s">
        <v>1029</v>
      </c>
      <c r="L1332" s="152" t="s">
        <v>5</v>
      </c>
      <c r="M1332" s="152" t="s">
        <v>8</v>
      </c>
      <c r="N1332" s="152">
        <v>10.0</v>
      </c>
      <c r="O1332" s="153"/>
      <c r="P1332" s="153"/>
      <c r="Q1332" s="153"/>
      <c r="R1332" s="153"/>
      <c r="S1332" s="153" t="s">
        <v>129</v>
      </c>
      <c r="T1332" s="153"/>
      <c r="U1332" s="135"/>
      <c r="V1332" s="135"/>
      <c r="W1332" s="135"/>
      <c r="X1332" s="135"/>
      <c r="Y1332" s="135"/>
      <c r="Z1332" s="135"/>
      <c r="AA1332" s="135"/>
    </row>
    <row r="1333" ht="15.0" customHeight="1">
      <c r="A1333" s="165" t="s">
        <v>136</v>
      </c>
      <c r="B1333" s="210">
        <v>1.0</v>
      </c>
      <c r="C1333" s="211">
        <v>738804.82</v>
      </c>
      <c r="D1333" s="212">
        <v>45199.0</v>
      </c>
      <c r="E1333" s="212">
        <v>45199.0</v>
      </c>
      <c r="F1333" s="213">
        <v>4.0</v>
      </c>
      <c r="G1333" s="152">
        <v>9.0</v>
      </c>
      <c r="H1333" s="153" t="s">
        <v>815</v>
      </c>
      <c r="I1333" s="153">
        <v>2023.0</v>
      </c>
      <c r="J1333" s="152">
        <v>2024.0</v>
      </c>
      <c r="K1333" s="153" t="s">
        <v>1030</v>
      </c>
      <c r="L1333" s="152" t="s">
        <v>5</v>
      </c>
      <c r="M1333" s="152" t="s">
        <v>8</v>
      </c>
      <c r="N1333" s="152">
        <v>10.0</v>
      </c>
      <c r="O1333" s="153"/>
      <c r="P1333" s="153"/>
      <c r="Q1333" s="153"/>
      <c r="R1333" s="153"/>
      <c r="S1333" s="153" t="s">
        <v>138</v>
      </c>
      <c r="T1333" s="153"/>
      <c r="U1333" s="135"/>
      <c r="V1333" s="135"/>
      <c r="W1333" s="135"/>
      <c r="X1333" s="135"/>
      <c r="Y1333" s="135"/>
      <c r="Z1333" s="135"/>
      <c r="AA1333" s="135"/>
    </row>
    <row r="1334" ht="15.0" customHeight="1">
      <c r="A1334" s="165" t="s">
        <v>161</v>
      </c>
      <c r="B1334" s="210">
        <v>1.0</v>
      </c>
      <c r="C1334" s="211">
        <v>3482294.3715009997</v>
      </c>
      <c r="D1334" s="212">
        <v>45199.0</v>
      </c>
      <c r="E1334" s="212">
        <v>45199.0</v>
      </c>
      <c r="F1334" s="213">
        <v>4.0</v>
      </c>
      <c r="G1334" s="152">
        <v>9.0</v>
      </c>
      <c r="H1334" s="153" t="s">
        <v>815</v>
      </c>
      <c r="I1334" s="153">
        <v>2023.0</v>
      </c>
      <c r="J1334" s="152">
        <v>2024.0</v>
      </c>
      <c r="K1334" s="153" t="s">
        <v>1031</v>
      </c>
      <c r="L1334" s="152" t="s">
        <v>5</v>
      </c>
      <c r="M1334" s="152" t="s">
        <v>8</v>
      </c>
      <c r="N1334" s="152">
        <v>10.0</v>
      </c>
      <c r="O1334" s="153"/>
      <c r="P1334" s="153"/>
      <c r="Q1334" s="153"/>
      <c r="R1334" s="153"/>
      <c r="S1334" s="153" t="s">
        <v>163</v>
      </c>
      <c r="T1334" s="153"/>
      <c r="U1334" s="135"/>
      <c r="V1334" s="135"/>
      <c r="W1334" s="135"/>
      <c r="X1334" s="135"/>
      <c r="Y1334" s="135"/>
      <c r="Z1334" s="135"/>
      <c r="AA1334" s="135"/>
    </row>
    <row r="1335" ht="15.0" customHeight="1">
      <c r="A1335" s="165" t="s">
        <v>174</v>
      </c>
      <c r="B1335" s="210">
        <v>1.0</v>
      </c>
      <c r="C1335" s="211">
        <v>-999732.7900000002</v>
      </c>
      <c r="D1335" s="212">
        <v>45199.0</v>
      </c>
      <c r="E1335" s="212">
        <v>45199.0</v>
      </c>
      <c r="F1335" s="213">
        <v>4.0</v>
      </c>
      <c r="G1335" s="152">
        <v>9.0</v>
      </c>
      <c r="H1335" s="153" t="s">
        <v>815</v>
      </c>
      <c r="I1335" s="153">
        <v>2023.0</v>
      </c>
      <c r="J1335" s="152">
        <v>2024.0</v>
      </c>
      <c r="K1335" s="153" t="s">
        <v>1032</v>
      </c>
      <c r="L1335" s="152" t="s">
        <v>5</v>
      </c>
      <c r="M1335" s="152" t="s">
        <v>8</v>
      </c>
      <c r="N1335" s="152">
        <v>10.0</v>
      </c>
      <c r="O1335" s="153"/>
      <c r="P1335" s="153"/>
      <c r="Q1335" s="153"/>
      <c r="R1335" s="153"/>
      <c r="S1335" s="153" t="s">
        <v>167</v>
      </c>
      <c r="T1335" s="153"/>
      <c r="U1335" s="135"/>
      <c r="V1335" s="135"/>
      <c r="W1335" s="135"/>
      <c r="X1335" s="135"/>
      <c r="Y1335" s="135"/>
      <c r="Z1335" s="135"/>
      <c r="AA1335" s="135"/>
    </row>
    <row r="1336" ht="15.0" customHeight="1">
      <c r="A1336" s="165" t="s">
        <v>207</v>
      </c>
      <c r="B1336" s="210">
        <v>1.0</v>
      </c>
      <c r="C1336" s="211">
        <v>253856.55148100006</v>
      </c>
      <c r="D1336" s="212">
        <v>45199.0</v>
      </c>
      <c r="E1336" s="212">
        <v>45199.0</v>
      </c>
      <c r="F1336" s="213">
        <v>4.0</v>
      </c>
      <c r="G1336" s="152">
        <v>9.0</v>
      </c>
      <c r="H1336" s="153" t="s">
        <v>815</v>
      </c>
      <c r="I1336" s="153">
        <v>2023.0</v>
      </c>
      <c r="J1336" s="152">
        <v>2024.0</v>
      </c>
      <c r="K1336" s="153" t="s">
        <v>1033</v>
      </c>
      <c r="L1336" s="152" t="s">
        <v>5</v>
      </c>
      <c r="M1336" s="152" t="s">
        <v>8</v>
      </c>
      <c r="N1336" s="152">
        <v>10.0</v>
      </c>
      <c r="O1336" s="153"/>
      <c r="P1336" s="153"/>
      <c r="Q1336" s="153"/>
      <c r="R1336" s="153"/>
      <c r="S1336" s="153" t="s">
        <v>209</v>
      </c>
      <c r="T1336" s="153"/>
      <c r="U1336" s="135"/>
      <c r="V1336" s="135"/>
      <c r="W1336" s="135"/>
      <c r="X1336" s="135"/>
      <c r="Y1336" s="135"/>
      <c r="Z1336" s="135"/>
      <c r="AA1336" s="135"/>
    </row>
    <row r="1337" ht="15.0" customHeight="1">
      <c r="A1337" s="165" t="s">
        <v>227</v>
      </c>
      <c r="B1337" s="210">
        <v>1.0</v>
      </c>
      <c r="C1337" s="211">
        <v>2100.74</v>
      </c>
      <c r="D1337" s="212">
        <v>45199.0</v>
      </c>
      <c r="E1337" s="212">
        <v>45199.0</v>
      </c>
      <c r="F1337" s="213">
        <v>4.0</v>
      </c>
      <c r="G1337" s="152">
        <v>9.0</v>
      </c>
      <c r="H1337" s="153" t="s">
        <v>815</v>
      </c>
      <c r="I1337" s="153">
        <v>2023.0</v>
      </c>
      <c r="J1337" s="152">
        <v>2024.0</v>
      </c>
      <c r="K1337" s="153" t="s">
        <v>1034</v>
      </c>
      <c r="L1337" s="152" t="s">
        <v>5</v>
      </c>
      <c r="M1337" s="152" t="s">
        <v>8</v>
      </c>
      <c r="N1337" s="152">
        <v>10.0</v>
      </c>
      <c r="O1337" s="153"/>
      <c r="P1337" s="153"/>
      <c r="Q1337" s="153"/>
      <c r="R1337" s="153"/>
      <c r="S1337" s="153" t="s">
        <v>229</v>
      </c>
      <c r="T1337" s="153"/>
      <c r="U1337" s="135"/>
      <c r="V1337" s="135"/>
      <c r="W1337" s="135"/>
      <c r="X1337" s="135"/>
      <c r="Y1337" s="135"/>
      <c r="Z1337" s="135"/>
      <c r="AA1337" s="135"/>
    </row>
    <row r="1338" ht="15.0" customHeight="1">
      <c r="A1338" s="165" t="s">
        <v>285</v>
      </c>
      <c r="B1338" s="210">
        <v>1.0</v>
      </c>
      <c r="C1338" s="211">
        <v>990961.63</v>
      </c>
      <c r="D1338" s="212">
        <v>45199.0</v>
      </c>
      <c r="E1338" s="212">
        <v>45199.0</v>
      </c>
      <c r="F1338" s="213">
        <v>4.0</v>
      </c>
      <c r="G1338" s="152">
        <v>9.0</v>
      </c>
      <c r="H1338" s="153" t="s">
        <v>815</v>
      </c>
      <c r="I1338" s="153">
        <v>2023.0</v>
      </c>
      <c r="J1338" s="152">
        <v>2024.0</v>
      </c>
      <c r="K1338" s="153" t="s">
        <v>1035</v>
      </c>
      <c r="L1338" s="152" t="s">
        <v>5</v>
      </c>
      <c r="M1338" s="152" t="s">
        <v>8</v>
      </c>
      <c r="N1338" s="152">
        <v>10.0</v>
      </c>
      <c r="O1338" s="153"/>
      <c r="P1338" s="153"/>
      <c r="Q1338" s="153"/>
      <c r="R1338" s="153"/>
      <c r="S1338" s="153" t="s">
        <v>287</v>
      </c>
      <c r="T1338" s="153"/>
      <c r="U1338" s="135"/>
      <c r="V1338" s="135"/>
      <c r="W1338" s="135"/>
      <c r="X1338" s="135"/>
      <c r="Y1338" s="135"/>
      <c r="Z1338" s="135"/>
      <c r="AA1338" s="135"/>
    </row>
    <row r="1339" ht="15.0" customHeight="1">
      <c r="A1339" s="165" t="s">
        <v>289</v>
      </c>
      <c r="B1339" s="210">
        <v>1.0</v>
      </c>
      <c r="C1339" s="211">
        <v>3399966.120921</v>
      </c>
      <c r="D1339" s="212">
        <v>45199.0</v>
      </c>
      <c r="E1339" s="212">
        <v>45199.0</v>
      </c>
      <c r="F1339" s="213">
        <v>4.0</v>
      </c>
      <c r="G1339" s="152">
        <v>9.0</v>
      </c>
      <c r="H1339" s="153" t="s">
        <v>815</v>
      </c>
      <c r="I1339" s="153">
        <v>2023.0</v>
      </c>
      <c r="J1339" s="152">
        <v>2024.0</v>
      </c>
      <c r="K1339" s="153" t="s">
        <v>1036</v>
      </c>
      <c r="L1339" s="152" t="s">
        <v>5</v>
      </c>
      <c r="M1339" s="152" t="s">
        <v>8</v>
      </c>
      <c r="N1339" s="152">
        <v>10.0</v>
      </c>
      <c r="O1339" s="153"/>
      <c r="P1339" s="153"/>
      <c r="Q1339" s="153"/>
      <c r="R1339" s="153"/>
      <c r="S1339" s="153" t="s">
        <v>291</v>
      </c>
      <c r="T1339" s="153"/>
      <c r="U1339" s="135"/>
      <c r="V1339" s="135"/>
      <c r="W1339" s="135"/>
      <c r="X1339" s="135"/>
      <c r="Y1339" s="135"/>
      <c r="Z1339" s="135"/>
      <c r="AA1339" s="135"/>
    </row>
    <row r="1340" ht="15.0" customHeight="1">
      <c r="A1340" s="165" t="s">
        <v>293</v>
      </c>
      <c r="B1340" s="210">
        <v>1.0</v>
      </c>
      <c r="C1340" s="211">
        <v>3993000.41</v>
      </c>
      <c r="D1340" s="212">
        <v>45199.0</v>
      </c>
      <c r="E1340" s="212">
        <v>45199.0</v>
      </c>
      <c r="F1340" s="213">
        <v>4.0</v>
      </c>
      <c r="G1340" s="152">
        <v>9.0</v>
      </c>
      <c r="H1340" s="153" t="s">
        <v>815</v>
      </c>
      <c r="I1340" s="153">
        <v>2023.0</v>
      </c>
      <c r="J1340" s="152">
        <v>2024.0</v>
      </c>
      <c r="K1340" s="153" t="s">
        <v>1037</v>
      </c>
      <c r="L1340" s="152" t="s">
        <v>5</v>
      </c>
      <c r="M1340" s="152" t="s">
        <v>8</v>
      </c>
      <c r="N1340" s="152">
        <v>10.0</v>
      </c>
      <c r="O1340" s="153"/>
      <c r="P1340" s="153"/>
      <c r="Q1340" s="153"/>
      <c r="R1340" s="153"/>
      <c r="S1340" s="153" t="s">
        <v>295</v>
      </c>
      <c r="T1340" s="153"/>
      <c r="U1340" s="135"/>
      <c r="V1340" s="135"/>
      <c r="W1340" s="135"/>
      <c r="X1340" s="135"/>
      <c r="Y1340" s="135"/>
      <c r="Z1340" s="135"/>
      <c r="AA1340" s="135"/>
    </row>
    <row r="1341" ht="15.0" customHeight="1">
      <c r="A1341" s="165" t="s">
        <v>297</v>
      </c>
      <c r="B1341" s="210">
        <v>1.0</v>
      </c>
      <c r="C1341" s="211">
        <v>1405042.57194</v>
      </c>
      <c r="D1341" s="212">
        <v>45199.0</v>
      </c>
      <c r="E1341" s="212">
        <v>45199.0</v>
      </c>
      <c r="F1341" s="213">
        <v>4.0</v>
      </c>
      <c r="G1341" s="152">
        <v>9.0</v>
      </c>
      <c r="H1341" s="153" t="s">
        <v>815</v>
      </c>
      <c r="I1341" s="153">
        <v>2023.0</v>
      </c>
      <c r="J1341" s="152">
        <v>2024.0</v>
      </c>
      <c r="K1341" s="153" t="s">
        <v>1038</v>
      </c>
      <c r="L1341" s="152" t="s">
        <v>5</v>
      </c>
      <c r="M1341" s="152" t="s">
        <v>8</v>
      </c>
      <c r="N1341" s="152">
        <v>10.0</v>
      </c>
      <c r="O1341" s="153"/>
      <c r="P1341" s="153"/>
      <c r="Q1341" s="153"/>
      <c r="R1341" s="153"/>
      <c r="S1341" s="153" t="s">
        <v>299</v>
      </c>
      <c r="T1341" s="153"/>
      <c r="U1341" s="135"/>
      <c r="V1341" s="135"/>
      <c r="W1341" s="135"/>
      <c r="X1341" s="135"/>
      <c r="Y1341" s="135"/>
      <c r="Z1341" s="135"/>
      <c r="AA1341" s="135"/>
    </row>
    <row r="1342" ht="15.0" customHeight="1">
      <c r="A1342" s="165" t="s">
        <v>314</v>
      </c>
      <c r="B1342" s="210">
        <v>1.0</v>
      </c>
      <c r="C1342" s="211">
        <v>1534341.395509</v>
      </c>
      <c r="D1342" s="212">
        <v>45199.0</v>
      </c>
      <c r="E1342" s="212">
        <v>45199.0</v>
      </c>
      <c r="F1342" s="213">
        <v>4.0</v>
      </c>
      <c r="G1342" s="152">
        <v>9.0</v>
      </c>
      <c r="H1342" s="153" t="s">
        <v>815</v>
      </c>
      <c r="I1342" s="153">
        <v>2023.0</v>
      </c>
      <c r="J1342" s="152">
        <v>2024.0</v>
      </c>
      <c r="K1342" s="153" t="s">
        <v>1039</v>
      </c>
      <c r="L1342" s="152" t="s">
        <v>5</v>
      </c>
      <c r="M1342" s="152" t="s">
        <v>8</v>
      </c>
      <c r="N1342" s="152">
        <v>10.0</v>
      </c>
      <c r="O1342" s="153"/>
      <c r="P1342" s="153"/>
      <c r="Q1342" s="153"/>
      <c r="R1342" s="153"/>
      <c r="S1342" s="153" t="s">
        <v>316</v>
      </c>
      <c r="T1342" s="153"/>
      <c r="U1342" s="135"/>
      <c r="V1342" s="135"/>
      <c r="W1342" s="135"/>
      <c r="X1342" s="135"/>
      <c r="Y1342" s="135"/>
      <c r="Z1342" s="135"/>
      <c r="AA1342" s="135"/>
    </row>
    <row r="1343" ht="15.0" customHeight="1">
      <c r="A1343" s="165" t="s">
        <v>320</v>
      </c>
      <c r="B1343" s="210">
        <v>1.0</v>
      </c>
      <c r="C1343" s="211">
        <v>291764.4199999999</v>
      </c>
      <c r="D1343" s="212">
        <v>45199.0</v>
      </c>
      <c r="E1343" s="212">
        <v>45199.0</v>
      </c>
      <c r="F1343" s="213">
        <v>4.0</v>
      </c>
      <c r="G1343" s="152">
        <v>9.0</v>
      </c>
      <c r="H1343" s="153" t="s">
        <v>815</v>
      </c>
      <c r="I1343" s="153">
        <v>2023.0</v>
      </c>
      <c r="J1343" s="152">
        <v>2024.0</v>
      </c>
      <c r="K1343" s="153" t="s">
        <v>1040</v>
      </c>
      <c r="L1343" s="152" t="s">
        <v>5</v>
      </c>
      <c r="M1343" s="152" t="s">
        <v>8</v>
      </c>
      <c r="N1343" s="152">
        <v>10.0</v>
      </c>
      <c r="O1343" s="153"/>
      <c r="P1343" s="153"/>
      <c r="Q1343" s="153"/>
      <c r="R1343" s="153"/>
      <c r="S1343" s="153" t="s">
        <v>322</v>
      </c>
      <c r="T1343" s="153"/>
      <c r="U1343" s="135"/>
      <c r="V1343" s="135"/>
      <c r="W1343" s="135"/>
      <c r="X1343" s="135"/>
      <c r="Y1343" s="135"/>
      <c r="Z1343" s="135"/>
      <c r="AA1343" s="135"/>
    </row>
    <row r="1344" ht="15.0" customHeight="1">
      <c r="A1344" s="165" t="s">
        <v>325</v>
      </c>
      <c r="B1344" s="210">
        <v>1.0</v>
      </c>
      <c r="C1344" s="211">
        <v>54781.94999999995</v>
      </c>
      <c r="D1344" s="212">
        <v>45199.0</v>
      </c>
      <c r="E1344" s="212">
        <v>45199.0</v>
      </c>
      <c r="F1344" s="213">
        <v>4.0</v>
      </c>
      <c r="G1344" s="152">
        <v>9.0</v>
      </c>
      <c r="H1344" s="153" t="s">
        <v>815</v>
      </c>
      <c r="I1344" s="153">
        <v>2023.0</v>
      </c>
      <c r="J1344" s="152">
        <v>2024.0</v>
      </c>
      <c r="K1344" s="153" t="s">
        <v>1041</v>
      </c>
      <c r="L1344" s="152" t="s">
        <v>5</v>
      </c>
      <c r="M1344" s="152" t="s">
        <v>8</v>
      </c>
      <c r="N1344" s="152">
        <v>10.0</v>
      </c>
      <c r="O1344" s="153"/>
      <c r="P1344" s="153"/>
      <c r="Q1344" s="153"/>
      <c r="R1344" s="153"/>
      <c r="S1344" s="153" t="s">
        <v>327</v>
      </c>
      <c r="T1344" s="153"/>
      <c r="U1344" s="135"/>
      <c r="V1344" s="135"/>
      <c r="W1344" s="135"/>
      <c r="X1344" s="135"/>
      <c r="Y1344" s="135"/>
      <c r="Z1344" s="135"/>
      <c r="AA1344" s="135"/>
    </row>
    <row r="1345" ht="15.0" customHeight="1">
      <c r="A1345" s="165" t="s">
        <v>330</v>
      </c>
      <c r="B1345" s="210">
        <v>1.0</v>
      </c>
      <c r="C1345" s="211">
        <v>1277228.0515960003</v>
      </c>
      <c r="D1345" s="212">
        <v>45199.0</v>
      </c>
      <c r="E1345" s="212">
        <v>45199.0</v>
      </c>
      <c r="F1345" s="213">
        <v>4.0</v>
      </c>
      <c r="G1345" s="152">
        <v>9.0</v>
      </c>
      <c r="H1345" s="153" t="s">
        <v>815</v>
      </c>
      <c r="I1345" s="153">
        <v>2023.0</v>
      </c>
      <c r="J1345" s="152">
        <v>2024.0</v>
      </c>
      <c r="K1345" s="153" t="s">
        <v>1042</v>
      </c>
      <c r="L1345" s="152" t="s">
        <v>5</v>
      </c>
      <c r="M1345" s="152" t="s">
        <v>8</v>
      </c>
      <c r="N1345" s="152">
        <v>10.0</v>
      </c>
      <c r="O1345" s="153"/>
      <c r="P1345" s="153"/>
      <c r="Q1345" s="153"/>
      <c r="R1345" s="153"/>
      <c r="S1345" s="153" t="s">
        <v>332</v>
      </c>
      <c r="T1345" s="153"/>
      <c r="U1345" s="135"/>
      <c r="V1345" s="135"/>
      <c r="W1345" s="135"/>
      <c r="X1345" s="135"/>
      <c r="Y1345" s="135"/>
      <c r="Z1345" s="135"/>
      <c r="AA1345" s="135"/>
    </row>
    <row r="1346" ht="15.0" customHeight="1">
      <c r="A1346" s="165" t="s">
        <v>356</v>
      </c>
      <c r="B1346" s="210">
        <v>1.0</v>
      </c>
      <c r="C1346" s="211">
        <v>15666.619999999983</v>
      </c>
      <c r="D1346" s="212">
        <v>45199.0</v>
      </c>
      <c r="E1346" s="212">
        <v>45199.0</v>
      </c>
      <c r="F1346" s="213">
        <v>4.0</v>
      </c>
      <c r="G1346" s="152">
        <v>9.0</v>
      </c>
      <c r="H1346" s="153" t="s">
        <v>815</v>
      </c>
      <c r="I1346" s="153">
        <v>2023.0</v>
      </c>
      <c r="J1346" s="152">
        <v>2024.0</v>
      </c>
      <c r="K1346" s="153" t="s">
        <v>1043</v>
      </c>
      <c r="L1346" s="152" t="s">
        <v>5</v>
      </c>
      <c r="M1346" s="152" t="s">
        <v>8</v>
      </c>
      <c r="N1346" s="152">
        <v>10.0</v>
      </c>
      <c r="O1346" s="153"/>
      <c r="P1346" s="153"/>
      <c r="Q1346" s="153"/>
      <c r="R1346" s="153"/>
      <c r="S1346" s="153" t="s">
        <v>358</v>
      </c>
      <c r="T1346" s="153"/>
      <c r="U1346" s="135"/>
      <c r="V1346" s="135"/>
      <c r="W1346" s="135"/>
      <c r="X1346" s="135"/>
      <c r="Y1346" s="135"/>
      <c r="Z1346" s="135"/>
      <c r="AA1346" s="135"/>
    </row>
    <row r="1347" ht="15.0" customHeight="1">
      <c r="A1347" s="165" t="s">
        <v>363</v>
      </c>
      <c r="B1347" s="210">
        <v>1.0</v>
      </c>
      <c r="C1347" s="211">
        <v>3002420.407828</v>
      </c>
      <c r="D1347" s="212">
        <v>45199.0</v>
      </c>
      <c r="E1347" s="212">
        <v>45199.0</v>
      </c>
      <c r="F1347" s="213">
        <v>4.0</v>
      </c>
      <c r="G1347" s="152">
        <v>9.0</v>
      </c>
      <c r="H1347" s="153" t="s">
        <v>815</v>
      </c>
      <c r="I1347" s="153">
        <v>2023.0</v>
      </c>
      <c r="J1347" s="152">
        <v>2024.0</v>
      </c>
      <c r="K1347" s="153" t="s">
        <v>1044</v>
      </c>
      <c r="L1347" s="152" t="s">
        <v>5</v>
      </c>
      <c r="M1347" s="152" t="s">
        <v>8</v>
      </c>
      <c r="N1347" s="152">
        <v>10.0</v>
      </c>
      <c r="O1347" s="153"/>
      <c r="P1347" s="153"/>
      <c r="Q1347" s="153"/>
      <c r="R1347" s="153"/>
      <c r="S1347" s="153" t="s">
        <v>365</v>
      </c>
      <c r="T1347" s="153"/>
      <c r="U1347" s="135"/>
      <c r="V1347" s="135"/>
      <c r="W1347" s="135"/>
      <c r="X1347" s="135"/>
      <c r="Y1347" s="135"/>
      <c r="Z1347" s="135"/>
      <c r="AA1347" s="135"/>
    </row>
    <row r="1348" ht="15.0" customHeight="1">
      <c r="A1348" s="165" t="s">
        <v>370</v>
      </c>
      <c r="B1348" s="210">
        <v>1.0</v>
      </c>
      <c r="C1348" s="211">
        <v>675162.61</v>
      </c>
      <c r="D1348" s="212">
        <v>45199.0</v>
      </c>
      <c r="E1348" s="212">
        <v>45199.0</v>
      </c>
      <c r="F1348" s="213">
        <v>4.0</v>
      </c>
      <c r="G1348" s="152">
        <v>9.0</v>
      </c>
      <c r="H1348" s="153" t="s">
        <v>815</v>
      </c>
      <c r="I1348" s="153">
        <v>2023.0</v>
      </c>
      <c r="J1348" s="152">
        <v>2024.0</v>
      </c>
      <c r="K1348" s="153" t="s">
        <v>1045</v>
      </c>
      <c r="L1348" s="152" t="s">
        <v>5</v>
      </c>
      <c r="M1348" s="152" t="s">
        <v>8</v>
      </c>
      <c r="N1348" s="152">
        <v>10.0</v>
      </c>
      <c r="O1348" s="153"/>
      <c r="P1348" s="153"/>
      <c r="Q1348" s="153"/>
      <c r="R1348" s="153"/>
      <c r="S1348" s="153" t="s">
        <v>372</v>
      </c>
      <c r="T1348" s="153"/>
      <c r="U1348" s="135"/>
      <c r="V1348" s="135"/>
      <c r="W1348" s="135"/>
      <c r="X1348" s="135"/>
      <c r="Y1348" s="135"/>
      <c r="Z1348" s="135"/>
      <c r="AA1348" s="135"/>
    </row>
    <row r="1349" ht="15.0" customHeight="1">
      <c r="A1349" s="165" t="s">
        <v>383</v>
      </c>
      <c r="B1349" s="210">
        <v>1.0</v>
      </c>
      <c r="C1349" s="211">
        <v>1501303.47</v>
      </c>
      <c r="D1349" s="212">
        <v>45199.0</v>
      </c>
      <c r="E1349" s="212">
        <v>45199.0</v>
      </c>
      <c r="F1349" s="213">
        <v>4.0</v>
      </c>
      <c r="G1349" s="152">
        <v>9.0</v>
      </c>
      <c r="H1349" s="153" t="s">
        <v>815</v>
      </c>
      <c r="I1349" s="153">
        <v>2023.0</v>
      </c>
      <c r="J1349" s="152">
        <v>2024.0</v>
      </c>
      <c r="K1349" s="153" t="s">
        <v>1046</v>
      </c>
      <c r="L1349" s="152" t="s">
        <v>5</v>
      </c>
      <c r="M1349" s="152" t="s">
        <v>8</v>
      </c>
      <c r="N1349" s="152">
        <v>10.0</v>
      </c>
      <c r="O1349" s="153"/>
      <c r="P1349" s="153"/>
      <c r="Q1349" s="153"/>
      <c r="R1349" s="153"/>
      <c r="S1349" s="153" t="s">
        <v>385</v>
      </c>
      <c r="T1349" s="153"/>
      <c r="U1349" s="135"/>
      <c r="V1349" s="135"/>
      <c r="W1349" s="135"/>
      <c r="X1349" s="135"/>
      <c r="Y1349" s="135"/>
      <c r="Z1349" s="135"/>
      <c r="AA1349" s="135"/>
    </row>
    <row r="1350" ht="15.0" customHeight="1">
      <c r="A1350" s="165" t="s">
        <v>427</v>
      </c>
      <c r="B1350" s="210">
        <v>1.0</v>
      </c>
      <c r="C1350" s="211">
        <v>1176012.31</v>
      </c>
      <c r="D1350" s="212">
        <v>45199.0</v>
      </c>
      <c r="E1350" s="212">
        <v>45199.0</v>
      </c>
      <c r="F1350" s="213">
        <v>4.0</v>
      </c>
      <c r="G1350" s="152">
        <v>9.0</v>
      </c>
      <c r="H1350" s="153" t="s">
        <v>815</v>
      </c>
      <c r="I1350" s="153">
        <v>2023.0</v>
      </c>
      <c r="J1350" s="152">
        <v>2024.0</v>
      </c>
      <c r="K1350" s="153" t="s">
        <v>1047</v>
      </c>
      <c r="L1350" s="152" t="s">
        <v>5</v>
      </c>
      <c r="M1350" s="152" t="s">
        <v>8</v>
      </c>
      <c r="N1350" s="152">
        <v>10.0</v>
      </c>
      <c r="O1350" s="153"/>
      <c r="P1350" s="153"/>
      <c r="Q1350" s="153"/>
      <c r="R1350" s="153"/>
      <c r="S1350" s="153" t="s">
        <v>429</v>
      </c>
      <c r="T1350" s="153"/>
      <c r="U1350" s="135"/>
      <c r="V1350" s="135"/>
      <c r="W1350" s="135"/>
      <c r="X1350" s="135"/>
      <c r="Y1350" s="135"/>
      <c r="Z1350" s="135"/>
      <c r="AA1350" s="135"/>
    </row>
    <row r="1351" ht="15.0" customHeight="1">
      <c r="A1351" s="165" t="s">
        <v>446</v>
      </c>
      <c r="B1351" s="210">
        <v>1.0</v>
      </c>
      <c r="C1351" s="211">
        <v>148527.62000000002</v>
      </c>
      <c r="D1351" s="212">
        <v>45199.0</v>
      </c>
      <c r="E1351" s="212">
        <v>45199.0</v>
      </c>
      <c r="F1351" s="213">
        <v>4.0</v>
      </c>
      <c r="G1351" s="152">
        <v>9.0</v>
      </c>
      <c r="H1351" s="153" t="s">
        <v>815</v>
      </c>
      <c r="I1351" s="153">
        <v>2023.0</v>
      </c>
      <c r="J1351" s="152">
        <v>2024.0</v>
      </c>
      <c r="K1351" s="153" t="s">
        <v>1048</v>
      </c>
      <c r="L1351" s="152" t="s">
        <v>5</v>
      </c>
      <c r="M1351" s="152" t="s">
        <v>8</v>
      </c>
      <c r="N1351" s="152">
        <v>10.0</v>
      </c>
      <c r="O1351" s="153"/>
      <c r="P1351" s="153"/>
      <c r="Q1351" s="153"/>
      <c r="R1351" s="153"/>
      <c r="S1351" s="153" t="s">
        <v>448</v>
      </c>
      <c r="T1351" s="153"/>
      <c r="U1351" s="135"/>
      <c r="V1351" s="135"/>
      <c r="W1351" s="135"/>
      <c r="X1351" s="135"/>
      <c r="Y1351" s="135"/>
      <c r="Z1351" s="135"/>
      <c r="AA1351" s="135"/>
    </row>
    <row r="1352" ht="15.0" customHeight="1">
      <c r="A1352" s="165" t="s">
        <v>452</v>
      </c>
      <c r="B1352" s="210">
        <v>1.0</v>
      </c>
      <c r="C1352" s="211">
        <v>2711204.49</v>
      </c>
      <c r="D1352" s="212">
        <v>45199.0</v>
      </c>
      <c r="E1352" s="212">
        <v>45199.0</v>
      </c>
      <c r="F1352" s="213">
        <v>4.0</v>
      </c>
      <c r="G1352" s="152">
        <v>9.0</v>
      </c>
      <c r="H1352" s="153" t="s">
        <v>815</v>
      </c>
      <c r="I1352" s="153">
        <v>2023.0</v>
      </c>
      <c r="J1352" s="152">
        <v>2024.0</v>
      </c>
      <c r="K1352" s="153" t="s">
        <v>1049</v>
      </c>
      <c r="L1352" s="152" t="s">
        <v>5</v>
      </c>
      <c r="M1352" s="152" t="s">
        <v>8</v>
      </c>
      <c r="N1352" s="152">
        <v>10.0</v>
      </c>
      <c r="O1352" s="153"/>
      <c r="P1352" s="153"/>
      <c r="Q1352" s="153"/>
      <c r="R1352" s="153"/>
      <c r="S1352" s="153" t="s">
        <v>454</v>
      </c>
      <c r="T1352" s="153"/>
      <c r="U1352" s="135"/>
      <c r="V1352" s="135"/>
      <c r="W1352" s="135"/>
      <c r="X1352" s="135"/>
      <c r="Y1352" s="135"/>
      <c r="Z1352" s="135"/>
      <c r="AA1352" s="135"/>
    </row>
    <row r="1353" ht="15.0" customHeight="1">
      <c r="A1353" s="165" t="s">
        <v>469</v>
      </c>
      <c r="B1353" s="210">
        <v>1.0</v>
      </c>
      <c r="C1353" s="211">
        <v>-393704.98460100027</v>
      </c>
      <c r="D1353" s="212">
        <v>45199.0</v>
      </c>
      <c r="E1353" s="212">
        <v>45199.0</v>
      </c>
      <c r="F1353" s="213">
        <v>4.0</v>
      </c>
      <c r="G1353" s="152">
        <v>9.0</v>
      </c>
      <c r="H1353" s="153" t="s">
        <v>815</v>
      </c>
      <c r="I1353" s="153">
        <v>2023.0</v>
      </c>
      <c r="J1353" s="152">
        <v>2024.0</v>
      </c>
      <c r="K1353" s="153" t="s">
        <v>1050</v>
      </c>
      <c r="L1353" s="152" t="s">
        <v>5</v>
      </c>
      <c r="M1353" s="152" t="s">
        <v>8</v>
      </c>
      <c r="N1353" s="152">
        <v>10.0</v>
      </c>
      <c r="O1353" s="153"/>
      <c r="P1353" s="153"/>
      <c r="Q1353" s="153"/>
      <c r="R1353" s="153"/>
      <c r="S1353" s="153" t="s">
        <v>471</v>
      </c>
      <c r="T1353" s="153"/>
      <c r="U1353" s="135"/>
      <c r="V1353" s="135"/>
      <c r="W1353" s="135"/>
      <c r="X1353" s="135"/>
      <c r="Y1353" s="135"/>
      <c r="Z1353" s="135"/>
      <c r="AA1353" s="135"/>
    </row>
    <row r="1354" ht="15.0" customHeight="1">
      <c r="A1354" s="165" t="s">
        <v>477</v>
      </c>
      <c r="B1354" s="210">
        <v>1.0</v>
      </c>
      <c r="C1354" s="211">
        <v>846726.35</v>
      </c>
      <c r="D1354" s="212">
        <v>45199.0</v>
      </c>
      <c r="E1354" s="212">
        <v>45199.0</v>
      </c>
      <c r="F1354" s="213">
        <v>4.0</v>
      </c>
      <c r="G1354" s="152">
        <v>9.0</v>
      </c>
      <c r="H1354" s="153" t="s">
        <v>815</v>
      </c>
      <c r="I1354" s="153">
        <v>2023.0</v>
      </c>
      <c r="J1354" s="152">
        <v>2024.0</v>
      </c>
      <c r="K1354" s="153" t="s">
        <v>1051</v>
      </c>
      <c r="L1354" s="152" t="s">
        <v>5</v>
      </c>
      <c r="M1354" s="152" t="s">
        <v>8</v>
      </c>
      <c r="N1354" s="152">
        <v>10.0</v>
      </c>
      <c r="O1354" s="153"/>
      <c r="P1354" s="153"/>
      <c r="Q1354" s="153"/>
      <c r="R1354" s="153"/>
      <c r="S1354" s="153" t="s">
        <v>479</v>
      </c>
      <c r="T1354" s="153"/>
      <c r="U1354" s="135"/>
      <c r="V1354" s="135"/>
      <c r="W1354" s="135"/>
      <c r="X1354" s="135"/>
      <c r="Y1354" s="135"/>
      <c r="Z1354" s="135"/>
      <c r="AA1354" s="135"/>
    </row>
    <row r="1355" ht="15.0" customHeight="1">
      <c r="A1355" s="165" t="s">
        <v>490</v>
      </c>
      <c r="B1355" s="210">
        <v>1.0</v>
      </c>
      <c r="C1355" s="211">
        <v>124855.98</v>
      </c>
      <c r="D1355" s="212">
        <v>45199.0</v>
      </c>
      <c r="E1355" s="212">
        <v>45199.0</v>
      </c>
      <c r="F1355" s="213">
        <v>4.0</v>
      </c>
      <c r="G1355" s="152">
        <v>9.0</v>
      </c>
      <c r="H1355" s="153" t="s">
        <v>815</v>
      </c>
      <c r="I1355" s="153">
        <v>2023.0</v>
      </c>
      <c r="J1355" s="152">
        <v>2024.0</v>
      </c>
      <c r="K1355" s="153" t="s">
        <v>1052</v>
      </c>
      <c r="L1355" s="152" t="s">
        <v>5</v>
      </c>
      <c r="M1355" s="152" t="s">
        <v>8</v>
      </c>
      <c r="N1355" s="152">
        <v>10.0</v>
      </c>
      <c r="O1355" s="153"/>
      <c r="P1355" s="153"/>
      <c r="Q1355" s="153"/>
      <c r="R1355" s="153"/>
      <c r="S1355" s="153" t="s">
        <v>493</v>
      </c>
      <c r="T1355" s="153"/>
      <c r="U1355" s="135"/>
      <c r="V1355" s="135"/>
      <c r="W1355" s="135"/>
      <c r="X1355" s="135"/>
      <c r="Y1355" s="135"/>
      <c r="Z1355" s="135"/>
      <c r="AA1355" s="135"/>
    </row>
    <row r="1356" ht="15.0" customHeight="1">
      <c r="A1356" s="165" t="s">
        <v>495</v>
      </c>
      <c r="B1356" s="210">
        <v>1.0</v>
      </c>
      <c r="C1356" s="211">
        <v>-4113.21</v>
      </c>
      <c r="D1356" s="212">
        <v>45199.0</v>
      </c>
      <c r="E1356" s="212">
        <v>45199.0</v>
      </c>
      <c r="F1356" s="213">
        <v>4.0</v>
      </c>
      <c r="G1356" s="152">
        <v>9.0</v>
      </c>
      <c r="H1356" s="153" t="s">
        <v>815</v>
      </c>
      <c r="I1356" s="153">
        <v>2023.0</v>
      </c>
      <c r="J1356" s="152">
        <v>2024.0</v>
      </c>
      <c r="K1356" s="153" t="s">
        <v>1053</v>
      </c>
      <c r="L1356" s="152" t="s">
        <v>5</v>
      </c>
      <c r="M1356" s="152" t="s">
        <v>8</v>
      </c>
      <c r="N1356" s="152">
        <v>10.0</v>
      </c>
      <c r="O1356" s="153"/>
      <c r="P1356" s="153"/>
      <c r="Q1356" s="153"/>
      <c r="R1356" s="153"/>
      <c r="S1356" s="153" t="s">
        <v>498</v>
      </c>
      <c r="T1356" s="153"/>
      <c r="U1356" s="135"/>
      <c r="V1356" s="135"/>
      <c r="W1356" s="135"/>
      <c r="X1356" s="135"/>
      <c r="Y1356" s="135"/>
      <c r="Z1356" s="135"/>
      <c r="AA1356" s="135"/>
    </row>
    <row r="1357" ht="15.0" customHeight="1">
      <c r="A1357" s="165" t="s">
        <v>500</v>
      </c>
      <c r="B1357" s="210">
        <v>1.0</v>
      </c>
      <c r="C1357" s="211">
        <v>201868.22999999998</v>
      </c>
      <c r="D1357" s="212">
        <v>45199.0</v>
      </c>
      <c r="E1357" s="212">
        <v>45199.0</v>
      </c>
      <c r="F1357" s="213">
        <v>4.0</v>
      </c>
      <c r="G1357" s="152">
        <v>9.0</v>
      </c>
      <c r="H1357" s="153" t="s">
        <v>815</v>
      </c>
      <c r="I1357" s="153">
        <v>2023.0</v>
      </c>
      <c r="J1357" s="152">
        <v>2024.0</v>
      </c>
      <c r="K1357" s="153" t="s">
        <v>1054</v>
      </c>
      <c r="L1357" s="152" t="s">
        <v>5</v>
      </c>
      <c r="M1357" s="152" t="s">
        <v>8</v>
      </c>
      <c r="N1357" s="152">
        <v>10.0</v>
      </c>
      <c r="O1357" s="153"/>
      <c r="P1357" s="153"/>
      <c r="Q1357" s="153"/>
      <c r="R1357" s="153"/>
      <c r="S1357" s="153" t="s">
        <v>503</v>
      </c>
      <c r="T1357" s="153"/>
      <c r="U1357" s="135"/>
      <c r="V1357" s="135"/>
      <c r="W1357" s="135"/>
      <c r="X1357" s="135"/>
      <c r="Y1357" s="135"/>
      <c r="Z1357" s="135"/>
      <c r="AA1357" s="135"/>
    </row>
    <row r="1358" ht="15.0" customHeight="1">
      <c r="A1358" s="165" t="s">
        <v>505</v>
      </c>
      <c r="B1358" s="210">
        <v>1.0</v>
      </c>
      <c r="C1358" s="211">
        <v>0.0</v>
      </c>
      <c r="D1358" s="212">
        <v>45199.0</v>
      </c>
      <c r="E1358" s="212">
        <v>45199.0</v>
      </c>
      <c r="F1358" s="213">
        <v>4.0</v>
      </c>
      <c r="G1358" s="152">
        <v>9.0</v>
      </c>
      <c r="H1358" s="153" t="s">
        <v>815</v>
      </c>
      <c r="I1358" s="153">
        <v>2023.0</v>
      </c>
      <c r="J1358" s="152">
        <v>2024.0</v>
      </c>
      <c r="K1358" s="153" t="s">
        <v>1055</v>
      </c>
      <c r="L1358" s="152" t="s">
        <v>5</v>
      </c>
      <c r="M1358" s="152" t="s">
        <v>8</v>
      </c>
      <c r="N1358" s="152">
        <v>10.0</v>
      </c>
      <c r="O1358" s="153"/>
      <c r="P1358" s="153"/>
      <c r="Q1358" s="153"/>
      <c r="R1358" s="153"/>
      <c r="S1358" s="153" t="s">
        <v>508</v>
      </c>
      <c r="T1358" s="153"/>
      <c r="U1358" s="135"/>
      <c r="V1358" s="135"/>
      <c r="W1358" s="135"/>
      <c r="X1358" s="135"/>
      <c r="Y1358" s="135"/>
      <c r="Z1358" s="135"/>
      <c r="AA1358" s="135"/>
    </row>
    <row r="1359" ht="15.0" customHeight="1">
      <c r="A1359" s="165" t="s">
        <v>511</v>
      </c>
      <c r="B1359" s="210">
        <v>1.0</v>
      </c>
      <c r="C1359" s="211">
        <v>3202.9</v>
      </c>
      <c r="D1359" s="212">
        <v>45199.0</v>
      </c>
      <c r="E1359" s="212">
        <v>45199.0</v>
      </c>
      <c r="F1359" s="213">
        <v>4.0</v>
      </c>
      <c r="G1359" s="152">
        <v>9.0</v>
      </c>
      <c r="H1359" s="153" t="s">
        <v>815</v>
      </c>
      <c r="I1359" s="153">
        <v>2023.0</v>
      </c>
      <c r="J1359" s="152">
        <v>2024.0</v>
      </c>
      <c r="K1359" s="153" t="s">
        <v>1056</v>
      </c>
      <c r="L1359" s="152" t="s">
        <v>5</v>
      </c>
      <c r="M1359" s="152" t="s">
        <v>8</v>
      </c>
      <c r="N1359" s="152">
        <v>10.0</v>
      </c>
      <c r="O1359" s="153"/>
      <c r="P1359" s="153"/>
      <c r="Q1359" s="153"/>
      <c r="R1359" s="153"/>
      <c r="S1359" s="153" t="s">
        <v>514</v>
      </c>
      <c r="T1359" s="153"/>
      <c r="U1359" s="135"/>
      <c r="V1359" s="135"/>
      <c r="W1359" s="135"/>
      <c r="X1359" s="135"/>
      <c r="Y1359" s="135"/>
      <c r="Z1359" s="135"/>
      <c r="AA1359" s="135"/>
    </row>
    <row r="1360" ht="15.0" customHeight="1">
      <c r="A1360" s="165" t="s">
        <v>526</v>
      </c>
      <c r="B1360" s="210">
        <v>1.0</v>
      </c>
      <c r="C1360" s="211">
        <v>259897.59999999998</v>
      </c>
      <c r="D1360" s="212">
        <v>45199.0</v>
      </c>
      <c r="E1360" s="212">
        <v>45199.0</v>
      </c>
      <c r="F1360" s="213">
        <v>4.0</v>
      </c>
      <c r="G1360" s="152">
        <v>9.0</v>
      </c>
      <c r="H1360" s="153" t="s">
        <v>815</v>
      </c>
      <c r="I1360" s="153">
        <v>2023.0</v>
      </c>
      <c r="J1360" s="152">
        <v>2024.0</v>
      </c>
      <c r="K1360" s="153" t="s">
        <v>1057</v>
      </c>
      <c r="L1360" s="152" t="s">
        <v>5</v>
      </c>
      <c r="M1360" s="152" t="s">
        <v>8</v>
      </c>
      <c r="N1360" s="152">
        <v>10.0</v>
      </c>
      <c r="O1360" s="153"/>
      <c r="P1360" s="153"/>
      <c r="Q1360" s="153"/>
      <c r="R1360" s="153"/>
      <c r="S1360" s="153" t="s">
        <v>528</v>
      </c>
      <c r="T1360" s="153"/>
      <c r="U1360" s="135"/>
      <c r="V1360" s="135"/>
      <c r="W1360" s="135"/>
      <c r="X1360" s="135"/>
      <c r="Y1360" s="135"/>
      <c r="Z1360" s="135"/>
      <c r="AA1360" s="135"/>
    </row>
    <row r="1361" ht="15.0" customHeight="1">
      <c r="A1361" s="165" t="s">
        <v>538</v>
      </c>
      <c r="B1361" s="210">
        <v>1.0</v>
      </c>
      <c r="C1361" s="211">
        <v>573091.8899999999</v>
      </c>
      <c r="D1361" s="212">
        <v>45199.0</v>
      </c>
      <c r="E1361" s="212">
        <v>45199.0</v>
      </c>
      <c r="F1361" s="213">
        <v>4.0</v>
      </c>
      <c r="G1361" s="152">
        <v>9.0</v>
      </c>
      <c r="H1361" s="153" t="s">
        <v>815</v>
      </c>
      <c r="I1361" s="153">
        <v>2023.0</v>
      </c>
      <c r="J1361" s="152">
        <v>2024.0</v>
      </c>
      <c r="K1361" s="153" t="s">
        <v>1058</v>
      </c>
      <c r="L1361" s="152" t="s">
        <v>5</v>
      </c>
      <c r="M1361" s="152" t="s">
        <v>8</v>
      </c>
      <c r="N1361" s="152">
        <v>10.0</v>
      </c>
      <c r="O1361" s="153"/>
      <c r="P1361" s="153"/>
      <c r="Q1361" s="153"/>
      <c r="R1361" s="153"/>
      <c r="S1361" s="153" t="s">
        <v>540</v>
      </c>
      <c r="T1361" s="153"/>
      <c r="U1361" s="135"/>
      <c r="V1361" s="135"/>
      <c r="W1361" s="135"/>
      <c r="X1361" s="135"/>
      <c r="Y1361" s="135"/>
      <c r="Z1361" s="135"/>
      <c r="AA1361" s="135"/>
    </row>
    <row r="1362" ht="15.0" customHeight="1">
      <c r="A1362" s="165" t="s">
        <v>550</v>
      </c>
      <c r="B1362" s="210">
        <v>1.0</v>
      </c>
      <c r="C1362" s="211">
        <v>323929.43</v>
      </c>
      <c r="D1362" s="212">
        <v>45199.0</v>
      </c>
      <c r="E1362" s="212">
        <v>45199.0</v>
      </c>
      <c r="F1362" s="213">
        <v>4.0</v>
      </c>
      <c r="G1362" s="152">
        <v>9.0</v>
      </c>
      <c r="H1362" s="153" t="s">
        <v>815</v>
      </c>
      <c r="I1362" s="153">
        <v>2023.0</v>
      </c>
      <c r="J1362" s="152">
        <v>2024.0</v>
      </c>
      <c r="K1362" s="153" t="s">
        <v>1059</v>
      </c>
      <c r="L1362" s="152" t="s">
        <v>5</v>
      </c>
      <c r="M1362" s="152" t="s">
        <v>8</v>
      </c>
      <c r="N1362" s="152">
        <v>10.0</v>
      </c>
      <c r="O1362" s="153"/>
      <c r="P1362" s="153"/>
      <c r="Q1362" s="153"/>
      <c r="R1362" s="153"/>
      <c r="S1362" s="153" t="s">
        <v>552</v>
      </c>
      <c r="T1362" s="153"/>
      <c r="U1362" s="135"/>
      <c r="V1362" s="135"/>
      <c r="W1362" s="135"/>
      <c r="X1362" s="135"/>
      <c r="Y1362" s="135"/>
      <c r="Z1362" s="135"/>
      <c r="AA1362" s="135"/>
    </row>
    <row r="1363" ht="15.0" customHeight="1">
      <c r="A1363" s="165" t="s">
        <v>556</v>
      </c>
      <c r="B1363" s="210">
        <v>1.0</v>
      </c>
      <c r="C1363" s="211">
        <v>382249.50510099996</v>
      </c>
      <c r="D1363" s="212">
        <v>45199.0</v>
      </c>
      <c r="E1363" s="212">
        <v>45199.0</v>
      </c>
      <c r="F1363" s="213">
        <v>4.0</v>
      </c>
      <c r="G1363" s="152">
        <v>9.0</v>
      </c>
      <c r="H1363" s="153" t="s">
        <v>815</v>
      </c>
      <c r="I1363" s="153">
        <v>2023.0</v>
      </c>
      <c r="J1363" s="152">
        <v>2024.0</v>
      </c>
      <c r="K1363" s="153" t="s">
        <v>1060</v>
      </c>
      <c r="L1363" s="152" t="s">
        <v>5</v>
      </c>
      <c r="M1363" s="152" t="s">
        <v>8</v>
      </c>
      <c r="N1363" s="152">
        <v>10.0</v>
      </c>
      <c r="O1363" s="153"/>
      <c r="P1363" s="153"/>
      <c r="Q1363" s="153"/>
      <c r="R1363" s="153"/>
      <c r="S1363" s="153" t="s">
        <v>558</v>
      </c>
      <c r="T1363" s="153"/>
      <c r="U1363" s="135"/>
      <c r="V1363" s="135"/>
      <c r="W1363" s="135"/>
      <c r="X1363" s="135"/>
      <c r="Y1363" s="135"/>
      <c r="Z1363" s="135"/>
      <c r="AA1363" s="135"/>
    </row>
    <row r="1364" ht="15.0" customHeight="1">
      <c r="A1364" s="165" t="s">
        <v>560</v>
      </c>
      <c r="B1364" s="210">
        <v>1.0</v>
      </c>
      <c r="C1364" s="211">
        <v>1459278.8016279999</v>
      </c>
      <c r="D1364" s="212">
        <v>45199.0</v>
      </c>
      <c r="E1364" s="212">
        <v>45199.0</v>
      </c>
      <c r="F1364" s="213">
        <v>4.0</v>
      </c>
      <c r="G1364" s="152">
        <v>9.0</v>
      </c>
      <c r="H1364" s="153" t="s">
        <v>815</v>
      </c>
      <c r="I1364" s="153">
        <v>2023.0</v>
      </c>
      <c r="J1364" s="152">
        <v>2024.0</v>
      </c>
      <c r="K1364" s="153" t="s">
        <v>1061</v>
      </c>
      <c r="L1364" s="152" t="s">
        <v>5</v>
      </c>
      <c r="M1364" s="152" t="s">
        <v>8</v>
      </c>
      <c r="N1364" s="152">
        <v>10.0</v>
      </c>
      <c r="O1364" s="153"/>
      <c r="P1364" s="153"/>
      <c r="Q1364" s="153"/>
      <c r="R1364" s="153"/>
      <c r="S1364" s="153" t="s">
        <v>562</v>
      </c>
      <c r="T1364" s="153"/>
      <c r="U1364" s="135"/>
      <c r="V1364" s="135"/>
      <c r="W1364" s="135"/>
      <c r="X1364" s="135"/>
      <c r="Y1364" s="135"/>
      <c r="Z1364" s="135"/>
      <c r="AA1364" s="135"/>
    </row>
    <row r="1365" ht="15.0" customHeight="1">
      <c r="A1365" s="165" t="s">
        <v>565</v>
      </c>
      <c r="B1365" s="210">
        <v>1.0</v>
      </c>
      <c r="C1365" s="211">
        <v>92572.84</v>
      </c>
      <c r="D1365" s="212">
        <v>45199.0</v>
      </c>
      <c r="E1365" s="212">
        <v>45199.0</v>
      </c>
      <c r="F1365" s="213">
        <v>4.0</v>
      </c>
      <c r="G1365" s="152">
        <v>9.0</v>
      </c>
      <c r="H1365" s="153" t="s">
        <v>815</v>
      </c>
      <c r="I1365" s="153">
        <v>2023.0</v>
      </c>
      <c r="J1365" s="152">
        <v>2024.0</v>
      </c>
      <c r="K1365" s="153" t="s">
        <v>1062</v>
      </c>
      <c r="L1365" s="152" t="s">
        <v>5</v>
      </c>
      <c r="M1365" s="152" t="s">
        <v>8</v>
      </c>
      <c r="N1365" s="152">
        <v>10.0</v>
      </c>
      <c r="O1365" s="153"/>
      <c r="P1365" s="153"/>
      <c r="Q1365" s="153"/>
      <c r="R1365" s="153"/>
      <c r="S1365" s="153" t="s">
        <v>567</v>
      </c>
      <c r="T1365" s="153"/>
      <c r="U1365" s="135"/>
      <c r="V1365" s="135"/>
      <c r="W1365" s="135"/>
      <c r="X1365" s="135"/>
      <c r="Y1365" s="135"/>
      <c r="Z1365" s="135"/>
      <c r="AA1365" s="135"/>
    </row>
    <row r="1366" ht="15.0" customHeight="1">
      <c r="A1366" s="165" t="s">
        <v>569</v>
      </c>
      <c r="B1366" s="210">
        <v>1.0</v>
      </c>
      <c r="C1366" s="211">
        <v>910023.079029</v>
      </c>
      <c r="D1366" s="212">
        <v>45199.0</v>
      </c>
      <c r="E1366" s="212">
        <v>45199.0</v>
      </c>
      <c r="F1366" s="213">
        <v>4.0</v>
      </c>
      <c r="G1366" s="152">
        <v>9.0</v>
      </c>
      <c r="H1366" s="153" t="s">
        <v>815</v>
      </c>
      <c r="I1366" s="153">
        <v>2023.0</v>
      </c>
      <c r="J1366" s="152">
        <v>2024.0</v>
      </c>
      <c r="K1366" s="153" t="s">
        <v>1063</v>
      </c>
      <c r="L1366" s="152" t="s">
        <v>5</v>
      </c>
      <c r="M1366" s="152" t="s">
        <v>8</v>
      </c>
      <c r="N1366" s="152">
        <v>10.0</v>
      </c>
      <c r="O1366" s="153"/>
      <c r="P1366" s="153"/>
      <c r="Q1366" s="153"/>
      <c r="R1366" s="153"/>
      <c r="S1366" s="153" t="s">
        <v>571</v>
      </c>
      <c r="T1366" s="153"/>
      <c r="U1366" s="135"/>
      <c r="V1366" s="135"/>
      <c r="W1366" s="135"/>
      <c r="X1366" s="135"/>
      <c r="Y1366" s="135"/>
      <c r="Z1366" s="135"/>
      <c r="AA1366" s="135"/>
    </row>
    <row r="1367" ht="15.0" customHeight="1">
      <c r="A1367" s="165" t="s">
        <v>544</v>
      </c>
      <c r="B1367" s="210">
        <v>1.0</v>
      </c>
      <c r="C1367" s="211">
        <v>93264.42999999998</v>
      </c>
      <c r="D1367" s="212">
        <v>45199.0</v>
      </c>
      <c r="E1367" s="212">
        <v>45199.0</v>
      </c>
      <c r="F1367" s="213">
        <v>4.0</v>
      </c>
      <c r="G1367" s="152">
        <v>9.0</v>
      </c>
      <c r="H1367" s="153" t="s">
        <v>815</v>
      </c>
      <c r="I1367" s="153">
        <v>2023.0</v>
      </c>
      <c r="J1367" s="152">
        <v>2024.0</v>
      </c>
      <c r="K1367" s="153" t="s">
        <v>1064</v>
      </c>
      <c r="L1367" s="152" t="s">
        <v>5</v>
      </c>
      <c r="M1367" s="152" t="s">
        <v>8</v>
      </c>
      <c r="N1367" s="152">
        <v>10.0</v>
      </c>
      <c r="O1367" s="153"/>
      <c r="P1367" s="153"/>
      <c r="Q1367" s="153"/>
      <c r="R1367" s="153"/>
      <c r="S1367" s="153" t="s">
        <v>546</v>
      </c>
      <c r="T1367" s="153"/>
      <c r="U1367" s="135"/>
      <c r="V1367" s="135"/>
      <c r="W1367" s="135"/>
      <c r="X1367" s="135"/>
      <c r="Y1367" s="135"/>
      <c r="Z1367" s="135"/>
      <c r="AA1367" s="135"/>
    </row>
    <row r="1368" ht="15.0" customHeight="1">
      <c r="A1368" s="165" t="s">
        <v>122</v>
      </c>
      <c r="B1368" s="210">
        <v>1.0</v>
      </c>
      <c r="C1368" s="211">
        <v>-293188.96</v>
      </c>
      <c r="D1368" s="212">
        <v>45291.0</v>
      </c>
      <c r="E1368" s="212">
        <v>45291.0</v>
      </c>
      <c r="F1368" s="213">
        <v>4.0</v>
      </c>
      <c r="G1368" s="152">
        <v>12.0</v>
      </c>
      <c r="H1368" s="153" t="s">
        <v>816</v>
      </c>
      <c r="I1368" s="153">
        <v>2023.0</v>
      </c>
      <c r="J1368" s="152">
        <v>2024.0</v>
      </c>
      <c r="K1368" s="153" t="s">
        <v>1065</v>
      </c>
      <c r="L1368" s="152" t="s">
        <v>5</v>
      </c>
      <c r="M1368" s="152" t="s">
        <v>8</v>
      </c>
      <c r="N1368" s="152">
        <v>10.0</v>
      </c>
      <c r="O1368" s="153"/>
      <c r="P1368" s="153"/>
      <c r="Q1368" s="153"/>
      <c r="R1368" s="153"/>
      <c r="S1368" s="153" t="s">
        <v>124</v>
      </c>
      <c r="T1368" s="153"/>
      <c r="U1368" s="135"/>
      <c r="V1368" s="135"/>
      <c r="W1368" s="135"/>
      <c r="X1368" s="135"/>
      <c r="Y1368" s="135"/>
      <c r="Z1368" s="135"/>
      <c r="AA1368" s="135"/>
    </row>
    <row r="1369" ht="15.0" customHeight="1">
      <c r="A1369" s="165" t="s">
        <v>127</v>
      </c>
      <c r="B1369" s="210">
        <v>1.0</v>
      </c>
      <c r="C1369" s="211">
        <v>199999.99999999994</v>
      </c>
      <c r="D1369" s="212">
        <v>45291.0</v>
      </c>
      <c r="E1369" s="212">
        <v>45291.0</v>
      </c>
      <c r="F1369" s="213">
        <v>4.0</v>
      </c>
      <c r="G1369" s="152">
        <v>12.0</v>
      </c>
      <c r="H1369" s="153" t="s">
        <v>816</v>
      </c>
      <c r="I1369" s="153">
        <v>2023.0</v>
      </c>
      <c r="J1369" s="152">
        <v>2024.0</v>
      </c>
      <c r="K1369" s="153" t="s">
        <v>1066</v>
      </c>
      <c r="L1369" s="152" t="s">
        <v>5</v>
      </c>
      <c r="M1369" s="152" t="s">
        <v>8</v>
      </c>
      <c r="N1369" s="152">
        <v>10.0</v>
      </c>
      <c r="O1369" s="153"/>
      <c r="P1369" s="153"/>
      <c r="Q1369" s="153"/>
      <c r="R1369" s="153"/>
      <c r="S1369" s="153" t="s">
        <v>129</v>
      </c>
      <c r="T1369" s="153"/>
      <c r="U1369" s="135"/>
      <c r="V1369" s="135"/>
      <c r="W1369" s="135"/>
      <c r="X1369" s="135"/>
      <c r="Y1369" s="135"/>
      <c r="Z1369" s="135"/>
      <c r="AA1369" s="135"/>
    </row>
    <row r="1370" ht="15.0" customHeight="1">
      <c r="A1370" s="165" t="s">
        <v>136</v>
      </c>
      <c r="B1370" s="210">
        <v>1.0</v>
      </c>
      <c r="C1370" s="211">
        <v>815881.88</v>
      </c>
      <c r="D1370" s="212">
        <v>45291.0</v>
      </c>
      <c r="E1370" s="212">
        <v>45291.0</v>
      </c>
      <c r="F1370" s="213">
        <v>4.0</v>
      </c>
      <c r="G1370" s="152">
        <v>12.0</v>
      </c>
      <c r="H1370" s="153" t="s">
        <v>816</v>
      </c>
      <c r="I1370" s="153">
        <v>2023.0</v>
      </c>
      <c r="J1370" s="152">
        <v>2024.0</v>
      </c>
      <c r="K1370" s="153" t="s">
        <v>1067</v>
      </c>
      <c r="L1370" s="152" t="s">
        <v>5</v>
      </c>
      <c r="M1370" s="152" t="s">
        <v>8</v>
      </c>
      <c r="N1370" s="152">
        <v>10.0</v>
      </c>
      <c r="O1370" s="153"/>
      <c r="P1370" s="153"/>
      <c r="Q1370" s="153"/>
      <c r="R1370" s="153"/>
      <c r="S1370" s="153" t="s">
        <v>138</v>
      </c>
      <c r="T1370" s="153"/>
      <c r="U1370" s="135"/>
      <c r="V1370" s="135"/>
      <c r="W1370" s="135"/>
      <c r="X1370" s="135"/>
      <c r="Y1370" s="135"/>
      <c r="Z1370" s="135"/>
      <c r="AA1370" s="135"/>
    </row>
    <row r="1371" ht="15.0" customHeight="1">
      <c r="A1371" s="165" t="s">
        <v>161</v>
      </c>
      <c r="B1371" s="210">
        <v>1.0</v>
      </c>
      <c r="C1371" s="211">
        <v>3299779.5145349978</v>
      </c>
      <c r="D1371" s="212">
        <v>45291.0</v>
      </c>
      <c r="E1371" s="212">
        <v>45291.0</v>
      </c>
      <c r="F1371" s="213">
        <v>4.0</v>
      </c>
      <c r="G1371" s="152">
        <v>12.0</v>
      </c>
      <c r="H1371" s="153" t="s">
        <v>816</v>
      </c>
      <c r="I1371" s="153">
        <v>2023.0</v>
      </c>
      <c r="J1371" s="152">
        <v>2024.0</v>
      </c>
      <c r="K1371" s="153" t="s">
        <v>1068</v>
      </c>
      <c r="L1371" s="152" t="s">
        <v>5</v>
      </c>
      <c r="M1371" s="152" t="s">
        <v>8</v>
      </c>
      <c r="N1371" s="152">
        <v>10.0</v>
      </c>
      <c r="O1371" s="153"/>
      <c r="P1371" s="153"/>
      <c r="Q1371" s="153"/>
      <c r="R1371" s="153"/>
      <c r="S1371" s="153" t="s">
        <v>163</v>
      </c>
      <c r="T1371" s="153"/>
      <c r="U1371" s="135"/>
      <c r="V1371" s="135"/>
      <c r="W1371" s="135"/>
      <c r="X1371" s="135"/>
      <c r="Y1371" s="135"/>
      <c r="Z1371" s="135"/>
      <c r="AA1371" s="135"/>
    </row>
    <row r="1372" ht="15.0" customHeight="1">
      <c r="A1372" s="165" t="s">
        <v>174</v>
      </c>
      <c r="B1372" s="210">
        <v>1.0</v>
      </c>
      <c r="C1372" s="211">
        <v>1520.3000000000002</v>
      </c>
      <c r="D1372" s="212">
        <v>45291.0</v>
      </c>
      <c r="E1372" s="212">
        <v>45291.0</v>
      </c>
      <c r="F1372" s="213">
        <v>4.0</v>
      </c>
      <c r="G1372" s="152">
        <v>12.0</v>
      </c>
      <c r="H1372" s="153" t="s">
        <v>816</v>
      </c>
      <c r="I1372" s="153">
        <v>2023.0</v>
      </c>
      <c r="J1372" s="152">
        <v>2024.0</v>
      </c>
      <c r="K1372" s="153" t="s">
        <v>1069</v>
      </c>
      <c r="L1372" s="152" t="s">
        <v>5</v>
      </c>
      <c r="M1372" s="152" t="s">
        <v>8</v>
      </c>
      <c r="N1372" s="152">
        <v>10.0</v>
      </c>
      <c r="O1372" s="153"/>
      <c r="P1372" s="153"/>
      <c r="Q1372" s="153"/>
      <c r="R1372" s="153"/>
      <c r="S1372" s="153" t="s">
        <v>167</v>
      </c>
      <c r="T1372" s="153"/>
      <c r="U1372" s="135"/>
      <c r="V1372" s="135"/>
      <c r="W1372" s="135"/>
      <c r="X1372" s="135"/>
      <c r="Y1372" s="135"/>
      <c r="Z1372" s="135"/>
      <c r="AA1372" s="135"/>
    </row>
    <row r="1373" ht="15.0" customHeight="1">
      <c r="A1373" s="165" t="s">
        <v>199</v>
      </c>
      <c r="B1373" s="210">
        <v>1.0</v>
      </c>
      <c r="C1373" s="211">
        <v>-20675.39</v>
      </c>
      <c r="D1373" s="212">
        <v>45291.0</v>
      </c>
      <c r="E1373" s="212">
        <v>45291.0</v>
      </c>
      <c r="F1373" s="213">
        <v>4.0</v>
      </c>
      <c r="G1373" s="152">
        <v>12.0</v>
      </c>
      <c r="H1373" s="153" t="s">
        <v>816</v>
      </c>
      <c r="I1373" s="153">
        <v>2023.0</v>
      </c>
      <c r="J1373" s="152">
        <v>2024.0</v>
      </c>
      <c r="K1373" s="153" t="s">
        <v>1070</v>
      </c>
      <c r="L1373" s="152" t="s">
        <v>5</v>
      </c>
      <c r="M1373" s="152" t="s">
        <v>8</v>
      </c>
      <c r="N1373" s="152">
        <v>10.0</v>
      </c>
      <c r="O1373" s="153"/>
      <c r="P1373" s="153"/>
      <c r="Q1373" s="153"/>
      <c r="R1373" s="153"/>
      <c r="S1373" s="153" t="s">
        <v>201</v>
      </c>
      <c r="T1373" s="153"/>
      <c r="U1373" s="135"/>
      <c r="V1373" s="135"/>
      <c r="W1373" s="135"/>
      <c r="X1373" s="135"/>
      <c r="Y1373" s="135"/>
      <c r="Z1373" s="135"/>
      <c r="AA1373" s="135"/>
    </row>
    <row r="1374" ht="15.0" customHeight="1">
      <c r="A1374" s="165" t="s">
        <v>207</v>
      </c>
      <c r="B1374" s="210">
        <v>1.0</v>
      </c>
      <c r="C1374" s="211">
        <v>124051.59480900003</v>
      </c>
      <c r="D1374" s="212">
        <v>45291.0</v>
      </c>
      <c r="E1374" s="212">
        <v>45291.0</v>
      </c>
      <c r="F1374" s="213">
        <v>4.0</v>
      </c>
      <c r="G1374" s="152">
        <v>12.0</v>
      </c>
      <c r="H1374" s="153" t="s">
        <v>816</v>
      </c>
      <c r="I1374" s="153">
        <v>2023.0</v>
      </c>
      <c r="J1374" s="152">
        <v>2024.0</v>
      </c>
      <c r="K1374" s="153" t="s">
        <v>1071</v>
      </c>
      <c r="L1374" s="152" t="s">
        <v>5</v>
      </c>
      <c r="M1374" s="152" t="s">
        <v>8</v>
      </c>
      <c r="N1374" s="152">
        <v>10.0</v>
      </c>
      <c r="O1374" s="153"/>
      <c r="P1374" s="153"/>
      <c r="Q1374" s="153"/>
      <c r="R1374" s="153"/>
      <c r="S1374" s="153" t="s">
        <v>209</v>
      </c>
      <c r="T1374" s="153"/>
      <c r="U1374" s="135"/>
      <c r="V1374" s="135"/>
      <c r="W1374" s="135"/>
      <c r="X1374" s="135"/>
      <c r="Y1374" s="135"/>
      <c r="Z1374" s="135"/>
      <c r="AA1374" s="135"/>
    </row>
    <row r="1375" ht="15.0" customHeight="1">
      <c r="A1375" s="165" t="s">
        <v>227</v>
      </c>
      <c r="B1375" s="210">
        <v>1.0</v>
      </c>
      <c r="C1375" s="211">
        <v>-517.37</v>
      </c>
      <c r="D1375" s="212">
        <v>45291.0</v>
      </c>
      <c r="E1375" s="212">
        <v>45291.0</v>
      </c>
      <c r="F1375" s="213">
        <v>4.0</v>
      </c>
      <c r="G1375" s="152">
        <v>12.0</v>
      </c>
      <c r="H1375" s="153" t="s">
        <v>816</v>
      </c>
      <c r="I1375" s="153">
        <v>2023.0</v>
      </c>
      <c r="J1375" s="152">
        <v>2024.0</v>
      </c>
      <c r="K1375" s="153" t="s">
        <v>1072</v>
      </c>
      <c r="L1375" s="152" t="s">
        <v>5</v>
      </c>
      <c r="M1375" s="152" t="s">
        <v>8</v>
      </c>
      <c r="N1375" s="152">
        <v>10.0</v>
      </c>
      <c r="O1375" s="153"/>
      <c r="P1375" s="153"/>
      <c r="Q1375" s="153"/>
      <c r="R1375" s="153"/>
      <c r="S1375" s="153" t="s">
        <v>229</v>
      </c>
      <c r="T1375" s="153"/>
      <c r="U1375" s="135"/>
      <c r="V1375" s="135"/>
      <c r="W1375" s="135"/>
      <c r="X1375" s="135"/>
      <c r="Y1375" s="135"/>
      <c r="Z1375" s="135"/>
      <c r="AA1375" s="135"/>
    </row>
    <row r="1376" ht="15.0" customHeight="1">
      <c r="A1376" s="165" t="s">
        <v>285</v>
      </c>
      <c r="B1376" s="210">
        <v>1.0</v>
      </c>
      <c r="C1376" s="211">
        <v>1234657.13</v>
      </c>
      <c r="D1376" s="212">
        <v>45291.0</v>
      </c>
      <c r="E1376" s="212">
        <v>45291.0</v>
      </c>
      <c r="F1376" s="213">
        <v>4.0</v>
      </c>
      <c r="G1376" s="152">
        <v>12.0</v>
      </c>
      <c r="H1376" s="153" t="s">
        <v>816</v>
      </c>
      <c r="I1376" s="153">
        <v>2023.0</v>
      </c>
      <c r="J1376" s="152">
        <v>2024.0</v>
      </c>
      <c r="K1376" s="153" t="s">
        <v>1073</v>
      </c>
      <c r="L1376" s="152" t="s">
        <v>5</v>
      </c>
      <c r="M1376" s="152" t="s">
        <v>8</v>
      </c>
      <c r="N1376" s="152">
        <v>10.0</v>
      </c>
      <c r="O1376" s="153"/>
      <c r="P1376" s="153"/>
      <c r="Q1376" s="153"/>
      <c r="R1376" s="153"/>
      <c r="S1376" s="153" t="s">
        <v>287</v>
      </c>
      <c r="T1376" s="153"/>
      <c r="U1376" s="135"/>
      <c r="V1376" s="135"/>
      <c r="W1376" s="135"/>
      <c r="X1376" s="135"/>
      <c r="Y1376" s="135"/>
      <c r="Z1376" s="135"/>
      <c r="AA1376" s="135"/>
    </row>
    <row r="1377" ht="15.0" customHeight="1">
      <c r="A1377" s="165" t="s">
        <v>289</v>
      </c>
      <c r="B1377" s="210">
        <v>1.0</v>
      </c>
      <c r="C1377" s="211">
        <v>2831727.3978759996</v>
      </c>
      <c r="D1377" s="212">
        <v>45291.0</v>
      </c>
      <c r="E1377" s="212">
        <v>45291.0</v>
      </c>
      <c r="F1377" s="213">
        <v>4.0</v>
      </c>
      <c r="G1377" s="152">
        <v>12.0</v>
      </c>
      <c r="H1377" s="153" t="s">
        <v>816</v>
      </c>
      <c r="I1377" s="153">
        <v>2023.0</v>
      </c>
      <c r="J1377" s="152">
        <v>2024.0</v>
      </c>
      <c r="K1377" s="153" t="s">
        <v>1074</v>
      </c>
      <c r="L1377" s="152" t="s">
        <v>5</v>
      </c>
      <c r="M1377" s="152" t="s">
        <v>8</v>
      </c>
      <c r="N1377" s="152">
        <v>10.0</v>
      </c>
      <c r="O1377" s="153"/>
      <c r="P1377" s="153"/>
      <c r="Q1377" s="153"/>
      <c r="R1377" s="153"/>
      <c r="S1377" s="153" t="s">
        <v>291</v>
      </c>
      <c r="T1377" s="153"/>
      <c r="U1377" s="135"/>
      <c r="V1377" s="135"/>
      <c r="W1377" s="135"/>
      <c r="X1377" s="135"/>
      <c r="Y1377" s="135"/>
      <c r="Z1377" s="135"/>
      <c r="AA1377" s="135"/>
    </row>
    <row r="1378" ht="15.0" customHeight="1">
      <c r="A1378" s="165" t="s">
        <v>293</v>
      </c>
      <c r="B1378" s="210">
        <v>1.0</v>
      </c>
      <c r="C1378" s="211">
        <v>-1057779.11</v>
      </c>
      <c r="D1378" s="212">
        <v>45291.0</v>
      </c>
      <c r="E1378" s="212">
        <v>45291.0</v>
      </c>
      <c r="F1378" s="213">
        <v>4.0</v>
      </c>
      <c r="G1378" s="152">
        <v>12.0</v>
      </c>
      <c r="H1378" s="153" t="s">
        <v>816</v>
      </c>
      <c r="I1378" s="153">
        <v>2023.0</v>
      </c>
      <c r="J1378" s="152">
        <v>2024.0</v>
      </c>
      <c r="K1378" s="153" t="s">
        <v>1075</v>
      </c>
      <c r="L1378" s="152" t="s">
        <v>5</v>
      </c>
      <c r="M1378" s="152" t="s">
        <v>8</v>
      </c>
      <c r="N1378" s="152">
        <v>10.0</v>
      </c>
      <c r="O1378" s="153"/>
      <c r="P1378" s="153"/>
      <c r="Q1378" s="153"/>
      <c r="R1378" s="153"/>
      <c r="S1378" s="153" t="s">
        <v>295</v>
      </c>
      <c r="T1378" s="153"/>
      <c r="U1378" s="135"/>
      <c r="V1378" s="135"/>
      <c r="W1378" s="135"/>
      <c r="X1378" s="135"/>
      <c r="Y1378" s="135"/>
      <c r="Z1378" s="135"/>
      <c r="AA1378" s="135"/>
    </row>
    <row r="1379" ht="15.0" customHeight="1">
      <c r="A1379" s="165" t="s">
        <v>297</v>
      </c>
      <c r="B1379" s="210">
        <v>1.0</v>
      </c>
      <c r="C1379" s="211">
        <v>2132190.95</v>
      </c>
      <c r="D1379" s="212">
        <v>45291.0</v>
      </c>
      <c r="E1379" s="212">
        <v>45291.0</v>
      </c>
      <c r="F1379" s="213">
        <v>4.0</v>
      </c>
      <c r="G1379" s="152">
        <v>12.0</v>
      </c>
      <c r="H1379" s="153" t="s">
        <v>816</v>
      </c>
      <c r="I1379" s="153">
        <v>2023.0</v>
      </c>
      <c r="J1379" s="152">
        <v>2024.0</v>
      </c>
      <c r="K1379" s="153" t="s">
        <v>1076</v>
      </c>
      <c r="L1379" s="152" t="s">
        <v>5</v>
      </c>
      <c r="M1379" s="152" t="s">
        <v>8</v>
      </c>
      <c r="N1379" s="152">
        <v>10.0</v>
      </c>
      <c r="O1379" s="153"/>
      <c r="P1379" s="153"/>
      <c r="Q1379" s="153"/>
      <c r="R1379" s="153"/>
      <c r="S1379" s="153" t="s">
        <v>299</v>
      </c>
      <c r="T1379" s="153"/>
      <c r="U1379" s="135"/>
      <c r="V1379" s="135"/>
      <c r="W1379" s="135"/>
      <c r="X1379" s="135"/>
      <c r="Y1379" s="135"/>
      <c r="Z1379" s="135"/>
      <c r="AA1379" s="135"/>
    </row>
    <row r="1380" ht="15.0" customHeight="1">
      <c r="A1380" s="165" t="s">
        <v>314</v>
      </c>
      <c r="B1380" s="210">
        <v>1.0</v>
      </c>
      <c r="C1380" s="211">
        <v>961700.872267</v>
      </c>
      <c r="D1380" s="212">
        <v>45291.0</v>
      </c>
      <c r="E1380" s="212">
        <v>45291.0</v>
      </c>
      <c r="F1380" s="213">
        <v>4.0</v>
      </c>
      <c r="G1380" s="152">
        <v>12.0</v>
      </c>
      <c r="H1380" s="153" t="s">
        <v>816</v>
      </c>
      <c r="I1380" s="153">
        <v>2023.0</v>
      </c>
      <c r="J1380" s="152">
        <v>2024.0</v>
      </c>
      <c r="K1380" s="153" t="s">
        <v>1077</v>
      </c>
      <c r="L1380" s="152" t="s">
        <v>5</v>
      </c>
      <c r="M1380" s="152" t="s">
        <v>8</v>
      </c>
      <c r="N1380" s="152">
        <v>10.0</v>
      </c>
      <c r="O1380" s="153"/>
      <c r="P1380" s="153"/>
      <c r="Q1380" s="153"/>
      <c r="R1380" s="153"/>
      <c r="S1380" s="153" t="s">
        <v>316</v>
      </c>
      <c r="T1380" s="153"/>
      <c r="U1380" s="135"/>
      <c r="V1380" s="135"/>
      <c r="W1380" s="135"/>
      <c r="X1380" s="135"/>
      <c r="Y1380" s="135"/>
      <c r="Z1380" s="135"/>
      <c r="AA1380" s="135"/>
    </row>
    <row r="1381" ht="15.0" customHeight="1">
      <c r="A1381" s="165" t="s">
        <v>320</v>
      </c>
      <c r="B1381" s="210">
        <v>1.0</v>
      </c>
      <c r="C1381" s="211">
        <v>799576.5809350001</v>
      </c>
      <c r="D1381" s="212">
        <v>45291.0</v>
      </c>
      <c r="E1381" s="212">
        <v>45291.0</v>
      </c>
      <c r="F1381" s="213">
        <v>4.0</v>
      </c>
      <c r="G1381" s="152">
        <v>12.0</v>
      </c>
      <c r="H1381" s="153" t="s">
        <v>816</v>
      </c>
      <c r="I1381" s="153">
        <v>2023.0</v>
      </c>
      <c r="J1381" s="152">
        <v>2024.0</v>
      </c>
      <c r="K1381" s="153" t="s">
        <v>1078</v>
      </c>
      <c r="L1381" s="152" t="s">
        <v>5</v>
      </c>
      <c r="M1381" s="152" t="s">
        <v>8</v>
      </c>
      <c r="N1381" s="152">
        <v>10.0</v>
      </c>
      <c r="O1381" s="153"/>
      <c r="P1381" s="153"/>
      <c r="Q1381" s="153"/>
      <c r="R1381" s="153"/>
      <c r="S1381" s="153" t="s">
        <v>322</v>
      </c>
      <c r="T1381" s="153"/>
      <c r="U1381" s="135"/>
      <c r="V1381" s="135"/>
      <c r="W1381" s="135"/>
      <c r="X1381" s="135"/>
      <c r="Y1381" s="135"/>
      <c r="Z1381" s="135"/>
      <c r="AA1381" s="135"/>
    </row>
    <row r="1382" ht="15.0" customHeight="1">
      <c r="A1382" s="165" t="s">
        <v>325</v>
      </c>
      <c r="B1382" s="210">
        <v>1.0</v>
      </c>
      <c r="C1382" s="211">
        <v>59400.10999999987</v>
      </c>
      <c r="D1382" s="212">
        <v>45291.0</v>
      </c>
      <c r="E1382" s="212">
        <v>45291.0</v>
      </c>
      <c r="F1382" s="213">
        <v>4.0</v>
      </c>
      <c r="G1382" s="152">
        <v>12.0</v>
      </c>
      <c r="H1382" s="153" t="s">
        <v>816</v>
      </c>
      <c r="I1382" s="153">
        <v>2023.0</v>
      </c>
      <c r="J1382" s="152">
        <v>2024.0</v>
      </c>
      <c r="K1382" s="153" t="s">
        <v>1079</v>
      </c>
      <c r="L1382" s="152" t="s">
        <v>5</v>
      </c>
      <c r="M1382" s="152" t="s">
        <v>8</v>
      </c>
      <c r="N1382" s="152">
        <v>10.0</v>
      </c>
      <c r="O1382" s="153"/>
      <c r="P1382" s="153"/>
      <c r="Q1382" s="153"/>
      <c r="R1382" s="153"/>
      <c r="S1382" s="153" t="s">
        <v>327</v>
      </c>
      <c r="T1382" s="153"/>
      <c r="U1382" s="135"/>
      <c r="V1382" s="135"/>
      <c r="W1382" s="135"/>
      <c r="X1382" s="135"/>
      <c r="Y1382" s="135"/>
      <c r="Z1382" s="135"/>
      <c r="AA1382" s="135"/>
    </row>
    <row r="1383" ht="15.0" customHeight="1">
      <c r="A1383" s="165" t="s">
        <v>330</v>
      </c>
      <c r="B1383" s="210">
        <v>1.0</v>
      </c>
      <c r="C1383" s="211">
        <v>758238.0190460002</v>
      </c>
      <c r="D1383" s="212">
        <v>45291.0</v>
      </c>
      <c r="E1383" s="212">
        <v>45291.0</v>
      </c>
      <c r="F1383" s="213">
        <v>4.0</v>
      </c>
      <c r="G1383" s="152">
        <v>12.0</v>
      </c>
      <c r="H1383" s="153" t="s">
        <v>816</v>
      </c>
      <c r="I1383" s="153">
        <v>2023.0</v>
      </c>
      <c r="J1383" s="152">
        <v>2024.0</v>
      </c>
      <c r="K1383" s="153" t="s">
        <v>1080</v>
      </c>
      <c r="L1383" s="152" t="s">
        <v>5</v>
      </c>
      <c r="M1383" s="152" t="s">
        <v>8</v>
      </c>
      <c r="N1383" s="152">
        <v>10.0</v>
      </c>
      <c r="O1383" s="153"/>
      <c r="P1383" s="153"/>
      <c r="Q1383" s="153"/>
      <c r="R1383" s="153"/>
      <c r="S1383" s="153" t="s">
        <v>332</v>
      </c>
      <c r="T1383" s="153"/>
      <c r="U1383" s="135"/>
      <c r="V1383" s="135"/>
      <c r="W1383" s="135"/>
      <c r="X1383" s="135"/>
      <c r="Y1383" s="135"/>
      <c r="Z1383" s="135"/>
      <c r="AA1383" s="135"/>
    </row>
    <row r="1384" ht="15.0" customHeight="1">
      <c r="A1384" s="165" t="s">
        <v>356</v>
      </c>
      <c r="B1384" s="210">
        <v>1.0</v>
      </c>
      <c r="C1384" s="211">
        <v>-342358.4299999998</v>
      </c>
      <c r="D1384" s="212">
        <v>45291.0</v>
      </c>
      <c r="E1384" s="212">
        <v>45291.0</v>
      </c>
      <c r="F1384" s="213">
        <v>4.0</v>
      </c>
      <c r="G1384" s="152">
        <v>12.0</v>
      </c>
      <c r="H1384" s="153" t="s">
        <v>816</v>
      </c>
      <c r="I1384" s="153">
        <v>2023.0</v>
      </c>
      <c r="J1384" s="152">
        <v>2024.0</v>
      </c>
      <c r="K1384" s="153" t="s">
        <v>1081</v>
      </c>
      <c r="L1384" s="152" t="s">
        <v>5</v>
      </c>
      <c r="M1384" s="152" t="s">
        <v>8</v>
      </c>
      <c r="N1384" s="152">
        <v>10.0</v>
      </c>
      <c r="O1384" s="153"/>
      <c r="P1384" s="153"/>
      <c r="Q1384" s="153"/>
      <c r="R1384" s="153"/>
      <c r="S1384" s="153" t="s">
        <v>358</v>
      </c>
      <c r="T1384" s="153"/>
      <c r="U1384" s="135"/>
      <c r="V1384" s="135"/>
      <c r="W1384" s="135"/>
      <c r="X1384" s="135"/>
      <c r="Y1384" s="135"/>
      <c r="Z1384" s="135"/>
      <c r="AA1384" s="135"/>
    </row>
    <row r="1385" ht="15.0" customHeight="1">
      <c r="A1385" s="165" t="s">
        <v>363</v>
      </c>
      <c r="B1385" s="210">
        <v>1.0</v>
      </c>
      <c r="C1385" s="211">
        <v>2148322.6744790003</v>
      </c>
      <c r="D1385" s="212">
        <v>45291.0</v>
      </c>
      <c r="E1385" s="212">
        <v>45291.0</v>
      </c>
      <c r="F1385" s="213">
        <v>4.0</v>
      </c>
      <c r="G1385" s="152">
        <v>12.0</v>
      </c>
      <c r="H1385" s="153" t="s">
        <v>816</v>
      </c>
      <c r="I1385" s="153">
        <v>2023.0</v>
      </c>
      <c r="J1385" s="152">
        <v>2024.0</v>
      </c>
      <c r="K1385" s="153" t="s">
        <v>1082</v>
      </c>
      <c r="L1385" s="152" t="s">
        <v>5</v>
      </c>
      <c r="M1385" s="152" t="s">
        <v>8</v>
      </c>
      <c r="N1385" s="152">
        <v>10.0</v>
      </c>
      <c r="O1385" s="153"/>
      <c r="P1385" s="153"/>
      <c r="Q1385" s="153"/>
      <c r="R1385" s="153"/>
      <c r="S1385" s="153" t="s">
        <v>365</v>
      </c>
      <c r="T1385" s="153"/>
      <c r="U1385" s="135"/>
      <c r="V1385" s="135"/>
      <c r="W1385" s="135"/>
      <c r="X1385" s="135"/>
      <c r="Y1385" s="135"/>
      <c r="Z1385" s="135"/>
      <c r="AA1385" s="135"/>
    </row>
    <row r="1386" ht="15.0" customHeight="1">
      <c r="A1386" s="165" t="s">
        <v>370</v>
      </c>
      <c r="B1386" s="210">
        <v>1.0</v>
      </c>
      <c r="C1386" s="211">
        <v>1431717.5551439999</v>
      </c>
      <c r="D1386" s="212">
        <v>45291.0</v>
      </c>
      <c r="E1386" s="212">
        <v>45291.0</v>
      </c>
      <c r="F1386" s="213">
        <v>4.0</v>
      </c>
      <c r="G1386" s="152">
        <v>12.0</v>
      </c>
      <c r="H1386" s="153" t="s">
        <v>816</v>
      </c>
      <c r="I1386" s="153">
        <v>2023.0</v>
      </c>
      <c r="J1386" s="152">
        <v>2024.0</v>
      </c>
      <c r="K1386" s="153" t="s">
        <v>1083</v>
      </c>
      <c r="L1386" s="152" t="s">
        <v>5</v>
      </c>
      <c r="M1386" s="152" t="s">
        <v>8</v>
      </c>
      <c r="N1386" s="152">
        <v>10.0</v>
      </c>
      <c r="O1386" s="153"/>
      <c r="P1386" s="153"/>
      <c r="Q1386" s="153"/>
      <c r="R1386" s="153"/>
      <c r="S1386" s="153" t="s">
        <v>372</v>
      </c>
      <c r="T1386" s="153"/>
      <c r="U1386" s="135"/>
      <c r="V1386" s="135"/>
      <c r="W1386" s="135"/>
      <c r="X1386" s="135"/>
      <c r="Y1386" s="135"/>
      <c r="Z1386" s="135"/>
      <c r="AA1386" s="135"/>
    </row>
    <row r="1387" ht="15.0" customHeight="1">
      <c r="A1387" s="165" t="s">
        <v>383</v>
      </c>
      <c r="B1387" s="210">
        <v>1.0</v>
      </c>
      <c r="C1387" s="211">
        <v>-334807.5600000001</v>
      </c>
      <c r="D1387" s="212">
        <v>45291.0</v>
      </c>
      <c r="E1387" s="212">
        <v>45291.0</v>
      </c>
      <c r="F1387" s="213">
        <v>4.0</v>
      </c>
      <c r="G1387" s="152">
        <v>12.0</v>
      </c>
      <c r="H1387" s="153" t="s">
        <v>816</v>
      </c>
      <c r="I1387" s="153">
        <v>2023.0</v>
      </c>
      <c r="J1387" s="152">
        <v>2024.0</v>
      </c>
      <c r="K1387" s="153" t="s">
        <v>1084</v>
      </c>
      <c r="L1387" s="152" t="s">
        <v>5</v>
      </c>
      <c r="M1387" s="152" t="s">
        <v>8</v>
      </c>
      <c r="N1387" s="152">
        <v>10.0</v>
      </c>
      <c r="O1387" s="153"/>
      <c r="P1387" s="153"/>
      <c r="Q1387" s="153"/>
      <c r="R1387" s="153"/>
      <c r="S1387" s="153" t="s">
        <v>385</v>
      </c>
      <c r="T1387" s="153"/>
      <c r="U1387" s="135"/>
      <c r="V1387" s="135"/>
      <c r="W1387" s="135"/>
      <c r="X1387" s="135"/>
      <c r="Y1387" s="135"/>
      <c r="Z1387" s="135"/>
      <c r="AA1387" s="135"/>
    </row>
    <row r="1388" ht="15.0" customHeight="1">
      <c r="A1388" s="165" t="s">
        <v>427</v>
      </c>
      <c r="B1388" s="210">
        <v>1.0</v>
      </c>
      <c r="C1388" s="211">
        <v>2754553.1399999997</v>
      </c>
      <c r="D1388" s="212">
        <v>45291.0</v>
      </c>
      <c r="E1388" s="212">
        <v>45291.0</v>
      </c>
      <c r="F1388" s="213">
        <v>4.0</v>
      </c>
      <c r="G1388" s="152">
        <v>12.0</v>
      </c>
      <c r="H1388" s="153" t="s">
        <v>816</v>
      </c>
      <c r="I1388" s="153">
        <v>2023.0</v>
      </c>
      <c r="J1388" s="152">
        <v>2024.0</v>
      </c>
      <c r="K1388" s="153" t="s">
        <v>1085</v>
      </c>
      <c r="L1388" s="152" t="s">
        <v>5</v>
      </c>
      <c r="M1388" s="152" t="s">
        <v>8</v>
      </c>
      <c r="N1388" s="152">
        <v>10.0</v>
      </c>
      <c r="O1388" s="153"/>
      <c r="P1388" s="153"/>
      <c r="Q1388" s="153"/>
      <c r="R1388" s="153"/>
      <c r="S1388" s="153" t="s">
        <v>429</v>
      </c>
      <c r="T1388" s="153"/>
      <c r="U1388" s="135"/>
      <c r="V1388" s="135"/>
      <c r="W1388" s="135"/>
      <c r="X1388" s="135"/>
      <c r="Y1388" s="135"/>
      <c r="Z1388" s="135"/>
      <c r="AA1388" s="135"/>
    </row>
    <row r="1389" ht="15.0" customHeight="1">
      <c r="A1389" s="165" t="s">
        <v>446</v>
      </c>
      <c r="B1389" s="210">
        <v>1.0</v>
      </c>
      <c r="C1389" s="211">
        <v>176803.25</v>
      </c>
      <c r="D1389" s="212">
        <v>45291.0</v>
      </c>
      <c r="E1389" s="212">
        <v>45291.0</v>
      </c>
      <c r="F1389" s="213">
        <v>4.0</v>
      </c>
      <c r="G1389" s="152">
        <v>12.0</v>
      </c>
      <c r="H1389" s="153" t="s">
        <v>816</v>
      </c>
      <c r="I1389" s="153">
        <v>2023.0</v>
      </c>
      <c r="J1389" s="152">
        <v>2024.0</v>
      </c>
      <c r="K1389" s="153" t="s">
        <v>1086</v>
      </c>
      <c r="L1389" s="152" t="s">
        <v>5</v>
      </c>
      <c r="M1389" s="152" t="s">
        <v>8</v>
      </c>
      <c r="N1389" s="152">
        <v>10.0</v>
      </c>
      <c r="O1389" s="153"/>
      <c r="P1389" s="153"/>
      <c r="Q1389" s="153"/>
      <c r="R1389" s="153"/>
      <c r="S1389" s="153" t="s">
        <v>448</v>
      </c>
      <c r="T1389" s="153"/>
      <c r="U1389" s="135"/>
      <c r="V1389" s="135"/>
      <c r="W1389" s="135"/>
      <c r="X1389" s="135"/>
      <c r="Y1389" s="135"/>
      <c r="Z1389" s="135"/>
      <c r="AA1389" s="135"/>
    </row>
    <row r="1390" ht="15.0" customHeight="1">
      <c r="A1390" s="165" t="s">
        <v>452</v>
      </c>
      <c r="B1390" s="210">
        <v>1.0</v>
      </c>
      <c r="C1390" s="211">
        <v>1630822.0</v>
      </c>
      <c r="D1390" s="212">
        <v>45291.0</v>
      </c>
      <c r="E1390" s="212">
        <v>45291.0</v>
      </c>
      <c r="F1390" s="213">
        <v>4.0</v>
      </c>
      <c r="G1390" s="152">
        <v>12.0</v>
      </c>
      <c r="H1390" s="153" t="s">
        <v>816</v>
      </c>
      <c r="I1390" s="153">
        <v>2023.0</v>
      </c>
      <c r="J1390" s="152">
        <v>2024.0</v>
      </c>
      <c r="K1390" s="153" t="s">
        <v>1087</v>
      </c>
      <c r="L1390" s="152" t="s">
        <v>5</v>
      </c>
      <c r="M1390" s="152" t="s">
        <v>8</v>
      </c>
      <c r="N1390" s="152">
        <v>10.0</v>
      </c>
      <c r="O1390" s="153"/>
      <c r="P1390" s="153"/>
      <c r="Q1390" s="153"/>
      <c r="R1390" s="153"/>
      <c r="S1390" s="153" t="s">
        <v>454</v>
      </c>
      <c r="T1390" s="153"/>
      <c r="U1390" s="135"/>
      <c r="V1390" s="135"/>
      <c r="W1390" s="135"/>
      <c r="X1390" s="135"/>
      <c r="Y1390" s="135"/>
      <c r="Z1390" s="135"/>
      <c r="AA1390" s="135"/>
    </row>
    <row r="1391" ht="15.0" customHeight="1">
      <c r="A1391" s="165" t="s">
        <v>469</v>
      </c>
      <c r="B1391" s="210">
        <v>1.0</v>
      </c>
      <c r="C1391" s="211">
        <v>4461774.524166998</v>
      </c>
      <c r="D1391" s="212">
        <v>45291.0</v>
      </c>
      <c r="E1391" s="212">
        <v>45291.0</v>
      </c>
      <c r="F1391" s="213">
        <v>4.0</v>
      </c>
      <c r="G1391" s="152">
        <v>12.0</v>
      </c>
      <c r="H1391" s="153" t="s">
        <v>816</v>
      </c>
      <c r="I1391" s="153">
        <v>2023.0</v>
      </c>
      <c r="J1391" s="152">
        <v>2024.0</v>
      </c>
      <c r="K1391" s="153" t="s">
        <v>1088</v>
      </c>
      <c r="L1391" s="152" t="s">
        <v>5</v>
      </c>
      <c r="M1391" s="152" t="s">
        <v>8</v>
      </c>
      <c r="N1391" s="152">
        <v>10.0</v>
      </c>
      <c r="O1391" s="153"/>
      <c r="P1391" s="153"/>
      <c r="Q1391" s="153"/>
      <c r="R1391" s="153"/>
      <c r="S1391" s="153" t="s">
        <v>471</v>
      </c>
      <c r="T1391" s="153"/>
      <c r="U1391" s="135"/>
      <c r="V1391" s="135"/>
      <c r="W1391" s="135"/>
      <c r="X1391" s="135"/>
      <c r="Y1391" s="135"/>
      <c r="Z1391" s="135"/>
      <c r="AA1391" s="135"/>
    </row>
    <row r="1392" ht="15.0" customHeight="1">
      <c r="A1392" s="165" t="s">
        <v>477</v>
      </c>
      <c r="B1392" s="210">
        <v>1.0</v>
      </c>
      <c r="C1392" s="211">
        <v>1441649.75</v>
      </c>
      <c r="D1392" s="212">
        <v>45291.0</v>
      </c>
      <c r="E1392" s="212">
        <v>45291.0</v>
      </c>
      <c r="F1392" s="213">
        <v>4.0</v>
      </c>
      <c r="G1392" s="152">
        <v>12.0</v>
      </c>
      <c r="H1392" s="153" t="s">
        <v>816</v>
      </c>
      <c r="I1392" s="153">
        <v>2023.0</v>
      </c>
      <c r="J1392" s="152">
        <v>2024.0</v>
      </c>
      <c r="K1392" s="153" t="s">
        <v>1089</v>
      </c>
      <c r="L1392" s="152" t="s">
        <v>5</v>
      </c>
      <c r="M1392" s="152" t="s">
        <v>8</v>
      </c>
      <c r="N1392" s="152">
        <v>10.0</v>
      </c>
      <c r="O1392" s="153"/>
      <c r="P1392" s="153"/>
      <c r="Q1392" s="153"/>
      <c r="R1392" s="153"/>
      <c r="S1392" s="153" t="s">
        <v>479</v>
      </c>
      <c r="T1392" s="153"/>
      <c r="U1392" s="135"/>
      <c r="V1392" s="135"/>
      <c r="W1392" s="135"/>
      <c r="X1392" s="135"/>
      <c r="Y1392" s="135"/>
      <c r="Z1392" s="135"/>
      <c r="AA1392" s="135"/>
    </row>
    <row r="1393" ht="15.0" customHeight="1">
      <c r="A1393" s="165" t="s">
        <v>490</v>
      </c>
      <c r="B1393" s="210">
        <v>1.0</v>
      </c>
      <c r="C1393" s="211">
        <v>148352.99</v>
      </c>
      <c r="D1393" s="212">
        <v>45291.0</v>
      </c>
      <c r="E1393" s="212">
        <v>45291.0</v>
      </c>
      <c r="F1393" s="213">
        <v>4.0</v>
      </c>
      <c r="G1393" s="152">
        <v>12.0</v>
      </c>
      <c r="H1393" s="153" t="s">
        <v>816</v>
      </c>
      <c r="I1393" s="153">
        <v>2023.0</v>
      </c>
      <c r="J1393" s="152">
        <v>2024.0</v>
      </c>
      <c r="K1393" s="153" t="s">
        <v>1090</v>
      </c>
      <c r="L1393" s="152" t="s">
        <v>5</v>
      </c>
      <c r="M1393" s="152" t="s">
        <v>8</v>
      </c>
      <c r="N1393" s="152">
        <v>10.0</v>
      </c>
      <c r="O1393" s="153"/>
      <c r="P1393" s="153"/>
      <c r="Q1393" s="153"/>
      <c r="R1393" s="153"/>
      <c r="S1393" s="153" t="s">
        <v>493</v>
      </c>
      <c r="T1393" s="153"/>
      <c r="U1393" s="135"/>
      <c r="V1393" s="135"/>
      <c r="W1393" s="135"/>
      <c r="X1393" s="135"/>
      <c r="Y1393" s="135"/>
      <c r="Z1393" s="135"/>
      <c r="AA1393" s="135"/>
    </row>
    <row r="1394" ht="15.0" customHeight="1">
      <c r="A1394" s="165" t="s">
        <v>500</v>
      </c>
      <c r="B1394" s="210">
        <v>1.0</v>
      </c>
      <c r="C1394" s="211">
        <v>665758.98</v>
      </c>
      <c r="D1394" s="212">
        <v>45291.0</v>
      </c>
      <c r="E1394" s="212">
        <v>45291.0</v>
      </c>
      <c r="F1394" s="213">
        <v>4.0</v>
      </c>
      <c r="G1394" s="152">
        <v>12.0</v>
      </c>
      <c r="H1394" s="153" t="s">
        <v>816</v>
      </c>
      <c r="I1394" s="153">
        <v>2023.0</v>
      </c>
      <c r="J1394" s="152">
        <v>2024.0</v>
      </c>
      <c r="K1394" s="153" t="s">
        <v>1091</v>
      </c>
      <c r="L1394" s="152" t="s">
        <v>5</v>
      </c>
      <c r="M1394" s="152" t="s">
        <v>8</v>
      </c>
      <c r="N1394" s="152">
        <v>10.0</v>
      </c>
      <c r="O1394" s="153"/>
      <c r="P1394" s="153"/>
      <c r="Q1394" s="153"/>
      <c r="R1394" s="153"/>
      <c r="S1394" s="153" t="s">
        <v>503</v>
      </c>
      <c r="T1394" s="153"/>
      <c r="U1394" s="135"/>
      <c r="V1394" s="135"/>
      <c r="W1394" s="135"/>
      <c r="X1394" s="135"/>
      <c r="Y1394" s="135"/>
      <c r="Z1394" s="135"/>
      <c r="AA1394" s="135"/>
    </row>
    <row r="1395" ht="15.0" customHeight="1">
      <c r="A1395" s="165" t="s">
        <v>505</v>
      </c>
      <c r="B1395" s="210">
        <v>1.0</v>
      </c>
      <c r="C1395" s="211">
        <v>-13500.0</v>
      </c>
      <c r="D1395" s="212">
        <v>45291.0</v>
      </c>
      <c r="E1395" s="212">
        <v>45291.0</v>
      </c>
      <c r="F1395" s="213">
        <v>4.0</v>
      </c>
      <c r="G1395" s="152">
        <v>12.0</v>
      </c>
      <c r="H1395" s="153" t="s">
        <v>816</v>
      </c>
      <c r="I1395" s="153">
        <v>2023.0</v>
      </c>
      <c r="J1395" s="152">
        <v>2024.0</v>
      </c>
      <c r="K1395" s="153" t="s">
        <v>1092</v>
      </c>
      <c r="L1395" s="152" t="s">
        <v>5</v>
      </c>
      <c r="M1395" s="152" t="s">
        <v>8</v>
      </c>
      <c r="N1395" s="152">
        <v>10.0</v>
      </c>
      <c r="O1395" s="153"/>
      <c r="P1395" s="153"/>
      <c r="Q1395" s="153"/>
      <c r="R1395" s="153"/>
      <c r="S1395" s="153" t="s">
        <v>508</v>
      </c>
      <c r="T1395" s="153"/>
      <c r="U1395" s="135"/>
      <c r="V1395" s="135"/>
      <c r="W1395" s="135"/>
      <c r="X1395" s="135"/>
      <c r="Y1395" s="135"/>
      <c r="Z1395" s="135"/>
      <c r="AA1395" s="135"/>
    </row>
    <row r="1396" ht="15.0" customHeight="1">
      <c r="A1396" s="165" t="s">
        <v>526</v>
      </c>
      <c r="B1396" s="210">
        <v>1.0</v>
      </c>
      <c r="C1396" s="211">
        <v>873060.91</v>
      </c>
      <c r="D1396" s="212">
        <v>45291.0</v>
      </c>
      <c r="E1396" s="212">
        <v>45291.0</v>
      </c>
      <c r="F1396" s="213">
        <v>4.0</v>
      </c>
      <c r="G1396" s="152">
        <v>12.0</v>
      </c>
      <c r="H1396" s="153" t="s">
        <v>816</v>
      </c>
      <c r="I1396" s="153">
        <v>2023.0</v>
      </c>
      <c r="J1396" s="152">
        <v>2024.0</v>
      </c>
      <c r="K1396" s="153" t="s">
        <v>1093</v>
      </c>
      <c r="L1396" s="152" t="s">
        <v>5</v>
      </c>
      <c r="M1396" s="152" t="s">
        <v>8</v>
      </c>
      <c r="N1396" s="152">
        <v>10.0</v>
      </c>
      <c r="O1396" s="153"/>
      <c r="P1396" s="153"/>
      <c r="Q1396" s="153"/>
      <c r="R1396" s="153"/>
      <c r="S1396" s="153" t="s">
        <v>528</v>
      </c>
      <c r="T1396" s="153"/>
      <c r="U1396" s="135"/>
      <c r="V1396" s="135"/>
      <c r="W1396" s="135"/>
      <c r="X1396" s="135"/>
      <c r="Y1396" s="135"/>
      <c r="Z1396" s="135"/>
      <c r="AA1396" s="135"/>
    </row>
    <row r="1397" ht="15.0" customHeight="1">
      <c r="A1397" s="165" t="s">
        <v>538</v>
      </c>
      <c r="B1397" s="210">
        <v>1.0</v>
      </c>
      <c r="C1397" s="211">
        <v>463007.5300000001</v>
      </c>
      <c r="D1397" s="212">
        <v>45291.0</v>
      </c>
      <c r="E1397" s="212">
        <v>45291.0</v>
      </c>
      <c r="F1397" s="213">
        <v>4.0</v>
      </c>
      <c r="G1397" s="152">
        <v>12.0</v>
      </c>
      <c r="H1397" s="153" t="s">
        <v>816</v>
      </c>
      <c r="I1397" s="153">
        <v>2023.0</v>
      </c>
      <c r="J1397" s="152">
        <v>2024.0</v>
      </c>
      <c r="K1397" s="153" t="s">
        <v>1094</v>
      </c>
      <c r="L1397" s="152" t="s">
        <v>5</v>
      </c>
      <c r="M1397" s="152" t="s">
        <v>8</v>
      </c>
      <c r="N1397" s="152">
        <v>10.0</v>
      </c>
      <c r="O1397" s="153"/>
      <c r="P1397" s="153"/>
      <c r="Q1397" s="153"/>
      <c r="R1397" s="153"/>
      <c r="S1397" s="153" t="s">
        <v>540</v>
      </c>
      <c r="T1397" s="153"/>
      <c r="U1397" s="135"/>
      <c r="V1397" s="135"/>
      <c r="W1397" s="135"/>
      <c r="X1397" s="135"/>
      <c r="Y1397" s="135"/>
      <c r="Z1397" s="135"/>
      <c r="AA1397" s="135"/>
    </row>
    <row r="1398" ht="15.0" customHeight="1">
      <c r="A1398" s="165" t="s">
        <v>550</v>
      </c>
      <c r="B1398" s="210">
        <v>1.0</v>
      </c>
      <c r="C1398" s="211">
        <v>791884.23</v>
      </c>
      <c r="D1398" s="212">
        <v>45291.0</v>
      </c>
      <c r="E1398" s="212">
        <v>45291.0</v>
      </c>
      <c r="F1398" s="213">
        <v>4.0</v>
      </c>
      <c r="G1398" s="152">
        <v>12.0</v>
      </c>
      <c r="H1398" s="153" t="s">
        <v>816</v>
      </c>
      <c r="I1398" s="153">
        <v>2023.0</v>
      </c>
      <c r="J1398" s="152">
        <v>2024.0</v>
      </c>
      <c r="K1398" s="153" t="s">
        <v>1095</v>
      </c>
      <c r="L1398" s="152" t="s">
        <v>5</v>
      </c>
      <c r="M1398" s="152" t="s">
        <v>8</v>
      </c>
      <c r="N1398" s="152">
        <v>10.0</v>
      </c>
      <c r="O1398" s="153"/>
      <c r="P1398" s="153"/>
      <c r="Q1398" s="153"/>
      <c r="R1398" s="153"/>
      <c r="S1398" s="153" t="s">
        <v>552</v>
      </c>
      <c r="T1398" s="153"/>
      <c r="U1398" s="135"/>
      <c r="V1398" s="135"/>
      <c r="W1398" s="135"/>
      <c r="X1398" s="135"/>
      <c r="Y1398" s="135"/>
      <c r="Z1398" s="135"/>
      <c r="AA1398" s="135"/>
    </row>
    <row r="1399" ht="15.0" customHeight="1">
      <c r="A1399" s="165" t="s">
        <v>556</v>
      </c>
      <c r="B1399" s="210">
        <v>1.0</v>
      </c>
      <c r="C1399" s="211">
        <v>2425202.1799999997</v>
      </c>
      <c r="D1399" s="212">
        <v>45291.0</v>
      </c>
      <c r="E1399" s="212">
        <v>45291.0</v>
      </c>
      <c r="F1399" s="213">
        <v>4.0</v>
      </c>
      <c r="G1399" s="152">
        <v>12.0</v>
      </c>
      <c r="H1399" s="153" t="s">
        <v>816</v>
      </c>
      <c r="I1399" s="153">
        <v>2023.0</v>
      </c>
      <c r="J1399" s="152">
        <v>2024.0</v>
      </c>
      <c r="K1399" s="153" t="s">
        <v>1096</v>
      </c>
      <c r="L1399" s="152" t="s">
        <v>5</v>
      </c>
      <c r="M1399" s="152" t="s">
        <v>8</v>
      </c>
      <c r="N1399" s="152">
        <v>10.0</v>
      </c>
      <c r="O1399" s="153"/>
      <c r="P1399" s="153"/>
      <c r="Q1399" s="153"/>
      <c r="R1399" s="153"/>
      <c r="S1399" s="153" t="s">
        <v>558</v>
      </c>
      <c r="T1399" s="153"/>
      <c r="U1399" s="135"/>
      <c r="V1399" s="135"/>
      <c r="W1399" s="135"/>
      <c r="X1399" s="135"/>
      <c r="Y1399" s="135"/>
      <c r="Z1399" s="135"/>
      <c r="AA1399" s="135"/>
    </row>
    <row r="1400" ht="15.0" customHeight="1">
      <c r="A1400" s="165" t="s">
        <v>560</v>
      </c>
      <c r="B1400" s="210">
        <v>1.0</v>
      </c>
      <c r="C1400" s="211">
        <v>2961628.3991039996</v>
      </c>
      <c r="D1400" s="212">
        <v>45291.0</v>
      </c>
      <c r="E1400" s="212">
        <v>45291.0</v>
      </c>
      <c r="F1400" s="213">
        <v>4.0</v>
      </c>
      <c r="G1400" s="152">
        <v>12.0</v>
      </c>
      <c r="H1400" s="153" t="s">
        <v>816</v>
      </c>
      <c r="I1400" s="153">
        <v>2023.0</v>
      </c>
      <c r="J1400" s="152">
        <v>2024.0</v>
      </c>
      <c r="K1400" s="153" t="s">
        <v>1097</v>
      </c>
      <c r="L1400" s="152" t="s">
        <v>5</v>
      </c>
      <c r="M1400" s="152" t="s">
        <v>8</v>
      </c>
      <c r="N1400" s="152">
        <v>10.0</v>
      </c>
      <c r="O1400" s="153"/>
      <c r="P1400" s="153"/>
      <c r="Q1400" s="153"/>
      <c r="R1400" s="153"/>
      <c r="S1400" s="153" t="s">
        <v>562</v>
      </c>
      <c r="T1400" s="153"/>
      <c r="U1400" s="135"/>
      <c r="V1400" s="135"/>
      <c r="W1400" s="135"/>
      <c r="X1400" s="135"/>
      <c r="Y1400" s="135"/>
      <c r="Z1400" s="135"/>
      <c r="AA1400" s="135"/>
    </row>
    <row r="1401" ht="15.0" customHeight="1">
      <c r="A1401" s="165" t="s">
        <v>565</v>
      </c>
      <c r="B1401" s="210">
        <v>1.0</v>
      </c>
      <c r="C1401" s="211">
        <v>27753.030000000002</v>
      </c>
      <c r="D1401" s="212">
        <v>45291.0</v>
      </c>
      <c r="E1401" s="212">
        <v>45291.0</v>
      </c>
      <c r="F1401" s="213">
        <v>4.0</v>
      </c>
      <c r="G1401" s="152">
        <v>12.0</v>
      </c>
      <c r="H1401" s="153" t="s">
        <v>816</v>
      </c>
      <c r="I1401" s="153">
        <v>2023.0</v>
      </c>
      <c r="J1401" s="152">
        <v>2024.0</v>
      </c>
      <c r="K1401" s="153" t="s">
        <v>1098</v>
      </c>
      <c r="L1401" s="152" t="s">
        <v>5</v>
      </c>
      <c r="M1401" s="152" t="s">
        <v>8</v>
      </c>
      <c r="N1401" s="152">
        <v>10.0</v>
      </c>
      <c r="O1401" s="153"/>
      <c r="P1401" s="153"/>
      <c r="Q1401" s="153"/>
      <c r="R1401" s="153"/>
      <c r="S1401" s="153" t="s">
        <v>567</v>
      </c>
      <c r="T1401" s="153"/>
      <c r="U1401" s="135"/>
      <c r="V1401" s="135"/>
      <c r="W1401" s="135"/>
      <c r="X1401" s="135"/>
      <c r="Y1401" s="135"/>
      <c r="Z1401" s="135"/>
      <c r="AA1401" s="135"/>
    </row>
    <row r="1402" ht="15.0" customHeight="1">
      <c r="A1402" s="165" t="s">
        <v>569</v>
      </c>
      <c r="B1402" s="210">
        <v>1.0</v>
      </c>
      <c r="C1402" s="211">
        <v>942540.6100000001</v>
      </c>
      <c r="D1402" s="212">
        <v>45291.0</v>
      </c>
      <c r="E1402" s="212">
        <v>45291.0</v>
      </c>
      <c r="F1402" s="213">
        <v>4.0</v>
      </c>
      <c r="G1402" s="152">
        <v>12.0</v>
      </c>
      <c r="H1402" s="153" t="s">
        <v>816</v>
      </c>
      <c r="I1402" s="153">
        <v>2023.0</v>
      </c>
      <c r="J1402" s="152">
        <v>2024.0</v>
      </c>
      <c r="K1402" s="153" t="s">
        <v>1099</v>
      </c>
      <c r="L1402" s="152" t="s">
        <v>5</v>
      </c>
      <c r="M1402" s="152" t="s">
        <v>8</v>
      </c>
      <c r="N1402" s="152">
        <v>10.0</v>
      </c>
      <c r="O1402" s="153"/>
      <c r="P1402" s="153"/>
      <c r="Q1402" s="153"/>
      <c r="R1402" s="153"/>
      <c r="S1402" s="153" t="s">
        <v>571</v>
      </c>
      <c r="T1402" s="153"/>
      <c r="U1402" s="135"/>
      <c r="V1402" s="135"/>
      <c r="W1402" s="135"/>
      <c r="X1402" s="135"/>
      <c r="Y1402" s="135"/>
      <c r="Z1402" s="135"/>
      <c r="AA1402" s="135"/>
    </row>
    <row r="1403" ht="15.0" customHeight="1">
      <c r="A1403" s="165" t="s">
        <v>544</v>
      </c>
      <c r="B1403" s="210">
        <v>1.0</v>
      </c>
      <c r="C1403" s="211">
        <v>141268.87</v>
      </c>
      <c r="D1403" s="212">
        <v>45291.0</v>
      </c>
      <c r="E1403" s="212">
        <v>45291.0</v>
      </c>
      <c r="F1403" s="213">
        <v>4.0</v>
      </c>
      <c r="G1403" s="152">
        <v>12.0</v>
      </c>
      <c r="H1403" s="153" t="s">
        <v>816</v>
      </c>
      <c r="I1403" s="153">
        <v>2023.0</v>
      </c>
      <c r="J1403" s="152">
        <v>2024.0</v>
      </c>
      <c r="K1403" s="153" t="s">
        <v>1100</v>
      </c>
      <c r="L1403" s="152" t="s">
        <v>5</v>
      </c>
      <c r="M1403" s="152" t="s">
        <v>8</v>
      </c>
      <c r="N1403" s="152">
        <v>10.0</v>
      </c>
      <c r="O1403" s="153"/>
      <c r="P1403" s="153"/>
      <c r="Q1403" s="153"/>
      <c r="R1403" s="153"/>
      <c r="S1403" s="153" t="s">
        <v>546</v>
      </c>
      <c r="T1403" s="153"/>
      <c r="U1403" s="135"/>
      <c r="V1403" s="135"/>
      <c r="W1403" s="135"/>
      <c r="X1403" s="135"/>
      <c r="Y1403" s="135"/>
      <c r="Z1403" s="135"/>
      <c r="AA1403" s="135"/>
    </row>
    <row r="1404" ht="15.0" customHeight="1">
      <c r="A1404" s="165" t="s">
        <v>122</v>
      </c>
      <c r="B1404" s="210">
        <v>1.0</v>
      </c>
      <c r="C1404" s="211">
        <v>1491113.7400000002</v>
      </c>
      <c r="D1404" s="212">
        <v>45382.0</v>
      </c>
      <c r="E1404" s="212">
        <v>45382.0</v>
      </c>
      <c r="F1404" s="213">
        <v>4.0</v>
      </c>
      <c r="G1404" s="152">
        <v>3.0</v>
      </c>
      <c r="H1404" s="153" t="s">
        <v>817</v>
      </c>
      <c r="I1404" s="153">
        <v>2024.0</v>
      </c>
      <c r="J1404" s="152">
        <v>2024.0</v>
      </c>
      <c r="K1404" s="153" t="s">
        <v>1101</v>
      </c>
      <c r="L1404" s="152" t="s">
        <v>5</v>
      </c>
      <c r="M1404" s="152" t="s">
        <v>8</v>
      </c>
      <c r="N1404" s="152">
        <v>10.0</v>
      </c>
      <c r="O1404" s="153"/>
      <c r="P1404" s="153"/>
      <c r="Q1404" s="153"/>
      <c r="R1404" s="153"/>
      <c r="S1404" s="153" t="s">
        <v>124</v>
      </c>
      <c r="T1404" s="153"/>
      <c r="U1404" s="135"/>
      <c r="V1404" s="135"/>
      <c r="W1404" s="135"/>
      <c r="X1404" s="135"/>
      <c r="Y1404" s="135"/>
      <c r="Z1404" s="135"/>
      <c r="AA1404" s="135"/>
    </row>
    <row r="1405" ht="15.0" customHeight="1">
      <c r="A1405" s="165" t="s">
        <v>127</v>
      </c>
      <c r="B1405" s="210">
        <v>1.0</v>
      </c>
      <c r="C1405" s="211">
        <v>2098732.06</v>
      </c>
      <c r="D1405" s="212">
        <v>45382.0</v>
      </c>
      <c r="E1405" s="212">
        <v>45382.0</v>
      </c>
      <c r="F1405" s="213">
        <v>4.0</v>
      </c>
      <c r="G1405" s="152">
        <v>3.0</v>
      </c>
      <c r="H1405" s="153" t="s">
        <v>817</v>
      </c>
      <c r="I1405" s="153">
        <v>2024.0</v>
      </c>
      <c r="J1405" s="152">
        <v>2024.0</v>
      </c>
      <c r="K1405" s="153" t="s">
        <v>1102</v>
      </c>
      <c r="L1405" s="152" t="s">
        <v>5</v>
      </c>
      <c r="M1405" s="152" t="s">
        <v>8</v>
      </c>
      <c r="N1405" s="152">
        <v>10.0</v>
      </c>
      <c r="O1405" s="153"/>
      <c r="P1405" s="153"/>
      <c r="Q1405" s="153"/>
      <c r="R1405" s="153"/>
      <c r="S1405" s="153" t="s">
        <v>129</v>
      </c>
      <c r="T1405" s="153"/>
      <c r="U1405" s="135"/>
      <c r="V1405" s="135"/>
      <c r="W1405" s="135"/>
      <c r="X1405" s="135"/>
      <c r="Y1405" s="135"/>
      <c r="Z1405" s="135"/>
      <c r="AA1405" s="135"/>
    </row>
    <row r="1406" ht="15.0" customHeight="1">
      <c r="A1406" s="165" t="s">
        <v>136</v>
      </c>
      <c r="B1406" s="210">
        <v>1.0</v>
      </c>
      <c r="C1406" s="211">
        <v>541640.6400000001</v>
      </c>
      <c r="D1406" s="212">
        <v>45382.0</v>
      </c>
      <c r="E1406" s="212">
        <v>45382.0</v>
      </c>
      <c r="F1406" s="213">
        <v>4.0</v>
      </c>
      <c r="G1406" s="152">
        <v>3.0</v>
      </c>
      <c r="H1406" s="153" t="s">
        <v>817</v>
      </c>
      <c r="I1406" s="153">
        <v>2024.0</v>
      </c>
      <c r="J1406" s="152">
        <v>2024.0</v>
      </c>
      <c r="K1406" s="153" t="s">
        <v>1103</v>
      </c>
      <c r="L1406" s="152" t="s">
        <v>5</v>
      </c>
      <c r="M1406" s="152" t="s">
        <v>8</v>
      </c>
      <c r="N1406" s="152">
        <v>10.0</v>
      </c>
      <c r="O1406" s="153"/>
      <c r="P1406" s="153"/>
      <c r="Q1406" s="153"/>
      <c r="R1406" s="153"/>
      <c r="S1406" s="153" t="s">
        <v>138</v>
      </c>
      <c r="T1406" s="153"/>
      <c r="U1406" s="135"/>
      <c r="V1406" s="135"/>
      <c r="W1406" s="135"/>
      <c r="X1406" s="135"/>
      <c r="Y1406" s="135"/>
      <c r="Z1406" s="135"/>
      <c r="AA1406" s="135"/>
    </row>
    <row r="1407" ht="15.0" customHeight="1">
      <c r="A1407" s="165" t="s">
        <v>161</v>
      </c>
      <c r="B1407" s="210">
        <v>1.0</v>
      </c>
      <c r="C1407" s="211">
        <v>6747749.799522</v>
      </c>
      <c r="D1407" s="212">
        <v>45382.0</v>
      </c>
      <c r="E1407" s="212">
        <v>45382.0</v>
      </c>
      <c r="F1407" s="213">
        <v>4.0</v>
      </c>
      <c r="G1407" s="152">
        <v>3.0</v>
      </c>
      <c r="H1407" s="153" t="s">
        <v>817</v>
      </c>
      <c r="I1407" s="153">
        <v>2024.0</v>
      </c>
      <c r="J1407" s="152">
        <v>2024.0</v>
      </c>
      <c r="K1407" s="153" t="s">
        <v>1104</v>
      </c>
      <c r="L1407" s="152" t="s">
        <v>5</v>
      </c>
      <c r="M1407" s="152" t="s">
        <v>8</v>
      </c>
      <c r="N1407" s="152">
        <v>10.0</v>
      </c>
      <c r="O1407" s="153"/>
      <c r="P1407" s="153"/>
      <c r="Q1407" s="153"/>
      <c r="R1407" s="153"/>
      <c r="S1407" s="153" t="s">
        <v>163</v>
      </c>
      <c r="T1407" s="153"/>
      <c r="U1407" s="135"/>
      <c r="V1407" s="135"/>
      <c r="W1407" s="135"/>
      <c r="X1407" s="135"/>
      <c r="Y1407" s="135"/>
      <c r="Z1407" s="135"/>
      <c r="AA1407" s="135"/>
    </row>
    <row r="1408" ht="15.0" customHeight="1">
      <c r="A1408" s="165" t="s">
        <v>174</v>
      </c>
      <c r="B1408" s="210">
        <v>1.0</v>
      </c>
      <c r="C1408" s="211">
        <v>1721360.4700000002</v>
      </c>
      <c r="D1408" s="212">
        <v>45382.0</v>
      </c>
      <c r="E1408" s="212">
        <v>45382.0</v>
      </c>
      <c r="F1408" s="213">
        <v>4.0</v>
      </c>
      <c r="G1408" s="152">
        <v>3.0</v>
      </c>
      <c r="H1408" s="153" t="s">
        <v>817</v>
      </c>
      <c r="I1408" s="153">
        <v>2024.0</v>
      </c>
      <c r="J1408" s="152">
        <v>2024.0</v>
      </c>
      <c r="K1408" s="153" t="s">
        <v>1105</v>
      </c>
      <c r="L1408" s="152" t="s">
        <v>5</v>
      </c>
      <c r="M1408" s="152" t="s">
        <v>8</v>
      </c>
      <c r="N1408" s="152">
        <v>10.0</v>
      </c>
      <c r="O1408" s="153"/>
      <c r="P1408" s="153"/>
      <c r="Q1408" s="153"/>
      <c r="R1408" s="153"/>
      <c r="S1408" s="153" t="s">
        <v>167</v>
      </c>
      <c r="T1408" s="153"/>
      <c r="U1408" s="135"/>
      <c r="V1408" s="135"/>
      <c r="W1408" s="135"/>
      <c r="X1408" s="135"/>
      <c r="Y1408" s="135"/>
      <c r="Z1408" s="135"/>
      <c r="AA1408" s="135"/>
    </row>
    <row r="1409" ht="15.0" customHeight="1">
      <c r="A1409" s="165" t="s">
        <v>199</v>
      </c>
      <c r="B1409" s="210">
        <v>1.0</v>
      </c>
      <c r="C1409" s="211">
        <v>0.0</v>
      </c>
      <c r="D1409" s="212">
        <v>45382.0</v>
      </c>
      <c r="E1409" s="212">
        <v>45382.0</v>
      </c>
      <c r="F1409" s="213">
        <v>4.0</v>
      </c>
      <c r="G1409" s="152">
        <v>3.0</v>
      </c>
      <c r="H1409" s="153" t="s">
        <v>817</v>
      </c>
      <c r="I1409" s="153">
        <v>2024.0</v>
      </c>
      <c r="J1409" s="152">
        <v>2024.0</v>
      </c>
      <c r="K1409" s="153" t="s">
        <v>1106</v>
      </c>
      <c r="L1409" s="152" t="s">
        <v>5</v>
      </c>
      <c r="M1409" s="152" t="s">
        <v>8</v>
      </c>
      <c r="N1409" s="152">
        <v>10.0</v>
      </c>
      <c r="O1409" s="153"/>
      <c r="P1409" s="153"/>
      <c r="Q1409" s="153"/>
      <c r="R1409" s="153"/>
      <c r="S1409" s="153" t="s">
        <v>201</v>
      </c>
      <c r="T1409" s="153"/>
      <c r="U1409" s="135"/>
      <c r="V1409" s="135"/>
      <c r="W1409" s="135"/>
      <c r="X1409" s="135"/>
      <c r="Y1409" s="135"/>
      <c r="Z1409" s="135"/>
      <c r="AA1409" s="135"/>
    </row>
    <row r="1410" ht="15.0" customHeight="1">
      <c r="A1410" s="165" t="s">
        <v>207</v>
      </c>
      <c r="B1410" s="210">
        <v>1.0</v>
      </c>
      <c r="C1410" s="211">
        <v>1988435.5937099997</v>
      </c>
      <c r="D1410" s="212">
        <v>45382.0</v>
      </c>
      <c r="E1410" s="212">
        <v>45382.0</v>
      </c>
      <c r="F1410" s="213">
        <v>4.0</v>
      </c>
      <c r="G1410" s="152">
        <v>3.0</v>
      </c>
      <c r="H1410" s="153" t="s">
        <v>817</v>
      </c>
      <c r="I1410" s="153">
        <v>2024.0</v>
      </c>
      <c r="J1410" s="152">
        <v>2024.0</v>
      </c>
      <c r="K1410" s="153" t="s">
        <v>1107</v>
      </c>
      <c r="L1410" s="152" t="s">
        <v>5</v>
      </c>
      <c r="M1410" s="152" t="s">
        <v>8</v>
      </c>
      <c r="N1410" s="152">
        <v>10.0</v>
      </c>
      <c r="O1410" s="153"/>
      <c r="P1410" s="153"/>
      <c r="Q1410" s="153"/>
      <c r="R1410" s="153"/>
      <c r="S1410" s="153" t="s">
        <v>209</v>
      </c>
      <c r="T1410" s="153"/>
      <c r="U1410" s="135"/>
      <c r="V1410" s="135"/>
      <c r="W1410" s="135"/>
      <c r="X1410" s="135"/>
      <c r="Y1410" s="135"/>
      <c r="Z1410" s="135"/>
      <c r="AA1410" s="135"/>
    </row>
    <row r="1411" ht="15.0" customHeight="1">
      <c r="A1411" s="165" t="s">
        <v>227</v>
      </c>
      <c r="B1411" s="210">
        <v>1.0</v>
      </c>
      <c r="C1411" s="211">
        <v>0.0</v>
      </c>
      <c r="D1411" s="212">
        <v>45382.0</v>
      </c>
      <c r="E1411" s="212">
        <v>45382.0</v>
      </c>
      <c r="F1411" s="213">
        <v>4.0</v>
      </c>
      <c r="G1411" s="152">
        <v>3.0</v>
      </c>
      <c r="H1411" s="153" t="s">
        <v>817</v>
      </c>
      <c r="I1411" s="153">
        <v>2024.0</v>
      </c>
      <c r="J1411" s="152">
        <v>2024.0</v>
      </c>
      <c r="K1411" s="153" t="s">
        <v>1108</v>
      </c>
      <c r="L1411" s="152" t="s">
        <v>5</v>
      </c>
      <c r="M1411" s="152" t="s">
        <v>8</v>
      </c>
      <c r="N1411" s="152">
        <v>10.0</v>
      </c>
      <c r="O1411" s="153"/>
      <c r="P1411" s="153"/>
      <c r="Q1411" s="153"/>
      <c r="R1411" s="153"/>
      <c r="S1411" s="153" t="s">
        <v>229</v>
      </c>
      <c r="T1411" s="153"/>
      <c r="U1411" s="135"/>
      <c r="V1411" s="135"/>
      <c r="W1411" s="135"/>
      <c r="X1411" s="135"/>
      <c r="Y1411" s="135"/>
      <c r="Z1411" s="135"/>
      <c r="AA1411" s="135"/>
    </row>
    <row r="1412" ht="15.0" customHeight="1">
      <c r="A1412" s="165" t="s">
        <v>285</v>
      </c>
      <c r="B1412" s="210">
        <v>1.0</v>
      </c>
      <c r="C1412" s="211">
        <v>3296564.81</v>
      </c>
      <c r="D1412" s="212">
        <v>45382.0</v>
      </c>
      <c r="E1412" s="212">
        <v>45382.0</v>
      </c>
      <c r="F1412" s="213">
        <v>4.0</v>
      </c>
      <c r="G1412" s="152">
        <v>3.0</v>
      </c>
      <c r="H1412" s="153" t="s">
        <v>817</v>
      </c>
      <c r="I1412" s="153">
        <v>2024.0</v>
      </c>
      <c r="J1412" s="152">
        <v>2024.0</v>
      </c>
      <c r="K1412" s="153" t="s">
        <v>1109</v>
      </c>
      <c r="L1412" s="152" t="s">
        <v>5</v>
      </c>
      <c r="M1412" s="152" t="s">
        <v>8</v>
      </c>
      <c r="N1412" s="152">
        <v>10.0</v>
      </c>
      <c r="O1412" s="153"/>
      <c r="P1412" s="153"/>
      <c r="Q1412" s="153"/>
      <c r="R1412" s="153"/>
      <c r="S1412" s="153" t="s">
        <v>287</v>
      </c>
      <c r="T1412" s="153"/>
      <c r="U1412" s="135"/>
      <c r="V1412" s="135"/>
      <c r="W1412" s="135"/>
      <c r="X1412" s="135"/>
      <c r="Y1412" s="135"/>
      <c r="Z1412" s="135"/>
      <c r="AA1412" s="135"/>
    </row>
    <row r="1413" ht="15.0" customHeight="1">
      <c r="A1413" s="165" t="s">
        <v>289</v>
      </c>
      <c r="B1413" s="210">
        <v>1.0</v>
      </c>
      <c r="C1413" s="211">
        <v>1062201.905596</v>
      </c>
      <c r="D1413" s="212">
        <v>45382.0</v>
      </c>
      <c r="E1413" s="212">
        <v>45382.0</v>
      </c>
      <c r="F1413" s="213">
        <v>4.0</v>
      </c>
      <c r="G1413" s="152">
        <v>3.0</v>
      </c>
      <c r="H1413" s="153" t="s">
        <v>817</v>
      </c>
      <c r="I1413" s="153">
        <v>2024.0</v>
      </c>
      <c r="J1413" s="152">
        <v>2024.0</v>
      </c>
      <c r="K1413" s="153" t="s">
        <v>1110</v>
      </c>
      <c r="L1413" s="152" t="s">
        <v>5</v>
      </c>
      <c r="M1413" s="152" t="s">
        <v>8</v>
      </c>
      <c r="N1413" s="152">
        <v>10.0</v>
      </c>
      <c r="O1413" s="153"/>
      <c r="P1413" s="153"/>
      <c r="Q1413" s="153"/>
      <c r="R1413" s="153"/>
      <c r="S1413" s="153" t="s">
        <v>291</v>
      </c>
      <c r="T1413" s="153"/>
      <c r="U1413" s="135"/>
      <c r="V1413" s="135"/>
      <c r="W1413" s="135"/>
      <c r="X1413" s="135"/>
      <c r="Y1413" s="135"/>
      <c r="Z1413" s="135"/>
      <c r="AA1413" s="135"/>
    </row>
    <row r="1414" ht="15.0" customHeight="1">
      <c r="A1414" s="165" t="s">
        <v>293</v>
      </c>
      <c r="B1414" s="210">
        <v>1.0</v>
      </c>
      <c r="C1414" s="211">
        <v>5292151.319999999</v>
      </c>
      <c r="D1414" s="212">
        <v>45382.0</v>
      </c>
      <c r="E1414" s="212">
        <v>45382.0</v>
      </c>
      <c r="F1414" s="213">
        <v>4.0</v>
      </c>
      <c r="G1414" s="152">
        <v>3.0</v>
      </c>
      <c r="H1414" s="153" t="s">
        <v>817</v>
      </c>
      <c r="I1414" s="153">
        <v>2024.0</v>
      </c>
      <c r="J1414" s="152">
        <v>2024.0</v>
      </c>
      <c r="K1414" s="153" t="s">
        <v>1111</v>
      </c>
      <c r="L1414" s="152" t="s">
        <v>5</v>
      </c>
      <c r="M1414" s="152" t="s">
        <v>8</v>
      </c>
      <c r="N1414" s="152">
        <v>10.0</v>
      </c>
      <c r="O1414" s="153"/>
      <c r="P1414" s="153"/>
      <c r="Q1414" s="153"/>
      <c r="R1414" s="153"/>
      <c r="S1414" s="153" t="s">
        <v>295</v>
      </c>
      <c r="T1414" s="153"/>
      <c r="U1414" s="135"/>
      <c r="V1414" s="135"/>
      <c r="W1414" s="135"/>
      <c r="X1414" s="135"/>
      <c r="Y1414" s="135"/>
      <c r="Z1414" s="135"/>
      <c r="AA1414" s="135"/>
    </row>
    <row r="1415" ht="15.0" customHeight="1">
      <c r="A1415" s="165" t="s">
        <v>297</v>
      </c>
      <c r="B1415" s="210">
        <v>1.0</v>
      </c>
      <c r="C1415" s="211">
        <v>3366672.19</v>
      </c>
      <c r="D1415" s="212">
        <v>45382.0</v>
      </c>
      <c r="E1415" s="212">
        <v>45382.0</v>
      </c>
      <c r="F1415" s="213">
        <v>4.0</v>
      </c>
      <c r="G1415" s="152">
        <v>3.0</v>
      </c>
      <c r="H1415" s="153" t="s">
        <v>817</v>
      </c>
      <c r="I1415" s="153">
        <v>2024.0</v>
      </c>
      <c r="J1415" s="152">
        <v>2024.0</v>
      </c>
      <c r="K1415" s="153" t="s">
        <v>1112</v>
      </c>
      <c r="L1415" s="152" t="s">
        <v>5</v>
      </c>
      <c r="M1415" s="152" t="s">
        <v>8</v>
      </c>
      <c r="N1415" s="152">
        <v>10.0</v>
      </c>
      <c r="O1415" s="153"/>
      <c r="P1415" s="153"/>
      <c r="Q1415" s="153"/>
      <c r="R1415" s="153"/>
      <c r="S1415" s="153" t="s">
        <v>299</v>
      </c>
      <c r="T1415" s="153"/>
      <c r="U1415" s="135"/>
      <c r="V1415" s="135"/>
      <c r="W1415" s="135"/>
      <c r="X1415" s="135"/>
      <c r="Y1415" s="135"/>
      <c r="Z1415" s="135"/>
      <c r="AA1415" s="135"/>
    </row>
    <row r="1416" ht="15.0" customHeight="1">
      <c r="A1416" s="165" t="s">
        <v>314</v>
      </c>
      <c r="B1416" s="210">
        <v>1.0</v>
      </c>
      <c r="C1416" s="211">
        <v>1333793.933562</v>
      </c>
      <c r="D1416" s="212">
        <v>45382.0</v>
      </c>
      <c r="E1416" s="212">
        <v>45382.0</v>
      </c>
      <c r="F1416" s="213">
        <v>4.0</v>
      </c>
      <c r="G1416" s="152">
        <v>3.0</v>
      </c>
      <c r="H1416" s="153" t="s">
        <v>817</v>
      </c>
      <c r="I1416" s="153">
        <v>2024.0</v>
      </c>
      <c r="J1416" s="152">
        <v>2024.0</v>
      </c>
      <c r="K1416" s="153" t="s">
        <v>1113</v>
      </c>
      <c r="L1416" s="152" t="s">
        <v>5</v>
      </c>
      <c r="M1416" s="152" t="s">
        <v>8</v>
      </c>
      <c r="N1416" s="152">
        <v>10.0</v>
      </c>
      <c r="O1416" s="153"/>
      <c r="P1416" s="153"/>
      <c r="Q1416" s="153"/>
      <c r="R1416" s="153"/>
      <c r="S1416" s="153" t="s">
        <v>316</v>
      </c>
      <c r="T1416" s="153"/>
      <c r="U1416" s="135"/>
      <c r="V1416" s="135"/>
      <c r="W1416" s="135"/>
      <c r="X1416" s="135"/>
      <c r="Y1416" s="135"/>
      <c r="Z1416" s="135"/>
      <c r="AA1416" s="135"/>
    </row>
    <row r="1417" ht="15.0" customHeight="1">
      <c r="A1417" s="165" t="s">
        <v>320</v>
      </c>
      <c r="B1417" s="210">
        <v>1.0</v>
      </c>
      <c r="C1417" s="211">
        <v>1132892.5090649999</v>
      </c>
      <c r="D1417" s="212">
        <v>45382.0</v>
      </c>
      <c r="E1417" s="212">
        <v>45382.0</v>
      </c>
      <c r="F1417" s="213">
        <v>4.0</v>
      </c>
      <c r="G1417" s="152">
        <v>3.0</v>
      </c>
      <c r="H1417" s="153" t="s">
        <v>817</v>
      </c>
      <c r="I1417" s="153">
        <v>2024.0</v>
      </c>
      <c r="J1417" s="152">
        <v>2024.0</v>
      </c>
      <c r="K1417" s="153" t="s">
        <v>1114</v>
      </c>
      <c r="L1417" s="152" t="s">
        <v>5</v>
      </c>
      <c r="M1417" s="152" t="s">
        <v>8</v>
      </c>
      <c r="N1417" s="152">
        <v>10.0</v>
      </c>
      <c r="O1417" s="153"/>
      <c r="P1417" s="153"/>
      <c r="Q1417" s="153"/>
      <c r="R1417" s="153"/>
      <c r="S1417" s="153" t="s">
        <v>322</v>
      </c>
      <c r="T1417" s="153"/>
      <c r="U1417" s="135"/>
      <c r="V1417" s="135"/>
      <c r="W1417" s="135"/>
      <c r="X1417" s="135"/>
      <c r="Y1417" s="135"/>
      <c r="Z1417" s="135"/>
      <c r="AA1417" s="135"/>
    </row>
    <row r="1418" ht="15.0" customHeight="1">
      <c r="A1418" s="165" t="s">
        <v>325</v>
      </c>
      <c r="B1418" s="210">
        <v>1.0</v>
      </c>
      <c r="C1418" s="211">
        <v>2741069.34</v>
      </c>
      <c r="D1418" s="212">
        <v>45382.0</v>
      </c>
      <c r="E1418" s="212">
        <v>45382.0</v>
      </c>
      <c r="F1418" s="213">
        <v>4.0</v>
      </c>
      <c r="G1418" s="152">
        <v>3.0</v>
      </c>
      <c r="H1418" s="153" t="s">
        <v>817</v>
      </c>
      <c r="I1418" s="153">
        <v>2024.0</v>
      </c>
      <c r="J1418" s="152">
        <v>2024.0</v>
      </c>
      <c r="K1418" s="153" t="s">
        <v>1115</v>
      </c>
      <c r="L1418" s="152" t="s">
        <v>5</v>
      </c>
      <c r="M1418" s="152" t="s">
        <v>8</v>
      </c>
      <c r="N1418" s="152">
        <v>10.0</v>
      </c>
      <c r="O1418" s="153"/>
      <c r="P1418" s="153"/>
      <c r="Q1418" s="153"/>
      <c r="R1418" s="153"/>
      <c r="S1418" s="153" t="s">
        <v>327</v>
      </c>
      <c r="T1418" s="153"/>
      <c r="U1418" s="135"/>
      <c r="V1418" s="135"/>
      <c r="W1418" s="135"/>
      <c r="X1418" s="135"/>
      <c r="Y1418" s="135"/>
      <c r="Z1418" s="135"/>
      <c r="AA1418" s="135"/>
    </row>
    <row r="1419" ht="15.0" customHeight="1">
      <c r="A1419" s="165" t="s">
        <v>330</v>
      </c>
      <c r="B1419" s="210">
        <v>1.0</v>
      </c>
      <c r="C1419" s="211">
        <v>4665932.572914999</v>
      </c>
      <c r="D1419" s="212">
        <v>45382.0</v>
      </c>
      <c r="E1419" s="212">
        <v>45382.0</v>
      </c>
      <c r="F1419" s="213">
        <v>4.0</v>
      </c>
      <c r="G1419" s="152">
        <v>3.0</v>
      </c>
      <c r="H1419" s="153" t="s">
        <v>817</v>
      </c>
      <c r="I1419" s="153">
        <v>2024.0</v>
      </c>
      <c r="J1419" s="152">
        <v>2024.0</v>
      </c>
      <c r="K1419" s="153" t="s">
        <v>1116</v>
      </c>
      <c r="L1419" s="152" t="s">
        <v>5</v>
      </c>
      <c r="M1419" s="152" t="s">
        <v>8</v>
      </c>
      <c r="N1419" s="152">
        <v>10.0</v>
      </c>
      <c r="O1419" s="153"/>
      <c r="P1419" s="153"/>
      <c r="Q1419" s="153"/>
      <c r="R1419" s="153"/>
      <c r="S1419" s="153" t="s">
        <v>332</v>
      </c>
      <c r="T1419" s="153"/>
      <c r="U1419" s="135"/>
      <c r="V1419" s="135"/>
      <c r="W1419" s="135"/>
      <c r="X1419" s="135"/>
      <c r="Y1419" s="135"/>
      <c r="Z1419" s="135"/>
      <c r="AA1419" s="135"/>
    </row>
    <row r="1420" ht="15.0" customHeight="1">
      <c r="A1420" s="165" t="s">
        <v>356</v>
      </c>
      <c r="B1420" s="210">
        <v>1.0</v>
      </c>
      <c r="C1420" s="211">
        <v>2322337.8699999996</v>
      </c>
      <c r="D1420" s="212">
        <v>45382.0</v>
      </c>
      <c r="E1420" s="212">
        <v>45382.0</v>
      </c>
      <c r="F1420" s="213">
        <v>4.0</v>
      </c>
      <c r="G1420" s="152">
        <v>3.0</v>
      </c>
      <c r="H1420" s="153" t="s">
        <v>817</v>
      </c>
      <c r="I1420" s="153">
        <v>2024.0</v>
      </c>
      <c r="J1420" s="152">
        <v>2024.0</v>
      </c>
      <c r="K1420" s="153" t="s">
        <v>1117</v>
      </c>
      <c r="L1420" s="152" t="s">
        <v>5</v>
      </c>
      <c r="M1420" s="152" t="s">
        <v>8</v>
      </c>
      <c r="N1420" s="152">
        <v>10.0</v>
      </c>
      <c r="O1420" s="153"/>
      <c r="P1420" s="153"/>
      <c r="Q1420" s="153"/>
      <c r="R1420" s="153"/>
      <c r="S1420" s="153" t="s">
        <v>358</v>
      </c>
      <c r="T1420" s="153"/>
      <c r="U1420" s="135"/>
      <c r="V1420" s="135"/>
      <c r="W1420" s="135"/>
      <c r="X1420" s="135"/>
      <c r="Y1420" s="135"/>
      <c r="Z1420" s="135"/>
      <c r="AA1420" s="135"/>
    </row>
    <row r="1421" ht="15.0" customHeight="1">
      <c r="A1421" s="165" t="s">
        <v>363</v>
      </c>
      <c r="B1421" s="210">
        <v>1.0</v>
      </c>
      <c r="C1421" s="211">
        <v>2664595.336093</v>
      </c>
      <c r="D1421" s="212">
        <v>45382.0</v>
      </c>
      <c r="E1421" s="212">
        <v>45382.0</v>
      </c>
      <c r="F1421" s="213">
        <v>4.0</v>
      </c>
      <c r="G1421" s="152">
        <v>3.0</v>
      </c>
      <c r="H1421" s="153" t="s">
        <v>817</v>
      </c>
      <c r="I1421" s="153">
        <v>2024.0</v>
      </c>
      <c r="J1421" s="152">
        <v>2024.0</v>
      </c>
      <c r="K1421" s="153" t="s">
        <v>1118</v>
      </c>
      <c r="L1421" s="152" t="s">
        <v>5</v>
      </c>
      <c r="M1421" s="152" t="s">
        <v>8</v>
      </c>
      <c r="N1421" s="152">
        <v>10.0</v>
      </c>
      <c r="O1421" s="153"/>
      <c r="P1421" s="153"/>
      <c r="Q1421" s="153"/>
      <c r="R1421" s="153"/>
      <c r="S1421" s="153" t="s">
        <v>365</v>
      </c>
      <c r="T1421" s="153"/>
      <c r="U1421" s="135"/>
      <c r="V1421" s="135"/>
      <c r="W1421" s="135"/>
      <c r="X1421" s="135"/>
      <c r="Y1421" s="135"/>
      <c r="Z1421" s="135"/>
      <c r="AA1421" s="135"/>
    </row>
    <row r="1422" ht="15.0" customHeight="1">
      <c r="A1422" s="165" t="s">
        <v>370</v>
      </c>
      <c r="B1422" s="210">
        <v>1.0</v>
      </c>
      <c r="C1422" s="211">
        <v>3028432.224856</v>
      </c>
      <c r="D1422" s="212">
        <v>45382.0</v>
      </c>
      <c r="E1422" s="212">
        <v>45382.0</v>
      </c>
      <c r="F1422" s="213">
        <v>4.0</v>
      </c>
      <c r="G1422" s="152">
        <v>3.0</v>
      </c>
      <c r="H1422" s="153" t="s">
        <v>817</v>
      </c>
      <c r="I1422" s="153">
        <v>2024.0</v>
      </c>
      <c r="J1422" s="152">
        <v>2024.0</v>
      </c>
      <c r="K1422" s="153" t="s">
        <v>1119</v>
      </c>
      <c r="L1422" s="152" t="s">
        <v>5</v>
      </c>
      <c r="M1422" s="152" t="s">
        <v>8</v>
      </c>
      <c r="N1422" s="152">
        <v>10.0</v>
      </c>
      <c r="O1422" s="153"/>
      <c r="P1422" s="153"/>
      <c r="Q1422" s="153"/>
      <c r="R1422" s="153"/>
      <c r="S1422" s="153" t="s">
        <v>372</v>
      </c>
      <c r="T1422" s="153"/>
      <c r="U1422" s="135"/>
      <c r="V1422" s="135"/>
      <c r="W1422" s="135"/>
      <c r="X1422" s="135"/>
      <c r="Y1422" s="135"/>
      <c r="Z1422" s="135"/>
      <c r="AA1422" s="135"/>
    </row>
    <row r="1423" ht="15.0" customHeight="1">
      <c r="A1423" s="165" t="s">
        <v>383</v>
      </c>
      <c r="B1423" s="210">
        <v>1.0</v>
      </c>
      <c r="C1423" s="211">
        <v>4393989.25</v>
      </c>
      <c r="D1423" s="212">
        <v>45382.0</v>
      </c>
      <c r="E1423" s="212">
        <v>45382.0</v>
      </c>
      <c r="F1423" s="213">
        <v>4.0</v>
      </c>
      <c r="G1423" s="152">
        <v>3.0</v>
      </c>
      <c r="H1423" s="153" t="s">
        <v>817</v>
      </c>
      <c r="I1423" s="153">
        <v>2024.0</v>
      </c>
      <c r="J1423" s="152">
        <v>2024.0</v>
      </c>
      <c r="K1423" s="153" t="s">
        <v>1120</v>
      </c>
      <c r="L1423" s="152" t="s">
        <v>5</v>
      </c>
      <c r="M1423" s="152" t="s">
        <v>8</v>
      </c>
      <c r="N1423" s="152">
        <v>10.0</v>
      </c>
      <c r="O1423" s="153"/>
      <c r="P1423" s="153"/>
      <c r="Q1423" s="153"/>
      <c r="R1423" s="153"/>
      <c r="S1423" s="153" t="s">
        <v>385</v>
      </c>
      <c r="T1423" s="153"/>
      <c r="U1423" s="135"/>
      <c r="V1423" s="135"/>
      <c r="W1423" s="135"/>
      <c r="X1423" s="135"/>
      <c r="Y1423" s="135"/>
      <c r="Z1423" s="135"/>
      <c r="AA1423" s="135"/>
    </row>
    <row r="1424" ht="15.0" customHeight="1">
      <c r="A1424" s="165" t="s">
        <v>427</v>
      </c>
      <c r="B1424" s="210">
        <v>1.0</v>
      </c>
      <c r="C1424" s="211">
        <v>3489954.36</v>
      </c>
      <c r="D1424" s="212">
        <v>45382.0</v>
      </c>
      <c r="E1424" s="212">
        <v>45382.0</v>
      </c>
      <c r="F1424" s="213">
        <v>4.0</v>
      </c>
      <c r="G1424" s="152">
        <v>3.0</v>
      </c>
      <c r="H1424" s="153" t="s">
        <v>817</v>
      </c>
      <c r="I1424" s="153">
        <v>2024.0</v>
      </c>
      <c r="J1424" s="152">
        <v>2024.0</v>
      </c>
      <c r="K1424" s="153" t="s">
        <v>1121</v>
      </c>
      <c r="L1424" s="152" t="s">
        <v>5</v>
      </c>
      <c r="M1424" s="152" t="s">
        <v>8</v>
      </c>
      <c r="N1424" s="152">
        <v>10.0</v>
      </c>
      <c r="O1424" s="153"/>
      <c r="P1424" s="153"/>
      <c r="Q1424" s="153"/>
      <c r="R1424" s="153"/>
      <c r="S1424" s="153" t="s">
        <v>429</v>
      </c>
      <c r="T1424" s="153"/>
      <c r="U1424" s="135"/>
      <c r="V1424" s="135"/>
      <c r="W1424" s="135"/>
      <c r="X1424" s="135"/>
      <c r="Y1424" s="135"/>
      <c r="Z1424" s="135"/>
      <c r="AA1424" s="135"/>
    </row>
    <row r="1425" ht="15.0" customHeight="1">
      <c r="A1425" s="165" t="s">
        <v>446</v>
      </c>
      <c r="B1425" s="210">
        <v>1.0</v>
      </c>
      <c r="C1425" s="211">
        <v>248442.73000000004</v>
      </c>
      <c r="D1425" s="212">
        <v>45382.0</v>
      </c>
      <c r="E1425" s="212">
        <v>45382.0</v>
      </c>
      <c r="F1425" s="213">
        <v>4.0</v>
      </c>
      <c r="G1425" s="152">
        <v>3.0</v>
      </c>
      <c r="H1425" s="153" t="s">
        <v>817</v>
      </c>
      <c r="I1425" s="153">
        <v>2024.0</v>
      </c>
      <c r="J1425" s="152">
        <v>2024.0</v>
      </c>
      <c r="K1425" s="153" t="s">
        <v>1122</v>
      </c>
      <c r="L1425" s="152" t="s">
        <v>5</v>
      </c>
      <c r="M1425" s="152" t="s">
        <v>8</v>
      </c>
      <c r="N1425" s="152">
        <v>10.0</v>
      </c>
      <c r="O1425" s="153"/>
      <c r="P1425" s="153"/>
      <c r="Q1425" s="153"/>
      <c r="R1425" s="153"/>
      <c r="S1425" s="153" t="s">
        <v>448</v>
      </c>
      <c r="T1425" s="153"/>
      <c r="U1425" s="135"/>
      <c r="V1425" s="135"/>
      <c r="W1425" s="135"/>
      <c r="X1425" s="135"/>
      <c r="Y1425" s="135"/>
      <c r="Z1425" s="135"/>
      <c r="AA1425" s="135"/>
    </row>
    <row r="1426" ht="15.0" customHeight="1">
      <c r="A1426" s="165" t="s">
        <v>452</v>
      </c>
      <c r="B1426" s="210">
        <v>1.0</v>
      </c>
      <c r="C1426" s="211">
        <v>3435137.98</v>
      </c>
      <c r="D1426" s="212">
        <v>45382.0</v>
      </c>
      <c r="E1426" s="212">
        <v>45382.0</v>
      </c>
      <c r="F1426" s="213">
        <v>4.0</v>
      </c>
      <c r="G1426" s="152">
        <v>3.0</v>
      </c>
      <c r="H1426" s="153" t="s">
        <v>817</v>
      </c>
      <c r="I1426" s="153">
        <v>2024.0</v>
      </c>
      <c r="J1426" s="152">
        <v>2024.0</v>
      </c>
      <c r="K1426" s="153" t="s">
        <v>1123</v>
      </c>
      <c r="L1426" s="152" t="s">
        <v>5</v>
      </c>
      <c r="M1426" s="152" t="s">
        <v>8</v>
      </c>
      <c r="N1426" s="152">
        <v>10.0</v>
      </c>
      <c r="O1426" s="153"/>
      <c r="P1426" s="153"/>
      <c r="Q1426" s="153"/>
      <c r="R1426" s="153"/>
      <c r="S1426" s="153" t="s">
        <v>454</v>
      </c>
      <c r="T1426" s="153"/>
      <c r="U1426" s="135"/>
      <c r="V1426" s="135"/>
      <c r="W1426" s="135"/>
      <c r="X1426" s="135"/>
      <c r="Y1426" s="135"/>
      <c r="Z1426" s="135"/>
      <c r="AA1426" s="135"/>
    </row>
    <row r="1427" ht="15.0" customHeight="1">
      <c r="A1427" s="165" t="s">
        <v>469</v>
      </c>
      <c r="B1427" s="210">
        <v>1.0</v>
      </c>
      <c r="C1427" s="211">
        <v>3858769.7461369997</v>
      </c>
      <c r="D1427" s="212">
        <v>45382.0</v>
      </c>
      <c r="E1427" s="212">
        <v>45382.0</v>
      </c>
      <c r="F1427" s="213">
        <v>4.0</v>
      </c>
      <c r="G1427" s="152">
        <v>3.0</v>
      </c>
      <c r="H1427" s="153" t="s">
        <v>817</v>
      </c>
      <c r="I1427" s="153">
        <v>2024.0</v>
      </c>
      <c r="J1427" s="152">
        <v>2024.0</v>
      </c>
      <c r="K1427" s="153" t="s">
        <v>1124</v>
      </c>
      <c r="L1427" s="152" t="s">
        <v>5</v>
      </c>
      <c r="M1427" s="152" t="s">
        <v>8</v>
      </c>
      <c r="N1427" s="152">
        <v>10.0</v>
      </c>
      <c r="O1427" s="153"/>
      <c r="P1427" s="153"/>
      <c r="Q1427" s="153"/>
      <c r="R1427" s="153"/>
      <c r="S1427" s="153" t="s">
        <v>471</v>
      </c>
      <c r="T1427" s="153"/>
      <c r="U1427" s="135"/>
      <c r="V1427" s="135"/>
      <c r="W1427" s="135"/>
      <c r="X1427" s="135"/>
      <c r="Y1427" s="135"/>
      <c r="Z1427" s="135"/>
      <c r="AA1427" s="135"/>
    </row>
    <row r="1428" ht="15.0" customHeight="1">
      <c r="A1428" s="165" t="s">
        <v>477</v>
      </c>
      <c r="B1428" s="210">
        <v>1.0</v>
      </c>
      <c r="C1428" s="211">
        <v>1479878.1199999996</v>
      </c>
      <c r="D1428" s="212">
        <v>45382.0</v>
      </c>
      <c r="E1428" s="212">
        <v>45382.0</v>
      </c>
      <c r="F1428" s="213">
        <v>4.0</v>
      </c>
      <c r="G1428" s="152">
        <v>3.0</v>
      </c>
      <c r="H1428" s="153" t="s">
        <v>817</v>
      </c>
      <c r="I1428" s="153">
        <v>2024.0</v>
      </c>
      <c r="J1428" s="152">
        <v>2024.0</v>
      </c>
      <c r="K1428" s="153" t="s">
        <v>1125</v>
      </c>
      <c r="L1428" s="152" t="s">
        <v>5</v>
      </c>
      <c r="M1428" s="152" t="s">
        <v>8</v>
      </c>
      <c r="N1428" s="152">
        <v>10.0</v>
      </c>
      <c r="O1428" s="153"/>
      <c r="P1428" s="153"/>
      <c r="Q1428" s="153"/>
      <c r="R1428" s="153"/>
      <c r="S1428" s="153" t="s">
        <v>479</v>
      </c>
      <c r="T1428" s="153"/>
      <c r="U1428" s="135"/>
      <c r="V1428" s="135"/>
      <c r="W1428" s="135"/>
      <c r="X1428" s="135"/>
      <c r="Y1428" s="135"/>
      <c r="Z1428" s="135"/>
      <c r="AA1428" s="135"/>
    </row>
    <row r="1429" ht="15.0" customHeight="1">
      <c r="A1429" s="165" t="s">
        <v>490</v>
      </c>
      <c r="B1429" s="210">
        <v>1.0</v>
      </c>
      <c r="C1429" s="211">
        <v>465378.47</v>
      </c>
      <c r="D1429" s="212">
        <v>45382.0</v>
      </c>
      <c r="E1429" s="212">
        <v>45382.0</v>
      </c>
      <c r="F1429" s="213">
        <v>4.0</v>
      </c>
      <c r="G1429" s="152">
        <v>3.0</v>
      </c>
      <c r="H1429" s="153" t="s">
        <v>817</v>
      </c>
      <c r="I1429" s="153">
        <v>2024.0</v>
      </c>
      <c r="J1429" s="152">
        <v>2024.0</v>
      </c>
      <c r="K1429" s="153" t="s">
        <v>1126</v>
      </c>
      <c r="L1429" s="152" t="s">
        <v>5</v>
      </c>
      <c r="M1429" s="152" t="s">
        <v>8</v>
      </c>
      <c r="N1429" s="152">
        <v>10.0</v>
      </c>
      <c r="O1429" s="153"/>
      <c r="P1429" s="153"/>
      <c r="Q1429" s="153"/>
      <c r="R1429" s="153"/>
      <c r="S1429" s="153" t="s">
        <v>493</v>
      </c>
      <c r="T1429" s="153"/>
      <c r="U1429" s="135"/>
      <c r="V1429" s="135"/>
      <c r="W1429" s="135"/>
      <c r="X1429" s="135"/>
      <c r="Y1429" s="135"/>
      <c r="Z1429" s="135"/>
      <c r="AA1429" s="135"/>
    </row>
    <row r="1430" ht="15.0" customHeight="1">
      <c r="A1430" s="165" t="s">
        <v>495</v>
      </c>
      <c r="B1430" s="210">
        <v>1.0</v>
      </c>
      <c r="C1430" s="211">
        <v>0.0</v>
      </c>
      <c r="D1430" s="212">
        <v>45382.0</v>
      </c>
      <c r="E1430" s="212">
        <v>45382.0</v>
      </c>
      <c r="F1430" s="213">
        <v>4.0</v>
      </c>
      <c r="G1430" s="152">
        <v>3.0</v>
      </c>
      <c r="H1430" s="153" t="s">
        <v>817</v>
      </c>
      <c r="I1430" s="153">
        <v>2024.0</v>
      </c>
      <c r="J1430" s="152">
        <v>2024.0</v>
      </c>
      <c r="K1430" s="153" t="s">
        <v>1127</v>
      </c>
      <c r="L1430" s="152" t="s">
        <v>5</v>
      </c>
      <c r="M1430" s="152" t="s">
        <v>8</v>
      </c>
      <c r="N1430" s="152">
        <v>10.0</v>
      </c>
      <c r="O1430" s="153"/>
      <c r="P1430" s="153"/>
      <c r="Q1430" s="153"/>
      <c r="R1430" s="153"/>
      <c r="S1430" s="153" t="s">
        <v>498</v>
      </c>
      <c r="T1430" s="153"/>
      <c r="U1430" s="135"/>
      <c r="V1430" s="135"/>
      <c r="W1430" s="135"/>
      <c r="X1430" s="135"/>
      <c r="Y1430" s="135"/>
      <c r="Z1430" s="135"/>
      <c r="AA1430" s="135"/>
    </row>
    <row r="1431" ht="15.0" customHeight="1">
      <c r="A1431" s="165" t="s">
        <v>500</v>
      </c>
      <c r="B1431" s="210">
        <v>1.0</v>
      </c>
      <c r="C1431" s="211">
        <v>144658.33</v>
      </c>
      <c r="D1431" s="212">
        <v>45382.0</v>
      </c>
      <c r="E1431" s="212">
        <v>45382.0</v>
      </c>
      <c r="F1431" s="213">
        <v>4.0</v>
      </c>
      <c r="G1431" s="152">
        <v>3.0</v>
      </c>
      <c r="H1431" s="153" t="s">
        <v>817</v>
      </c>
      <c r="I1431" s="153">
        <v>2024.0</v>
      </c>
      <c r="J1431" s="152">
        <v>2024.0</v>
      </c>
      <c r="K1431" s="153" t="s">
        <v>1128</v>
      </c>
      <c r="L1431" s="152" t="s">
        <v>5</v>
      </c>
      <c r="M1431" s="152" t="s">
        <v>8</v>
      </c>
      <c r="N1431" s="152">
        <v>10.0</v>
      </c>
      <c r="O1431" s="153"/>
      <c r="P1431" s="153"/>
      <c r="Q1431" s="153"/>
      <c r="R1431" s="153"/>
      <c r="S1431" s="153" t="s">
        <v>503</v>
      </c>
      <c r="T1431" s="153"/>
      <c r="U1431" s="135"/>
      <c r="V1431" s="135"/>
      <c r="W1431" s="135"/>
      <c r="X1431" s="135"/>
      <c r="Y1431" s="135"/>
      <c r="Z1431" s="135"/>
      <c r="AA1431" s="135"/>
    </row>
    <row r="1432" ht="15.0" customHeight="1">
      <c r="A1432" s="165" t="s">
        <v>505</v>
      </c>
      <c r="B1432" s="210">
        <v>1.0</v>
      </c>
      <c r="C1432" s="211">
        <v>0.0</v>
      </c>
      <c r="D1432" s="212">
        <v>45382.0</v>
      </c>
      <c r="E1432" s="212">
        <v>45382.0</v>
      </c>
      <c r="F1432" s="213">
        <v>4.0</v>
      </c>
      <c r="G1432" s="152">
        <v>3.0</v>
      </c>
      <c r="H1432" s="153" t="s">
        <v>817</v>
      </c>
      <c r="I1432" s="153">
        <v>2024.0</v>
      </c>
      <c r="J1432" s="152">
        <v>2024.0</v>
      </c>
      <c r="K1432" s="153" t="s">
        <v>1129</v>
      </c>
      <c r="L1432" s="152" t="s">
        <v>5</v>
      </c>
      <c r="M1432" s="152" t="s">
        <v>8</v>
      </c>
      <c r="N1432" s="152">
        <v>10.0</v>
      </c>
      <c r="O1432" s="153"/>
      <c r="P1432" s="153"/>
      <c r="Q1432" s="153"/>
      <c r="R1432" s="153"/>
      <c r="S1432" s="153" t="s">
        <v>508</v>
      </c>
      <c r="T1432" s="153"/>
      <c r="U1432" s="135"/>
      <c r="V1432" s="135"/>
      <c r="W1432" s="135"/>
      <c r="X1432" s="135"/>
      <c r="Y1432" s="135"/>
      <c r="Z1432" s="135"/>
      <c r="AA1432" s="135"/>
    </row>
    <row r="1433" ht="15.0" customHeight="1">
      <c r="A1433" s="165" t="s">
        <v>511</v>
      </c>
      <c r="B1433" s="210">
        <v>1.0</v>
      </c>
      <c r="C1433" s="211">
        <v>74747.65</v>
      </c>
      <c r="D1433" s="212">
        <v>45382.0</v>
      </c>
      <c r="E1433" s="212">
        <v>45382.0</v>
      </c>
      <c r="F1433" s="213">
        <v>4.0</v>
      </c>
      <c r="G1433" s="152">
        <v>3.0</v>
      </c>
      <c r="H1433" s="153" t="s">
        <v>817</v>
      </c>
      <c r="I1433" s="153">
        <v>2024.0</v>
      </c>
      <c r="J1433" s="152">
        <v>2024.0</v>
      </c>
      <c r="K1433" s="153" t="s">
        <v>1130</v>
      </c>
      <c r="L1433" s="152" t="s">
        <v>5</v>
      </c>
      <c r="M1433" s="152" t="s">
        <v>8</v>
      </c>
      <c r="N1433" s="152">
        <v>10.0</v>
      </c>
      <c r="O1433" s="153"/>
      <c r="P1433" s="153"/>
      <c r="Q1433" s="153"/>
      <c r="R1433" s="153"/>
      <c r="S1433" s="153" t="s">
        <v>514</v>
      </c>
      <c r="T1433" s="153"/>
      <c r="U1433" s="135"/>
      <c r="V1433" s="135"/>
      <c r="W1433" s="135"/>
      <c r="X1433" s="135"/>
      <c r="Y1433" s="135"/>
      <c r="Z1433" s="135"/>
      <c r="AA1433" s="135"/>
    </row>
    <row r="1434" ht="15.0" customHeight="1">
      <c r="A1434" s="165" t="s">
        <v>526</v>
      </c>
      <c r="B1434" s="210">
        <v>1.0</v>
      </c>
      <c r="C1434" s="211">
        <v>1012444.53</v>
      </c>
      <c r="D1434" s="212">
        <v>45382.0</v>
      </c>
      <c r="E1434" s="212">
        <v>45382.0</v>
      </c>
      <c r="F1434" s="213">
        <v>4.0</v>
      </c>
      <c r="G1434" s="152">
        <v>3.0</v>
      </c>
      <c r="H1434" s="153" t="s">
        <v>817</v>
      </c>
      <c r="I1434" s="153">
        <v>2024.0</v>
      </c>
      <c r="J1434" s="152">
        <v>2024.0</v>
      </c>
      <c r="K1434" s="153" t="s">
        <v>1131</v>
      </c>
      <c r="L1434" s="152" t="s">
        <v>5</v>
      </c>
      <c r="M1434" s="152" t="s">
        <v>8</v>
      </c>
      <c r="N1434" s="152">
        <v>10.0</v>
      </c>
      <c r="O1434" s="153"/>
      <c r="P1434" s="153"/>
      <c r="Q1434" s="153"/>
      <c r="R1434" s="153"/>
      <c r="S1434" s="153" t="s">
        <v>528</v>
      </c>
      <c r="T1434" s="153"/>
      <c r="U1434" s="135"/>
      <c r="V1434" s="135"/>
      <c r="W1434" s="135"/>
      <c r="X1434" s="135"/>
      <c r="Y1434" s="135"/>
      <c r="Z1434" s="135"/>
      <c r="AA1434" s="135"/>
    </row>
    <row r="1435" ht="15.0" customHeight="1">
      <c r="A1435" s="165" t="s">
        <v>538</v>
      </c>
      <c r="B1435" s="210">
        <v>1.0</v>
      </c>
      <c r="C1435" s="211">
        <v>1016105.09</v>
      </c>
      <c r="D1435" s="212">
        <v>45382.0</v>
      </c>
      <c r="E1435" s="212">
        <v>45382.0</v>
      </c>
      <c r="F1435" s="213">
        <v>4.0</v>
      </c>
      <c r="G1435" s="152">
        <v>3.0</v>
      </c>
      <c r="H1435" s="153" t="s">
        <v>817</v>
      </c>
      <c r="I1435" s="153">
        <v>2024.0</v>
      </c>
      <c r="J1435" s="152">
        <v>2024.0</v>
      </c>
      <c r="K1435" s="153" t="s">
        <v>1132</v>
      </c>
      <c r="L1435" s="152" t="s">
        <v>5</v>
      </c>
      <c r="M1435" s="152" t="s">
        <v>8</v>
      </c>
      <c r="N1435" s="152">
        <v>10.0</v>
      </c>
      <c r="O1435" s="153"/>
      <c r="P1435" s="153"/>
      <c r="Q1435" s="153"/>
      <c r="R1435" s="153"/>
      <c r="S1435" s="153" t="s">
        <v>540</v>
      </c>
      <c r="T1435" s="153"/>
      <c r="U1435" s="135"/>
      <c r="V1435" s="135"/>
      <c r="W1435" s="135"/>
      <c r="X1435" s="135"/>
      <c r="Y1435" s="135"/>
      <c r="Z1435" s="135"/>
      <c r="AA1435" s="135"/>
    </row>
    <row r="1436" ht="15.0" customHeight="1">
      <c r="A1436" s="165" t="s">
        <v>550</v>
      </c>
      <c r="B1436" s="210">
        <v>1.0</v>
      </c>
      <c r="C1436" s="211">
        <v>202940.79000000004</v>
      </c>
      <c r="D1436" s="212">
        <v>45382.0</v>
      </c>
      <c r="E1436" s="212">
        <v>45382.0</v>
      </c>
      <c r="F1436" s="213">
        <v>4.0</v>
      </c>
      <c r="G1436" s="152">
        <v>3.0</v>
      </c>
      <c r="H1436" s="153" t="s">
        <v>817</v>
      </c>
      <c r="I1436" s="153">
        <v>2024.0</v>
      </c>
      <c r="J1436" s="152">
        <v>2024.0</v>
      </c>
      <c r="K1436" s="153" t="s">
        <v>1133</v>
      </c>
      <c r="L1436" s="152" t="s">
        <v>5</v>
      </c>
      <c r="M1436" s="152" t="s">
        <v>8</v>
      </c>
      <c r="N1436" s="152">
        <v>10.0</v>
      </c>
      <c r="O1436" s="153"/>
      <c r="P1436" s="153"/>
      <c r="Q1436" s="153"/>
      <c r="R1436" s="153"/>
      <c r="S1436" s="153" t="s">
        <v>552</v>
      </c>
      <c r="T1436" s="153"/>
      <c r="U1436" s="135"/>
      <c r="V1436" s="135"/>
      <c r="W1436" s="135"/>
      <c r="X1436" s="135"/>
      <c r="Y1436" s="135"/>
      <c r="Z1436" s="135"/>
      <c r="AA1436" s="135"/>
    </row>
    <row r="1437" ht="15.0" customHeight="1">
      <c r="A1437" s="165" t="s">
        <v>556</v>
      </c>
      <c r="B1437" s="210">
        <v>1.0</v>
      </c>
      <c r="C1437" s="211">
        <v>3671796.140000001</v>
      </c>
      <c r="D1437" s="212">
        <v>45382.0</v>
      </c>
      <c r="E1437" s="212">
        <v>45382.0</v>
      </c>
      <c r="F1437" s="213">
        <v>4.0</v>
      </c>
      <c r="G1437" s="152">
        <v>3.0</v>
      </c>
      <c r="H1437" s="153" t="s">
        <v>817</v>
      </c>
      <c r="I1437" s="153">
        <v>2024.0</v>
      </c>
      <c r="J1437" s="152">
        <v>2024.0</v>
      </c>
      <c r="K1437" s="153" t="s">
        <v>1134</v>
      </c>
      <c r="L1437" s="152" t="s">
        <v>5</v>
      </c>
      <c r="M1437" s="152" t="s">
        <v>8</v>
      </c>
      <c r="N1437" s="152">
        <v>10.0</v>
      </c>
      <c r="O1437" s="153"/>
      <c r="P1437" s="153"/>
      <c r="Q1437" s="153"/>
      <c r="R1437" s="153"/>
      <c r="S1437" s="153" t="s">
        <v>558</v>
      </c>
      <c r="T1437" s="153"/>
      <c r="U1437" s="135"/>
      <c r="V1437" s="135"/>
      <c r="W1437" s="135"/>
      <c r="X1437" s="135"/>
      <c r="Y1437" s="135"/>
      <c r="Z1437" s="135"/>
      <c r="AA1437" s="135"/>
    </row>
    <row r="1438" ht="15.0" customHeight="1">
      <c r="A1438" s="165" t="s">
        <v>560</v>
      </c>
      <c r="B1438" s="210">
        <v>1.0</v>
      </c>
      <c r="C1438" s="211">
        <v>7313988.770629</v>
      </c>
      <c r="D1438" s="212">
        <v>45382.0</v>
      </c>
      <c r="E1438" s="212">
        <v>45382.0</v>
      </c>
      <c r="F1438" s="213">
        <v>4.0</v>
      </c>
      <c r="G1438" s="152">
        <v>3.0</v>
      </c>
      <c r="H1438" s="153" t="s">
        <v>817</v>
      </c>
      <c r="I1438" s="153">
        <v>2024.0</v>
      </c>
      <c r="J1438" s="152">
        <v>2024.0</v>
      </c>
      <c r="K1438" s="153" t="s">
        <v>1135</v>
      </c>
      <c r="L1438" s="152" t="s">
        <v>5</v>
      </c>
      <c r="M1438" s="152" t="s">
        <v>8</v>
      </c>
      <c r="N1438" s="152">
        <v>10.0</v>
      </c>
      <c r="O1438" s="153"/>
      <c r="P1438" s="153"/>
      <c r="Q1438" s="153"/>
      <c r="R1438" s="153"/>
      <c r="S1438" s="153" t="s">
        <v>562</v>
      </c>
      <c r="T1438" s="153"/>
      <c r="U1438" s="135"/>
      <c r="V1438" s="135"/>
      <c r="W1438" s="135"/>
      <c r="X1438" s="135"/>
      <c r="Y1438" s="135"/>
      <c r="Z1438" s="135"/>
      <c r="AA1438" s="135"/>
    </row>
    <row r="1439" ht="15.0" customHeight="1">
      <c r="A1439" s="165" t="s">
        <v>565</v>
      </c>
      <c r="B1439" s="210">
        <v>1.0</v>
      </c>
      <c r="C1439" s="211">
        <v>-20065.759999999995</v>
      </c>
      <c r="D1439" s="212">
        <v>45382.0</v>
      </c>
      <c r="E1439" s="212">
        <v>45382.0</v>
      </c>
      <c r="F1439" s="213">
        <v>4.0</v>
      </c>
      <c r="G1439" s="152">
        <v>3.0</v>
      </c>
      <c r="H1439" s="153" t="s">
        <v>817</v>
      </c>
      <c r="I1439" s="153">
        <v>2024.0</v>
      </c>
      <c r="J1439" s="152">
        <v>2024.0</v>
      </c>
      <c r="K1439" s="153" t="s">
        <v>1136</v>
      </c>
      <c r="L1439" s="152" t="s">
        <v>5</v>
      </c>
      <c r="M1439" s="152" t="s">
        <v>8</v>
      </c>
      <c r="N1439" s="152">
        <v>10.0</v>
      </c>
      <c r="O1439" s="153"/>
      <c r="P1439" s="153"/>
      <c r="Q1439" s="153"/>
      <c r="R1439" s="153"/>
      <c r="S1439" s="153" t="s">
        <v>567</v>
      </c>
      <c r="T1439" s="153"/>
      <c r="U1439" s="135"/>
      <c r="V1439" s="135"/>
      <c r="W1439" s="135"/>
      <c r="X1439" s="135"/>
      <c r="Y1439" s="135"/>
      <c r="Z1439" s="135"/>
      <c r="AA1439" s="135"/>
    </row>
    <row r="1440" ht="15.0" customHeight="1">
      <c r="A1440" s="165" t="s">
        <v>569</v>
      </c>
      <c r="B1440" s="210">
        <v>1.0</v>
      </c>
      <c r="C1440" s="211">
        <v>1994913.7299999995</v>
      </c>
      <c r="D1440" s="212">
        <v>45382.0</v>
      </c>
      <c r="E1440" s="212">
        <v>45382.0</v>
      </c>
      <c r="F1440" s="213">
        <v>4.0</v>
      </c>
      <c r="G1440" s="152">
        <v>3.0</v>
      </c>
      <c r="H1440" s="153" t="s">
        <v>817</v>
      </c>
      <c r="I1440" s="153">
        <v>2024.0</v>
      </c>
      <c r="J1440" s="152">
        <v>2024.0</v>
      </c>
      <c r="K1440" s="153" t="s">
        <v>1137</v>
      </c>
      <c r="L1440" s="152" t="s">
        <v>5</v>
      </c>
      <c r="M1440" s="152" t="s">
        <v>8</v>
      </c>
      <c r="N1440" s="152">
        <v>10.0</v>
      </c>
      <c r="O1440" s="153"/>
      <c r="P1440" s="153"/>
      <c r="Q1440" s="153"/>
      <c r="R1440" s="153"/>
      <c r="S1440" s="153" t="s">
        <v>571</v>
      </c>
      <c r="T1440" s="153"/>
      <c r="U1440" s="135"/>
      <c r="V1440" s="135"/>
      <c r="W1440" s="135"/>
      <c r="X1440" s="135"/>
      <c r="Y1440" s="135"/>
      <c r="Z1440" s="135"/>
      <c r="AA1440" s="135"/>
    </row>
    <row r="1441" ht="15.0" customHeight="1">
      <c r="A1441" s="165" t="s">
        <v>544</v>
      </c>
      <c r="B1441" s="210">
        <v>1.0</v>
      </c>
      <c r="C1441" s="211">
        <v>1952377.3599999999</v>
      </c>
      <c r="D1441" s="212">
        <v>45382.0</v>
      </c>
      <c r="E1441" s="212">
        <v>45382.0</v>
      </c>
      <c r="F1441" s="213">
        <v>4.0</v>
      </c>
      <c r="G1441" s="152">
        <v>3.0</v>
      </c>
      <c r="H1441" s="153" t="s">
        <v>817</v>
      </c>
      <c r="I1441" s="153">
        <v>2024.0</v>
      </c>
      <c r="J1441" s="152">
        <v>2024.0</v>
      </c>
      <c r="K1441" s="153" t="s">
        <v>1138</v>
      </c>
      <c r="L1441" s="152" t="s">
        <v>5</v>
      </c>
      <c r="M1441" s="152" t="s">
        <v>8</v>
      </c>
      <c r="N1441" s="152">
        <v>10.0</v>
      </c>
      <c r="O1441" s="153"/>
      <c r="P1441" s="153"/>
      <c r="Q1441" s="153"/>
      <c r="R1441" s="153"/>
      <c r="S1441" s="153" t="s">
        <v>546</v>
      </c>
      <c r="T1441" s="153"/>
      <c r="U1441" s="135"/>
      <c r="V1441" s="135"/>
      <c r="W1441" s="135"/>
      <c r="X1441" s="135"/>
      <c r="Y1441" s="135"/>
      <c r="Z1441" s="135"/>
      <c r="AA1441" s="135"/>
    </row>
  </sheetData>
  <autoFilter ref="$A$1:$AA$1441"/>
  <conditionalFormatting sqref="B1:B1292">
    <cfRule type="cellIs" dxfId="0" priority="1" stopIfTrue="1" operator="equal">
      <formula>0</formula>
    </cfRule>
  </conditionalFormatting>
  <printOptions/>
  <pageMargins bottom="0.39375000000000004" footer="0.0" header="0.0" left="0.7000000000000001" right="0.7000000000000001" top="0.39375000000000004"/>
  <pageSetup orientation="portrait"/>
  <headerFooter>
    <oddHeader>&amp;C000000 OFFICIAL#_x000D_000000000000 OFFICIAL# </oddHeader>
    <oddFooter>&amp;C #000000 OFFICIAL_x000D_#000000 OFFICIAL</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0"/>
    <col customWidth="1" min="2" max="2" width="57.63"/>
    <col customWidth="1" min="3" max="7" width="30.0"/>
  </cols>
  <sheetData>
    <row r="1" ht="12.75" customHeight="1">
      <c r="A1" s="217" t="s">
        <v>747</v>
      </c>
      <c r="B1" s="218" t="s">
        <v>1139</v>
      </c>
      <c r="C1" s="219" t="s">
        <v>1140</v>
      </c>
      <c r="D1" s="218" t="s">
        <v>1141</v>
      </c>
      <c r="E1" s="218" t="s">
        <v>1142</v>
      </c>
      <c r="F1" s="218" t="s">
        <v>1143</v>
      </c>
      <c r="G1" s="218" t="s">
        <v>1144</v>
      </c>
    </row>
    <row r="2" ht="12.75" customHeight="1">
      <c r="A2" s="220" t="s">
        <v>71</v>
      </c>
      <c r="B2" s="221" t="s">
        <v>1145</v>
      </c>
      <c r="C2" s="222" t="s">
        <v>1146</v>
      </c>
      <c r="D2" s="223" t="s">
        <v>1147</v>
      </c>
      <c r="E2" s="223" t="s">
        <v>1148</v>
      </c>
      <c r="F2" s="224" t="s">
        <v>1149</v>
      </c>
      <c r="G2" s="224" t="s">
        <v>1150</v>
      </c>
    </row>
    <row r="3" ht="12.75" customHeight="1">
      <c r="A3" s="225" t="s">
        <v>105</v>
      </c>
      <c r="B3" s="226" t="s">
        <v>1151</v>
      </c>
      <c r="C3" s="227" t="s">
        <v>1152</v>
      </c>
      <c r="D3" s="228" t="s">
        <v>1153</v>
      </c>
      <c r="E3" s="226" t="s">
        <v>1154</v>
      </c>
      <c r="F3" s="226" t="s">
        <v>1155</v>
      </c>
      <c r="G3" s="226" t="s">
        <v>1156</v>
      </c>
    </row>
    <row r="4" ht="12.75" customHeight="1">
      <c r="A4" s="225" t="s">
        <v>105</v>
      </c>
      <c r="B4" s="226" t="s">
        <v>1157</v>
      </c>
      <c r="C4" s="227" t="s">
        <v>1158</v>
      </c>
      <c r="D4" s="228" t="s">
        <v>1159</v>
      </c>
      <c r="E4" s="226" t="s">
        <v>1154</v>
      </c>
      <c r="F4" s="226" t="s">
        <v>1155</v>
      </c>
      <c r="G4" s="226" t="s">
        <v>1156</v>
      </c>
    </row>
    <row r="5" ht="12.75" customHeight="1">
      <c r="A5" s="225" t="s">
        <v>105</v>
      </c>
      <c r="B5" s="226" t="s">
        <v>1160</v>
      </c>
      <c r="C5" s="227" t="s">
        <v>1161</v>
      </c>
      <c r="D5" s="228" t="s">
        <v>1162</v>
      </c>
      <c r="E5" s="226" t="s">
        <v>1163</v>
      </c>
      <c r="F5" s="226" t="s">
        <v>1155</v>
      </c>
      <c r="G5" s="226" t="s">
        <v>1156</v>
      </c>
    </row>
    <row r="6" ht="12.75" customHeight="1">
      <c r="A6" s="225" t="s">
        <v>105</v>
      </c>
      <c r="B6" s="226" t="s">
        <v>1164</v>
      </c>
      <c r="C6" s="227" t="s">
        <v>1165</v>
      </c>
      <c r="D6" s="228" t="s">
        <v>1166</v>
      </c>
      <c r="E6" s="226" t="s">
        <v>1163</v>
      </c>
      <c r="F6" s="226" t="s">
        <v>1155</v>
      </c>
      <c r="G6" s="226" t="s">
        <v>1156</v>
      </c>
    </row>
    <row r="7" ht="12.75" customHeight="1">
      <c r="A7" s="225" t="s">
        <v>105</v>
      </c>
      <c r="B7" s="226" t="s">
        <v>1167</v>
      </c>
      <c r="C7" s="227" t="s">
        <v>1165</v>
      </c>
      <c r="D7" s="228" t="s">
        <v>1168</v>
      </c>
      <c r="E7" s="226" t="s">
        <v>1163</v>
      </c>
      <c r="F7" s="226" t="s">
        <v>1155</v>
      </c>
      <c r="G7" s="226" t="s">
        <v>1156</v>
      </c>
    </row>
    <row r="8" ht="12.75" customHeight="1">
      <c r="A8" s="225" t="s">
        <v>105</v>
      </c>
      <c r="B8" s="226" t="s">
        <v>1169</v>
      </c>
      <c r="C8" s="227" t="s">
        <v>1165</v>
      </c>
      <c r="D8" s="228" t="s">
        <v>1170</v>
      </c>
      <c r="E8" s="226" t="s">
        <v>1154</v>
      </c>
      <c r="F8" s="226" t="s">
        <v>1171</v>
      </c>
      <c r="G8" s="226" t="s">
        <v>1172</v>
      </c>
    </row>
    <row r="9" ht="12.75" customHeight="1">
      <c r="A9" s="225" t="s">
        <v>105</v>
      </c>
      <c r="B9" s="226" t="s">
        <v>1173</v>
      </c>
      <c r="C9" s="227" t="s">
        <v>1165</v>
      </c>
      <c r="D9" s="228" t="s">
        <v>1174</v>
      </c>
      <c r="E9" s="226" t="s">
        <v>1154</v>
      </c>
      <c r="F9" s="226" t="s">
        <v>1171</v>
      </c>
      <c r="G9" s="229"/>
    </row>
    <row r="10" ht="12.75" customHeight="1">
      <c r="A10" s="225" t="s">
        <v>105</v>
      </c>
      <c r="B10" s="226" t="s">
        <v>1175</v>
      </c>
      <c r="C10" s="227" t="s">
        <v>1165</v>
      </c>
      <c r="D10" s="228" t="s">
        <v>1176</v>
      </c>
      <c r="E10" s="226" t="s">
        <v>1154</v>
      </c>
      <c r="F10" s="226" t="s">
        <v>1177</v>
      </c>
      <c r="G10" s="229"/>
    </row>
    <row r="11" ht="12.75" customHeight="1">
      <c r="A11" s="225" t="s">
        <v>105</v>
      </c>
      <c r="B11" s="226" t="s">
        <v>1178</v>
      </c>
      <c r="C11" s="227" t="s">
        <v>1165</v>
      </c>
      <c r="D11" s="228" t="s">
        <v>1179</v>
      </c>
      <c r="E11" s="226" t="s">
        <v>1154</v>
      </c>
      <c r="F11" s="226" t="s">
        <v>1171</v>
      </c>
      <c r="G11" s="229"/>
    </row>
    <row r="12" ht="12.75" customHeight="1">
      <c r="A12" s="225" t="s">
        <v>105</v>
      </c>
      <c r="B12" s="226" t="s">
        <v>1180</v>
      </c>
      <c r="C12" s="227" t="s">
        <v>1165</v>
      </c>
      <c r="D12" s="228" t="s">
        <v>1181</v>
      </c>
      <c r="E12" s="226" t="s">
        <v>1154</v>
      </c>
      <c r="F12" s="226" t="s">
        <v>1182</v>
      </c>
      <c r="G12" s="226" t="s">
        <v>1183</v>
      </c>
    </row>
    <row r="13" ht="12.75" customHeight="1">
      <c r="A13" s="225" t="s">
        <v>105</v>
      </c>
      <c r="B13" s="226" t="s">
        <v>1184</v>
      </c>
      <c r="C13" s="227" t="s">
        <v>1165</v>
      </c>
      <c r="D13" s="228" t="s">
        <v>1185</v>
      </c>
      <c r="E13" s="226" t="s">
        <v>1154</v>
      </c>
      <c r="F13" s="226" t="s">
        <v>1186</v>
      </c>
      <c r="G13" s="226" t="s">
        <v>1187</v>
      </c>
    </row>
    <row r="14" ht="12.75" customHeight="1">
      <c r="A14" s="225" t="s">
        <v>105</v>
      </c>
      <c r="B14" s="226" t="s">
        <v>1188</v>
      </c>
      <c r="C14" s="227" t="s">
        <v>1165</v>
      </c>
      <c r="D14" s="228" t="s">
        <v>1189</v>
      </c>
      <c r="E14" s="226" t="s">
        <v>1154</v>
      </c>
      <c r="F14" s="226" t="s">
        <v>1156</v>
      </c>
      <c r="G14" s="229"/>
    </row>
    <row r="15" ht="12.75" customHeight="1">
      <c r="A15" s="225" t="s">
        <v>105</v>
      </c>
      <c r="B15" s="226" t="s">
        <v>1190</v>
      </c>
      <c r="C15" s="227" t="s">
        <v>1165</v>
      </c>
      <c r="D15" s="228" t="s">
        <v>1191</v>
      </c>
      <c r="E15" s="226" t="s">
        <v>1154</v>
      </c>
      <c r="F15" s="226" t="s">
        <v>1156</v>
      </c>
      <c r="G15" s="229"/>
    </row>
    <row r="16" ht="12.75" customHeight="1">
      <c r="A16" s="225" t="s">
        <v>105</v>
      </c>
      <c r="B16" s="226" t="s">
        <v>1192</v>
      </c>
      <c r="C16" s="227" t="s">
        <v>1165</v>
      </c>
      <c r="D16" s="228" t="s">
        <v>1193</v>
      </c>
      <c r="E16" s="226" t="s">
        <v>1154</v>
      </c>
      <c r="F16" s="226" t="s">
        <v>1156</v>
      </c>
      <c r="G16" s="226" t="s">
        <v>1171</v>
      </c>
    </row>
    <row r="17" ht="12.75" customHeight="1">
      <c r="A17" s="225" t="s">
        <v>105</v>
      </c>
      <c r="B17" s="226" t="s">
        <v>1194</v>
      </c>
      <c r="C17" s="227" t="s">
        <v>1165</v>
      </c>
      <c r="D17" s="228" t="s">
        <v>1170</v>
      </c>
      <c r="E17" s="226" t="s">
        <v>1154</v>
      </c>
      <c r="F17" s="226" t="s">
        <v>1195</v>
      </c>
      <c r="G17" s="229"/>
    </row>
    <row r="18" ht="12.75" customHeight="1">
      <c r="A18" s="225" t="s">
        <v>105</v>
      </c>
      <c r="B18" s="226" t="s">
        <v>1196</v>
      </c>
      <c r="C18" s="227" t="s">
        <v>1165</v>
      </c>
      <c r="D18" s="228" t="s">
        <v>1197</v>
      </c>
      <c r="E18" s="226" t="s">
        <v>1154</v>
      </c>
      <c r="F18" s="226" t="s">
        <v>1156</v>
      </c>
      <c r="G18" s="229"/>
    </row>
    <row r="19" ht="12.75" customHeight="1">
      <c r="A19" s="225" t="s">
        <v>105</v>
      </c>
      <c r="B19" s="226" t="s">
        <v>1198</v>
      </c>
      <c r="C19" s="227" t="s">
        <v>1165</v>
      </c>
      <c r="D19" s="228" t="s">
        <v>1199</v>
      </c>
      <c r="E19" s="226" t="s">
        <v>1154</v>
      </c>
      <c r="F19" s="226" t="s">
        <v>1171</v>
      </c>
      <c r="G19" s="229"/>
    </row>
    <row r="20" ht="12.75" customHeight="1">
      <c r="A20" s="225" t="s">
        <v>105</v>
      </c>
      <c r="B20" s="226" t="s">
        <v>1200</v>
      </c>
      <c r="C20" s="227" t="s">
        <v>1201</v>
      </c>
      <c r="D20" s="228" t="s">
        <v>1202</v>
      </c>
      <c r="E20" s="226" t="s">
        <v>1154</v>
      </c>
      <c r="F20" s="226" t="s">
        <v>1203</v>
      </c>
      <c r="G20" s="229"/>
    </row>
    <row r="21" ht="12.75" customHeight="1">
      <c r="A21" s="225" t="s">
        <v>105</v>
      </c>
      <c r="B21" s="226" t="s">
        <v>1204</v>
      </c>
      <c r="C21" s="227" t="s">
        <v>1205</v>
      </c>
      <c r="D21" s="230" t="s">
        <v>1206</v>
      </c>
      <c r="E21" s="226" t="s">
        <v>1154</v>
      </c>
      <c r="F21" s="226" t="s">
        <v>1155</v>
      </c>
      <c r="G21" s="226" t="s">
        <v>1156</v>
      </c>
    </row>
    <row r="22" ht="12.75" customHeight="1">
      <c r="A22" s="225" t="s">
        <v>105</v>
      </c>
      <c r="B22" s="226" t="s">
        <v>1207</v>
      </c>
      <c r="C22" s="227" t="s">
        <v>1208</v>
      </c>
      <c r="D22" s="230" t="s">
        <v>1209</v>
      </c>
      <c r="E22" s="226" t="s">
        <v>1154</v>
      </c>
      <c r="F22" s="226" t="s">
        <v>1155</v>
      </c>
      <c r="G22" s="226" t="s">
        <v>1156</v>
      </c>
    </row>
    <row r="23" ht="15.75" customHeight="1">
      <c r="A23" s="225" t="s">
        <v>105</v>
      </c>
      <c r="B23" s="231" t="s">
        <v>1210</v>
      </c>
      <c r="C23" s="227" t="s">
        <v>1211</v>
      </c>
      <c r="D23" s="232" t="s">
        <v>1212</v>
      </c>
      <c r="E23" s="231" t="s">
        <v>1154</v>
      </c>
      <c r="F23" s="231" t="s">
        <v>1155</v>
      </c>
      <c r="G23" s="231" t="s">
        <v>1156</v>
      </c>
    </row>
    <row r="24" ht="15.75" customHeight="1">
      <c r="A24" s="225" t="s">
        <v>105</v>
      </c>
      <c r="B24" s="231" t="s">
        <v>1213</v>
      </c>
      <c r="C24" s="227" t="s">
        <v>1205</v>
      </c>
      <c r="D24" s="232" t="s">
        <v>1214</v>
      </c>
      <c r="E24" s="231" t="s">
        <v>1154</v>
      </c>
      <c r="F24" s="231" t="s">
        <v>1171</v>
      </c>
      <c r="G24" s="233"/>
    </row>
    <row r="25" ht="15.75" customHeight="1">
      <c r="A25" s="225" t="s">
        <v>105</v>
      </c>
      <c r="B25" s="231" t="s">
        <v>1215</v>
      </c>
      <c r="C25" s="227" t="s">
        <v>1216</v>
      </c>
      <c r="D25" s="232" t="s">
        <v>1217</v>
      </c>
      <c r="E25" s="231" t="s">
        <v>1154</v>
      </c>
      <c r="F25" s="231" t="s">
        <v>1171</v>
      </c>
      <c r="G25" s="233"/>
    </row>
    <row r="26" ht="15.75" customHeight="1">
      <c r="A26" s="225" t="s">
        <v>105</v>
      </c>
      <c r="B26" s="231" t="s">
        <v>1218</v>
      </c>
      <c r="C26" s="227" t="s">
        <v>1219</v>
      </c>
      <c r="D26" s="232" t="s">
        <v>1220</v>
      </c>
      <c r="E26" s="231" t="s">
        <v>1154</v>
      </c>
      <c r="F26" s="231" t="s">
        <v>1171</v>
      </c>
      <c r="G26" s="233"/>
    </row>
    <row r="27" ht="15.75" customHeight="1">
      <c r="A27" s="4"/>
      <c r="B27" s="4"/>
      <c r="C27" s="4"/>
      <c r="D27" s="4"/>
      <c r="E27" s="4"/>
      <c r="F27" s="4"/>
      <c r="G27" s="4"/>
    </row>
    <row r="28" ht="15.75" customHeight="1">
      <c r="A28" s="4"/>
      <c r="B28" s="4"/>
      <c r="C28" s="4"/>
      <c r="D28" s="4"/>
      <c r="E28" s="4"/>
      <c r="F28" s="4"/>
      <c r="G28" s="4"/>
    </row>
    <row r="29" ht="15.75" customHeight="1">
      <c r="A29" s="4"/>
      <c r="B29" s="4"/>
      <c r="C29" s="4"/>
      <c r="D29" s="4"/>
      <c r="E29" s="4"/>
      <c r="F29" s="4"/>
      <c r="G29" s="4"/>
    </row>
    <row r="30" ht="15.75" customHeight="1">
      <c r="A30" s="4"/>
      <c r="B30" s="4"/>
      <c r="C30" s="4"/>
      <c r="D30" s="4"/>
      <c r="E30" s="4"/>
      <c r="F30" s="4"/>
      <c r="G30" s="4"/>
    </row>
    <row r="31" ht="15.75" customHeight="1">
      <c r="A31" s="4"/>
      <c r="B31" s="4"/>
      <c r="C31" s="4"/>
      <c r="D31" s="4"/>
      <c r="E31" s="4"/>
      <c r="F31" s="4"/>
      <c r="G31" s="4"/>
    </row>
    <row r="32" ht="15.75" customHeight="1">
      <c r="A32" s="4"/>
      <c r="B32" s="4"/>
      <c r="C32" s="4"/>
      <c r="D32" s="4"/>
      <c r="E32" s="4"/>
      <c r="F32" s="4"/>
      <c r="G32" s="4"/>
    </row>
    <row r="33" ht="15.75" customHeight="1">
      <c r="A33" s="4"/>
      <c r="B33" s="4"/>
      <c r="C33" s="4"/>
      <c r="D33" s="4"/>
      <c r="E33" s="4"/>
      <c r="F33" s="4"/>
      <c r="G33" s="4"/>
    </row>
    <row r="34" ht="15.75" customHeight="1">
      <c r="A34" s="4"/>
      <c r="B34" s="4"/>
      <c r="C34" s="4"/>
      <c r="D34" s="4"/>
      <c r="E34" s="4"/>
      <c r="F34" s="4"/>
      <c r="G34" s="4"/>
    </row>
    <row r="35" ht="15.75" customHeight="1">
      <c r="A35" s="4"/>
      <c r="B35" s="4"/>
      <c r="C35" s="4"/>
      <c r="D35" s="4"/>
      <c r="E35" s="4"/>
      <c r="F35" s="4"/>
      <c r="G35" s="4"/>
    </row>
    <row r="36" ht="15.75" customHeight="1">
      <c r="A36" s="4"/>
      <c r="B36" s="4"/>
      <c r="C36" s="4"/>
      <c r="D36" s="4"/>
      <c r="E36" s="4"/>
      <c r="F36" s="4"/>
      <c r="G36" s="4"/>
    </row>
    <row r="37" ht="15.75" customHeight="1">
      <c r="A37" s="4"/>
      <c r="B37" s="4"/>
      <c r="C37" s="4"/>
      <c r="D37" s="4"/>
      <c r="E37" s="4"/>
      <c r="F37" s="4"/>
      <c r="G37" s="4"/>
    </row>
    <row r="38" ht="15.75" customHeight="1">
      <c r="A38" s="4"/>
      <c r="B38" s="4"/>
      <c r="C38" s="4"/>
      <c r="D38" s="4"/>
      <c r="E38" s="4"/>
      <c r="F38" s="4"/>
      <c r="G38" s="4"/>
    </row>
    <row r="39" ht="15.75" customHeight="1">
      <c r="A39" s="4"/>
      <c r="B39" s="4"/>
      <c r="C39" s="4"/>
      <c r="D39" s="4"/>
      <c r="E39" s="4"/>
      <c r="F39" s="4"/>
      <c r="G39" s="4"/>
    </row>
    <row r="40" ht="15.75" customHeight="1">
      <c r="A40" s="4"/>
      <c r="B40" s="4"/>
      <c r="C40" s="4"/>
      <c r="D40" s="4"/>
      <c r="E40" s="4"/>
      <c r="F40" s="4"/>
      <c r="G40" s="4"/>
    </row>
    <row r="41" ht="15.75" customHeight="1">
      <c r="A41" s="4"/>
      <c r="B41" s="4"/>
      <c r="C41" s="4"/>
      <c r="D41" s="4"/>
      <c r="E41" s="4"/>
      <c r="F41" s="4"/>
      <c r="G41" s="4"/>
    </row>
    <row r="42" ht="15.75" customHeight="1">
      <c r="A42" s="4"/>
      <c r="B42" s="4"/>
      <c r="C42" s="4"/>
      <c r="D42" s="4"/>
      <c r="E42" s="4"/>
      <c r="F42" s="4"/>
      <c r="G42" s="4"/>
    </row>
    <row r="43" ht="15.75" customHeight="1">
      <c r="A43" s="4"/>
      <c r="B43" s="4"/>
      <c r="C43" s="4"/>
      <c r="D43" s="4"/>
      <c r="E43" s="4"/>
      <c r="F43" s="4"/>
      <c r="G43" s="4"/>
    </row>
    <row r="44" ht="15.75" customHeight="1">
      <c r="A44" s="4"/>
      <c r="B44" s="4"/>
      <c r="C44" s="4"/>
      <c r="D44" s="4"/>
      <c r="E44" s="4"/>
      <c r="F44" s="4"/>
      <c r="G44" s="4"/>
    </row>
    <row r="45" ht="15.75" customHeight="1">
      <c r="A45" s="4"/>
      <c r="B45" s="4"/>
      <c r="C45" s="4"/>
      <c r="D45" s="4"/>
      <c r="E45" s="4"/>
      <c r="F45" s="4"/>
      <c r="G45" s="4"/>
    </row>
    <row r="46" ht="15.75" customHeight="1">
      <c r="A46" s="4"/>
      <c r="B46" s="4"/>
      <c r="C46" s="4"/>
      <c r="D46" s="4"/>
      <c r="E46" s="4"/>
      <c r="F46" s="4"/>
      <c r="G46" s="4"/>
    </row>
    <row r="47" ht="15.75" customHeight="1">
      <c r="A47" s="4"/>
      <c r="B47" s="4"/>
      <c r="C47" s="4"/>
      <c r="D47" s="4"/>
      <c r="E47" s="4"/>
      <c r="F47" s="4"/>
      <c r="G47" s="4"/>
    </row>
    <row r="48" ht="15.75" customHeight="1">
      <c r="A48" s="4"/>
      <c r="B48" s="4"/>
      <c r="C48" s="4"/>
      <c r="D48" s="4"/>
      <c r="E48" s="4"/>
      <c r="F48" s="4"/>
      <c r="G48" s="4"/>
    </row>
    <row r="49" ht="15.75" customHeight="1">
      <c r="A49" s="4"/>
      <c r="B49" s="4"/>
      <c r="C49" s="4"/>
      <c r="D49" s="4"/>
      <c r="E49" s="4"/>
      <c r="F49" s="4"/>
      <c r="G49" s="4"/>
    </row>
    <row r="50" ht="15.75" customHeight="1">
      <c r="A50" s="4"/>
      <c r="B50" s="4"/>
      <c r="C50" s="4"/>
      <c r="D50" s="4"/>
      <c r="E50" s="4"/>
      <c r="F50" s="4"/>
      <c r="G50" s="4"/>
    </row>
    <row r="51" ht="15.75" customHeight="1">
      <c r="A51" s="4"/>
      <c r="B51" s="4"/>
      <c r="C51" s="4"/>
      <c r="D51" s="4"/>
      <c r="E51" s="4"/>
      <c r="F51" s="4"/>
      <c r="G51" s="4"/>
    </row>
    <row r="52" ht="15.75" customHeight="1">
      <c r="A52" s="4"/>
      <c r="B52" s="4"/>
      <c r="C52" s="4"/>
      <c r="D52" s="4"/>
      <c r="E52" s="4"/>
      <c r="F52" s="4"/>
      <c r="G52" s="4"/>
    </row>
    <row r="53" ht="15.75" customHeight="1">
      <c r="A53" s="4"/>
      <c r="B53" s="4"/>
      <c r="C53" s="4"/>
      <c r="D53" s="4"/>
      <c r="E53" s="4"/>
      <c r="F53" s="4"/>
      <c r="G53" s="4"/>
    </row>
    <row r="54" ht="15.75" customHeight="1">
      <c r="A54" s="4"/>
      <c r="B54" s="4"/>
      <c r="C54" s="4"/>
      <c r="D54" s="4"/>
      <c r="E54" s="4"/>
      <c r="F54" s="4"/>
      <c r="G54" s="4"/>
    </row>
    <row r="55" ht="15.75" customHeight="1">
      <c r="A55" s="4"/>
      <c r="B55" s="4"/>
      <c r="C55" s="4"/>
      <c r="D55" s="4"/>
      <c r="E55" s="4"/>
      <c r="F55" s="4"/>
      <c r="G55" s="4"/>
    </row>
    <row r="56" ht="15.75" customHeight="1">
      <c r="A56" s="4"/>
      <c r="B56" s="4"/>
      <c r="C56" s="4"/>
      <c r="D56" s="4"/>
      <c r="E56" s="4"/>
      <c r="F56" s="4"/>
      <c r="G56" s="4"/>
    </row>
    <row r="57" ht="15.75" customHeight="1">
      <c r="A57" s="4"/>
      <c r="B57" s="4"/>
      <c r="C57" s="4"/>
      <c r="D57" s="4"/>
      <c r="E57" s="4"/>
      <c r="F57" s="4"/>
      <c r="G57" s="4"/>
    </row>
    <row r="58" ht="15.75" customHeight="1">
      <c r="A58" s="4"/>
      <c r="B58" s="4"/>
      <c r="C58" s="4"/>
      <c r="D58" s="4"/>
      <c r="E58" s="4"/>
      <c r="F58" s="4"/>
      <c r="G58" s="4"/>
    </row>
    <row r="59" ht="15.75" customHeight="1">
      <c r="A59" s="4"/>
      <c r="B59" s="4"/>
      <c r="C59" s="4"/>
      <c r="D59" s="4"/>
      <c r="E59" s="4"/>
      <c r="F59" s="4"/>
      <c r="G59" s="4"/>
    </row>
    <row r="60" ht="15.75" customHeight="1">
      <c r="A60" s="4"/>
      <c r="B60" s="4"/>
      <c r="C60" s="4"/>
      <c r="D60" s="4"/>
      <c r="E60" s="4"/>
      <c r="F60" s="4"/>
      <c r="G60" s="4"/>
    </row>
    <row r="61" ht="15.75" customHeight="1">
      <c r="A61" s="4"/>
      <c r="B61" s="4"/>
      <c r="C61" s="4"/>
      <c r="D61" s="4"/>
      <c r="E61" s="4"/>
      <c r="F61" s="4"/>
      <c r="G61" s="4"/>
    </row>
    <row r="62" ht="15.75" customHeight="1">
      <c r="A62" s="4"/>
      <c r="B62" s="4"/>
      <c r="C62" s="4"/>
      <c r="D62" s="4"/>
      <c r="E62" s="4"/>
      <c r="F62" s="4"/>
      <c r="G62" s="4"/>
    </row>
    <row r="63" ht="15.75" customHeight="1">
      <c r="A63" s="4"/>
      <c r="B63" s="4"/>
      <c r="C63" s="4"/>
      <c r="D63" s="4"/>
      <c r="E63" s="4"/>
      <c r="F63" s="4"/>
      <c r="G63" s="4"/>
    </row>
    <row r="64" ht="15.75" customHeight="1">
      <c r="A64" s="4"/>
      <c r="B64" s="4"/>
      <c r="C64" s="4"/>
      <c r="D64" s="4"/>
      <c r="E64" s="4"/>
      <c r="F64" s="4"/>
      <c r="G64" s="4"/>
    </row>
    <row r="65" ht="15.75" customHeight="1">
      <c r="A65" s="4"/>
      <c r="B65" s="4"/>
      <c r="C65" s="4"/>
      <c r="D65" s="4"/>
      <c r="E65" s="4"/>
      <c r="F65" s="4"/>
      <c r="G65" s="4"/>
    </row>
    <row r="66" ht="15.75" customHeight="1">
      <c r="A66" s="4"/>
      <c r="B66" s="4"/>
      <c r="C66" s="4"/>
      <c r="D66" s="4"/>
      <c r="E66" s="4"/>
      <c r="F66" s="4"/>
      <c r="G66" s="4"/>
    </row>
    <row r="67" ht="15.75" customHeight="1">
      <c r="A67" s="4"/>
      <c r="B67" s="4"/>
      <c r="C67" s="4"/>
      <c r="D67" s="4"/>
      <c r="E67" s="4"/>
      <c r="F67" s="4"/>
      <c r="G67" s="4"/>
    </row>
    <row r="68" ht="15.75" customHeight="1">
      <c r="A68" s="4"/>
      <c r="B68" s="4"/>
      <c r="C68" s="4"/>
      <c r="D68" s="4"/>
      <c r="E68" s="4"/>
      <c r="F68" s="4"/>
      <c r="G68" s="4"/>
    </row>
    <row r="69" ht="15.75" customHeight="1">
      <c r="A69" s="4"/>
      <c r="B69" s="4"/>
      <c r="C69" s="4"/>
      <c r="D69" s="4"/>
      <c r="E69" s="4"/>
      <c r="F69" s="4"/>
      <c r="G69" s="4"/>
    </row>
    <row r="70" ht="15.75" customHeight="1">
      <c r="A70" s="4"/>
      <c r="B70" s="4"/>
      <c r="C70" s="4"/>
      <c r="D70" s="4"/>
      <c r="E70" s="4"/>
      <c r="F70" s="4"/>
      <c r="G70" s="4"/>
    </row>
    <row r="71" ht="15.75" customHeight="1">
      <c r="A71" s="4"/>
      <c r="B71" s="4"/>
      <c r="C71" s="4"/>
      <c r="D71" s="4"/>
      <c r="E71" s="4"/>
      <c r="F71" s="4"/>
      <c r="G71" s="4"/>
    </row>
    <row r="72" ht="15.75" customHeight="1">
      <c r="A72" s="4"/>
      <c r="B72" s="4"/>
      <c r="C72" s="4"/>
      <c r="D72" s="4"/>
      <c r="E72" s="4"/>
      <c r="F72" s="4"/>
      <c r="G72" s="4"/>
    </row>
    <row r="73" ht="15.75" customHeight="1">
      <c r="A73" s="4"/>
      <c r="B73" s="4"/>
      <c r="C73" s="4"/>
      <c r="D73" s="4"/>
      <c r="E73" s="4"/>
      <c r="F73" s="4"/>
      <c r="G73" s="4"/>
    </row>
    <row r="74" ht="15.75" customHeight="1">
      <c r="A74" s="4"/>
      <c r="B74" s="4"/>
      <c r="C74" s="4"/>
      <c r="D74" s="4"/>
      <c r="E74" s="4"/>
      <c r="F74" s="4"/>
      <c r="G74" s="4"/>
    </row>
    <row r="75" ht="15.75" customHeight="1">
      <c r="A75" s="4"/>
      <c r="B75" s="4"/>
      <c r="C75" s="4"/>
      <c r="D75" s="4"/>
      <c r="E75" s="4"/>
      <c r="F75" s="4"/>
      <c r="G75" s="4"/>
    </row>
    <row r="76" ht="15.75" customHeight="1">
      <c r="A76" s="4"/>
      <c r="B76" s="4"/>
      <c r="C76" s="4"/>
      <c r="D76" s="4"/>
      <c r="E76" s="4"/>
      <c r="F76" s="4"/>
      <c r="G76" s="4"/>
    </row>
    <row r="77" ht="15.75" customHeight="1">
      <c r="A77" s="4"/>
      <c r="B77" s="4"/>
      <c r="C77" s="4"/>
      <c r="D77" s="4"/>
      <c r="E77" s="4"/>
      <c r="F77" s="4"/>
      <c r="G77" s="4"/>
    </row>
    <row r="78" ht="15.75" customHeight="1">
      <c r="A78" s="4"/>
      <c r="B78" s="4"/>
      <c r="C78" s="4"/>
      <c r="D78" s="4"/>
      <c r="E78" s="4"/>
      <c r="F78" s="4"/>
      <c r="G78" s="4"/>
    </row>
    <row r="79" ht="15.75" customHeight="1">
      <c r="A79" s="4"/>
      <c r="B79" s="4"/>
      <c r="C79" s="4"/>
      <c r="D79" s="4"/>
      <c r="E79" s="4"/>
      <c r="F79" s="4"/>
      <c r="G79" s="4"/>
    </row>
    <row r="80" ht="15.75" customHeight="1">
      <c r="A80" s="4"/>
      <c r="B80" s="4"/>
      <c r="C80" s="4"/>
      <c r="D80" s="4"/>
      <c r="E80" s="4"/>
      <c r="F80" s="4"/>
      <c r="G80" s="4"/>
    </row>
    <row r="81" ht="15.75" customHeight="1">
      <c r="A81" s="4"/>
      <c r="B81" s="4"/>
      <c r="C81" s="4"/>
      <c r="D81" s="4"/>
      <c r="E81" s="4"/>
      <c r="F81" s="4"/>
      <c r="G81" s="4"/>
    </row>
    <row r="82" ht="15.75" customHeight="1">
      <c r="A82" s="4"/>
      <c r="B82" s="4"/>
      <c r="C82" s="4"/>
      <c r="D82" s="4"/>
      <c r="E82" s="4"/>
      <c r="F82" s="4"/>
      <c r="G82" s="4"/>
    </row>
    <row r="83" ht="15.75" customHeight="1">
      <c r="A83" s="4"/>
      <c r="B83" s="4"/>
      <c r="C83" s="4"/>
      <c r="D83" s="4"/>
      <c r="E83" s="4"/>
      <c r="F83" s="4"/>
      <c r="G83" s="4"/>
    </row>
    <row r="84" ht="15.75" customHeight="1">
      <c r="A84" s="4"/>
      <c r="B84" s="4"/>
      <c r="C84" s="4"/>
      <c r="D84" s="4"/>
      <c r="E84" s="4"/>
      <c r="F84" s="4"/>
      <c r="G84" s="4"/>
    </row>
    <row r="85" ht="15.75" customHeight="1">
      <c r="A85" s="4"/>
      <c r="B85" s="4"/>
      <c r="C85" s="4"/>
      <c r="D85" s="4"/>
      <c r="E85" s="4"/>
      <c r="F85" s="4"/>
      <c r="G85" s="4"/>
    </row>
    <row r="86" ht="15.75" customHeight="1">
      <c r="A86" s="4"/>
      <c r="B86" s="4"/>
      <c r="C86" s="4"/>
      <c r="D86" s="4"/>
      <c r="E86" s="4"/>
      <c r="F86" s="4"/>
      <c r="G86" s="4"/>
    </row>
    <row r="87" ht="15.75" customHeight="1">
      <c r="A87" s="4"/>
      <c r="B87" s="4"/>
      <c r="C87" s="4"/>
      <c r="D87" s="4"/>
      <c r="E87" s="4"/>
      <c r="F87" s="4"/>
      <c r="G87" s="4"/>
    </row>
    <row r="88" ht="15.75" customHeight="1">
      <c r="A88" s="4"/>
      <c r="B88" s="4"/>
      <c r="C88" s="4"/>
      <c r="D88" s="4"/>
      <c r="E88" s="4"/>
      <c r="F88" s="4"/>
      <c r="G88" s="4"/>
    </row>
    <row r="89" ht="15.75" customHeight="1">
      <c r="A89" s="4"/>
      <c r="B89" s="4"/>
      <c r="C89" s="4"/>
      <c r="D89" s="4"/>
      <c r="E89" s="4"/>
      <c r="F89" s="4"/>
      <c r="G89" s="4"/>
    </row>
    <row r="90" ht="15.75" customHeight="1">
      <c r="A90" s="4"/>
      <c r="B90" s="4"/>
      <c r="C90" s="4"/>
      <c r="D90" s="4"/>
      <c r="E90" s="4"/>
      <c r="F90" s="4"/>
      <c r="G90" s="4"/>
    </row>
    <row r="91" ht="15.75" customHeight="1">
      <c r="A91" s="4"/>
      <c r="B91" s="4"/>
      <c r="C91" s="4"/>
      <c r="D91" s="4"/>
      <c r="E91" s="4"/>
      <c r="F91" s="4"/>
      <c r="G91" s="4"/>
    </row>
    <row r="92" ht="15.75" customHeight="1">
      <c r="A92" s="4"/>
      <c r="B92" s="4"/>
      <c r="C92" s="4"/>
      <c r="D92" s="4"/>
      <c r="E92" s="4"/>
      <c r="F92" s="4"/>
      <c r="G92" s="4"/>
    </row>
    <row r="93" ht="15.75" customHeight="1">
      <c r="A93" s="4"/>
      <c r="B93" s="4"/>
      <c r="C93" s="4"/>
      <c r="D93" s="4"/>
      <c r="E93" s="4"/>
      <c r="F93" s="4"/>
      <c r="G93" s="4"/>
    </row>
    <row r="94" ht="15.75" customHeight="1">
      <c r="A94" s="4"/>
      <c r="B94" s="4"/>
      <c r="C94" s="4"/>
      <c r="D94" s="4"/>
      <c r="E94" s="4"/>
      <c r="F94" s="4"/>
      <c r="G94" s="4"/>
    </row>
    <row r="95" ht="15.75" customHeight="1">
      <c r="A95" s="4"/>
      <c r="B95" s="4"/>
      <c r="C95" s="4"/>
      <c r="D95" s="4"/>
      <c r="E95" s="4"/>
      <c r="F95" s="4"/>
      <c r="G95" s="4"/>
    </row>
    <row r="96" ht="15.75" customHeight="1">
      <c r="A96" s="4"/>
      <c r="B96" s="4"/>
      <c r="C96" s="4"/>
      <c r="D96" s="4"/>
      <c r="E96" s="4"/>
      <c r="F96" s="4"/>
      <c r="G96" s="4"/>
    </row>
    <row r="97" ht="15.75" customHeight="1">
      <c r="A97" s="4"/>
      <c r="B97" s="4"/>
      <c r="C97" s="4"/>
      <c r="D97" s="4"/>
      <c r="E97" s="4"/>
      <c r="F97" s="4"/>
      <c r="G97" s="4"/>
    </row>
    <row r="98" ht="15.75" customHeight="1">
      <c r="A98" s="4"/>
      <c r="B98" s="4"/>
      <c r="C98" s="4"/>
      <c r="D98" s="4"/>
      <c r="E98" s="4"/>
      <c r="F98" s="4"/>
      <c r="G98" s="4"/>
    </row>
    <row r="99" ht="15.75" customHeight="1">
      <c r="A99" s="4"/>
      <c r="B99" s="4"/>
      <c r="C99" s="4"/>
      <c r="D99" s="4"/>
      <c r="E99" s="4"/>
      <c r="F99" s="4"/>
      <c r="G99" s="4"/>
    </row>
    <row r="100" ht="15.75" customHeight="1">
      <c r="A100" s="4"/>
      <c r="B100" s="4"/>
      <c r="C100" s="4"/>
      <c r="D100" s="4"/>
      <c r="E100" s="4"/>
      <c r="F100" s="4"/>
      <c r="G100" s="4"/>
    </row>
    <row r="101" ht="15.75" customHeight="1">
      <c r="A101" s="4"/>
      <c r="B101" s="4"/>
      <c r="C101" s="4"/>
      <c r="D101" s="4"/>
      <c r="E101" s="4"/>
      <c r="F101" s="4"/>
      <c r="G101" s="4"/>
    </row>
    <row r="102" ht="15.75" customHeight="1">
      <c r="A102" s="4"/>
      <c r="B102" s="4"/>
      <c r="C102" s="4"/>
      <c r="D102" s="4"/>
      <c r="E102" s="4"/>
      <c r="F102" s="4"/>
      <c r="G102" s="4"/>
    </row>
    <row r="103" ht="15.75" customHeight="1">
      <c r="A103" s="4"/>
      <c r="B103" s="4"/>
      <c r="C103" s="4"/>
      <c r="D103" s="4"/>
      <c r="E103" s="4"/>
      <c r="F103" s="4"/>
      <c r="G103" s="4"/>
    </row>
    <row r="104" ht="15.75" customHeight="1">
      <c r="A104" s="4"/>
      <c r="B104" s="4"/>
      <c r="C104" s="4"/>
      <c r="D104" s="4"/>
      <c r="E104" s="4"/>
      <c r="F104" s="4"/>
      <c r="G104" s="4"/>
    </row>
    <row r="105" ht="15.75" customHeight="1">
      <c r="A105" s="4"/>
      <c r="B105" s="4"/>
      <c r="C105" s="4"/>
      <c r="D105" s="4"/>
      <c r="E105" s="4"/>
      <c r="F105" s="4"/>
      <c r="G105" s="4"/>
    </row>
    <row r="106" ht="15.75" customHeight="1">
      <c r="A106" s="4"/>
      <c r="B106" s="4"/>
      <c r="C106" s="4"/>
      <c r="D106" s="4"/>
      <c r="E106" s="4"/>
      <c r="F106" s="4"/>
      <c r="G106" s="4"/>
    </row>
    <row r="107" ht="15.75" customHeight="1">
      <c r="A107" s="4"/>
      <c r="B107" s="4"/>
      <c r="C107" s="4"/>
      <c r="D107" s="4"/>
      <c r="E107" s="4"/>
      <c r="F107" s="4"/>
      <c r="G107" s="4"/>
    </row>
    <row r="108" ht="15.75" customHeight="1">
      <c r="A108" s="4"/>
      <c r="B108" s="4"/>
      <c r="C108" s="4"/>
      <c r="D108" s="4"/>
      <c r="E108" s="4"/>
      <c r="F108" s="4"/>
      <c r="G108" s="4"/>
    </row>
    <row r="109" ht="15.75" customHeight="1">
      <c r="A109" s="4"/>
      <c r="B109" s="4"/>
      <c r="C109" s="4"/>
      <c r="D109" s="4"/>
      <c r="E109" s="4"/>
      <c r="F109" s="4"/>
      <c r="G109" s="4"/>
    </row>
    <row r="110" ht="15.75" customHeight="1">
      <c r="A110" s="4"/>
      <c r="B110" s="4"/>
      <c r="C110" s="4"/>
      <c r="D110" s="4"/>
      <c r="E110" s="4"/>
      <c r="F110" s="4"/>
      <c r="G110" s="4"/>
    </row>
    <row r="111" ht="15.75" customHeight="1">
      <c r="A111" s="4"/>
      <c r="B111" s="4"/>
      <c r="C111" s="4"/>
      <c r="D111" s="4"/>
      <c r="E111" s="4"/>
      <c r="F111" s="4"/>
      <c r="G111" s="4"/>
    </row>
    <row r="112" ht="15.75" customHeight="1">
      <c r="A112" s="4"/>
      <c r="B112" s="4"/>
      <c r="C112" s="4"/>
      <c r="D112" s="4"/>
      <c r="E112" s="4"/>
      <c r="F112" s="4"/>
      <c r="G112" s="4"/>
    </row>
    <row r="113" ht="15.75" customHeight="1">
      <c r="A113" s="4"/>
      <c r="B113" s="4"/>
      <c r="C113" s="4"/>
      <c r="D113" s="4"/>
      <c r="E113" s="4"/>
      <c r="F113" s="4"/>
      <c r="G113" s="4"/>
    </row>
    <row r="114" ht="15.75" customHeight="1">
      <c r="A114" s="4"/>
      <c r="B114" s="4"/>
      <c r="C114" s="4"/>
      <c r="D114" s="4"/>
      <c r="E114" s="4"/>
      <c r="F114" s="4"/>
      <c r="G114" s="4"/>
    </row>
    <row r="115" ht="15.75" customHeight="1">
      <c r="A115" s="4"/>
      <c r="B115" s="4"/>
      <c r="C115" s="4"/>
      <c r="D115" s="4"/>
      <c r="E115" s="4"/>
      <c r="F115" s="4"/>
      <c r="G115" s="4"/>
    </row>
    <row r="116" ht="15.75" customHeight="1">
      <c r="A116" s="4"/>
      <c r="B116" s="4"/>
      <c r="C116" s="4"/>
      <c r="D116" s="4"/>
      <c r="E116" s="4"/>
      <c r="F116" s="4"/>
      <c r="G116" s="4"/>
    </row>
    <row r="117" ht="15.75" customHeight="1">
      <c r="A117" s="4"/>
      <c r="B117" s="4"/>
      <c r="C117" s="4"/>
      <c r="D117" s="4"/>
      <c r="E117" s="4"/>
      <c r="F117" s="4"/>
      <c r="G117" s="4"/>
    </row>
    <row r="118" ht="15.75" customHeight="1">
      <c r="A118" s="4"/>
      <c r="B118" s="4"/>
      <c r="C118" s="4"/>
      <c r="D118" s="4"/>
      <c r="E118" s="4"/>
      <c r="F118" s="4"/>
      <c r="G118" s="4"/>
    </row>
    <row r="119" ht="15.75" customHeight="1">
      <c r="A119" s="4"/>
      <c r="B119" s="4"/>
      <c r="C119" s="4"/>
      <c r="D119" s="4"/>
      <c r="E119" s="4"/>
      <c r="F119" s="4"/>
      <c r="G119" s="4"/>
    </row>
    <row r="120" ht="15.75" customHeight="1">
      <c r="A120" s="4"/>
      <c r="B120" s="4"/>
      <c r="C120" s="4"/>
      <c r="D120" s="4"/>
      <c r="E120" s="4"/>
      <c r="F120" s="4"/>
      <c r="G120" s="4"/>
    </row>
    <row r="121" ht="15.75" customHeight="1">
      <c r="A121" s="4"/>
      <c r="B121" s="4"/>
      <c r="C121" s="4"/>
      <c r="D121" s="4"/>
      <c r="E121" s="4"/>
      <c r="F121" s="4"/>
      <c r="G121" s="4"/>
    </row>
    <row r="122" ht="15.75" customHeight="1">
      <c r="A122" s="4"/>
      <c r="B122" s="4"/>
      <c r="C122" s="4"/>
      <c r="D122" s="4"/>
      <c r="E122" s="4"/>
      <c r="F122" s="4"/>
      <c r="G122" s="4"/>
    </row>
    <row r="123" ht="15.75" customHeight="1">
      <c r="A123" s="4"/>
      <c r="B123" s="4"/>
      <c r="C123" s="4"/>
      <c r="D123" s="4"/>
      <c r="E123" s="4"/>
      <c r="F123" s="4"/>
      <c r="G123" s="4"/>
    </row>
    <row r="124" ht="15.75" customHeight="1">
      <c r="A124" s="4"/>
      <c r="B124" s="4"/>
      <c r="C124" s="4"/>
      <c r="D124" s="4"/>
      <c r="E124" s="4"/>
      <c r="F124" s="4"/>
      <c r="G124" s="4"/>
    </row>
    <row r="125" ht="15.75" customHeight="1">
      <c r="A125" s="4"/>
      <c r="B125" s="4"/>
      <c r="C125" s="4"/>
      <c r="D125" s="4"/>
      <c r="E125" s="4"/>
      <c r="F125" s="4"/>
      <c r="G125" s="4"/>
    </row>
    <row r="126" ht="15.75" customHeight="1">
      <c r="A126" s="4"/>
      <c r="B126" s="4"/>
      <c r="C126" s="4"/>
      <c r="D126" s="4"/>
      <c r="E126" s="4"/>
      <c r="F126" s="4"/>
      <c r="G126" s="4"/>
    </row>
    <row r="127" ht="15.75" customHeight="1">
      <c r="A127" s="4"/>
      <c r="B127" s="4"/>
      <c r="C127" s="4"/>
      <c r="D127" s="4"/>
      <c r="E127" s="4"/>
      <c r="F127" s="4"/>
      <c r="G127" s="4"/>
    </row>
    <row r="128" ht="15.75" customHeight="1">
      <c r="A128" s="4"/>
      <c r="B128" s="4"/>
      <c r="C128" s="4"/>
      <c r="D128" s="4"/>
      <c r="E128" s="4"/>
      <c r="F128" s="4"/>
      <c r="G128" s="4"/>
    </row>
    <row r="129" ht="15.75" customHeight="1">
      <c r="A129" s="4"/>
      <c r="B129" s="4"/>
      <c r="C129" s="4"/>
      <c r="D129" s="4"/>
      <c r="E129" s="4"/>
      <c r="F129" s="4"/>
      <c r="G129" s="4"/>
    </row>
    <row r="130" ht="15.75" customHeight="1">
      <c r="A130" s="4"/>
      <c r="B130" s="4"/>
      <c r="C130" s="4"/>
      <c r="D130" s="4"/>
      <c r="E130" s="4"/>
      <c r="F130" s="4"/>
      <c r="G130" s="4"/>
    </row>
    <row r="131" ht="15.75" customHeight="1">
      <c r="A131" s="4"/>
      <c r="B131" s="4"/>
      <c r="C131" s="4"/>
      <c r="D131" s="4"/>
      <c r="E131" s="4"/>
      <c r="F131" s="4"/>
      <c r="G131" s="4"/>
    </row>
    <row r="132" ht="15.75" customHeight="1">
      <c r="A132" s="4"/>
      <c r="B132" s="4"/>
      <c r="C132" s="4"/>
      <c r="D132" s="4"/>
      <c r="E132" s="4"/>
      <c r="F132" s="4"/>
      <c r="G132" s="4"/>
    </row>
    <row r="133" ht="15.75" customHeight="1">
      <c r="A133" s="4"/>
      <c r="B133" s="4"/>
      <c r="C133" s="4"/>
      <c r="D133" s="4"/>
      <c r="E133" s="4"/>
      <c r="F133" s="4"/>
      <c r="G133" s="4"/>
    </row>
    <row r="134" ht="15.75" customHeight="1">
      <c r="A134" s="4"/>
      <c r="B134" s="4"/>
      <c r="C134" s="4"/>
      <c r="D134" s="4"/>
      <c r="E134" s="4"/>
      <c r="F134" s="4"/>
      <c r="G134" s="4"/>
    </row>
    <row r="135" ht="15.75" customHeight="1">
      <c r="A135" s="4"/>
      <c r="B135" s="4"/>
      <c r="C135" s="4"/>
      <c r="D135" s="4"/>
      <c r="E135" s="4"/>
      <c r="F135" s="4"/>
      <c r="G135" s="4"/>
    </row>
    <row r="136" ht="15.75" customHeight="1">
      <c r="A136" s="4"/>
      <c r="B136" s="4"/>
      <c r="C136" s="4"/>
      <c r="D136" s="4"/>
      <c r="E136" s="4"/>
      <c r="F136" s="4"/>
      <c r="G136" s="4"/>
    </row>
    <row r="137" ht="15.75" customHeight="1">
      <c r="A137" s="4"/>
      <c r="B137" s="4"/>
      <c r="C137" s="4"/>
      <c r="D137" s="4"/>
      <c r="E137" s="4"/>
      <c r="F137" s="4"/>
      <c r="G137" s="4"/>
    </row>
    <row r="138" ht="15.75" customHeight="1">
      <c r="A138" s="4"/>
      <c r="B138" s="4"/>
      <c r="C138" s="4"/>
      <c r="D138" s="4"/>
      <c r="E138" s="4"/>
      <c r="F138" s="4"/>
      <c r="G138" s="4"/>
    </row>
    <row r="139" ht="15.75" customHeight="1">
      <c r="A139" s="4"/>
      <c r="B139" s="4"/>
      <c r="C139" s="4"/>
      <c r="D139" s="4"/>
      <c r="E139" s="4"/>
      <c r="F139" s="4"/>
      <c r="G139" s="4"/>
    </row>
    <row r="140" ht="15.75" customHeight="1">
      <c r="A140" s="4"/>
      <c r="B140" s="4"/>
      <c r="C140" s="4"/>
      <c r="D140" s="4"/>
      <c r="E140" s="4"/>
      <c r="F140" s="4"/>
      <c r="G140" s="4"/>
    </row>
    <row r="141" ht="15.75" customHeight="1">
      <c r="A141" s="4"/>
      <c r="B141" s="4"/>
      <c r="C141" s="4"/>
      <c r="D141" s="4"/>
      <c r="E141" s="4"/>
      <c r="F141" s="4"/>
      <c r="G141" s="4"/>
    </row>
    <row r="142" ht="15.75" customHeight="1">
      <c r="A142" s="4"/>
      <c r="B142" s="4"/>
      <c r="C142" s="4"/>
      <c r="D142" s="4"/>
      <c r="E142" s="4"/>
      <c r="F142" s="4"/>
      <c r="G142" s="4"/>
    </row>
    <row r="143" ht="15.75" customHeight="1">
      <c r="A143" s="4"/>
      <c r="B143" s="4"/>
      <c r="C143" s="4"/>
      <c r="D143" s="4"/>
      <c r="E143" s="4"/>
      <c r="F143" s="4"/>
      <c r="G143" s="4"/>
    </row>
    <row r="144" ht="15.75" customHeight="1">
      <c r="A144" s="4"/>
      <c r="B144" s="4"/>
      <c r="C144" s="4"/>
      <c r="D144" s="4"/>
      <c r="E144" s="4"/>
      <c r="F144" s="4"/>
      <c r="G144" s="4"/>
    </row>
    <row r="145" ht="15.75" customHeight="1">
      <c r="A145" s="4"/>
      <c r="B145" s="4"/>
      <c r="C145" s="4"/>
      <c r="D145" s="4"/>
      <c r="E145" s="4"/>
      <c r="F145" s="4"/>
      <c r="G145" s="4"/>
    </row>
    <row r="146" ht="15.75" customHeight="1">
      <c r="A146" s="4"/>
      <c r="B146" s="4"/>
      <c r="C146" s="4"/>
      <c r="D146" s="4"/>
      <c r="E146" s="4"/>
      <c r="F146" s="4"/>
      <c r="G146" s="4"/>
    </row>
    <row r="147" ht="15.75" customHeight="1">
      <c r="A147" s="4"/>
      <c r="B147" s="4"/>
      <c r="C147" s="4"/>
      <c r="D147" s="4"/>
      <c r="E147" s="4"/>
      <c r="F147" s="4"/>
      <c r="G147" s="4"/>
    </row>
    <row r="148" ht="15.75" customHeight="1">
      <c r="A148" s="4"/>
      <c r="B148" s="4"/>
      <c r="C148" s="4"/>
      <c r="D148" s="4"/>
      <c r="E148" s="4"/>
      <c r="F148" s="4"/>
      <c r="G148" s="4"/>
    </row>
    <row r="149" ht="15.75" customHeight="1">
      <c r="A149" s="4"/>
      <c r="B149" s="4"/>
      <c r="C149" s="4"/>
      <c r="D149" s="4"/>
      <c r="E149" s="4"/>
      <c r="F149" s="4"/>
      <c r="G149" s="4"/>
    </row>
    <row r="150" ht="15.75" customHeight="1">
      <c r="A150" s="4"/>
      <c r="B150" s="4"/>
      <c r="C150" s="4"/>
      <c r="D150" s="4"/>
      <c r="E150" s="4"/>
      <c r="F150" s="4"/>
      <c r="G150" s="4"/>
    </row>
    <row r="151" ht="15.75" customHeight="1">
      <c r="A151" s="4"/>
      <c r="B151" s="4"/>
      <c r="C151" s="4"/>
      <c r="D151" s="4"/>
      <c r="E151" s="4"/>
      <c r="F151" s="4"/>
      <c r="G151" s="4"/>
    </row>
    <row r="152" ht="15.75" customHeight="1">
      <c r="A152" s="4"/>
      <c r="B152" s="4"/>
      <c r="C152" s="4"/>
      <c r="D152" s="4"/>
      <c r="E152" s="4"/>
      <c r="F152" s="4"/>
      <c r="G152" s="4"/>
    </row>
    <row r="153" ht="15.75" customHeight="1">
      <c r="A153" s="4"/>
      <c r="B153" s="4"/>
      <c r="C153" s="4"/>
      <c r="D153" s="4"/>
      <c r="E153" s="4"/>
      <c r="F153" s="4"/>
      <c r="G153" s="4"/>
    </row>
    <row r="154" ht="15.75" customHeight="1">
      <c r="A154" s="4"/>
      <c r="B154" s="4"/>
      <c r="C154" s="4"/>
      <c r="D154" s="4"/>
      <c r="E154" s="4"/>
      <c r="F154" s="4"/>
      <c r="G154" s="4"/>
    </row>
    <row r="155" ht="15.75" customHeight="1">
      <c r="A155" s="4"/>
      <c r="B155" s="4"/>
      <c r="C155" s="4"/>
      <c r="D155" s="4"/>
      <c r="E155" s="4"/>
      <c r="F155" s="4"/>
      <c r="G155" s="4"/>
    </row>
    <row r="156" ht="15.75" customHeight="1">
      <c r="A156" s="4"/>
      <c r="B156" s="4"/>
      <c r="C156" s="4"/>
      <c r="D156" s="4"/>
      <c r="E156" s="4"/>
      <c r="F156" s="4"/>
      <c r="G156" s="4"/>
    </row>
    <row r="157" ht="15.75" customHeight="1">
      <c r="A157" s="4"/>
      <c r="B157" s="4"/>
      <c r="C157" s="4"/>
      <c r="D157" s="4"/>
      <c r="E157" s="4"/>
      <c r="F157" s="4"/>
      <c r="G157" s="4"/>
    </row>
    <row r="158" ht="15.75" customHeight="1">
      <c r="A158" s="4"/>
      <c r="B158" s="4"/>
      <c r="C158" s="4"/>
      <c r="D158" s="4"/>
      <c r="E158" s="4"/>
      <c r="F158" s="4"/>
      <c r="G158" s="4"/>
    </row>
    <row r="159" ht="15.75" customHeight="1">
      <c r="A159" s="4"/>
      <c r="B159" s="4"/>
      <c r="C159" s="4"/>
      <c r="D159" s="4"/>
      <c r="E159" s="4"/>
      <c r="F159" s="4"/>
      <c r="G159" s="4"/>
    </row>
    <row r="160" ht="15.75" customHeight="1">
      <c r="A160" s="4"/>
      <c r="B160" s="4"/>
      <c r="C160" s="4"/>
      <c r="D160" s="4"/>
      <c r="E160" s="4"/>
      <c r="F160" s="4"/>
      <c r="G160" s="4"/>
    </row>
    <row r="161" ht="15.75" customHeight="1">
      <c r="A161" s="4"/>
      <c r="B161" s="4"/>
      <c r="C161" s="4"/>
      <c r="D161" s="4"/>
      <c r="E161" s="4"/>
      <c r="F161" s="4"/>
      <c r="G161" s="4"/>
    </row>
    <row r="162" ht="15.75" customHeight="1">
      <c r="A162" s="4"/>
      <c r="B162" s="4"/>
      <c r="C162" s="4"/>
      <c r="D162" s="4"/>
      <c r="E162" s="4"/>
      <c r="F162" s="4"/>
      <c r="G162" s="4"/>
    </row>
    <row r="163" ht="15.75" customHeight="1">
      <c r="A163" s="4"/>
      <c r="B163" s="4"/>
      <c r="C163" s="4"/>
      <c r="D163" s="4"/>
      <c r="E163" s="4"/>
      <c r="F163" s="4"/>
      <c r="G163" s="4"/>
    </row>
    <row r="164" ht="15.75" customHeight="1">
      <c r="A164" s="4"/>
      <c r="B164" s="4"/>
      <c r="C164" s="4"/>
      <c r="D164" s="4"/>
      <c r="E164" s="4"/>
      <c r="F164" s="4"/>
      <c r="G164" s="4"/>
    </row>
    <row r="165" ht="15.75" customHeight="1">
      <c r="A165" s="4"/>
      <c r="B165" s="4"/>
      <c r="C165" s="4"/>
      <c r="D165" s="4"/>
      <c r="E165" s="4"/>
      <c r="F165" s="4"/>
      <c r="G165" s="4"/>
    </row>
    <row r="166" ht="15.75" customHeight="1">
      <c r="A166" s="4"/>
      <c r="B166" s="4"/>
      <c r="C166" s="4"/>
      <c r="D166" s="4"/>
      <c r="E166" s="4"/>
      <c r="F166" s="4"/>
      <c r="G166" s="4"/>
    </row>
    <row r="167" ht="15.75" customHeight="1">
      <c r="A167" s="4"/>
      <c r="B167" s="4"/>
      <c r="C167" s="4"/>
      <c r="D167" s="4"/>
      <c r="E167" s="4"/>
      <c r="F167" s="4"/>
      <c r="G167" s="4"/>
    </row>
    <row r="168" ht="15.75" customHeight="1">
      <c r="A168" s="4"/>
      <c r="B168" s="4"/>
      <c r="C168" s="4"/>
      <c r="D168" s="4"/>
      <c r="E168" s="4"/>
      <c r="F168" s="4"/>
      <c r="G168" s="4"/>
    </row>
    <row r="169" ht="15.75" customHeight="1">
      <c r="A169" s="4"/>
      <c r="B169" s="4"/>
      <c r="C169" s="4"/>
      <c r="D169" s="4"/>
      <c r="E169" s="4"/>
      <c r="F169" s="4"/>
      <c r="G169" s="4"/>
    </row>
    <row r="170" ht="15.75" customHeight="1">
      <c r="A170" s="4"/>
      <c r="B170" s="4"/>
      <c r="C170" s="4"/>
      <c r="D170" s="4"/>
      <c r="E170" s="4"/>
      <c r="F170" s="4"/>
      <c r="G170" s="4"/>
    </row>
    <row r="171" ht="15.75" customHeight="1">
      <c r="A171" s="4"/>
      <c r="B171" s="4"/>
      <c r="C171" s="4"/>
      <c r="D171" s="4"/>
      <c r="E171" s="4"/>
      <c r="F171" s="4"/>
      <c r="G171" s="4"/>
    </row>
    <row r="172" ht="15.75" customHeight="1">
      <c r="A172" s="4"/>
      <c r="B172" s="4"/>
      <c r="C172" s="4"/>
      <c r="D172" s="4"/>
      <c r="E172" s="4"/>
      <c r="F172" s="4"/>
      <c r="G172" s="4"/>
    </row>
    <row r="173" ht="15.75" customHeight="1">
      <c r="A173" s="4"/>
      <c r="B173" s="4"/>
      <c r="C173" s="4"/>
      <c r="D173" s="4"/>
      <c r="E173" s="4"/>
      <c r="F173" s="4"/>
      <c r="G173" s="4"/>
    </row>
    <row r="174" ht="15.75" customHeight="1">
      <c r="A174" s="4"/>
      <c r="B174" s="4"/>
      <c r="C174" s="4"/>
      <c r="D174" s="4"/>
      <c r="E174" s="4"/>
      <c r="F174" s="4"/>
      <c r="G174" s="4"/>
    </row>
    <row r="175" ht="15.75" customHeight="1">
      <c r="A175" s="4"/>
      <c r="B175" s="4"/>
      <c r="C175" s="4"/>
      <c r="D175" s="4"/>
      <c r="E175" s="4"/>
      <c r="F175" s="4"/>
      <c r="G175" s="4"/>
    </row>
    <row r="176" ht="15.75" customHeight="1">
      <c r="A176" s="4"/>
      <c r="B176" s="4"/>
      <c r="C176" s="4"/>
      <c r="D176" s="4"/>
      <c r="E176" s="4"/>
      <c r="F176" s="4"/>
      <c r="G176" s="4"/>
    </row>
    <row r="177" ht="15.75" customHeight="1">
      <c r="A177" s="4"/>
      <c r="B177" s="4"/>
      <c r="C177" s="4"/>
      <c r="D177" s="4"/>
      <c r="E177" s="4"/>
      <c r="F177" s="4"/>
      <c r="G177" s="4"/>
    </row>
    <row r="178" ht="15.75" customHeight="1">
      <c r="A178" s="4"/>
      <c r="B178" s="4"/>
      <c r="C178" s="4"/>
      <c r="D178" s="4"/>
      <c r="E178" s="4"/>
      <c r="F178" s="4"/>
      <c r="G178" s="4"/>
    </row>
    <row r="179" ht="15.75" customHeight="1">
      <c r="A179" s="4"/>
      <c r="B179" s="4"/>
      <c r="C179" s="4"/>
      <c r="D179" s="4"/>
      <c r="E179" s="4"/>
      <c r="F179" s="4"/>
      <c r="G179" s="4"/>
    </row>
    <row r="180" ht="15.75" customHeight="1">
      <c r="A180" s="4"/>
      <c r="B180" s="4"/>
      <c r="C180" s="4"/>
      <c r="D180" s="4"/>
      <c r="E180" s="4"/>
      <c r="F180" s="4"/>
      <c r="G180" s="4"/>
    </row>
    <row r="181" ht="15.75" customHeight="1">
      <c r="A181" s="4"/>
      <c r="B181" s="4"/>
      <c r="C181" s="4"/>
      <c r="D181" s="4"/>
      <c r="E181" s="4"/>
      <c r="F181" s="4"/>
      <c r="G181" s="4"/>
    </row>
    <row r="182" ht="15.75" customHeight="1">
      <c r="A182" s="4"/>
      <c r="B182" s="4"/>
      <c r="C182" s="4"/>
      <c r="D182" s="4"/>
      <c r="E182" s="4"/>
      <c r="F182" s="4"/>
      <c r="G182" s="4"/>
    </row>
    <row r="183" ht="15.75" customHeight="1">
      <c r="A183" s="4"/>
      <c r="B183" s="4"/>
      <c r="C183" s="4"/>
      <c r="D183" s="4"/>
      <c r="E183" s="4"/>
      <c r="F183" s="4"/>
      <c r="G183" s="4"/>
    </row>
    <row r="184" ht="15.75" customHeight="1">
      <c r="A184" s="4"/>
      <c r="B184" s="4"/>
      <c r="C184" s="4"/>
      <c r="D184" s="4"/>
      <c r="E184" s="4"/>
      <c r="F184" s="4"/>
      <c r="G184" s="4"/>
    </row>
    <row r="185" ht="15.75" customHeight="1">
      <c r="A185" s="4"/>
      <c r="B185" s="4"/>
      <c r="C185" s="4"/>
      <c r="D185" s="4"/>
      <c r="E185" s="4"/>
      <c r="F185" s="4"/>
      <c r="G185" s="4"/>
    </row>
    <row r="186" ht="15.75" customHeight="1">
      <c r="A186" s="4"/>
      <c r="B186" s="4"/>
      <c r="C186" s="4"/>
      <c r="D186" s="4"/>
      <c r="E186" s="4"/>
      <c r="F186" s="4"/>
      <c r="G186" s="4"/>
    </row>
    <row r="187" ht="15.75" customHeight="1">
      <c r="A187" s="4"/>
      <c r="B187" s="4"/>
      <c r="C187" s="4"/>
      <c r="D187" s="4"/>
      <c r="E187" s="4"/>
      <c r="F187" s="4"/>
      <c r="G187" s="4"/>
    </row>
    <row r="188" ht="15.75" customHeight="1">
      <c r="A188" s="4"/>
      <c r="B188" s="4"/>
      <c r="C188" s="4"/>
      <c r="D188" s="4"/>
      <c r="E188" s="4"/>
      <c r="F188" s="4"/>
      <c r="G188" s="4"/>
    </row>
    <row r="189" ht="15.75" customHeight="1">
      <c r="A189" s="4"/>
      <c r="B189" s="4"/>
      <c r="C189" s="4"/>
      <c r="D189" s="4"/>
      <c r="E189" s="4"/>
      <c r="F189" s="4"/>
      <c r="G189" s="4"/>
    </row>
    <row r="190" ht="15.75" customHeight="1">
      <c r="A190" s="4"/>
      <c r="B190" s="4"/>
      <c r="C190" s="4"/>
      <c r="D190" s="4"/>
      <c r="E190" s="4"/>
      <c r="F190" s="4"/>
      <c r="G190" s="4"/>
    </row>
    <row r="191" ht="15.75" customHeight="1">
      <c r="A191" s="4"/>
      <c r="B191" s="4"/>
      <c r="C191" s="4"/>
      <c r="D191" s="4"/>
      <c r="E191" s="4"/>
      <c r="F191" s="4"/>
      <c r="G191" s="4"/>
    </row>
    <row r="192" ht="15.75" customHeight="1">
      <c r="A192" s="4"/>
      <c r="B192" s="4"/>
      <c r="C192" s="4"/>
      <c r="D192" s="4"/>
      <c r="E192" s="4"/>
      <c r="F192" s="4"/>
      <c r="G192" s="4"/>
    </row>
    <row r="193" ht="15.75" customHeight="1">
      <c r="A193" s="4"/>
      <c r="B193" s="4"/>
      <c r="C193" s="4"/>
      <c r="D193" s="4"/>
      <c r="E193" s="4"/>
      <c r="F193" s="4"/>
      <c r="G193" s="4"/>
    </row>
    <row r="194" ht="15.75" customHeight="1">
      <c r="A194" s="4"/>
      <c r="B194" s="4"/>
      <c r="C194" s="4"/>
      <c r="D194" s="4"/>
      <c r="E194" s="4"/>
      <c r="F194" s="4"/>
      <c r="G194" s="4"/>
    </row>
    <row r="195" ht="15.75" customHeight="1">
      <c r="A195" s="4"/>
      <c r="B195" s="4"/>
      <c r="C195" s="4"/>
      <c r="D195" s="4"/>
      <c r="E195" s="4"/>
      <c r="F195" s="4"/>
      <c r="G195" s="4"/>
    </row>
    <row r="196" ht="15.75" customHeight="1">
      <c r="A196" s="4"/>
      <c r="B196" s="4"/>
      <c r="C196" s="4"/>
      <c r="D196" s="4"/>
      <c r="E196" s="4"/>
      <c r="F196" s="4"/>
      <c r="G196" s="4"/>
    </row>
    <row r="197" ht="15.75" customHeight="1">
      <c r="A197" s="4"/>
      <c r="B197" s="4"/>
      <c r="C197" s="4"/>
      <c r="D197" s="4"/>
      <c r="E197" s="4"/>
      <c r="F197" s="4"/>
      <c r="G197" s="4"/>
    </row>
    <row r="198" ht="15.75" customHeight="1">
      <c r="A198" s="4"/>
      <c r="B198" s="4"/>
      <c r="C198" s="4"/>
      <c r="D198" s="4"/>
      <c r="E198" s="4"/>
      <c r="F198" s="4"/>
      <c r="G198" s="4"/>
    </row>
    <row r="199" ht="15.75" customHeight="1">
      <c r="A199" s="4"/>
      <c r="B199" s="4"/>
      <c r="C199" s="4"/>
      <c r="D199" s="4"/>
      <c r="E199" s="4"/>
      <c r="F199" s="4"/>
      <c r="G199" s="4"/>
    </row>
    <row r="200" ht="15.75" customHeight="1">
      <c r="A200" s="4"/>
      <c r="B200" s="4"/>
      <c r="C200" s="4"/>
      <c r="D200" s="4"/>
      <c r="E200" s="4"/>
      <c r="F200" s="4"/>
      <c r="G200" s="4"/>
    </row>
    <row r="201" ht="15.75" customHeight="1">
      <c r="A201" s="4"/>
      <c r="B201" s="4"/>
      <c r="C201" s="4"/>
      <c r="D201" s="4"/>
      <c r="E201" s="4"/>
      <c r="F201" s="4"/>
      <c r="G201" s="4"/>
    </row>
    <row r="202" ht="15.75" customHeight="1">
      <c r="A202" s="4"/>
      <c r="B202" s="4"/>
      <c r="C202" s="4"/>
      <c r="D202" s="4"/>
      <c r="E202" s="4"/>
      <c r="F202" s="4"/>
      <c r="G202" s="4"/>
    </row>
    <row r="203" ht="15.75" customHeight="1">
      <c r="A203" s="4"/>
      <c r="B203" s="4"/>
      <c r="C203" s="4"/>
      <c r="D203" s="4"/>
      <c r="E203" s="4"/>
      <c r="F203" s="4"/>
      <c r="G203" s="4"/>
    </row>
    <row r="204" ht="15.75" customHeight="1">
      <c r="A204" s="4"/>
      <c r="B204" s="4"/>
      <c r="C204" s="4"/>
      <c r="D204" s="4"/>
      <c r="E204" s="4"/>
      <c r="F204" s="4"/>
      <c r="G204" s="4"/>
    </row>
    <row r="205" ht="15.75" customHeight="1">
      <c r="A205" s="4"/>
      <c r="B205" s="4"/>
      <c r="C205" s="4"/>
      <c r="D205" s="4"/>
      <c r="E205" s="4"/>
      <c r="F205" s="4"/>
      <c r="G205" s="4"/>
    </row>
    <row r="206" ht="15.75" customHeight="1">
      <c r="A206" s="4"/>
      <c r="B206" s="4"/>
      <c r="C206" s="4"/>
      <c r="D206" s="4"/>
      <c r="E206" s="4"/>
      <c r="F206" s="4"/>
      <c r="G206" s="4"/>
    </row>
    <row r="207" ht="15.75" customHeight="1">
      <c r="A207" s="4"/>
      <c r="B207" s="4"/>
      <c r="C207" s="4"/>
      <c r="D207" s="4"/>
      <c r="E207" s="4"/>
      <c r="F207" s="4"/>
      <c r="G207" s="4"/>
    </row>
    <row r="208" ht="15.75" customHeight="1">
      <c r="A208" s="4"/>
      <c r="B208" s="4"/>
      <c r="C208" s="4"/>
      <c r="D208" s="4"/>
      <c r="E208" s="4"/>
      <c r="F208" s="4"/>
      <c r="G208" s="4"/>
    </row>
    <row r="209" ht="15.75" customHeight="1">
      <c r="A209" s="4"/>
      <c r="B209" s="4"/>
      <c r="C209" s="4"/>
      <c r="D209" s="4"/>
      <c r="E209" s="4"/>
      <c r="F209" s="4"/>
      <c r="G209" s="4"/>
    </row>
    <row r="210" ht="15.75" customHeight="1">
      <c r="A210" s="4"/>
      <c r="B210" s="4"/>
      <c r="C210" s="4"/>
      <c r="D210" s="4"/>
      <c r="E210" s="4"/>
      <c r="F210" s="4"/>
      <c r="G210" s="4"/>
    </row>
    <row r="211" ht="15.75" customHeight="1">
      <c r="A211" s="4"/>
      <c r="B211" s="4"/>
      <c r="C211" s="4"/>
      <c r="D211" s="4"/>
      <c r="E211" s="4"/>
      <c r="F211" s="4"/>
      <c r="G211" s="4"/>
    </row>
    <row r="212" ht="15.75" customHeight="1">
      <c r="A212" s="4"/>
      <c r="B212" s="4"/>
      <c r="C212" s="4"/>
      <c r="D212" s="4"/>
      <c r="E212" s="4"/>
      <c r="F212" s="4"/>
      <c r="G212" s="4"/>
    </row>
    <row r="213" ht="15.75" customHeight="1">
      <c r="A213" s="4"/>
      <c r="B213" s="4"/>
      <c r="C213" s="4"/>
      <c r="D213" s="4"/>
      <c r="E213" s="4"/>
      <c r="F213" s="4"/>
      <c r="G213" s="4"/>
    </row>
    <row r="214" ht="15.75" customHeight="1">
      <c r="A214" s="4"/>
      <c r="B214" s="4"/>
      <c r="C214" s="4"/>
      <c r="D214" s="4"/>
      <c r="E214" s="4"/>
      <c r="F214" s="4"/>
      <c r="G214" s="4"/>
    </row>
    <row r="215" ht="15.75" customHeight="1">
      <c r="A215" s="4"/>
      <c r="B215" s="4"/>
      <c r="C215" s="4"/>
      <c r="D215" s="4"/>
      <c r="E215" s="4"/>
      <c r="F215" s="4"/>
      <c r="G215" s="4"/>
    </row>
    <row r="216" ht="15.75" customHeight="1">
      <c r="A216" s="4"/>
      <c r="B216" s="4"/>
      <c r="C216" s="4"/>
      <c r="D216" s="4"/>
      <c r="E216" s="4"/>
      <c r="F216" s="4"/>
      <c r="G216" s="4"/>
    </row>
    <row r="217" ht="15.75" customHeight="1">
      <c r="A217" s="4"/>
      <c r="B217" s="4"/>
      <c r="C217" s="4"/>
      <c r="D217" s="4"/>
      <c r="E217" s="4"/>
      <c r="F217" s="4"/>
      <c r="G217" s="4"/>
    </row>
    <row r="218" ht="15.75" customHeight="1">
      <c r="A218" s="4"/>
      <c r="B218" s="4"/>
      <c r="C218" s="4"/>
      <c r="D218" s="4"/>
      <c r="E218" s="4"/>
      <c r="F218" s="4"/>
      <c r="G218" s="4"/>
    </row>
    <row r="219" ht="15.75" customHeight="1">
      <c r="A219" s="4"/>
      <c r="B219" s="4"/>
      <c r="C219" s="4"/>
      <c r="D219" s="4"/>
      <c r="E219" s="4"/>
      <c r="F219" s="4"/>
      <c r="G219" s="4"/>
    </row>
    <row r="220" ht="15.75" customHeight="1">
      <c r="A220" s="4"/>
      <c r="B220" s="4"/>
      <c r="C220" s="4"/>
      <c r="D220" s="4"/>
      <c r="E220" s="4"/>
      <c r="F220" s="4"/>
      <c r="G220" s="4"/>
    </row>
    <row r="221" ht="15.75" customHeight="1">
      <c r="A221" s="4"/>
      <c r="B221" s="4"/>
      <c r="C221" s="4"/>
      <c r="D221" s="4"/>
      <c r="E221" s="4"/>
      <c r="F221" s="4"/>
      <c r="G221" s="4"/>
    </row>
    <row r="222" ht="15.75" customHeight="1">
      <c r="A222" s="4"/>
      <c r="B222" s="4"/>
      <c r="C222" s="4"/>
      <c r="D222" s="4"/>
      <c r="E222" s="4"/>
      <c r="F222" s="4"/>
      <c r="G222" s="4"/>
    </row>
    <row r="223" ht="15.75" customHeight="1">
      <c r="A223" s="4"/>
      <c r="B223" s="4"/>
      <c r="C223" s="4"/>
      <c r="D223" s="4"/>
      <c r="E223" s="4"/>
      <c r="F223" s="4"/>
      <c r="G223" s="4"/>
    </row>
    <row r="224" ht="15.75" customHeight="1">
      <c r="A224" s="4"/>
      <c r="B224" s="4"/>
      <c r="C224" s="4"/>
      <c r="D224" s="4"/>
      <c r="E224" s="4"/>
      <c r="F224" s="4"/>
      <c r="G224" s="4"/>
    </row>
    <row r="225" ht="15.75" customHeight="1">
      <c r="A225" s="4"/>
      <c r="B225" s="4"/>
      <c r="C225" s="4"/>
      <c r="D225" s="4"/>
      <c r="E225" s="4"/>
      <c r="F225" s="4"/>
      <c r="G225" s="4"/>
    </row>
    <row r="226" ht="15.75" customHeight="1">
      <c r="A226" s="4"/>
      <c r="B226" s="4"/>
      <c r="C226" s="4"/>
      <c r="D226" s="4"/>
      <c r="E226" s="4"/>
      <c r="F226" s="4"/>
      <c r="G226" s="4"/>
    </row>
    <row r="227" ht="15.75" customHeight="1">
      <c r="A227" s="4"/>
      <c r="B227" s="4"/>
      <c r="C227" s="4"/>
      <c r="D227" s="4"/>
      <c r="E227" s="4"/>
      <c r="F227" s="4"/>
      <c r="G227" s="4"/>
    </row>
    <row r="228" ht="15.75" customHeight="1">
      <c r="A228" s="4"/>
      <c r="B228" s="4"/>
      <c r="C228" s="4"/>
      <c r="D228" s="4"/>
      <c r="E228" s="4"/>
      <c r="F228" s="4"/>
      <c r="G228" s="4"/>
    </row>
    <row r="229" ht="15.75" customHeight="1">
      <c r="A229" s="4"/>
      <c r="B229" s="4"/>
      <c r="C229" s="4"/>
      <c r="D229" s="4"/>
      <c r="E229" s="4"/>
      <c r="F229" s="4"/>
      <c r="G229" s="4"/>
    </row>
    <row r="230" ht="15.75" customHeight="1">
      <c r="A230" s="4"/>
      <c r="B230" s="4"/>
      <c r="C230" s="4"/>
      <c r="D230" s="4"/>
      <c r="E230" s="4"/>
      <c r="F230" s="4"/>
      <c r="G230" s="4"/>
    </row>
    <row r="231" ht="15.75" customHeight="1">
      <c r="A231" s="4"/>
      <c r="B231" s="4"/>
      <c r="C231" s="4"/>
      <c r="D231" s="4"/>
      <c r="E231" s="4"/>
      <c r="F231" s="4"/>
      <c r="G231" s="4"/>
    </row>
    <row r="232" ht="15.75" customHeight="1">
      <c r="A232" s="4"/>
      <c r="B232" s="4"/>
      <c r="C232" s="4"/>
      <c r="D232" s="4"/>
      <c r="E232" s="4"/>
      <c r="F232" s="4"/>
      <c r="G232" s="4"/>
    </row>
    <row r="233" ht="15.75" customHeight="1">
      <c r="A233" s="4"/>
      <c r="B233" s="4"/>
      <c r="C233" s="4"/>
      <c r="D233" s="4"/>
      <c r="E233" s="4"/>
      <c r="F233" s="4"/>
      <c r="G233" s="4"/>
    </row>
    <row r="234" ht="15.75" customHeight="1">
      <c r="A234" s="4"/>
      <c r="B234" s="4"/>
      <c r="C234" s="4"/>
      <c r="D234" s="4"/>
      <c r="E234" s="4"/>
      <c r="F234" s="4"/>
      <c r="G234" s="4"/>
    </row>
    <row r="235" ht="15.75" customHeight="1">
      <c r="A235" s="4"/>
      <c r="B235" s="4"/>
      <c r="C235" s="4"/>
      <c r="D235" s="4"/>
      <c r="E235" s="4"/>
      <c r="F235" s="4"/>
      <c r="G235" s="4"/>
    </row>
    <row r="236" ht="15.75" customHeight="1">
      <c r="A236" s="4"/>
      <c r="B236" s="4"/>
      <c r="C236" s="4"/>
      <c r="D236" s="4"/>
      <c r="E236" s="4"/>
      <c r="F236" s="4"/>
      <c r="G236" s="4"/>
    </row>
    <row r="237" ht="15.75" customHeight="1">
      <c r="A237" s="4"/>
      <c r="B237" s="4"/>
      <c r="C237" s="4"/>
      <c r="D237" s="4"/>
      <c r="E237" s="4"/>
      <c r="F237" s="4"/>
      <c r="G237" s="4"/>
    </row>
    <row r="238" ht="15.75" customHeight="1">
      <c r="A238" s="4"/>
      <c r="B238" s="4"/>
      <c r="C238" s="4"/>
      <c r="D238" s="4"/>
      <c r="E238" s="4"/>
      <c r="F238" s="4"/>
      <c r="G238" s="4"/>
    </row>
    <row r="239" ht="15.75" customHeight="1">
      <c r="A239" s="4"/>
      <c r="B239" s="4"/>
      <c r="C239" s="4"/>
      <c r="D239" s="4"/>
      <c r="E239" s="4"/>
      <c r="F239" s="4"/>
      <c r="G239" s="4"/>
    </row>
    <row r="240" ht="15.75" customHeight="1">
      <c r="A240" s="4"/>
      <c r="B240" s="4"/>
      <c r="C240" s="4"/>
      <c r="D240" s="4"/>
      <c r="E240" s="4"/>
      <c r="F240" s="4"/>
      <c r="G240" s="4"/>
    </row>
    <row r="241" ht="15.75" customHeight="1">
      <c r="A241" s="4"/>
      <c r="B241" s="4"/>
      <c r="C241" s="4"/>
      <c r="D241" s="4"/>
      <c r="E241" s="4"/>
      <c r="F241" s="4"/>
      <c r="G241" s="4"/>
    </row>
    <row r="242" ht="15.75" customHeight="1">
      <c r="A242" s="4"/>
      <c r="B242" s="4"/>
      <c r="C242" s="4"/>
      <c r="D242" s="4"/>
      <c r="E242" s="4"/>
      <c r="F242" s="4"/>
      <c r="G242" s="4"/>
    </row>
    <row r="243" ht="15.75" customHeight="1">
      <c r="A243" s="4"/>
      <c r="B243" s="4"/>
      <c r="C243" s="4"/>
      <c r="D243" s="4"/>
      <c r="E243" s="4"/>
      <c r="F243" s="4"/>
      <c r="G243" s="4"/>
    </row>
    <row r="244" ht="15.75" customHeight="1">
      <c r="A244" s="4"/>
      <c r="B244" s="4"/>
      <c r="C244" s="4"/>
      <c r="D244" s="4"/>
      <c r="E244" s="4"/>
      <c r="F244" s="4"/>
      <c r="G244" s="4"/>
    </row>
    <row r="245" ht="15.75" customHeight="1">
      <c r="A245" s="4"/>
      <c r="B245" s="4"/>
      <c r="C245" s="4"/>
      <c r="D245" s="4"/>
      <c r="E245" s="4"/>
      <c r="F245" s="4"/>
      <c r="G245" s="4"/>
    </row>
    <row r="246" ht="15.75" customHeight="1">
      <c r="A246" s="4"/>
      <c r="B246" s="4"/>
      <c r="C246" s="4"/>
      <c r="D246" s="4"/>
      <c r="E246" s="4"/>
      <c r="F246" s="4"/>
      <c r="G246" s="4"/>
    </row>
    <row r="247" ht="15.75" customHeight="1">
      <c r="A247" s="4"/>
      <c r="B247" s="4"/>
      <c r="C247" s="4"/>
      <c r="D247" s="4"/>
      <c r="E247" s="4"/>
      <c r="F247" s="4"/>
      <c r="G247" s="4"/>
    </row>
    <row r="248" ht="15.75" customHeight="1">
      <c r="A248" s="4"/>
      <c r="B248" s="4"/>
      <c r="C248" s="4"/>
      <c r="D248" s="4"/>
      <c r="E248" s="4"/>
      <c r="F248" s="4"/>
      <c r="G248" s="4"/>
    </row>
    <row r="249" ht="15.75" customHeight="1">
      <c r="A249" s="4"/>
      <c r="B249" s="4"/>
      <c r="C249" s="4"/>
      <c r="D249" s="4"/>
      <c r="E249" s="4"/>
      <c r="F249" s="4"/>
      <c r="G249" s="4"/>
    </row>
    <row r="250" ht="15.75" customHeight="1">
      <c r="A250" s="4"/>
      <c r="B250" s="4"/>
      <c r="C250" s="4"/>
      <c r="D250" s="4"/>
      <c r="E250" s="4"/>
      <c r="F250" s="4"/>
      <c r="G250" s="4"/>
    </row>
    <row r="251" ht="15.75" customHeight="1">
      <c r="A251" s="4"/>
      <c r="B251" s="4"/>
      <c r="C251" s="4"/>
      <c r="D251" s="4"/>
      <c r="E251" s="4"/>
      <c r="F251" s="4"/>
      <c r="G251" s="4"/>
    </row>
    <row r="252" ht="15.75" customHeight="1">
      <c r="A252" s="4"/>
      <c r="B252" s="4"/>
      <c r="C252" s="4"/>
      <c r="D252" s="4"/>
      <c r="E252" s="4"/>
      <c r="F252" s="4"/>
      <c r="G252" s="4"/>
    </row>
    <row r="253" ht="15.75" customHeight="1">
      <c r="A253" s="4"/>
      <c r="B253" s="4"/>
      <c r="C253" s="4"/>
      <c r="D253" s="4"/>
      <c r="E253" s="4"/>
      <c r="F253" s="4"/>
      <c r="G253" s="4"/>
    </row>
    <row r="254" ht="15.75" customHeight="1">
      <c r="A254" s="4"/>
      <c r="B254" s="4"/>
      <c r="C254" s="4"/>
      <c r="D254" s="4"/>
      <c r="E254" s="4"/>
      <c r="F254" s="4"/>
      <c r="G254" s="4"/>
    </row>
    <row r="255" ht="15.75" customHeight="1">
      <c r="A255" s="4"/>
      <c r="B255" s="4"/>
      <c r="C255" s="4"/>
      <c r="D255" s="4"/>
      <c r="E255" s="4"/>
      <c r="F255" s="4"/>
      <c r="G255" s="4"/>
    </row>
    <row r="256" ht="15.75" customHeight="1">
      <c r="A256" s="4"/>
      <c r="B256" s="4"/>
      <c r="C256" s="4"/>
      <c r="D256" s="4"/>
      <c r="E256" s="4"/>
      <c r="F256" s="4"/>
      <c r="G256" s="4"/>
    </row>
    <row r="257" ht="15.75" customHeight="1">
      <c r="A257" s="4"/>
      <c r="B257" s="4"/>
      <c r="C257" s="4"/>
      <c r="D257" s="4"/>
      <c r="E257" s="4"/>
      <c r="F257" s="4"/>
      <c r="G257" s="4"/>
    </row>
    <row r="258" ht="15.75" customHeight="1">
      <c r="A258" s="4"/>
      <c r="B258" s="4"/>
      <c r="C258" s="4"/>
      <c r="D258" s="4"/>
      <c r="E258" s="4"/>
      <c r="F258" s="4"/>
      <c r="G258" s="4"/>
    </row>
    <row r="259" ht="15.75" customHeight="1">
      <c r="A259" s="4"/>
      <c r="B259" s="4"/>
      <c r="C259" s="4"/>
      <c r="D259" s="4"/>
      <c r="E259" s="4"/>
      <c r="F259" s="4"/>
      <c r="G259" s="4"/>
    </row>
    <row r="260" ht="15.75" customHeight="1">
      <c r="A260" s="4"/>
      <c r="B260" s="4"/>
      <c r="C260" s="4"/>
      <c r="D260" s="4"/>
      <c r="E260" s="4"/>
      <c r="F260" s="4"/>
      <c r="G260" s="4"/>
    </row>
    <row r="261" ht="15.75" customHeight="1">
      <c r="A261" s="4"/>
      <c r="B261" s="4"/>
      <c r="C261" s="4"/>
      <c r="D261" s="4"/>
      <c r="E261" s="4"/>
      <c r="F261" s="4"/>
      <c r="G261" s="4"/>
    </row>
    <row r="262" ht="15.75" customHeight="1">
      <c r="A262" s="4"/>
      <c r="B262" s="4"/>
      <c r="C262" s="4"/>
      <c r="D262" s="4"/>
      <c r="E262" s="4"/>
      <c r="F262" s="4"/>
      <c r="G262" s="4"/>
    </row>
    <row r="263" ht="15.75" customHeight="1">
      <c r="A263" s="4"/>
      <c r="B263" s="4"/>
      <c r="C263" s="4"/>
      <c r="D263" s="4"/>
      <c r="E263" s="4"/>
      <c r="F263" s="4"/>
      <c r="G263" s="4"/>
    </row>
    <row r="264" ht="15.75" customHeight="1">
      <c r="A264" s="4"/>
      <c r="B264" s="4"/>
      <c r="C264" s="4"/>
      <c r="D264" s="4"/>
      <c r="E264" s="4"/>
      <c r="F264" s="4"/>
      <c r="G264" s="4"/>
    </row>
    <row r="265" ht="15.75" customHeight="1">
      <c r="A265" s="4"/>
      <c r="B265" s="4"/>
      <c r="C265" s="4"/>
      <c r="D265" s="4"/>
      <c r="E265" s="4"/>
      <c r="F265" s="4"/>
      <c r="G265" s="4"/>
    </row>
    <row r="266" ht="15.75" customHeight="1">
      <c r="A266" s="4"/>
      <c r="B266" s="4"/>
      <c r="C266" s="4"/>
      <c r="D266" s="4"/>
      <c r="E266" s="4"/>
      <c r="F266" s="4"/>
      <c r="G266" s="4"/>
    </row>
    <row r="267" ht="15.75" customHeight="1">
      <c r="A267" s="4"/>
      <c r="B267" s="4"/>
      <c r="C267" s="4"/>
      <c r="D267" s="4"/>
      <c r="E267" s="4"/>
      <c r="F267" s="4"/>
      <c r="G267" s="4"/>
    </row>
    <row r="268" ht="15.75" customHeight="1">
      <c r="A268" s="4"/>
      <c r="B268" s="4"/>
      <c r="C268" s="4"/>
      <c r="D268" s="4"/>
      <c r="E268" s="4"/>
      <c r="F268" s="4"/>
      <c r="G268" s="4"/>
    </row>
    <row r="269" ht="15.75" customHeight="1">
      <c r="A269" s="4"/>
      <c r="B269" s="4"/>
      <c r="C269" s="4"/>
      <c r="D269" s="4"/>
      <c r="E269" s="4"/>
      <c r="F269" s="4"/>
      <c r="G269" s="4"/>
    </row>
    <row r="270" ht="15.75" customHeight="1">
      <c r="A270" s="4"/>
      <c r="B270" s="4"/>
      <c r="C270" s="4"/>
      <c r="D270" s="4"/>
      <c r="E270" s="4"/>
      <c r="F270" s="4"/>
      <c r="G270" s="4"/>
    </row>
    <row r="271" ht="15.75" customHeight="1">
      <c r="A271" s="4"/>
      <c r="B271" s="4"/>
      <c r="C271" s="4"/>
      <c r="D271" s="4"/>
      <c r="E271" s="4"/>
      <c r="F271" s="4"/>
      <c r="G271" s="4"/>
    </row>
    <row r="272" ht="15.75" customHeight="1">
      <c r="A272" s="4"/>
      <c r="B272" s="4"/>
      <c r="C272" s="4"/>
      <c r="D272" s="4"/>
      <c r="E272" s="4"/>
      <c r="F272" s="4"/>
      <c r="G272" s="4"/>
    </row>
    <row r="273" ht="15.75" customHeight="1">
      <c r="A273" s="4"/>
      <c r="B273" s="4"/>
      <c r="C273" s="4"/>
      <c r="D273" s="4"/>
      <c r="E273" s="4"/>
      <c r="F273" s="4"/>
      <c r="G273" s="4"/>
    </row>
    <row r="274" ht="15.75" customHeight="1">
      <c r="A274" s="4"/>
      <c r="B274" s="4"/>
      <c r="C274" s="4"/>
      <c r="D274" s="4"/>
      <c r="E274" s="4"/>
      <c r="F274" s="4"/>
      <c r="G274" s="4"/>
    </row>
    <row r="275" ht="15.75" customHeight="1">
      <c r="A275" s="4"/>
      <c r="B275" s="4"/>
      <c r="C275" s="4"/>
      <c r="D275" s="4"/>
      <c r="E275" s="4"/>
      <c r="F275" s="4"/>
      <c r="G275" s="4"/>
    </row>
    <row r="276" ht="15.75" customHeight="1">
      <c r="A276" s="4"/>
      <c r="B276" s="4"/>
      <c r="C276" s="4"/>
      <c r="D276" s="4"/>
      <c r="E276" s="4"/>
      <c r="F276" s="4"/>
      <c r="G276" s="4"/>
    </row>
    <row r="277" ht="15.75" customHeight="1">
      <c r="A277" s="4"/>
      <c r="B277" s="4"/>
      <c r="C277" s="4"/>
      <c r="D277" s="4"/>
      <c r="E277" s="4"/>
      <c r="F277" s="4"/>
      <c r="G277" s="4"/>
    </row>
    <row r="278" ht="15.75" customHeight="1">
      <c r="A278" s="4"/>
      <c r="B278" s="4"/>
      <c r="C278" s="4"/>
      <c r="D278" s="4"/>
      <c r="E278" s="4"/>
      <c r="F278" s="4"/>
      <c r="G278" s="4"/>
    </row>
    <row r="279" ht="15.75" customHeight="1">
      <c r="A279" s="4"/>
      <c r="B279" s="4"/>
      <c r="C279" s="4"/>
      <c r="D279" s="4"/>
      <c r="E279" s="4"/>
      <c r="F279" s="4"/>
      <c r="G279" s="4"/>
    </row>
    <row r="280" ht="15.75" customHeight="1">
      <c r="A280" s="4"/>
      <c r="B280" s="4"/>
      <c r="C280" s="4"/>
      <c r="D280" s="4"/>
      <c r="E280" s="4"/>
      <c r="F280" s="4"/>
      <c r="G280" s="4"/>
    </row>
    <row r="281" ht="15.75" customHeight="1">
      <c r="A281" s="4"/>
      <c r="B281" s="4"/>
      <c r="C281" s="4"/>
      <c r="D281" s="4"/>
      <c r="E281" s="4"/>
      <c r="F281" s="4"/>
      <c r="G281" s="4"/>
    </row>
    <row r="282" ht="15.75" customHeight="1">
      <c r="A282" s="4"/>
      <c r="B282" s="4"/>
      <c r="C282" s="4"/>
      <c r="D282" s="4"/>
      <c r="E282" s="4"/>
      <c r="F282" s="4"/>
      <c r="G282" s="4"/>
    </row>
    <row r="283" ht="15.75" customHeight="1">
      <c r="A283" s="4"/>
      <c r="B283" s="4"/>
      <c r="C283" s="4"/>
      <c r="D283" s="4"/>
      <c r="E283" s="4"/>
      <c r="F283" s="4"/>
      <c r="G283" s="4"/>
    </row>
    <row r="284" ht="15.75" customHeight="1">
      <c r="A284" s="4"/>
      <c r="B284" s="4"/>
      <c r="C284" s="4"/>
      <c r="D284" s="4"/>
      <c r="E284" s="4"/>
      <c r="F284" s="4"/>
      <c r="G284" s="4"/>
    </row>
    <row r="285" ht="15.75" customHeight="1">
      <c r="A285" s="4"/>
      <c r="B285" s="4"/>
      <c r="C285" s="4"/>
      <c r="D285" s="4"/>
      <c r="E285" s="4"/>
      <c r="F285" s="4"/>
      <c r="G285" s="4"/>
    </row>
    <row r="286" ht="15.75" customHeight="1">
      <c r="A286" s="4"/>
      <c r="B286" s="4"/>
      <c r="C286" s="4"/>
      <c r="D286" s="4"/>
      <c r="E286" s="4"/>
      <c r="F286" s="4"/>
      <c r="G286" s="4"/>
    </row>
    <row r="287" ht="15.75" customHeight="1">
      <c r="A287" s="4"/>
      <c r="B287" s="4"/>
      <c r="C287" s="4"/>
      <c r="D287" s="4"/>
      <c r="E287" s="4"/>
      <c r="F287" s="4"/>
      <c r="G287" s="4"/>
    </row>
    <row r="288" ht="15.75" customHeight="1">
      <c r="A288" s="4"/>
      <c r="B288" s="4"/>
      <c r="C288" s="4"/>
      <c r="D288" s="4"/>
      <c r="E288" s="4"/>
      <c r="F288" s="4"/>
      <c r="G288" s="4"/>
    </row>
    <row r="289" ht="15.75" customHeight="1">
      <c r="A289" s="4"/>
      <c r="B289" s="4"/>
      <c r="C289" s="4"/>
      <c r="D289" s="4"/>
      <c r="E289" s="4"/>
      <c r="F289" s="4"/>
      <c r="G289" s="4"/>
    </row>
    <row r="290" ht="15.75" customHeight="1">
      <c r="A290" s="4"/>
      <c r="B290" s="4"/>
      <c r="C290" s="4"/>
      <c r="D290" s="4"/>
      <c r="E290" s="4"/>
      <c r="F290" s="4"/>
      <c r="G290" s="4"/>
    </row>
    <row r="291" ht="15.75" customHeight="1">
      <c r="A291" s="4"/>
      <c r="B291" s="4"/>
      <c r="C291" s="4"/>
      <c r="D291" s="4"/>
      <c r="E291" s="4"/>
      <c r="F291" s="4"/>
      <c r="G291" s="4"/>
    </row>
    <row r="292" ht="15.75" customHeight="1">
      <c r="A292" s="4"/>
      <c r="B292" s="4"/>
      <c r="C292" s="4"/>
      <c r="D292" s="4"/>
      <c r="E292" s="4"/>
      <c r="F292" s="4"/>
      <c r="G292" s="4"/>
    </row>
    <row r="293" ht="15.75" customHeight="1">
      <c r="A293" s="4"/>
      <c r="B293" s="4"/>
      <c r="C293" s="4"/>
      <c r="D293" s="4"/>
      <c r="E293" s="4"/>
      <c r="F293" s="4"/>
      <c r="G293" s="4"/>
    </row>
    <row r="294" ht="15.75" customHeight="1">
      <c r="A294" s="4"/>
      <c r="B294" s="4"/>
      <c r="C294" s="4"/>
      <c r="D294" s="4"/>
      <c r="E294" s="4"/>
      <c r="F294" s="4"/>
      <c r="G294" s="4"/>
    </row>
    <row r="295" ht="15.75" customHeight="1">
      <c r="A295" s="4"/>
      <c r="B295" s="4"/>
      <c r="C295" s="4"/>
      <c r="D295" s="4"/>
      <c r="E295" s="4"/>
      <c r="F295" s="4"/>
      <c r="G295" s="4"/>
    </row>
    <row r="296" ht="15.75" customHeight="1">
      <c r="A296" s="4"/>
      <c r="B296" s="4"/>
      <c r="C296" s="4"/>
      <c r="D296" s="4"/>
      <c r="E296" s="4"/>
      <c r="F296" s="4"/>
      <c r="G296" s="4"/>
    </row>
    <row r="297" ht="15.75" customHeight="1">
      <c r="A297" s="4"/>
      <c r="B297" s="4"/>
      <c r="C297" s="4"/>
      <c r="D297" s="4"/>
      <c r="E297" s="4"/>
      <c r="F297" s="4"/>
      <c r="G297" s="4"/>
    </row>
    <row r="298" ht="15.75" customHeight="1">
      <c r="A298" s="4"/>
      <c r="B298" s="4"/>
      <c r="C298" s="4"/>
      <c r="D298" s="4"/>
      <c r="E298" s="4"/>
      <c r="F298" s="4"/>
      <c r="G298" s="4"/>
    </row>
    <row r="299" ht="15.75" customHeight="1">
      <c r="A299" s="4"/>
      <c r="B299" s="4"/>
      <c r="C299" s="4"/>
      <c r="D299" s="4"/>
      <c r="E299" s="4"/>
      <c r="F299" s="4"/>
      <c r="G299" s="4"/>
    </row>
    <row r="300" ht="15.75" customHeight="1">
      <c r="A300" s="4"/>
      <c r="B300" s="4"/>
      <c r="C300" s="4"/>
      <c r="D300" s="4"/>
      <c r="E300" s="4"/>
      <c r="F300" s="4"/>
      <c r="G300" s="4"/>
    </row>
    <row r="301" ht="15.75" customHeight="1">
      <c r="A301" s="4"/>
      <c r="B301" s="4"/>
      <c r="C301" s="4"/>
      <c r="D301" s="4"/>
      <c r="E301" s="4"/>
      <c r="F301" s="4"/>
      <c r="G301" s="4"/>
    </row>
    <row r="302" ht="15.75" customHeight="1">
      <c r="A302" s="4"/>
      <c r="B302" s="4"/>
      <c r="C302" s="4"/>
      <c r="D302" s="4"/>
      <c r="E302" s="4"/>
      <c r="F302" s="4"/>
      <c r="G302" s="4"/>
    </row>
    <row r="303" ht="15.75" customHeight="1">
      <c r="A303" s="4"/>
      <c r="B303" s="4"/>
      <c r="C303" s="4"/>
      <c r="D303" s="4"/>
      <c r="E303" s="4"/>
      <c r="F303" s="4"/>
      <c r="G303" s="4"/>
    </row>
    <row r="304" ht="15.75" customHeight="1">
      <c r="A304" s="4"/>
      <c r="B304" s="4"/>
      <c r="C304" s="4"/>
      <c r="D304" s="4"/>
      <c r="E304" s="4"/>
      <c r="F304" s="4"/>
      <c r="G304" s="4"/>
    </row>
    <row r="305" ht="15.75" customHeight="1">
      <c r="A305" s="4"/>
      <c r="B305" s="4"/>
      <c r="C305" s="4"/>
      <c r="D305" s="4"/>
      <c r="E305" s="4"/>
      <c r="F305" s="4"/>
      <c r="G305" s="4"/>
    </row>
    <row r="306" ht="15.75" customHeight="1">
      <c r="A306" s="4"/>
      <c r="B306" s="4"/>
      <c r="C306" s="4"/>
      <c r="D306" s="4"/>
      <c r="E306" s="4"/>
      <c r="F306" s="4"/>
      <c r="G306" s="4"/>
    </row>
    <row r="307" ht="15.75" customHeight="1">
      <c r="A307" s="4"/>
      <c r="B307" s="4"/>
      <c r="C307" s="4"/>
      <c r="D307" s="4"/>
      <c r="E307" s="4"/>
      <c r="F307" s="4"/>
      <c r="G307" s="4"/>
    </row>
    <row r="308" ht="15.75" customHeight="1">
      <c r="A308" s="4"/>
      <c r="B308" s="4"/>
      <c r="C308" s="4"/>
      <c r="D308" s="4"/>
      <c r="E308" s="4"/>
      <c r="F308" s="4"/>
      <c r="G308" s="4"/>
    </row>
    <row r="309" ht="15.75" customHeight="1">
      <c r="A309" s="4"/>
      <c r="B309" s="4"/>
      <c r="C309" s="4"/>
      <c r="D309" s="4"/>
      <c r="E309" s="4"/>
      <c r="F309" s="4"/>
      <c r="G309" s="4"/>
    </row>
    <row r="310" ht="15.75" customHeight="1">
      <c r="A310" s="4"/>
      <c r="B310" s="4"/>
      <c r="C310" s="4"/>
      <c r="D310" s="4"/>
      <c r="E310" s="4"/>
      <c r="F310" s="4"/>
      <c r="G310" s="4"/>
    </row>
    <row r="311" ht="15.75" customHeight="1">
      <c r="A311" s="4"/>
      <c r="B311" s="4"/>
      <c r="C311" s="4"/>
      <c r="D311" s="4"/>
      <c r="E311" s="4"/>
      <c r="F311" s="4"/>
      <c r="G311" s="4"/>
    </row>
    <row r="312" ht="15.75" customHeight="1">
      <c r="A312" s="4"/>
      <c r="B312" s="4"/>
      <c r="C312" s="4"/>
      <c r="D312" s="4"/>
      <c r="E312" s="4"/>
      <c r="F312" s="4"/>
      <c r="G312" s="4"/>
    </row>
    <row r="313" ht="15.75" customHeight="1">
      <c r="A313" s="4"/>
      <c r="B313" s="4"/>
      <c r="C313" s="4"/>
      <c r="D313" s="4"/>
      <c r="E313" s="4"/>
      <c r="F313" s="4"/>
      <c r="G313" s="4"/>
    </row>
    <row r="314" ht="15.75" customHeight="1">
      <c r="A314" s="4"/>
      <c r="B314" s="4"/>
      <c r="C314" s="4"/>
      <c r="D314" s="4"/>
      <c r="E314" s="4"/>
      <c r="F314" s="4"/>
      <c r="G314" s="4"/>
    </row>
    <row r="315" ht="15.75" customHeight="1">
      <c r="A315" s="4"/>
      <c r="B315" s="4"/>
      <c r="C315" s="4"/>
      <c r="D315" s="4"/>
      <c r="E315" s="4"/>
      <c r="F315" s="4"/>
      <c r="G315" s="4"/>
    </row>
    <row r="316" ht="15.75" customHeight="1">
      <c r="A316" s="4"/>
      <c r="B316" s="4"/>
      <c r="C316" s="4"/>
      <c r="D316" s="4"/>
      <c r="E316" s="4"/>
      <c r="F316" s="4"/>
      <c r="G316" s="4"/>
    </row>
    <row r="317" ht="15.75" customHeight="1">
      <c r="A317" s="4"/>
      <c r="B317" s="4"/>
      <c r="C317" s="4"/>
      <c r="D317" s="4"/>
      <c r="E317" s="4"/>
      <c r="F317" s="4"/>
      <c r="G317" s="4"/>
    </row>
    <row r="318" ht="15.75" customHeight="1">
      <c r="A318" s="4"/>
      <c r="B318" s="4"/>
      <c r="C318" s="4"/>
      <c r="D318" s="4"/>
      <c r="E318" s="4"/>
      <c r="F318" s="4"/>
      <c r="G318" s="4"/>
    </row>
    <row r="319" ht="15.75" customHeight="1">
      <c r="A319" s="4"/>
      <c r="B319" s="4"/>
      <c r="C319" s="4"/>
      <c r="D319" s="4"/>
      <c r="E319" s="4"/>
      <c r="F319" s="4"/>
      <c r="G319" s="4"/>
    </row>
    <row r="320" ht="15.75" customHeight="1">
      <c r="A320" s="4"/>
      <c r="B320" s="4"/>
      <c r="C320" s="4"/>
      <c r="D320" s="4"/>
      <c r="E320" s="4"/>
      <c r="F320" s="4"/>
      <c r="G320" s="4"/>
    </row>
    <row r="321" ht="15.75" customHeight="1">
      <c r="A321" s="4"/>
      <c r="B321" s="4"/>
      <c r="C321" s="4"/>
      <c r="D321" s="4"/>
      <c r="E321" s="4"/>
      <c r="F321" s="4"/>
      <c r="G321" s="4"/>
    </row>
    <row r="322" ht="15.75" customHeight="1">
      <c r="A322" s="4"/>
      <c r="B322" s="4"/>
      <c r="C322" s="4"/>
      <c r="D322" s="4"/>
      <c r="E322" s="4"/>
      <c r="F322" s="4"/>
      <c r="G322" s="4"/>
    </row>
    <row r="323" ht="15.75" customHeight="1">
      <c r="A323" s="4"/>
      <c r="B323" s="4"/>
      <c r="C323" s="4"/>
      <c r="D323" s="4"/>
      <c r="E323" s="4"/>
      <c r="F323" s="4"/>
      <c r="G323" s="4"/>
    </row>
    <row r="324" ht="15.75" customHeight="1">
      <c r="A324" s="4"/>
      <c r="B324" s="4"/>
      <c r="C324" s="4"/>
      <c r="D324" s="4"/>
      <c r="E324" s="4"/>
      <c r="F324" s="4"/>
      <c r="G324" s="4"/>
    </row>
    <row r="325" ht="15.75" customHeight="1">
      <c r="A325" s="4"/>
      <c r="B325" s="4"/>
      <c r="C325" s="4"/>
      <c r="D325" s="4"/>
      <c r="E325" s="4"/>
      <c r="F325" s="4"/>
      <c r="G325" s="4"/>
    </row>
    <row r="326" ht="15.75" customHeight="1">
      <c r="A326" s="4"/>
      <c r="B326" s="4"/>
      <c r="C326" s="4"/>
      <c r="D326" s="4"/>
      <c r="E326" s="4"/>
      <c r="F326" s="4"/>
      <c r="G326" s="4"/>
    </row>
    <row r="327" ht="15.75" customHeight="1">
      <c r="A327" s="4"/>
      <c r="B327" s="4"/>
      <c r="C327" s="4"/>
      <c r="D327" s="4"/>
      <c r="E327" s="4"/>
      <c r="F327" s="4"/>
      <c r="G327" s="4"/>
    </row>
    <row r="328" ht="15.75" customHeight="1">
      <c r="A328" s="4"/>
      <c r="B328" s="4"/>
      <c r="C328" s="4"/>
      <c r="D328" s="4"/>
      <c r="E328" s="4"/>
      <c r="F328" s="4"/>
      <c r="G328" s="4"/>
    </row>
    <row r="329" ht="15.75" customHeight="1">
      <c r="A329" s="4"/>
      <c r="B329" s="4"/>
      <c r="C329" s="4"/>
      <c r="D329" s="4"/>
      <c r="E329" s="4"/>
      <c r="F329" s="4"/>
      <c r="G329" s="4"/>
    </row>
    <row r="330" ht="15.75" customHeight="1">
      <c r="A330" s="4"/>
      <c r="B330" s="4"/>
      <c r="C330" s="4"/>
      <c r="D330" s="4"/>
      <c r="E330" s="4"/>
      <c r="F330" s="4"/>
      <c r="G330" s="4"/>
    </row>
    <row r="331" ht="15.75" customHeight="1">
      <c r="A331" s="4"/>
      <c r="B331" s="4"/>
      <c r="C331" s="4"/>
      <c r="D331" s="4"/>
      <c r="E331" s="4"/>
      <c r="F331" s="4"/>
      <c r="G331" s="4"/>
    </row>
    <row r="332" ht="15.75" customHeight="1">
      <c r="A332" s="4"/>
      <c r="B332" s="4"/>
      <c r="C332" s="4"/>
      <c r="D332" s="4"/>
      <c r="E332" s="4"/>
      <c r="F332" s="4"/>
      <c r="G332" s="4"/>
    </row>
    <row r="333" ht="15.75" customHeight="1">
      <c r="A333" s="4"/>
      <c r="B333" s="4"/>
      <c r="C333" s="4"/>
      <c r="D333" s="4"/>
      <c r="E333" s="4"/>
      <c r="F333" s="4"/>
      <c r="G333" s="4"/>
    </row>
    <row r="334" ht="15.75" customHeight="1">
      <c r="A334" s="4"/>
      <c r="B334" s="4"/>
      <c r="C334" s="4"/>
      <c r="D334" s="4"/>
      <c r="E334" s="4"/>
      <c r="F334" s="4"/>
      <c r="G334" s="4"/>
    </row>
    <row r="335" ht="15.75" customHeight="1">
      <c r="A335" s="4"/>
      <c r="B335" s="4"/>
      <c r="C335" s="4"/>
      <c r="D335" s="4"/>
      <c r="E335" s="4"/>
      <c r="F335" s="4"/>
      <c r="G335" s="4"/>
    </row>
    <row r="336" ht="15.75" customHeight="1">
      <c r="A336" s="4"/>
      <c r="B336" s="4"/>
      <c r="C336" s="4"/>
      <c r="D336" s="4"/>
      <c r="E336" s="4"/>
      <c r="F336" s="4"/>
      <c r="G336" s="4"/>
    </row>
    <row r="337" ht="15.75" customHeight="1">
      <c r="A337" s="4"/>
      <c r="B337" s="4"/>
      <c r="C337" s="4"/>
      <c r="D337" s="4"/>
      <c r="E337" s="4"/>
      <c r="F337" s="4"/>
      <c r="G337" s="4"/>
    </row>
    <row r="338" ht="15.75" customHeight="1">
      <c r="A338" s="4"/>
      <c r="B338" s="4"/>
      <c r="C338" s="4"/>
      <c r="D338" s="4"/>
      <c r="E338" s="4"/>
      <c r="F338" s="4"/>
      <c r="G338" s="4"/>
    </row>
    <row r="339" ht="15.75" customHeight="1">
      <c r="A339" s="4"/>
      <c r="B339" s="4"/>
      <c r="C339" s="4"/>
      <c r="D339" s="4"/>
      <c r="E339" s="4"/>
      <c r="F339" s="4"/>
      <c r="G339" s="4"/>
    </row>
    <row r="340" ht="15.75" customHeight="1">
      <c r="A340" s="4"/>
      <c r="B340" s="4"/>
      <c r="C340" s="4"/>
      <c r="D340" s="4"/>
      <c r="E340" s="4"/>
      <c r="F340" s="4"/>
      <c r="G340" s="4"/>
    </row>
    <row r="341" ht="15.75" customHeight="1">
      <c r="A341" s="4"/>
      <c r="B341" s="4"/>
      <c r="C341" s="4"/>
      <c r="D341" s="4"/>
      <c r="E341" s="4"/>
      <c r="F341" s="4"/>
      <c r="G341" s="4"/>
    </row>
    <row r="342" ht="15.75" customHeight="1">
      <c r="A342" s="4"/>
      <c r="B342" s="4"/>
      <c r="C342" s="4"/>
      <c r="D342" s="4"/>
      <c r="E342" s="4"/>
      <c r="F342" s="4"/>
      <c r="G342" s="4"/>
    </row>
    <row r="343" ht="15.75" customHeight="1">
      <c r="A343" s="4"/>
      <c r="B343" s="4"/>
      <c r="C343" s="4"/>
      <c r="D343" s="4"/>
      <c r="E343" s="4"/>
      <c r="F343" s="4"/>
      <c r="G343" s="4"/>
    </row>
    <row r="344" ht="15.75" customHeight="1">
      <c r="A344" s="4"/>
      <c r="B344" s="4"/>
      <c r="C344" s="4"/>
      <c r="D344" s="4"/>
      <c r="E344" s="4"/>
      <c r="F344" s="4"/>
      <c r="G344" s="4"/>
    </row>
    <row r="345" ht="15.75" customHeight="1">
      <c r="A345" s="4"/>
      <c r="B345" s="4"/>
      <c r="C345" s="4"/>
      <c r="D345" s="4"/>
      <c r="E345" s="4"/>
      <c r="F345" s="4"/>
      <c r="G345" s="4"/>
    </row>
    <row r="346" ht="15.75" customHeight="1">
      <c r="A346" s="4"/>
      <c r="B346" s="4"/>
      <c r="C346" s="4"/>
      <c r="D346" s="4"/>
      <c r="E346" s="4"/>
      <c r="F346" s="4"/>
      <c r="G346" s="4"/>
    </row>
    <row r="347" ht="15.75" customHeight="1">
      <c r="A347" s="4"/>
      <c r="B347" s="4"/>
      <c r="C347" s="4"/>
      <c r="D347" s="4"/>
      <c r="E347" s="4"/>
      <c r="F347" s="4"/>
      <c r="G347" s="4"/>
    </row>
    <row r="348" ht="15.75" customHeight="1">
      <c r="A348" s="4"/>
      <c r="B348" s="4"/>
      <c r="C348" s="4"/>
      <c r="D348" s="4"/>
      <c r="E348" s="4"/>
      <c r="F348" s="4"/>
      <c r="G348" s="4"/>
    </row>
    <row r="349" ht="15.75" customHeight="1">
      <c r="A349" s="4"/>
      <c r="B349" s="4"/>
      <c r="C349" s="4"/>
      <c r="D349" s="4"/>
      <c r="E349" s="4"/>
      <c r="F349" s="4"/>
      <c r="G349" s="4"/>
    </row>
    <row r="350" ht="15.75" customHeight="1">
      <c r="A350" s="4"/>
      <c r="B350" s="4"/>
      <c r="C350" s="4"/>
      <c r="D350" s="4"/>
      <c r="E350" s="4"/>
      <c r="F350" s="4"/>
      <c r="G350" s="4"/>
    </row>
    <row r="351" ht="15.75" customHeight="1">
      <c r="A351" s="4"/>
      <c r="B351" s="4"/>
      <c r="C351" s="4"/>
      <c r="D351" s="4"/>
      <c r="E351" s="4"/>
      <c r="F351" s="4"/>
      <c r="G351" s="4"/>
    </row>
    <row r="352" ht="15.75" customHeight="1">
      <c r="A352" s="4"/>
      <c r="B352" s="4"/>
      <c r="C352" s="4"/>
      <c r="D352" s="4"/>
      <c r="E352" s="4"/>
      <c r="F352" s="4"/>
      <c r="G352" s="4"/>
    </row>
    <row r="353" ht="15.75" customHeight="1">
      <c r="A353" s="4"/>
      <c r="B353" s="4"/>
      <c r="C353" s="4"/>
      <c r="D353" s="4"/>
      <c r="E353" s="4"/>
      <c r="F353" s="4"/>
      <c r="G353" s="4"/>
    </row>
    <row r="354" ht="15.75" customHeight="1">
      <c r="A354" s="4"/>
      <c r="B354" s="4"/>
      <c r="C354" s="4"/>
      <c r="D354" s="4"/>
      <c r="E354" s="4"/>
      <c r="F354" s="4"/>
      <c r="G354" s="4"/>
    </row>
    <row r="355" ht="15.75" customHeight="1">
      <c r="A355" s="4"/>
      <c r="B355" s="4"/>
      <c r="C355" s="4"/>
      <c r="D355" s="4"/>
      <c r="E355" s="4"/>
      <c r="F355" s="4"/>
      <c r="G355" s="4"/>
    </row>
    <row r="356" ht="15.75" customHeight="1">
      <c r="A356" s="4"/>
      <c r="B356" s="4"/>
      <c r="C356" s="4"/>
      <c r="D356" s="4"/>
      <c r="E356" s="4"/>
      <c r="F356" s="4"/>
      <c r="G356" s="4"/>
    </row>
    <row r="357" ht="15.75" customHeight="1">
      <c r="A357" s="4"/>
      <c r="B357" s="4"/>
      <c r="C357" s="4"/>
      <c r="D357" s="4"/>
      <c r="E357" s="4"/>
      <c r="F357" s="4"/>
      <c r="G357" s="4"/>
    </row>
    <row r="358" ht="15.75" customHeight="1">
      <c r="A358" s="4"/>
      <c r="B358" s="4"/>
      <c r="C358" s="4"/>
      <c r="D358" s="4"/>
      <c r="E358" s="4"/>
      <c r="F358" s="4"/>
      <c r="G358" s="4"/>
    </row>
    <row r="359" ht="15.75" customHeight="1">
      <c r="A359" s="4"/>
      <c r="B359" s="4"/>
      <c r="C359" s="4"/>
      <c r="D359" s="4"/>
      <c r="E359" s="4"/>
      <c r="F359" s="4"/>
      <c r="G359" s="4"/>
    </row>
    <row r="360" ht="15.75" customHeight="1">
      <c r="A360" s="4"/>
      <c r="B360" s="4"/>
      <c r="C360" s="4"/>
      <c r="D360" s="4"/>
      <c r="E360" s="4"/>
      <c r="F360" s="4"/>
      <c r="G360" s="4"/>
    </row>
    <row r="361" ht="15.75" customHeight="1">
      <c r="A361" s="4"/>
      <c r="B361" s="4"/>
      <c r="C361" s="4"/>
      <c r="D361" s="4"/>
      <c r="E361" s="4"/>
      <c r="F361" s="4"/>
      <c r="G361" s="4"/>
    </row>
    <row r="362" ht="15.75" customHeight="1">
      <c r="A362" s="4"/>
      <c r="B362" s="4"/>
      <c r="C362" s="4"/>
      <c r="D362" s="4"/>
      <c r="E362" s="4"/>
      <c r="F362" s="4"/>
      <c r="G362" s="4"/>
    </row>
    <row r="363" ht="15.75" customHeight="1">
      <c r="A363" s="4"/>
      <c r="B363" s="4"/>
      <c r="C363" s="4"/>
      <c r="D363" s="4"/>
      <c r="E363" s="4"/>
      <c r="F363" s="4"/>
      <c r="G363" s="4"/>
    </row>
    <row r="364" ht="15.75" customHeight="1">
      <c r="A364" s="4"/>
      <c r="B364" s="4"/>
      <c r="C364" s="4"/>
      <c r="D364" s="4"/>
      <c r="E364" s="4"/>
      <c r="F364" s="4"/>
      <c r="G364" s="4"/>
    </row>
    <row r="365" ht="15.75" customHeight="1">
      <c r="A365" s="4"/>
      <c r="B365" s="4"/>
      <c r="C365" s="4"/>
      <c r="D365" s="4"/>
      <c r="E365" s="4"/>
      <c r="F365" s="4"/>
      <c r="G365" s="4"/>
    </row>
    <row r="366" ht="15.75" customHeight="1">
      <c r="A366" s="4"/>
      <c r="B366" s="4"/>
      <c r="C366" s="4"/>
      <c r="D366" s="4"/>
      <c r="E366" s="4"/>
      <c r="F366" s="4"/>
      <c r="G366" s="4"/>
    </row>
    <row r="367" ht="15.75" customHeight="1">
      <c r="A367" s="4"/>
      <c r="B367" s="4"/>
      <c r="C367" s="4"/>
      <c r="D367" s="4"/>
      <c r="E367" s="4"/>
      <c r="F367" s="4"/>
      <c r="G367" s="4"/>
    </row>
    <row r="368" ht="15.75" customHeight="1">
      <c r="A368" s="4"/>
      <c r="B368" s="4"/>
      <c r="C368" s="4"/>
      <c r="D368" s="4"/>
      <c r="E368" s="4"/>
      <c r="F368" s="4"/>
      <c r="G368" s="4"/>
    </row>
    <row r="369" ht="15.75" customHeight="1">
      <c r="A369" s="4"/>
      <c r="B369" s="4"/>
      <c r="C369" s="4"/>
      <c r="D369" s="4"/>
      <c r="E369" s="4"/>
      <c r="F369" s="4"/>
      <c r="G369" s="4"/>
    </row>
    <row r="370" ht="15.75" customHeight="1">
      <c r="A370" s="4"/>
      <c r="B370" s="4"/>
      <c r="C370" s="4"/>
      <c r="D370" s="4"/>
      <c r="E370" s="4"/>
      <c r="F370" s="4"/>
      <c r="G370" s="4"/>
    </row>
    <row r="371" ht="15.75" customHeight="1">
      <c r="A371" s="4"/>
      <c r="B371" s="4"/>
      <c r="C371" s="4"/>
      <c r="D371" s="4"/>
      <c r="E371" s="4"/>
      <c r="F371" s="4"/>
      <c r="G371" s="4"/>
    </row>
    <row r="372" ht="15.75" customHeight="1">
      <c r="A372" s="4"/>
      <c r="B372" s="4"/>
      <c r="C372" s="4"/>
      <c r="D372" s="4"/>
      <c r="E372" s="4"/>
      <c r="F372" s="4"/>
      <c r="G372" s="4"/>
    </row>
    <row r="373" ht="15.75" customHeight="1">
      <c r="A373" s="4"/>
      <c r="B373" s="4"/>
      <c r="C373" s="4"/>
      <c r="D373" s="4"/>
      <c r="E373" s="4"/>
      <c r="F373" s="4"/>
      <c r="G373" s="4"/>
    </row>
    <row r="374" ht="15.75" customHeight="1">
      <c r="A374" s="4"/>
      <c r="B374" s="4"/>
      <c r="C374" s="4"/>
      <c r="D374" s="4"/>
      <c r="E374" s="4"/>
      <c r="F374" s="4"/>
      <c r="G374" s="4"/>
    </row>
    <row r="375" ht="15.75" customHeight="1">
      <c r="A375" s="4"/>
      <c r="B375" s="4"/>
      <c r="C375" s="4"/>
      <c r="D375" s="4"/>
      <c r="E375" s="4"/>
      <c r="F375" s="4"/>
      <c r="G375" s="4"/>
    </row>
    <row r="376" ht="15.75" customHeight="1">
      <c r="A376" s="4"/>
      <c r="B376" s="4"/>
      <c r="C376" s="4"/>
      <c r="D376" s="4"/>
      <c r="E376" s="4"/>
      <c r="F376" s="4"/>
      <c r="G376" s="4"/>
    </row>
    <row r="377" ht="15.75" customHeight="1">
      <c r="A377" s="4"/>
      <c r="B377" s="4"/>
      <c r="C377" s="4"/>
      <c r="D377" s="4"/>
      <c r="E377" s="4"/>
      <c r="F377" s="4"/>
      <c r="G377" s="4"/>
    </row>
    <row r="378" ht="15.75" customHeight="1">
      <c r="A378" s="4"/>
      <c r="B378" s="4"/>
      <c r="C378" s="4"/>
      <c r="D378" s="4"/>
      <c r="E378" s="4"/>
      <c r="F378" s="4"/>
      <c r="G378" s="4"/>
    </row>
    <row r="379" ht="15.75" customHeight="1">
      <c r="A379" s="4"/>
      <c r="B379" s="4"/>
      <c r="C379" s="4"/>
      <c r="D379" s="4"/>
      <c r="E379" s="4"/>
      <c r="F379" s="4"/>
      <c r="G379" s="4"/>
    </row>
    <row r="380" ht="15.75" customHeight="1">
      <c r="A380" s="4"/>
      <c r="B380" s="4"/>
      <c r="C380" s="4"/>
      <c r="D380" s="4"/>
      <c r="E380" s="4"/>
      <c r="F380" s="4"/>
      <c r="G380" s="4"/>
    </row>
    <row r="381" ht="15.75" customHeight="1">
      <c r="A381" s="4"/>
      <c r="B381" s="4"/>
      <c r="C381" s="4"/>
      <c r="D381" s="4"/>
      <c r="E381" s="4"/>
      <c r="F381" s="4"/>
      <c r="G381" s="4"/>
    </row>
    <row r="382" ht="15.75" customHeight="1">
      <c r="A382" s="4"/>
      <c r="B382" s="4"/>
      <c r="C382" s="4"/>
      <c r="D382" s="4"/>
      <c r="E382" s="4"/>
      <c r="F382" s="4"/>
      <c r="G382" s="4"/>
    </row>
    <row r="383" ht="15.75" customHeight="1">
      <c r="A383" s="4"/>
      <c r="B383" s="4"/>
      <c r="C383" s="4"/>
      <c r="D383" s="4"/>
      <c r="E383" s="4"/>
      <c r="F383" s="4"/>
      <c r="G383" s="4"/>
    </row>
    <row r="384" ht="15.75" customHeight="1">
      <c r="A384" s="4"/>
      <c r="B384" s="4"/>
      <c r="C384" s="4"/>
      <c r="D384" s="4"/>
      <c r="E384" s="4"/>
      <c r="F384" s="4"/>
      <c r="G384" s="4"/>
    </row>
    <row r="385" ht="15.75" customHeight="1">
      <c r="A385" s="4"/>
      <c r="B385" s="4"/>
      <c r="C385" s="4"/>
      <c r="D385" s="4"/>
      <c r="E385" s="4"/>
      <c r="F385" s="4"/>
      <c r="G385" s="4"/>
    </row>
    <row r="386" ht="15.75" customHeight="1">
      <c r="A386" s="4"/>
      <c r="B386" s="4"/>
      <c r="C386" s="4"/>
      <c r="D386" s="4"/>
      <c r="E386" s="4"/>
      <c r="F386" s="4"/>
      <c r="G386" s="4"/>
    </row>
    <row r="387" ht="15.75" customHeight="1">
      <c r="A387" s="4"/>
      <c r="B387" s="4"/>
      <c r="C387" s="4"/>
      <c r="D387" s="4"/>
      <c r="E387" s="4"/>
      <c r="F387" s="4"/>
      <c r="G387" s="4"/>
    </row>
    <row r="388" ht="15.75" customHeight="1">
      <c r="A388" s="4"/>
      <c r="B388" s="4"/>
      <c r="C388" s="4"/>
      <c r="D388" s="4"/>
      <c r="E388" s="4"/>
      <c r="F388" s="4"/>
      <c r="G388" s="4"/>
    </row>
    <row r="389" ht="15.75" customHeight="1">
      <c r="A389" s="4"/>
      <c r="B389" s="4"/>
      <c r="C389" s="4"/>
      <c r="D389" s="4"/>
      <c r="E389" s="4"/>
      <c r="F389" s="4"/>
      <c r="G389" s="4"/>
    </row>
    <row r="390" ht="15.75" customHeight="1">
      <c r="A390" s="4"/>
      <c r="B390" s="4"/>
      <c r="C390" s="4"/>
      <c r="D390" s="4"/>
      <c r="E390" s="4"/>
      <c r="F390" s="4"/>
      <c r="G390" s="4"/>
    </row>
    <row r="391" ht="15.75" customHeight="1">
      <c r="A391" s="4"/>
      <c r="B391" s="4"/>
      <c r="C391" s="4"/>
      <c r="D391" s="4"/>
      <c r="E391" s="4"/>
      <c r="F391" s="4"/>
      <c r="G391" s="4"/>
    </row>
    <row r="392" ht="15.75" customHeight="1">
      <c r="A392" s="4"/>
      <c r="B392" s="4"/>
      <c r="C392" s="4"/>
      <c r="D392" s="4"/>
      <c r="E392" s="4"/>
      <c r="F392" s="4"/>
      <c r="G392" s="4"/>
    </row>
    <row r="393" ht="15.75" customHeight="1">
      <c r="A393" s="4"/>
      <c r="B393" s="4"/>
      <c r="C393" s="4"/>
      <c r="D393" s="4"/>
      <c r="E393" s="4"/>
      <c r="F393" s="4"/>
      <c r="G393" s="4"/>
    </row>
    <row r="394" ht="15.75" customHeight="1">
      <c r="A394" s="4"/>
      <c r="B394" s="4"/>
      <c r="C394" s="4"/>
      <c r="D394" s="4"/>
      <c r="E394" s="4"/>
      <c r="F394" s="4"/>
      <c r="G394" s="4"/>
    </row>
    <row r="395" ht="15.75" customHeight="1">
      <c r="A395" s="4"/>
      <c r="B395" s="4"/>
      <c r="C395" s="4"/>
      <c r="D395" s="4"/>
      <c r="E395" s="4"/>
      <c r="F395" s="4"/>
      <c r="G395" s="4"/>
    </row>
    <row r="396" ht="15.75" customHeight="1">
      <c r="A396" s="4"/>
      <c r="B396" s="4"/>
      <c r="C396" s="4"/>
      <c r="D396" s="4"/>
      <c r="E396" s="4"/>
      <c r="F396" s="4"/>
      <c r="G396" s="4"/>
    </row>
    <row r="397" ht="15.75" customHeight="1">
      <c r="A397" s="4"/>
      <c r="B397" s="4"/>
      <c r="C397" s="4"/>
      <c r="D397" s="4"/>
      <c r="E397" s="4"/>
      <c r="F397" s="4"/>
      <c r="G397" s="4"/>
    </row>
    <row r="398" ht="15.75" customHeight="1">
      <c r="A398" s="4"/>
      <c r="B398" s="4"/>
      <c r="C398" s="4"/>
      <c r="D398" s="4"/>
      <c r="E398" s="4"/>
      <c r="F398" s="4"/>
      <c r="G398" s="4"/>
    </row>
    <row r="399" ht="15.75" customHeight="1">
      <c r="A399" s="4"/>
      <c r="B399" s="4"/>
      <c r="C399" s="4"/>
      <c r="D399" s="4"/>
      <c r="E399" s="4"/>
      <c r="F399" s="4"/>
      <c r="G399" s="4"/>
    </row>
    <row r="400" ht="15.75" customHeight="1">
      <c r="A400" s="4"/>
      <c r="B400" s="4"/>
      <c r="C400" s="4"/>
      <c r="D400" s="4"/>
      <c r="E400" s="4"/>
      <c r="F400" s="4"/>
      <c r="G400" s="4"/>
    </row>
    <row r="401" ht="15.75" customHeight="1">
      <c r="A401" s="4"/>
      <c r="B401" s="4"/>
      <c r="C401" s="4"/>
      <c r="D401" s="4"/>
      <c r="E401" s="4"/>
      <c r="F401" s="4"/>
      <c r="G401" s="4"/>
    </row>
    <row r="402" ht="15.75" customHeight="1">
      <c r="A402" s="4"/>
      <c r="B402" s="4"/>
      <c r="C402" s="4"/>
      <c r="D402" s="4"/>
      <c r="E402" s="4"/>
      <c r="F402" s="4"/>
      <c r="G402" s="4"/>
    </row>
    <row r="403" ht="15.75" customHeight="1">
      <c r="A403" s="4"/>
      <c r="B403" s="4"/>
      <c r="C403" s="4"/>
      <c r="D403" s="4"/>
      <c r="E403" s="4"/>
      <c r="F403" s="4"/>
      <c r="G403" s="4"/>
    </row>
    <row r="404" ht="15.75" customHeight="1">
      <c r="A404" s="4"/>
      <c r="B404" s="4"/>
      <c r="C404" s="4"/>
      <c r="D404" s="4"/>
      <c r="E404" s="4"/>
      <c r="F404" s="4"/>
      <c r="G404" s="4"/>
    </row>
    <row r="405" ht="15.75" customHeight="1">
      <c r="A405" s="4"/>
      <c r="B405" s="4"/>
      <c r="C405" s="4"/>
      <c r="D405" s="4"/>
      <c r="E405" s="4"/>
      <c r="F405" s="4"/>
      <c r="G405" s="4"/>
    </row>
    <row r="406" ht="15.75" customHeight="1">
      <c r="A406" s="4"/>
      <c r="B406" s="4"/>
      <c r="C406" s="4"/>
      <c r="D406" s="4"/>
      <c r="E406" s="4"/>
      <c r="F406" s="4"/>
      <c r="G406" s="4"/>
    </row>
    <row r="407" ht="15.75" customHeight="1">
      <c r="A407" s="4"/>
      <c r="B407" s="4"/>
      <c r="C407" s="4"/>
      <c r="D407" s="4"/>
      <c r="E407" s="4"/>
      <c r="F407" s="4"/>
      <c r="G407" s="4"/>
    </row>
    <row r="408" ht="15.75" customHeight="1">
      <c r="A408" s="4"/>
      <c r="B408" s="4"/>
      <c r="C408" s="4"/>
      <c r="D408" s="4"/>
      <c r="E408" s="4"/>
      <c r="F408" s="4"/>
      <c r="G408" s="4"/>
    </row>
    <row r="409" ht="15.75" customHeight="1">
      <c r="A409" s="4"/>
      <c r="B409" s="4"/>
      <c r="C409" s="4"/>
      <c r="D409" s="4"/>
      <c r="E409" s="4"/>
      <c r="F409" s="4"/>
      <c r="G409" s="4"/>
    </row>
    <row r="410" ht="15.75" customHeight="1">
      <c r="A410" s="4"/>
      <c r="B410" s="4"/>
      <c r="C410" s="4"/>
      <c r="D410" s="4"/>
      <c r="E410" s="4"/>
      <c r="F410" s="4"/>
      <c r="G410" s="4"/>
    </row>
    <row r="411" ht="15.75" customHeight="1">
      <c r="A411" s="4"/>
      <c r="B411" s="4"/>
      <c r="C411" s="4"/>
      <c r="D411" s="4"/>
      <c r="E411" s="4"/>
      <c r="F411" s="4"/>
      <c r="G411" s="4"/>
    </row>
    <row r="412" ht="15.75" customHeight="1">
      <c r="A412" s="4"/>
      <c r="B412" s="4"/>
      <c r="C412" s="4"/>
      <c r="D412" s="4"/>
      <c r="E412" s="4"/>
      <c r="F412" s="4"/>
      <c r="G412" s="4"/>
    </row>
    <row r="413" ht="15.75" customHeight="1">
      <c r="A413" s="4"/>
      <c r="B413" s="4"/>
      <c r="C413" s="4"/>
      <c r="D413" s="4"/>
      <c r="E413" s="4"/>
      <c r="F413" s="4"/>
      <c r="G413" s="4"/>
    </row>
    <row r="414" ht="15.75" customHeight="1">
      <c r="A414" s="4"/>
      <c r="B414" s="4"/>
      <c r="C414" s="4"/>
      <c r="D414" s="4"/>
      <c r="E414" s="4"/>
      <c r="F414" s="4"/>
      <c r="G414" s="4"/>
    </row>
    <row r="415" ht="15.75" customHeight="1">
      <c r="A415" s="4"/>
      <c r="B415" s="4"/>
      <c r="C415" s="4"/>
      <c r="D415" s="4"/>
      <c r="E415" s="4"/>
      <c r="F415" s="4"/>
      <c r="G415" s="4"/>
    </row>
    <row r="416" ht="15.75" customHeight="1">
      <c r="A416" s="4"/>
      <c r="B416" s="4"/>
      <c r="C416" s="4"/>
      <c r="D416" s="4"/>
      <c r="E416" s="4"/>
      <c r="F416" s="4"/>
      <c r="G416" s="4"/>
    </row>
    <row r="417" ht="15.75" customHeight="1">
      <c r="A417" s="4"/>
      <c r="B417" s="4"/>
      <c r="C417" s="4"/>
      <c r="D417" s="4"/>
      <c r="E417" s="4"/>
      <c r="F417" s="4"/>
      <c r="G417" s="4"/>
    </row>
    <row r="418" ht="15.75" customHeight="1">
      <c r="A418" s="4"/>
      <c r="B418" s="4"/>
      <c r="C418" s="4"/>
      <c r="D418" s="4"/>
      <c r="E418" s="4"/>
      <c r="F418" s="4"/>
      <c r="G418" s="4"/>
    </row>
    <row r="419" ht="15.75" customHeight="1">
      <c r="A419" s="4"/>
      <c r="B419" s="4"/>
      <c r="C419" s="4"/>
      <c r="D419" s="4"/>
      <c r="E419" s="4"/>
      <c r="F419" s="4"/>
      <c r="G419" s="4"/>
    </row>
    <row r="420" ht="15.75" customHeight="1">
      <c r="A420" s="4"/>
      <c r="B420" s="4"/>
      <c r="C420" s="4"/>
      <c r="D420" s="4"/>
      <c r="E420" s="4"/>
      <c r="F420" s="4"/>
      <c r="G420" s="4"/>
    </row>
    <row r="421" ht="15.75" customHeight="1">
      <c r="A421" s="4"/>
      <c r="B421" s="4"/>
      <c r="C421" s="4"/>
      <c r="D421" s="4"/>
      <c r="E421" s="4"/>
      <c r="F421" s="4"/>
      <c r="G421" s="4"/>
    </row>
    <row r="422" ht="15.75" customHeight="1">
      <c r="A422" s="4"/>
      <c r="B422" s="4"/>
      <c r="C422" s="4"/>
      <c r="D422" s="4"/>
      <c r="E422" s="4"/>
      <c r="F422" s="4"/>
      <c r="G422" s="4"/>
    </row>
    <row r="423" ht="15.75" customHeight="1">
      <c r="A423" s="4"/>
      <c r="B423" s="4"/>
      <c r="C423" s="4"/>
      <c r="D423" s="4"/>
      <c r="E423" s="4"/>
      <c r="F423" s="4"/>
      <c r="G423" s="4"/>
    </row>
    <row r="424" ht="15.75" customHeight="1">
      <c r="A424" s="4"/>
      <c r="B424" s="4"/>
      <c r="C424" s="4"/>
      <c r="D424" s="4"/>
      <c r="E424" s="4"/>
      <c r="F424" s="4"/>
      <c r="G424" s="4"/>
    </row>
    <row r="425" ht="15.75" customHeight="1">
      <c r="A425" s="4"/>
      <c r="B425" s="4"/>
      <c r="C425" s="4"/>
      <c r="D425" s="4"/>
      <c r="E425" s="4"/>
      <c r="F425" s="4"/>
      <c r="G425" s="4"/>
    </row>
    <row r="426" ht="15.75" customHeight="1">
      <c r="A426" s="4"/>
      <c r="B426" s="4"/>
      <c r="C426" s="4"/>
      <c r="D426" s="4"/>
      <c r="E426" s="4"/>
      <c r="F426" s="4"/>
      <c r="G426" s="4"/>
    </row>
    <row r="427" ht="15.75" customHeight="1">
      <c r="A427" s="4"/>
      <c r="B427" s="4"/>
      <c r="C427" s="4"/>
      <c r="D427" s="4"/>
      <c r="E427" s="4"/>
      <c r="F427" s="4"/>
      <c r="G427" s="4"/>
    </row>
    <row r="428" ht="15.75" customHeight="1">
      <c r="A428" s="4"/>
      <c r="B428" s="4"/>
      <c r="C428" s="4"/>
      <c r="D428" s="4"/>
      <c r="E428" s="4"/>
      <c r="F428" s="4"/>
      <c r="G428" s="4"/>
    </row>
    <row r="429" ht="15.75" customHeight="1">
      <c r="A429" s="4"/>
      <c r="B429" s="4"/>
      <c r="C429" s="4"/>
      <c r="D429" s="4"/>
      <c r="E429" s="4"/>
      <c r="F429" s="4"/>
      <c r="G429" s="4"/>
    </row>
    <row r="430" ht="15.75" customHeight="1">
      <c r="A430" s="4"/>
      <c r="B430" s="4"/>
      <c r="C430" s="4"/>
      <c r="D430" s="4"/>
      <c r="E430" s="4"/>
      <c r="F430" s="4"/>
      <c r="G430" s="4"/>
    </row>
    <row r="431" ht="15.75" customHeight="1">
      <c r="A431" s="4"/>
      <c r="B431" s="4"/>
      <c r="C431" s="4"/>
      <c r="D431" s="4"/>
      <c r="E431" s="4"/>
      <c r="F431" s="4"/>
      <c r="G431" s="4"/>
    </row>
    <row r="432" ht="15.75" customHeight="1">
      <c r="A432" s="4"/>
      <c r="B432" s="4"/>
      <c r="C432" s="4"/>
      <c r="D432" s="4"/>
      <c r="E432" s="4"/>
      <c r="F432" s="4"/>
      <c r="G432" s="4"/>
    </row>
    <row r="433" ht="15.75" customHeight="1">
      <c r="A433" s="4"/>
      <c r="B433" s="4"/>
      <c r="C433" s="4"/>
      <c r="D433" s="4"/>
      <c r="E433" s="4"/>
      <c r="F433" s="4"/>
      <c r="G433" s="4"/>
    </row>
    <row r="434" ht="15.75" customHeight="1">
      <c r="A434" s="4"/>
      <c r="B434" s="4"/>
      <c r="C434" s="4"/>
      <c r="D434" s="4"/>
      <c r="E434" s="4"/>
      <c r="F434" s="4"/>
      <c r="G434" s="4"/>
    </row>
    <row r="435" ht="15.75" customHeight="1">
      <c r="A435" s="4"/>
      <c r="B435" s="4"/>
      <c r="C435" s="4"/>
      <c r="D435" s="4"/>
      <c r="E435" s="4"/>
      <c r="F435" s="4"/>
      <c r="G435" s="4"/>
    </row>
    <row r="436" ht="15.75" customHeight="1">
      <c r="A436" s="4"/>
      <c r="B436" s="4"/>
      <c r="C436" s="4"/>
      <c r="D436" s="4"/>
      <c r="E436" s="4"/>
      <c r="F436" s="4"/>
      <c r="G436" s="4"/>
    </row>
    <row r="437" ht="15.75" customHeight="1">
      <c r="A437" s="4"/>
      <c r="B437" s="4"/>
      <c r="C437" s="4"/>
      <c r="D437" s="4"/>
      <c r="E437" s="4"/>
      <c r="F437" s="4"/>
      <c r="G437" s="4"/>
    </row>
    <row r="438" ht="15.75" customHeight="1">
      <c r="A438" s="4"/>
      <c r="B438" s="4"/>
      <c r="C438" s="4"/>
      <c r="D438" s="4"/>
      <c r="E438" s="4"/>
      <c r="F438" s="4"/>
      <c r="G438" s="4"/>
    </row>
    <row r="439" ht="15.75" customHeight="1">
      <c r="A439" s="4"/>
      <c r="B439" s="4"/>
      <c r="C439" s="4"/>
      <c r="D439" s="4"/>
      <c r="E439" s="4"/>
      <c r="F439" s="4"/>
      <c r="G439" s="4"/>
    </row>
    <row r="440" ht="15.75" customHeight="1">
      <c r="A440" s="4"/>
      <c r="B440" s="4"/>
      <c r="C440" s="4"/>
      <c r="D440" s="4"/>
      <c r="E440" s="4"/>
      <c r="F440" s="4"/>
      <c r="G440" s="4"/>
    </row>
    <row r="441" ht="15.75" customHeight="1">
      <c r="A441" s="4"/>
      <c r="B441" s="4"/>
      <c r="C441" s="4"/>
      <c r="D441" s="4"/>
      <c r="E441" s="4"/>
      <c r="F441" s="4"/>
      <c r="G441" s="4"/>
    </row>
    <row r="442" ht="15.75" customHeight="1">
      <c r="A442" s="4"/>
      <c r="B442" s="4"/>
      <c r="C442" s="4"/>
      <c r="D442" s="4"/>
      <c r="E442" s="4"/>
      <c r="F442" s="4"/>
      <c r="G442" s="4"/>
    </row>
    <row r="443" ht="15.75" customHeight="1">
      <c r="A443" s="4"/>
      <c r="B443" s="4"/>
      <c r="C443" s="4"/>
      <c r="D443" s="4"/>
      <c r="E443" s="4"/>
      <c r="F443" s="4"/>
      <c r="G443" s="4"/>
    </row>
    <row r="444" ht="15.75" customHeight="1">
      <c r="A444" s="4"/>
      <c r="B444" s="4"/>
      <c r="C444" s="4"/>
      <c r="D444" s="4"/>
      <c r="E444" s="4"/>
      <c r="F444" s="4"/>
      <c r="G444" s="4"/>
    </row>
    <row r="445" ht="15.75" customHeight="1">
      <c r="A445" s="4"/>
      <c r="B445" s="4"/>
      <c r="C445" s="4"/>
      <c r="D445" s="4"/>
      <c r="E445" s="4"/>
      <c r="F445" s="4"/>
      <c r="G445" s="4"/>
    </row>
    <row r="446" ht="15.75" customHeight="1">
      <c r="A446" s="4"/>
      <c r="B446" s="4"/>
      <c r="C446" s="4"/>
      <c r="D446" s="4"/>
      <c r="E446" s="4"/>
      <c r="F446" s="4"/>
      <c r="G446" s="4"/>
    </row>
    <row r="447" ht="15.75" customHeight="1">
      <c r="A447" s="4"/>
      <c r="B447" s="4"/>
      <c r="C447" s="4"/>
      <c r="D447" s="4"/>
      <c r="E447" s="4"/>
      <c r="F447" s="4"/>
      <c r="G447" s="4"/>
    </row>
    <row r="448" ht="15.75" customHeight="1">
      <c r="A448" s="4"/>
      <c r="B448" s="4"/>
      <c r="C448" s="4"/>
      <c r="D448" s="4"/>
      <c r="E448" s="4"/>
      <c r="F448" s="4"/>
      <c r="G448" s="4"/>
    </row>
    <row r="449" ht="15.75" customHeight="1">
      <c r="A449" s="4"/>
      <c r="B449" s="4"/>
      <c r="C449" s="4"/>
      <c r="D449" s="4"/>
      <c r="E449" s="4"/>
      <c r="F449" s="4"/>
      <c r="G449" s="4"/>
    </row>
    <row r="450" ht="15.75" customHeight="1">
      <c r="A450" s="4"/>
      <c r="B450" s="4"/>
      <c r="C450" s="4"/>
      <c r="D450" s="4"/>
      <c r="E450" s="4"/>
      <c r="F450" s="4"/>
      <c r="G450" s="4"/>
    </row>
    <row r="451" ht="15.75" customHeight="1">
      <c r="A451" s="4"/>
      <c r="B451" s="4"/>
      <c r="C451" s="4"/>
      <c r="D451" s="4"/>
      <c r="E451" s="4"/>
      <c r="F451" s="4"/>
      <c r="G451" s="4"/>
    </row>
    <row r="452" ht="15.75" customHeight="1">
      <c r="A452" s="4"/>
      <c r="B452" s="4"/>
      <c r="C452" s="4"/>
      <c r="D452" s="4"/>
      <c r="E452" s="4"/>
      <c r="F452" s="4"/>
      <c r="G452" s="4"/>
    </row>
    <row r="453" ht="15.75" customHeight="1">
      <c r="A453" s="4"/>
      <c r="B453" s="4"/>
      <c r="C453" s="4"/>
      <c r="D453" s="4"/>
      <c r="E453" s="4"/>
      <c r="F453" s="4"/>
      <c r="G453" s="4"/>
    </row>
    <row r="454" ht="15.75" customHeight="1">
      <c r="A454" s="4"/>
      <c r="B454" s="4"/>
      <c r="C454" s="4"/>
      <c r="D454" s="4"/>
      <c r="E454" s="4"/>
      <c r="F454" s="4"/>
      <c r="G454" s="4"/>
    </row>
    <row r="455" ht="15.75" customHeight="1">
      <c r="A455" s="4"/>
      <c r="B455" s="4"/>
      <c r="C455" s="4"/>
      <c r="D455" s="4"/>
      <c r="E455" s="4"/>
      <c r="F455" s="4"/>
      <c r="G455" s="4"/>
    </row>
    <row r="456" ht="15.75" customHeight="1">
      <c r="A456" s="4"/>
      <c r="B456" s="4"/>
      <c r="C456" s="4"/>
      <c r="D456" s="4"/>
      <c r="E456" s="4"/>
      <c r="F456" s="4"/>
      <c r="G456" s="4"/>
    </row>
    <row r="457" ht="15.75" customHeight="1">
      <c r="A457" s="4"/>
      <c r="B457" s="4"/>
      <c r="C457" s="4"/>
      <c r="D457" s="4"/>
      <c r="E457" s="4"/>
      <c r="F457" s="4"/>
      <c r="G457" s="4"/>
    </row>
    <row r="458" ht="15.75" customHeight="1">
      <c r="A458" s="4"/>
      <c r="B458" s="4"/>
      <c r="C458" s="4"/>
      <c r="D458" s="4"/>
      <c r="E458" s="4"/>
      <c r="F458" s="4"/>
      <c r="G458" s="4"/>
    </row>
    <row r="459" ht="15.75" customHeight="1">
      <c r="A459" s="4"/>
      <c r="B459" s="4"/>
      <c r="C459" s="4"/>
      <c r="D459" s="4"/>
      <c r="E459" s="4"/>
      <c r="F459" s="4"/>
      <c r="G459" s="4"/>
    </row>
    <row r="460" ht="15.75" customHeight="1">
      <c r="A460" s="4"/>
      <c r="B460" s="4"/>
      <c r="C460" s="4"/>
      <c r="D460" s="4"/>
      <c r="E460" s="4"/>
      <c r="F460" s="4"/>
      <c r="G460" s="4"/>
    </row>
    <row r="461" ht="15.75" customHeight="1">
      <c r="A461" s="4"/>
      <c r="B461" s="4"/>
      <c r="C461" s="4"/>
      <c r="D461" s="4"/>
      <c r="E461" s="4"/>
      <c r="F461" s="4"/>
      <c r="G461" s="4"/>
    </row>
    <row r="462" ht="15.75" customHeight="1">
      <c r="A462" s="4"/>
      <c r="B462" s="4"/>
      <c r="C462" s="4"/>
      <c r="D462" s="4"/>
      <c r="E462" s="4"/>
      <c r="F462" s="4"/>
      <c r="G462" s="4"/>
    </row>
    <row r="463" ht="15.75" customHeight="1">
      <c r="A463" s="4"/>
      <c r="B463" s="4"/>
      <c r="C463" s="4"/>
      <c r="D463" s="4"/>
      <c r="E463" s="4"/>
      <c r="F463" s="4"/>
      <c r="G463" s="4"/>
    </row>
    <row r="464" ht="15.75" customHeight="1">
      <c r="A464" s="4"/>
      <c r="B464" s="4"/>
      <c r="C464" s="4"/>
      <c r="D464" s="4"/>
      <c r="E464" s="4"/>
      <c r="F464" s="4"/>
      <c r="G464" s="4"/>
    </row>
    <row r="465" ht="15.75" customHeight="1">
      <c r="A465" s="4"/>
      <c r="B465" s="4"/>
      <c r="C465" s="4"/>
      <c r="D465" s="4"/>
      <c r="E465" s="4"/>
      <c r="F465" s="4"/>
      <c r="G465" s="4"/>
    </row>
    <row r="466" ht="15.75" customHeight="1">
      <c r="A466" s="4"/>
      <c r="B466" s="4"/>
      <c r="C466" s="4"/>
      <c r="D466" s="4"/>
      <c r="E466" s="4"/>
      <c r="F466" s="4"/>
      <c r="G466" s="4"/>
    </row>
    <row r="467" ht="15.75" customHeight="1">
      <c r="A467" s="4"/>
      <c r="B467" s="4"/>
      <c r="C467" s="4"/>
      <c r="D467" s="4"/>
      <c r="E467" s="4"/>
      <c r="F467" s="4"/>
      <c r="G467" s="4"/>
    </row>
    <row r="468" ht="15.75" customHeight="1">
      <c r="A468" s="4"/>
      <c r="B468" s="4"/>
      <c r="C468" s="4"/>
      <c r="D468" s="4"/>
      <c r="E468" s="4"/>
      <c r="F468" s="4"/>
      <c r="G468" s="4"/>
    </row>
    <row r="469" ht="15.75" customHeight="1">
      <c r="A469" s="4"/>
      <c r="B469" s="4"/>
      <c r="C469" s="4"/>
      <c r="D469" s="4"/>
      <c r="E469" s="4"/>
      <c r="F469" s="4"/>
      <c r="G469" s="4"/>
    </row>
    <row r="470" ht="15.75" customHeight="1">
      <c r="A470" s="4"/>
      <c r="B470" s="4"/>
      <c r="C470" s="4"/>
      <c r="D470" s="4"/>
      <c r="E470" s="4"/>
      <c r="F470" s="4"/>
      <c r="G470" s="4"/>
    </row>
    <row r="471" ht="15.75" customHeight="1">
      <c r="A471" s="4"/>
      <c r="B471" s="4"/>
      <c r="C471" s="4"/>
      <c r="D471" s="4"/>
      <c r="E471" s="4"/>
      <c r="F471" s="4"/>
      <c r="G471" s="4"/>
    </row>
    <row r="472" ht="15.75" customHeight="1">
      <c r="A472" s="4"/>
      <c r="B472" s="4"/>
      <c r="C472" s="4"/>
      <c r="D472" s="4"/>
      <c r="E472" s="4"/>
      <c r="F472" s="4"/>
      <c r="G472" s="4"/>
    </row>
    <row r="473" ht="15.75" customHeight="1">
      <c r="A473" s="4"/>
      <c r="B473" s="4"/>
      <c r="C473" s="4"/>
      <c r="D473" s="4"/>
      <c r="E473" s="4"/>
      <c r="F473" s="4"/>
      <c r="G473" s="4"/>
    </row>
    <row r="474" ht="15.75" customHeight="1">
      <c r="A474" s="4"/>
      <c r="B474" s="4"/>
      <c r="C474" s="4"/>
      <c r="D474" s="4"/>
      <c r="E474" s="4"/>
      <c r="F474" s="4"/>
      <c r="G474" s="4"/>
    </row>
    <row r="475" ht="15.75" customHeight="1">
      <c r="A475" s="4"/>
      <c r="B475" s="4"/>
      <c r="C475" s="4"/>
      <c r="D475" s="4"/>
      <c r="E475" s="4"/>
      <c r="F475" s="4"/>
      <c r="G475" s="4"/>
    </row>
    <row r="476" ht="15.75" customHeight="1">
      <c r="A476" s="4"/>
      <c r="B476" s="4"/>
      <c r="C476" s="4"/>
      <c r="D476" s="4"/>
      <c r="E476" s="4"/>
      <c r="F476" s="4"/>
      <c r="G476" s="4"/>
    </row>
    <row r="477" ht="15.75" customHeight="1">
      <c r="A477" s="4"/>
      <c r="B477" s="4"/>
      <c r="C477" s="4"/>
      <c r="D477" s="4"/>
      <c r="E477" s="4"/>
      <c r="F477" s="4"/>
      <c r="G477" s="4"/>
    </row>
    <row r="478" ht="15.75" customHeight="1">
      <c r="A478" s="4"/>
      <c r="B478" s="4"/>
      <c r="C478" s="4"/>
      <c r="D478" s="4"/>
      <c r="E478" s="4"/>
      <c r="F478" s="4"/>
      <c r="G478" s="4"/>
    </row>
    <row r="479" ht="15.75" customHeight="1">
      <c r="A479" s="4"/>
      <c r="B479" s="4"/>
      <c r="C479" s="4"/>
      <c r="D479" s="4"/>
      <c r="E479" s="4"/>
      <c r="F479" s="4"/>
      <c r="G479" s="4"/>
    </row>
    <row r="480" ht="15.75" customHeight="1">
      <c r="A480" s="4"/>
      <c r="B480" s="4"/>
      <c r="C480" s="4"/>
      <c r="D480" s="4"/>
      <c r="E480" s="4"/>
      <c r="F480" s="4"/>
      <c r="G480" s="4"/>
    </row>
    <row r="481" ht="15.75" customHeight="1">
      <c r="A481" s="4"/>
      <c r="B481" s="4"/>
      <c r="C481" s="4"/>
      <c r="D481" s="4"/>
      <c r="E481" s="4"/>
      <c r="F481" s="4"/>
      <c r="G481" s="4"/>
    </row>
    <row r="482" ht="15.75" customHeight="1">
      <c r="A482" s="4"/>
      <c r="B482" s="4"/>
      <c r="C482" s="4"/>
      <c r="D482" s="4"/>
      <c r="E482" s="4"/>
      <c r="F482" s="4"/>
      <c r="G482" s="4"/>
    </row>
    <row r="483" ht="15.75" customHeight="1">
      <c r="A483" s="4"/>
      <c r="B483" s="4"/>
      <c r="C483" s="4"/>
      <c r="D483" s="4"/>
      <c r="E483" s="4"/>
      <c r="F483" s="4"/>
      <c r="G483" s="4"/>
    </row>
    <row r="484" ht="15.75" customHeight="1">
      <c r="A484" s="4"/>
      <c r="B484" s="4"/>
      <c r="C484" s="4"/>
      <c r="D484" s="4"/>
      <c r="E484" s="4"/>
      <c r="F484" s="4"/>
      <c r="G484" s="4"/>
    </row>
    <row r="485" ht="15.75" customHeight="1">
      <c r="A485" s="4"/>
      <c r="B485" s="4"/>
      <c r="C485" s="4"/>
      <c r="D485" s="4"/>
      <c r="E485" s="4"/>
      <c r="F485" s="4"/>
      <c r="G485" s="4"/>
    </row>
    <row r="486" ht="15.75" customHeight="1">
      <c r="A486" s="4"/>
      <c r="B486" s="4"/>
      <c r="C486" s="4"/>
      <c r="D486" s="4"/>
      <c r="E486" s="4"/>
      <c r="F486" s="4"/>
      <c r="G486" s="4"/>
    </row>
    <row r="487" ht="15.75" customHeight="1">
      <c r="A487" s="4"/>
      <c r="B487" s="4"/>
      <c r="C487" s="4"/>
      <c r="D487" s="4"/>
      <c r="E487" s="4"/>
      <c r="F487" s="4"/>
      <c r="G487" s="4"/>
    </row>
    <row r="488" ht="15.75" customHeight="1">
      <c r="A488" s="4"/>
      <c r="B488" s="4"/>
      <c r="C488" s="4"/>
      <c r="D488" s="4"/>
      <c r="E488" s="4"/>
      <c r="F488" s="4"/>
      <c r="G488" s="4"/>
    </row>
    <row r="489" ht="15.75" customHeight="1">
      <c r="A489" s="4"/>
      <c r="B489" s="4"/>
      <c r="C489" s="4"/>
      <c r="D489" s="4"/>
      <c r="E489" s="4"/>
      <c r="F489" s="4"/>
      <c r="G489" s="4"/>
    </row>
    <row r="490" ht="15.75" customHeight="1">
      <c r="A490" s="4"/>
      <c r="B490" s="4"/>
      <c r="C490" s="4"/>
      <c r="D490" s="4"/>
      <c r="E490" s="4"/>
      <c r="F490" s="4"/>
      <c r="G490" s="4"/>
    </row>
    <row r="491" ht="15.75" customHeight="1">
      <c r="A491" s="4"/>
      <c r="B491" s="4"/>
      <c r="C491" s="4"/>
      <c r="D491" s="4"/>
      <c r="E491" s="4"/>
      <c r="F491" s="4"/>
      <c r="G491" s="4"/>
    </row>
    <row r="492" ht="15.75" customHeight="1">
      <c r="A492" s="4"/>
      <c r="B492" s="4"/>
      <c r="C492" s="4"/>
      <c r="D492" s="4"/>
      <c r="E492" s="4"/>
      <c r="F492" s="4"/>
      <c r="G492" s="4"/>
    </row>
    <row r="493" ht="15.75" customHeight="1">
      <c r="A493" s="4"/>
      <c r="B493" s="4"/>
      <c r="C493" s="4"/>
      <c r="D493" s="4"/>
      <c r="E493" s="4"/>
      <c r="F493" s="4"/>
      <c r="G493" s="4"/>
    </row>
    <row r="494" ht="15.75" customHeight="1">
      <c r="A494" s="4"/>
      <c r="B494" s="4"/>
      <c r="C494" s="4"/>
      <c r="D494" s="4"/>
      <c r="E494" s="4"/>
      <c r="F494" s="4"/>
      <c r="G494" s="4"/>
    </row>
    <row r="495" ht="15.75" customHeight="1">
      <c r="A495" s="4"/>
      <c r="B495" s="4"/>
      <c r="C495" s="4"/>
      <c r="D495" s="4"/>
      <c r="E495" s="4"/>
      <c r="F495" s="4"/>
      <c r="G495" s="4"/>
    </row>
    <row r="496" ht="15.75" customHeight="1">
      <c r="A496" s="4"/>
      <c r="B496" s="4"/>
      <c r="C496" s="4"/>
      <c r="D496" s="4"/>
      <c r="E496" s="4"/>
      <c r="F496" s="4"/>
      <c r="G496" s="4"/>
    </row>
    <row r="497" ht="15.75" customHeight="1">
      <c r="A497" s="4"/>
      <c r="B497" s="4"/>
      <c r="C497" s="4"/>
      <c r="D497" s="4"/>
      <c r="E497" s="4"/>
      <c r="F497" s="4"/>
      <c r="G497" s="4"/>
    </row>
    <row r="498" ht="15.75" customHeight="1">
      <c r="A498" s="4"/>
      <c r="B498" s="4"/>
      <c r="C498" s="4"/>
      <c r="D498" s="4"/>
      <c r="E498" s="4"/>
      <c r="F498" s="4"/>
      <c r="G498" s="4"/>
    </row>
    <row r="499" ht="15.75" customHeight="1">
      <c r="A499" s="4"/>
      <c r="B499" s="4"/>
      <c r="C499" s="4"/>
      <c r="D499" s="4"/>
      <c r="E499" s="4"/>
      <c r="F499" s="4"/>
      <c r="G499" s="4"/>
    </row>
    <row r="500" ht="15.75" customHeight="1">
      <c r="A500" s="4"/>
      <c r="B500" s="4"/>
      <c r="C500" s="4"/>
      <c r="D500" s="4"/>
      <c r="E500" s="4"/>
      <c r="F500" s="4"/>
      <c r="G500" s="4"/>
    </row>
    <row r="501" ht="15.75" customHeight="1">
      <c r="A501" s="4"/>
      <c r="B501" s="4"/>
      <c r="C501" s="4"/>
      <c r="D501" s="4"/>
      <c r="E501" s="4"/>
      <c r="F501" s="4"/>
      <c r="G501" s="4"/>
    </row>
    <row r="502" ht="15.75" customHeight="1">
      <c r="A502" s="4"/>
      <c r="B502" s="4"/>
      <c r="C502" s="4"/>
      <c r="D502" s="4"/>
      <c r="E502" s="4"/>
      <c r="F502" s="4"/>
      <c r="G502" s="4"/>
    </row>
    <row r="503" ht="15.75" customHeight="1">
      <c r="A503" s="4"/>
      <c r="B503" s="4"/>
      <c r="C503" s="4"/>
      <c r="D503" s="4"/>
      <c r="E503" s="4"/>
      <c r="F503" s="4"/>
      <c r="G503" s="4"/>
    </row>
    <row r="504" ht="15.75" customHeight="1">
      <c r="A504" s="4"/>
      <c r="B504" s="4"/>
      <c r="C504" s="4"/>
      <c r="D504" s="4"/>
      <c r="E504" s="4"/>
      <c r="F504" s="4"/>
      <c r="G504" s="4"/>
    </row>
    <row r="505" ht="15.75" customHeight="1">
      <c r="A505" s="4"/>
      <c r="B505" s="4"/>
      <c r="C505" s="4"/>
      <c r="D505" s="4"/>
      <c r="E505" s="4"/>
      <c r="F505" s="4"/>
      <c r="G505" s="4"/>
    </row>
    <row r="506" ht="15.75" customHeight="1">
      <c r="A506" s="4"/>
      <c r="B506" s="4"/>
      <c r="C506" s="4"/>
      <c r="D506" s="4"/>
      <c r="E506" s="4"/>
      <c r="F506" s="4"/>
      <c r="G506" s="4"/>
    </row>
    <row r="507" ht="15.75" customHeight="1">
      <c r="A507" s="4"/>
      <c r="B507" s="4"/>
      <c r="C507" s="4"/>
      <c r="D507" s="4"/>
      <c r="E507" s="4"/>
      <c r="F507" s="4"/>
      <c r="G507" s="4"/>
    </row>
    <row r="508" ht="15.75" customHeight="1">
      <c r="A508" s="4"/>
      <c r="B508" s="4"/>
      <c r="C508" s="4"/>
      <c r="D508" s="4"/>
      <c r="E508" s="4"/>
      <c r="F508" s="4"/>
      <c r="G508" s="4"/>
    </row>
    <row r="509" ht="15.75" customHeight="1">
      <c r="A509" s="4"/>
      <c r="B509" s="4"/>
      <c r="C509" s="4"/>
      <c r="D509" s="4"/>
      <c r="E509" s="4"/>
      <c r="F509" s="4"/>
      <c r="G509" s="4"/>
    </row>
    <row r="510" ht="15.75" customHeight="1">
      <c r="A510" s="4"/>
      <c r="B510" s="4"/>
      <c r="C510" s="4"/>
      <c r="D510" s="4"/>
      <c r="E510" s="4"/>
      <c r="F510" s="4"/>
      <c r="G510" s="4"/>
    </row>
    <row r="511" ht="15.75" customHeight="1">
      <c r="A511" s="4"/>
      <c r="B511" s="4"/>
      <c r="C511" s="4"/>
      <c r="D511" s="4"/>
      <c r="E511" s="4"/>
      <c r="F511" s="4"/>
      <c r="G511" s="4"/>
    </row>
    <row r="512" ht="15.75" customHeight="1">
      <c r="A512" s="4"/>
      <c r="B512" s="4"/>
      <c r="C512" s="4"/>
      <c r="D512" s="4"/>
      <c r="E512" s="4"/>
      <c r="F512" s="4"/>
      <c r="G512" s="4"/>
    </row>
    <row r="513" ht="15.75" customHeight="1">
      <c r="A513" s="4"/>
      <c r="B513" s="4"/>
      <c r="C513" s="4"/>
      <c r="D513" s="4"/>
      <c r="E513" s="4"/>
      <c r="F513" s="4"/>
      <c r="G513" s="4"/>
    </row>
    <row r="514" ht="15.75" customHeight="1">
      <c r="A514" s="4"/>
      <c r="B514" s="4"/>
      <c r="C514" s="4"/>
      <c r="D514" s="4"/>
      <c r="E514" s="4"/>
      <c r="F514" s="4"/>
      <c r="G514" s="4"/>
    </row>
    <row r="515" ht="15.75" customHeight="1">
      <c r="A515" s="4"/>
      <c r="B515" s="4"/>
      <c r="C515" s="4"/>
      <c r="D515" s="4"/>
      <c r="E515" s="4"/>
      <c r="F515" s="4"/>
      <c r="G515" s="4"/>
    </row>
    <row r="516" ht="15.75" customHeight="1">
      <c r="A516" s="4"/>
      <c r="B516" s="4"/>
      <c r="C516" s="4"/>
      <c r="D516" s="4"/>
      <c r="E516" s="4"/>
      <c r="F516" s="4"/>
      <c r="G516" s="4"/>
    </row>
    <row r="517" ht="15.75" customHeight="1">
      <c r="A517" s="4"/>
      <c r="B517" s="4"/>
      <c r="C517" s="4"/>
      <c r="D517" s="4"/>
      <c r="E517" s="4"/>
      <c r="F517" s="4"/>
      <c r="G517" s="4"/>
    </row>
    <row r="518" ht="15.75" customHeight="1">
      <c r="A518" s="4"/>
      <c r="B518" s="4"/>
      <c r="C518" s="4"/>
      <c r="D518" s="4"/>
      <c r="E518" s="4"/>
      <c r="F518" s="4"/>
      <c r="G518" s="4"/>
    </row>
    <row r="519" ht="15.75" customHeight="1">
      <c r="A519" s="4"/>
      <c r="B519" s="4"/>
      <c r="C519" s="4"/>
      <c r="D519" s="4"/>
      <c r="E519" s="4"/>
      <c r="F519" s="4"/>
      <c r="G519" s="4"/>
    </row>
    <row r="520" ht="15.75" customHeight="1">
      <c r="A520" s="4"/>
      <c r="B520" s="4"/>
      <c r="C520" s="4"/>
      <c r="D520" s="4"/>
      <c r="E520" s="4"/>
      <c r="F520" s="4"/>
      <c r="G520" s="4"/>
    </row>
    <row r="521" ht="15.75" customHeight="1">
      <c r="A521" s="4"/>
      <c r="B521" s="4"/>
      <c r="C521" s="4"/>
      <c r="D521" s="4"/>
      <c r="E521" s="4"/>
      <c r="F521" s="4"/>
      <c r="G521" s="4"/>
    </row>
    <row r="522" ht="15.75" customHeight="1">
      <c r="A522" s="4"/>
      <c r="B522" s="4"/>
      <c r="C522" s="4"/>
      <c r="D522" s="4"/>
      <c r="E522" s="4"/>
      <c r="F522" s="4"/>
      <c r="G522" s="4"/>
    </row>
    <row r="523" ht="15.75" customHeight="1">
      <c r="A523" s="4"/>
      <c r="B523" s="4"/>
      <c r="C523" s="4"/>
      <c r="D523" s="4"/>
      <c r="E523" s="4"/>
      <c r="F523" s="4"/>
      <c r="G523" s="4"/>
    </row>
    <row r="524" ht="15.75" customHeight="1">
      <c r="A524" s="4"/>
      <c r="B524" s="4"/>
      <c r="C524" s="4"/>
      <c r="D524" s="4"/>
      <c r="E524" s="4"/>
      <c r="F524" s="4"/>
      <c r="G524" s="4"/>
    </row>
    <row r="525" ht="15.75" customHeight="1">
      <c r="A525" s="4"/>
      <c r="B525" s="4"/>
      <c r="C525" s="4"/>
      <c r="D525" s="4"/>
      <c r="E525" s="4"/>
      <c r="F525" s="4"/>
      <c r="G525" s="4"/>
    </row>
    <row r="526" ht="15.75" customHeight="1">
      <c r="A526" s="4"/>
      <c r="B526" s="4"/>
      <c r="C526" s="4"/>
      <c r="D526" s="4"/>
      <c r="E526" s="4"/>
      <c r="F526" s="4"/>
      <c r="G526" s="4"/>
    </row>
    <row r="527" ht="15.75" customHeight="1">
      <c r="A527" s="4"/>
      <c r="B527" s="4"/>
      <c r="C527" s="4"/>
      <c r="D527" s="4"/>
      <c r="E527" s="4"/>
      <c r="F527" s="4"/>
      <c r="G527" s="4"/>
    </row>
    <row r="528" ht="15.75" customHeight="1">
      <c r="A528" s="4"/>
      <c r="B528" s="4"/>
      <c r="C528" s="4"/>
      <c r="D528" s="4"/>
      <c r="E528" s="4"/>
      <c r="F528" s="4"/>
      <c r="G528" s="4"/>
    </row>
    <row r="529" ht="15.75" customHeight="1">
      <c r="A529" s="4"/>
      <c r="B529" s="4"/>
      <c r="C529" s="4"/>
      <c r="D529" s="4"/>
      <c r="E529" s="4"/>
      <c r="F529" s="4"/>
      <c r="G529" s="4"/>
    </row>
    <row r="530" ht="15.75" customHeight="1">
      <c r="A530" s="4"/>
      <c r="B530" s="4"/>
      <c r="C530" s="4"/>
      <c r="D530" s="4"/>
      <c r="E530" s="4"/>
      <c r="F530" s="4"/>
      <c r="G530" s="4"/>
    </row>
    <row r="531" ht="15.75" customHeight="1">
      <c r="A531" s="4"/>
      <c r="B531" s="4"/>
      <c r="C531" s="4"/>
      <c r="D531" s="4"/>
      <c r="E531" s="4"/>
      <c r="F531" s="4"/>
      <c r="G531" s="4"/>
    </row>
    <row r="532" ht="15.75" customHeight="1">
      <c r="A532" s="4"/>
      <c r="B532" s="4"/>
      <c r="C532" s="4"/>
      <c r="D532" s="4"/>
      <c r="E532" s="4"/>
      <c r="F532" s="4"/>
      <c r="G532" s="4"/>
    </row>
    <row r="533" ht="15.75" customHeight="1">
      <c r="A533" s="4"/>
      <c r="B533" s="4"/>
      <c r="C533" s="4"/>
      <c r="D533" s="4"/>
      <c r="E533" s="4"/>
      <c r="F533" s="4"/>
      <c r="G533" s="4"/>
    </row>
    <row r="534" ht="15.75" customHeight="1">
      <c r="A534" s="4"/>
      <c r="B534" s="4"/>
      <c r="C534" s="4"/>
      <c r="D534" s="4"/>
      <c r="E534" s="4"/>
      <c r="F534" s="4"/>
      <c r="G534" s="4"/>
    </row>
    <row r="535" ht="15.75" customHeight="1">
      <c r="A535" s="4"/>
      <c r="B535" s="4"/>
      <c r="C535" s="4"/>
      <c r="D535" s="4"/>
      <c r="E535" s="4"/>
      <c r="F535" s="4"/>
      <c r="G535" s="4"/>
    </row>
    <row r="536" ht="15.75" customHeight="1">
      <c r="A536" s="4"/>
      <c r="B536" s="4"/>
      <c r="C536" s="4"/>
      <c r="D536" s="4"/>
      <c r="E536" s="4"/>
      <c r="F536" s="4"/>
      <c r="G536" s="4"/>
    </row>
    <row r="537" ht="15.75" customHeight="1">
      <c r="A537" s="4"/>
      <c r="B537" s="4"/>
      <c r="C537" s="4"/>
      <c r="D537" s="4"/>
      <c r="E537" s="4"/>
      <c r="F537" s="4"/>
      <c r="G537" s="4"/>
    </row>
    <row r="538" ht="15.75" customHeight="1">
      <c r="A538" s="4"/>
      <c r="B538" s="4"/>
      <c r="C538" s="4"/>
      <c r="D538" s="4"/>
      <c r="E538" s="4"/>
      <c r="F538" s="4"/>
      <c r="G538" s="4"/>
    </row>
    <row r="539" ht="15.75" customHeight="1">
      <c r="A539" s="4"/>
      <c r="B539" s="4"/>
      <c r="C539" s="4"/>
      <c r="D539" s="4"/>
      <c r="E539" s="4"/>
      <c r="F539" s="4"/>
      <c r="G539" s="4"/>
    </row>
    <row r="540" ht="15.75" customHeight="1">
      <c r="A540" s="4"/>
      <c r="B540" s="4"/>
      <c r="C540" s="4"/>
      <c r="D540" s="4"/>
      <c r="E540" s="4"/>
      <c r="F540" s="4"/>
      <c r="G540" s="4"/>
    </row>
    <row r="541" ht="15.75" customHeight="1">
      <c r="A541" s="4"/>
      <c r="B541" s="4"/>
      <c r="C541" s="4"/>
      <c r="D541" s="4"/>
      <c r="E541" s="4"/>
      <c r="F541" s="4"/>
      <c r="G541" s="4"/>
    </row>
    <row r="542" ht="15.75" customHeight="1">
      <c r="A542" s="4"/>
      <c r="B542" s="4"/>
      <c r="C542" s="4"/>
      <c r="D542" s="4"/>
      <c r="E542" s="4"/>
      <c r="F542" s="4"/>
      <c r="G542" s="4"/>
    </row>
    <row r="543" ht="15.75" customHeight="1">
      <c r="A543" s="4"/>
      <c r="B543" s="4"/>
      <c r="C543" s="4"/>
      <c r="D543" s="4"/>
      <c r="E543" s="4"/>
      <c r="F543" s="4"/>
      <c r="G543" s="4"/>
    </row>
    <row r="544" ht="15.75" customHeight="1">
      <c r="A544" s="4"/>
      <c r="B544" s="4"/>
      <c r="C544" s="4"/>
      <c r="D544" s="4"/>
      <c r="E544" s="4"/>
      <c r="F544" s="4"/>
      <c r="G544" s="4"/>
    </row>
    <row r="545" ht="15.75" customHeight="1">
      <c r="A545" s="4"/>
      <c r="B545" s="4"/>
      <c r="C545" s="4"/>
      <c r="D545" s="4"/>
      <c r="E545" s="4"/>
      <c r="F545" s="4"/>
      <c r="G545" s="4"/>
    </row>
    <row r="546" ht="15.75" customHeight="1">
      <c r="A546" s="4"/>
      <c r="B546" s="4"/>
      <c r="C546" s="4"/>
      <c r="D546" s="4"/>
      <c r="E546" s="4"/>
      <c r="F546" s="4"/>
      <c r="G546" s="4"/>
    </row>
    <row r="547" ht="15.75" customHeight="1">
      <c r="A547" s="4"/>
      <c r="B547" s="4"/>
      <c r="C547" s="4"/>
      <c r="D547" s="4"/>
      <c r="E547" s="4"/>
      <c r="F547" s="4"/>
      <c r="G547" s="4"/>
    </row>
    <row r="548" ht="15.75" customHeight="1">
      <c r="A548" s="4"/>
      <c r="B548" s="4"/>
      <c r="C548" s="4"/>
      <c r="D548" s="4"/>
      <c r="E548" s="4"/>
      <c r="F548" s="4"/>
      <c r="G548" s="4"/>
    </row>
    <row r="549" ht="15.75" customHeight="1">
      <c r="A549" s="4"/>
      <c r="B549" s="4"/>
      <c r="C549" s="4"/>
      <c r="D549" s="4"/>
      <c r="E549" s="4"/>
      <c r="F549" s="4"/>
      <c r="G549" s="4"/>
    </row>
    <row r="550" ht="15.75" customHeight="1">
      <c r="A550" s="4"/>
      <c r="B550" s="4"/>
      <c r="C550" s="4"/>
      <c r="D550" s="4"/>
      <c r="E550" s="4"/>
      <c r="F550" s="4"/>
      <c r="G550" s="4"/>
    </row>
    <row r="551" ht="15.75" customHeight="1">
      <c r="A551" s="4"/>
      <c r="B551" s="4"/>
      <c r="C551" s="4"/>
      <c r="D551" s="4"/>
      <c r="E551" s="4"/>
      <c r="F551" s="4"/>
      <c r="G551" s="4"/>
    </row>
    <row r="552" ht="15.75" customHeight="1">
      <c r="A552" s="4"/>
      <c r="B552" s="4"/>
      <c r="C552" s="4"/>
      <c r="D552" s="4"/>
      <c r="E552" s="4"/>
      <c r="F552" s="4"/>
      <c r="G552" s="4"/>
    </row>
    <row r="553" ht="15.75" customHeight="1">
      <c r="A553" s="4"/>
      <c r="B553" s="4"/>
      <c r="C553" s="4"/>
      <c r="D553" s="4"/>
      <c r="E553" s="4"/>
      <c r="F553" s="4"/>
      <c r="G553" s="4"/>
    </row>
    <row r="554" ht="15.75" customHeight="1">
      <c r="A554" s="4"/>
      <c r="B554" s="4"/>
      <c r="C554" s="4"/>
      <c r="D554" s="4"/>
      <c r="E554" s="4"/>
      <c r="F554" s="4"/>
      <c r="G554" s="4"/>
    </row>
    <row r="555" ht="15.75" customHeight="1">
      <c r="A555" s="4"/>
      <c r="B555" s="4"/>
      <c r="C555" s="4"/>
      <c r="D555" s="4"/>
      <c r="E555" s="4"/>
      <c r="F555" s="4"/>
      <c r="G555" s="4"/>
    </row>
    <row r="556" ht="15.75" customHeight="1">
      <c r="A556" s="4"/>
      <c r="B556" s="4"/>
      <c r="C556" s="4"/>
      <c r="D556" s="4"/>
      <c r="E556" s="4"/>
      <c r="F556" s="4"/>
      <c r="G556" s="4"/>
    </row>
    <row r="557" ht="15.75" customHeight="1">
      <c r="A557" s="4"/>
      <c r="B557" s="4"/>
      <c r="C557" s="4"/>
      <c r="D557" s="4"/>
      <c r="E557" s="4"/>
      <c r="F557" s="4"/>
      <c r="G557" s="4"/>
    </row>
    <row r="558" ht="15.75" customHeight="1">
      <c r="A558" s="4"/>
      <c r="B558" s="4"/>
      <c r="C558" s="4"/>
      <c r="D558" s="4"/>
      <c r="E558" s="4"/>
      <c r="F558" s="4"/>
      <c r="G558" s="4"/>
    </row>
    <row r="559" ht="15.75" customHeight="1">
      <c r="A559" s="4"/>
      <c r="B559" s="4"/>
      <c r="C559" s="4"/>
      <c r="D559" s="4"/>
      <c r="E559" s="4"/>
      <c r="F559" s="4"/>
      <c r="G559" s="4"/>
    </row>
    <row r="560" ht="15.75" customHeight="1">
      <c r="A560" s="4"/>
      <c r="B560" s="4"/>
      <c r="C560" s="4"/>
      <c r="D560" s="4"/>
      <c r="E560" s="4"/>
      <c r="F560" s="4"/>
      <c r="G560" s="4"/>
    </row>
    <row r="561" ht="15.75" customHeight="1">
      <c r="A561" s="4"/>
      <c r="B561" s="4"/>
      <c r="C561" s="4"/>
      <c r="D561" s="4"/>
      <c r="E561" s="4"/>
      <c r="F561" s="4"/>
      <c r="G561" s="4"/>
    </row>
    <row r="562" ht="15.75" customHeight="1">
      <c r="A562" s="4"/>
      <c r="B562" s="4"/>
      <c r="C562" s="4"/>
      <c r="D562" s="4"/>
      <c r="E562" s="4"/>
      <c r="F562" s="4"/>
      <c r="G562" s="4"/>
    </row>
    <row r="563" ht="15.75" customHeight="1">
      <c r="A563" s="4"/>
      <c r="B563" s="4"/>
      <c r="C563" s="4"/>
      <c r="D563" s="4"/>
      <c r="E563" s="4"/>
      <c r="F563" s="4"/>
      <c r="G563" s="4"/>
    </row>
    <row r="564" ht="15.75" customHeight="1">
      <c r="A564" s="4"/>
      <c r="B564" s="4"/>
      <c r="C564" s="4"/>
      <c r="D564" s="4"/>
      <c r="E564" s="4"/>
      <c r="F564" s="4"/>
      <c r="G564" s="4"/>
    </row>
    <row r="565" ht="15.75" customHeight="1">
      <c r="A565" s="4"/>
      <c r="B565" s="4"/>
      <c r="C565" s="4"/>
      <c r="D565" s="4"/>
      <c r="E565" s="4"/>
      <c r="F565" s="4"/>
      <c r="G565" s="4"/>
    </row>
    <row r="566" ht="15.75" customHeight="1">
      <c r="A566" s="4"/>
      <c r="B566" s="4"/>
      <c r="C566" s="4"/>
      <c r="D566" s="4"/>
      <c r="E566" s="4"/>
      <c r="F566" s="4"/>
      <c r="G566" s="4"/>
    </row>
    <row r="567" ht="15.75" customHeight="1">
      <c r="A567" s="4"/>
      <c r="B567" s="4"/>
      <c r="C567" s="4"/>
      <c r="D567" s="4"/>
      <c r="E567" s="4"/>
      <c r="F567" s="4"/>
      <c r="G567" s="4"/>
    </row>
    <row r="568" ht="15.75" customHeight="1">
      <c r="A568" s="4"/>
      <c r="B568" s="4"/>
      <c r="C568" s="4"/>
      <c r="D568" s="4"/>
      <c r="E568" s="4"/>
      <c r="F568" s="4"/>
      <c r="G568" s="4"/>
    </row>
    <row r="569" ht="15.75" customHeight="1">
      <c r="A569" s="4"/>
      <c r="B569" s="4"/>
      <c r="C569" s="4"/>
      <c r="D569" s="4"/>
      <c r="E569" s="4"/>
      <c r="F569" s="4"/>
      <c r="G569" s="4"/>
    </row>
    <row r="570" ht="15.75" customHeight="1">
      <c r="A570" s="4"/>
      <c r="B570" s="4"/>
      <c r="C570" s="4"/>
      <c r="D570" s="4"/>
      <c r="E570" s="4"/>
      <c r="F570" s="4"/>
      <c r="G570" s="4"/>
    </row>
    <row r="571" ht="15.75" customHeight="1">
      <c r="A571" s="4"/>
      <c r="B571" s="4"/>
      <c r="C571" s="4"/>
      <c r="D571" s="4"/>
      <c r="E571" s="4"/>
      <c r="F571" s="4"/>
      <c r="G571" s="4"/>
    </row>
    <row r="572" ht="15.75" customHeight="1">
      <c r="A572" s="4"/>
      <c r="B572" s="4"/>
      <c r="C572" s="4"/>
      <c r="D572" s="4"/>
      <c r="E572" s="4"/>
      <c r="F572" s="4"/>
      <c r="G572" s="4"/>
    </row>
    <row r="573" ht="15.75" customHeight="1">
      <c r="A573" s="4"/>
      <c r="B573" s="4"/>
      <c r="C573" s="4"/>
      <c r="D573" s="4"/>
      <c r="E573" s="4"/>
      <c r="F573" s="4"/>
      <c r="G573" s="4"/>
    </row>
    <row r="574" ht="15.75" customHeight="1">
      <c r="A574" s="4"/>
      <c r="B574" s="4"/>
      <c r="C574" s="4"/>
      <c r="D574" s="4"/>
      <c r="E574" s="4"/>
      <c r="F574" s="4"/>
      <c r="G574" s="4"/>
    </row>
    <row r="575" ht="15.75" customHeight="1">
      <c r="A575" s="4"/>
      <c r="B575" s="4"/>
      <c r="C575" s="4"/>
      <c r="D575" s="4"/>
      <c r="E575" s="4"/>
      <c r="F575" s="4"/>
      <c r="G575" s="4"/>
    </row>
    <row r="576" ht="15.75" customHeight="1">
      <c r="A576" s="4"/>
      <c r="B576" s="4"/>
      <c r="C576" s="4"/>
      <c r="D576" s="4"/>
      <c r="E576" s="4"/>
      <c r="F576" s="4"/>
      <c r="G576" s="4"/>
    </row>
    <row r="577" ht="15.75" customHeight="1">
      <c r="A577" s="4"/>
      <c r="B577" s="4"/>
      <c r="C577" s="4"/>
      <c r="D577" s="4"/>
      <c r="E577" s="4"/>
      <c r="F577" s="4"/>
      <c r="G577" s="4"/>
    </row>
    <row r="578" ht="15.75" customHeight="1">
      <c r="A578" s="4"/>
      <c r="B578" s="4"/>
      <c r="C578" s="4"/>
      <c r="D578" s="4"/>
      <c r="E578" s="4"/>
      <c r="F578" s="4"/>
      <c r="G578" s="4"/>
    </row>
    <row r="579" ht="15.75" customHeight="1">
      <c r="A579" s="4"/>
      <c r="B579" s="4"/>
      <c r="C579" s="4"/>
      <c r="D579" s="4"/>
      <c r="E579" s="4"/>
      <c r="F579" s="4"/>
      <c r="G579" s="4"/>
    </row>
    <row r="580" ht="15.75" customHeight="1">
      <c r="A580" s="4"/>
      <c r="B580" s="4"/>
      <c r="C580" s="4"/>
      <c r="D580" s="4"/>
      <c r="E580" s="4"/>
      <c r="F580" s="4"/>
      <c r="G580" s="4"/>
    </row>
    <row r="581" ht="15.75" customHeight="1">
      <c r="A581" s="4"/>
      <c r="B581" s="4"/>
      <c r="C581" s="4"/>
      <c r="D581" s="4"/>
      <c r="E581" s="4"/>
      <c r="F581" s="4"/>
      <c r="G581" s="4"/>
    </row>
    <row r="582" ht="15.75" customHeight="1">
      <c r="A582" s="4"/>
      <c r="B582" s="4"/>
      <c r="C582" s="4"/>
      <c r="D582" s="4"/>
      <c r="E582" s="4"/>
      <c r="F582" s="4"/>
      <c r="G582" s="4"/>
    </row>
    <row r="583" ht="15.75" customHeight="1">
      <c r="A583" s="4"/>
      <c r="B583" s="4"/>
      <c r="C583" s="4"/>
      <c r="D583" s="4"/>
      <c r="E583" s="4"/>
      <c r="F583" s="4"/>
      <c r="G583" s="4"/>
    </row>
    <row r="584" ht="15.75" customHeight="1">
      <c r="A584" s="4"/>
      <c r="B584" s="4"/>
      <c r="C584" s="4"/>
      <c r="D584" s="4"/>
      <c r="E584" s="4"/>
      <c r="F584" s="4"/>
      <c r="G584" s="4"/>
    </row>
    <row r="585" ht="15.75" customHeight="1">
      <c r="A585" s="4"/>
      <c r="B585" s="4"/>
      <c r="C585" s="4"/>
      <c r="D585" s="4"/>
      <c r="E585" s="4"/>
      <c r="F585" s="4"/>
      <c r="G585" s="4"/>
    </row>
    <row r="586" ht="15.75" customHeight="1">
      <c r="A586" s="4"/>
      <c r="B586" s="4"/>
      <c r="C586" s="4"/>
      <c r="D586" s="4"/>
      <c r="E586" s="4"/>
      <c r="F586" s="4"/>
      <c r="G586" s="4"/>
    </row>
    <row r="587" ht="15.75" customHeight="1">
      <c r="A587" s="4"/>
      <c r="B587" s="4"/>
      <c r="C587" s="4"/>
      <c r="D587" s="4"/>
      <c r="E587" s="4"/>
      <c r="F587" s="4"/>
      <c r="G587" s="4"/>
    </row>
    <row r="588" ht="15.75" customHeight="1">
      <c r="A588" s="4"/>
      <c r="B588" s="4"/>
      <c r="C588" s="4"/>
      <c r="D588" s="4"/>
      <c r="E588" s="4"/>
      <c r="F588" s="4"/>
      <c r="G588" s="4"/>
    </row>
    <row r="589" ht="15.75" customHeight="1">
      <c r="A589" s="4"/>
      <c r="B589" s="4"/>
      <c r="C589" s="4"/>
      <c r="D589" s="4"/>
      <c r="E589" s="4"/>
      <c r="F589" s="4"/>
      <c r="G589" s="4"/>
    </row>
    <row r="590" ht="15.75" customHeight="1">
      <c r="A590" s="4"/>
      <c r="B590" s="4"/>
      <c r="C590" s="4"/>
      <c r="D590" s="4"/>
      <c r="E590" s="4"/>
      <c r="F590" s="4"/>
      <c r="G590" s="4"/>
    </row>
    <row r="591" ht="15.75" customHeight="1">
      <c r="A591" s="4"/>
      <c r="B591" s="4"/>
      <c r="C591" s="4"/>
      <c r="D591" s="4"/>
      <c r="E591" s="4"/>
      <c r="F591" s="4"/>
      <c r="G591" s="4"/>
    </row>
    <row r="592" ht="15.75" customHeight="1">
      <c r="A592" s="4"/>
      <c r="B592" s="4"/>
      <c r="C592" s="4"/>
      <c r="D592" s="4"/>
      <c r="E592" s="4"/>
      <c r="F592" s="4"/>
      <c r="G592" s="4"/>
    </row>
    <row r="593" ht="15.75" customHeight="1">
      <c r="A593" s="4"/>
      <c r="B593" s="4"/>
      <c r="C593" s="4"/>
      <c r="D593" s="4"/>
      <c r="E593" s="4"/>
      <c r="F593" s="4"/>
      <c r="G593" s="4"/>
    </row>
    <row r="594" ht="15.75" customHeight="1">
      <c r="A594" s="4"/>
      <c r="B594" s="4"/>
      <c r="C594" s="4"/>
      <c r="D594" s="4"/>
      <c r="E594" s="4"/>
      <c r="F594" s="4"/>
      <c r="G594" s="4"/>
    </row>
    <row r="595" ht="15.75" customHeight="1">
      <c r="A595" s="4"/>
      <c r="B595" s="4"/>
      <c r="C595" s="4"/>
      <c r="D595" s="4"/>
      <c r="E595" s="4"/>
      <c r="F595" s="4"/>
      <c r="G595" s="4"/>
    </row>
    <row r="596" ht="15.75" customHeight="1">
      <c r="A596" s="4"/>
      <c r="B596" s="4"/>
      <c r="C596" s="4"/>
      <c r="D596" s="4"/>
      <c r="E596" s="4"/>
      <c r="F596" s="4"/>
      <c r="G596" s="4"/>
    </row>
    <row r="597" ht="15.75" customHeight="1">
      <c r="A597" s="4"/>
      <c r="B597" s="4"/>
      <c r="C597" s="4"/>
      <c r="D597" s="4"/>
      <c r="E597" s="4"/>
      <c r="F597" s="4"/>
      <c r="G597" s="4"/>
    </row>
    <row r="598" ht="15.75" customHeight="1">
      <c r="A598" s="4"/>
      <c r="B598" s="4"/>
      <c r="C598" s="4"/>
      <c r="D598" s="4"/>
      <c r="E598" s="4"/>
      <c r="F598" s="4"/>
      <c r="G598" s="4"/>
    </row>
    <row r="599" ht="15.75" customHeight="1">
      <c r="A599" s="4"/>
      <c r="B599" s="4"/>
      <c r="C599" s="4"/>
      <c r="D599" s="4"/>
      <c r="E599" s="4"/>
      <c r="F599" s="4"/>
      <c r="G599" s="4"/>
    </row>
    <row r="600" ht="15.75" customHeight="1">
      <c r="A600" s="4"/>
      <c r="B600" s="4"/>
      <c r="C600" s="4"/>
      <c r="D600" s="4"/>
      <c r="E600" s="4"/>
      <c r="F600" s="4"/>
      <c r="G600" s="4"/>
    </row>
    <row r="601" ht="15.75" customHeight="1">
      <c r="A601" s="4"/>
      <c r="B601" s="4"/>
      <c r="C601" s="4"/>
      <c r="D601" s="4"/>
      <c r="E601" s="4"/>
      <c r="F601" s="4"/>
      <c r="G601" s="4"/>
    </row>
    <row r="602" ht="15.75" customHeight="1">
      <c r="A602" s="4"/>
      <c r="B602" s="4"/>
      <c r="C602" s="4"/>
      <c r="D602" s="4"/>
      <c r="E602" s="4"/>
      <c r="F602" s="4"/>
      <c r="G602" s="4"/>
    </row>
    <row r="603" ht="15.75" customHeight="1">
      <c r="A603" s="4"/>
      <c r="B603" s="4"/>
      <c r="C603" s="4"/>
      <c r="D603" s="4"/>
      <c r="E603" s="4"/>
      <c r="F603" s="4"/>
      <c r="G603" s="4"/>
    </row>
    <row r="604" ht="15.75" customHeight="1">
      <c r="A604" s="4"/>
      <c r="B604" s="4"/>
      <c r="C604" s="4"/>
      <c r="D604" s="4"/>
      <c r="E604" s="4"/>
      <c r="F604" s="4"/>
      <c r="G604" s="4"/>
    </row>
    <row r="605" ht="15.75" customHeight="1">
      <c r="A605" s="4"/>
      <c r="B605" s="4"/>
      <c r="C605" s="4"/>
      <c r="D605" s="4"/>
      <c r="E605" s="4"/>
      <c r="F605" s="4"/>
      <c r="G605" s="4"/>
    </row>
    <row r="606" ht="15.75" customHeight="1">
      <c r="A606" s="4"/>
      <c r="B606" s="4"/>
      <c r="C606" s="4"/>
      <c r="D606" s="4"/>
      <c r="E606" s="4"/>
      <c r="F606" s="4"/>
      <c r="G606" s="4"/>
    </row>
    <row r="607" ht="15.75" customHeight="1">
      <c r="A607" s="4"/>
      <c r="B607" s="4"/>
      <c r="C607" s="4"/>
      <c r="D607" s="4"/>
      <c r="E607" s="4"/>
      <c r="F607" s="4"/>
      <c r="G607" s="4"/>
    </row>
    <row r="608" ht="15.75" customHeight="1">
      <c r="A608" s="4"/>
      <c r="B608" s="4"/>
      <c r="C608" s="4"/>
      <c r="D608" s="4"/>
      <c r="E608" s="4"/>
      <c r="F608" s="4"/>
      <c r="G608" s="4"/>
    </row>
    <row r="609" ht="15.75" customHeight="1">
      <c r="A609" s="4"/>
      <c r="B609" s="4"/>
      <c r="C609" s="4"/>
      <c r="D609" s="4"/>
      <c r="E609" s="4"/>
      <c r="F609" s="4"/>
      <c r="G609" s="4"/>
    </row>
    <row r="610" ht="15.75" customHeight="1">
      <c r="A610" s="4"/>
      <c r="B610" s="4"/>
      <c r="C610" s="4"/>
      <c r="D610" s="4"/>
      <c r="E610" s="4"/>
      <c r="F610" s="4"/>
      <c r="G610" s="4"/>
    </row>
    <row r="611" ht="15.75" customHeight="1">
      <c r="A611" s="4"/>
      <c r="B611" s="4"/>
      <c r="C611" s="4"/>
      <c r="D611" s="4"/>
      <c r="E611" s="4"/>
      <c r="F611" s="4"/>
      <c r="G611" s="4"/>
    </row>
    <row r="612" ht="15.75" customHeight="1">
      <c r="A612" s="4"/>
      <c r="B612" s="4"/>
      <c r="C612" s="4"/>
      <c r="D612" s="4"/>
      <c r="E612" s="4"/>
      <c r="F612" s="4"/>
      <c r="G612" s="4"/>
    </row>
    <row r="613" ht="15.75" customHeight="1">
      <c r="A613" s="4"/>
      <c r="B613" s="4"/>
      <c r="C613" s="4"/>
      <c r="D613" s="4"/>
      <c r="E613" s="4"/>
      <c r="F613" s="4"/>
      <c r="G613" s="4"/>
    </row>
    <row r="614" ht="15.75" customHeight="1">
      <c r="A614" s="4"/>
      <c r="B614" s="4"/>
      <c r="C614" s="4"/>
      <c r="D614" s="4"/>
      <c r="E614" s="4"/>
      <c r="F614" s="4"/>
      <c r="G614" s="4"/>
    </row>
    <row r="615" ht="15.75" customHeight="1">
      <c r="A615" s="4"/>
      <c r="B615" s="4"/>
      <c r="C615" s="4"/>
      <c r="D615" s="4"/>
      <c r="E615" s="4"/>
      <c r="F615" s="4"/>
      <c r="G615" s="4"/>
    </row>
    <row r="616" ht="15.75" customHeight="1">
      <c r="A616" s="4"/>
      <c r="B616" s="4"/>
      <c r="C616" s="4"/>
      <c r="D616" s="4"/>
      <c r="E616" s="4"/>
      <c r="F616" s="4"/>
      <c r="G616" s="4"/>
    </row>
    <row r="617" ht="15.75" customHeight="1">
      <c r="A617" s="4"/>
      <c r="B617" s="4"/>
      <c r="C617" s="4"/>
      <c r="D617" s="4"/>
      <c r="E617" s="4"/>
      <c r="F617" s="4"/>
      <c r="G617" s="4"/>
    </row>
    <row r="618" ht="15.75" customHeight="1">
      <c r="A618" s="4"/>
      <c r="B618" s="4"/>
      <c r="C618" s="4"/>
      <c r="D618" s="4"/>
      <c r="E618" s="4"/>
      <c r="F618" s="4"/>
      <c r="G618" s="4"/>
    </row>
    <row r="619" ht="15.75" customHeight="1">
      <c r="A619" s="4"/>
      <c r="B619" s="4"/>
      <c r="C619" s="4"/>
      <c r="D619" s="4"/>
      <c r="E619" s="4"/>
      <c r="F619" s="4"/>
      <c r="G619" s="4"/>
    </row>
    <row r="620" ht="15.75" customHeight="1">
      <c r="A620" s="4"/>
      <c r="B620" s="4"/>
      <c r="C620" s="4"/>
      <c r="D620" s="4"/>
      <c r="E620" s="4"/>
      <c r="F620" s="4"/>
      <c r="G620" s="4"/>
    </row>
    <row r="621" ht="15.75" customHeight="1">
      <c r="A621" s="4"/>
      <c r="B621" s="4"/>
      <c r="C621" s="4"/>
      <c r="D621" s="4"/>
      <c r="E621" s="4"/>
      <c r="F621" s="4"/>
      <c r="G621" s="4"/>
    </row>
    <row r="622" ht="15.75" customHeight="1">
      <c r="A622" s="4"/>
      <c r="B622" s="4"/>
      <c r="C622" s="4"/>
      <c r="D622" s="4"/>
      <c r="E622" s="4"/>
      <c r="F622" s="4"/>
      <c r="G622" s="4"/>
    </row>
    <row r="623" ht="15.75" customHeight="1">
      <c r="A623" s="4"/>
      <c r="B623" s="4"/>
      <c r="C623" s="4"/>
      <c r="D623" s="4"/>
      <c r="E623" s="4"/>
      <c r="F623" s="4"/>
      <c r="G623" s="4"/>
    </row>
    <row r="624" ht="15.75" customHeight="1">
      <c r="A624" s="4"/>
      <c r="B624" s="4"/>
      <c r="C624" s="4"/>
      <c r="D624" s="4"/>
      <c r="E624" s="4"/>
      <c r="F624" s="4"/>
      <c r="G624" s="4"/>
    </row>
    <row r="625" ht="15.75" customHeight="1">
      <c r="A625" s="4"/>
      <c r="B625" s="4"/>
      <c r="C625" s="4"/>
      <c r="D625" s="4"/>
      <c r="E625" s="4"/>
      <c r="F625" s="4"/>
      <c r="G625" s="4"/>
    </row>
    <row r="626" ht="15.75" customHeight="1">
      <c r="A626" s="4"/>
      <c r="B626" s="4"/>
      <c r="C626" s="4"/>
      <c r="D626" s="4"/>
      <c r="E626" s="4"/>
      <c r="F626" s="4"/>
      <c r="G626" s="4"/>
    </row>
    <row r="627" ht="15.75" customHeight="1">
      <c r="A627" s="4"/>
      <c r="B627" s="4"/>
      <c r="C627" s="4"/>
      <c r="D627" s="4"/>
      <c r="E627" s="4"/>
      <c r="F627" s="4"/>
      <c r="G627" s="4"/>
    </row>
    <row r="628" ht="15.75" customHeight="1">
      <c r="A628" s="4"/>
      <c r="B628" s="4"/>
      <c r="C628" s="4"/>
      <c r="D628" s="4"/>
      <c r="E628" s="4"/>
      <c r="F628" s="4"/>
      <c r="G628" s="4"/>
    </row>
    <row r="629" ht="15.75" customHeight="1">
      <c r="A629" s="4"/>
      <c r="B629" s="4"/>
      <c r="C629" s="4"/>
      <c r="D629" s="4"/>
      <c r="E629" s="4"/>
      <c r="F629" s="4"/>
      <c r="G629" s="4"/>
    </row>
    <row r="630" ht="15.75" customHeight="1">
      <c r="A630" s="4"/>
      <c r="B630" s="4"/>
      <c r="C630" s="4"/>
      <c r="D630" s="4"/>
      <c r="E630" s="4"/>
      <c r="F630" s="4"/>
      <c r="G630" s="4"/>
    </row>
    <row r="631" ht="15.75" customHeight="1">
      <c r="A631" s="4"/>
      <c r="B631" s="4"/>
      <c r="C631" s="4"/>
      <c r="D631" s="4"/>
      <c r="E631" s="4"/>
      <c r="F631" s="4"/>
      <c r="G631" s="4"/>
    </row>
    <row r="632" ht="15.75" customHeight="1">
      <c r="A632" s="4"/>
      <c r="B632" s="4"/>
      <c r="C632" s="4"/>
      <c r="D632" s="4"/>
      <c r="E632" s="4"/>
      <c r="F632" s="4"/>
      <c r="G632" s="4"/>
    </row>
    <row r="633" ht="15.75" customHeight="1">
      <c r="A633" s="4"/>
      <c r="B633" s="4"/>
      <c r="C633" s="4"/>
      <c r="D633" s="4"/>
      <c r="E633" s="4"/>
      <c r="F633" s="4"/>
      <c r="G633" s="4"/>
    </row>
    <row r="634" ht="15.75" customHeight="1">
      <c r="A634" s="4"/>
      <c r="B634" s="4"/>
      <c r="C634" s="4"/>
      <c r="D634" s="4"/>
      <c r="E634" s="4"/>
      <c r="F634" s="4"/>
      <c r="G634" s="4"/>
    </row>
    <row r="635" ht="15.75" customHeight="1">
      <c r="A635" s="4"/>
      <c r="B635" s="4"/>
      <c r="C635" s="4"/>
      <c r="D635" s="4"/>
      <c r="E635" s="4"/>
      <c r="F635" s="4"/>
      <c r="G635" s="4"/>
    </row>
    <row r="636" ht="15.75" customHeight="1">
      <c r="A636" s="4"/>
      <c r="B636" s="4"/>
      <c r="C636" s="4"/>
      <c r="D636" s="4"/>
      <c r="E636" s="4"/>
      <c r="F636" s="4"/>
      <c r="G636" s="4"/>
    </row>
    <row r="637" ht="15.75" customHeight="1">
      <c r="A637" s="4"/>
      <c r="B637" s="4"/>
      <c r="C637" s="4"/>
      <c r="D637" s="4"/>
      <c r="E637" s="4"/>
      <c r="F637" s="4"/>
      <c r="G637" s="4"/>
    </row>
    <row r="638" ht="15.75" customHeight="1">
      <c r="A638" s="4"/>
      <c r="B638" s="4"/>
      <c r="C638" s="4"/>
      <c r="D638" s="4"/>
      <c r="E638" s="4"/>
      <c r="F638" s="4"/>
      <c r="G638" s="4"/>
    </row>
    <row r="639" ht="15.75" customHeight="1">
      <c r="A639" s="4"/>
      <c r="B639" s="4"/>
      <c r="C639" s="4"/>
      <c r="D639" s="4"/>
      <c r="E639" s="4"/>
      <c r="F639" s="4"/>
      <c r="G639" s="4"/>
    </row>
    <row r="640" ht="15.75" customHeight="1">
      <c r="A640" s="4"/>
      <c r="B640" s="4"/>
      <c r="C640" s="4"/>
      <c r="D640" s="4"/>
      <c r="E640" s="4"/>
      <c r="F640" s="4"/>
      <c r="G640" s="4"/>
    </row>
    <row r="641" ht="15.75" customHeight="1">
      <c r="A641" s="4"/>
      <c r="B641" s="4"/>
      <c r="C641" s="4"/>
      <c r="D641" s="4"/>
      <c r="E641" s="4"/>
      <c r="F641" s="4"/>
      <c r="G641" s="4"/>
    </row>
    <row r="642" ht="15.75" customHeight="1">
      <c r="A642" s="4"/>
      <c r="B642" s="4"/>
      <c r="C642" s="4"/>
      <c r="D642" s="4"/>
      <c r="E642" s="4"/>
      <c r="F642" s="4"/>
      <c r="G642" s="4"/>
    </row>
    <row r="643" ht="15.75" customHeight="1">
      <c r="A643" s="4"/>
      <c r="B643" s="4"/>
      <c r="C643" s="4"/>
      <c r="D643" s="4"/>
      <c r="E643" s="4"/>
      <c r="F643" s="4"/>
      <c r="G643" s="4"/>
    </row>
    <row r="644" ht="15.75" customHeight="1">
      <c r="A644" s="4"/>
      <c r="B644" s="4"/>
      <c r="C644" s="4"/>
      <c r="D644" s="4"/>
      <c r="E644" s="4"/>
      <c r="F644" s="4"/>
      <c r="G644" s="4"/>
    </row>
    <row r="645" ht="15.75" customHeight="1">
      <c r="A645" s="4"/>
      <c r="B645" s="4"/>
      <c r="C645" s="4"/>
      <c r="D645" s="4"/>
      <c r="E645" s="4"/>
      <c r="F645" s="4"/>
      <c r="G645" s="4"/>
    </row>
    <row r="646" ht="15.75" customHeight="1">
      <c r="A646" s="4"/>
      <c r="B646" s="4"/>
      <c r="C646" s="4"/>
      <c r="D646" s="4"/>
      <c r="E646" s="4"/>
      <c r="F646" s="4"/>
      <c r="G646" s="4"/>
    </row>
    <row r="647" ht="15.75" customHeight="1">
      <c r="A647" s="4"/>
      <c r="B647" s="4"/>
      <c r="C647" s="4"/>
      <c r="D647" s="4"/>
      <c r="E647" s="4"/>
      <c r="F647" s="4"/>
      <c r="G647" s="4"/>
    </row>
    <row r="648" ht="15.75" customHeight="1">
      <c r="A648" s="4"/>
      <c r="B648" s="4"/>
      <c r="C648" s="4"/>
      <c r="D648" s="4"/>
      <c r="E648" s="4"/>
      <c r="F648" s="4"/>
      <c r="G648" s="4"/>
    </row>
    <row r="649" ht="15.75" customHeight="1">
      <c r="A649" s="4"/>
      <c r="B649" s="4"/>
      <c r="C649" s="4"/>
      <c r="D649" s="4"/>
      <c r="E649" s="4"/>
      <c r="F649" s="4"/>
      <c r="G649" s="4"/>
    </row>
    <row r="650" ht="15.75" customHeight="1">
      <c r="A650" s="4"/>
      <c r="B650" s="4"/>
      <c r="C650" s="4"/>
      <c r="D650" s="4"/>
      <c r="E650" s="4"/>
      <c r="F650" s="4"/>
      <c r="G650" s="4"/>
    </row>
    <row r="651" ht="15.75" customHeight="1">
      <c r="A651" s="4"/>
      <c r="B651" s="4"/>
      <c r="C651" s="4"/>
      <c r="D651" s="4"/>
      <c r="E651" s="4"/>
      <c r="F651" s="4"/>
      <c r="G651" s="4"/>
    </row>
    <row r="652" ht="15.75" customHeight="1">
      <c r="A652" s="4"/>
      <c r="B652" s="4"/>
      <c r="C652" s="4"/>
      <c r="D652" s="4"/>
      <c r="E652" s="4"/>
      <c r="F652" s="4"/>
      <c r="G652" s="4"/>
    </row>
    <row r="653" ht="15.75" customHeight="1">
      <c r="A653" s="4"/>
      <c r="B653" s="4"/>
      <c r="C653" s="4"/>
      <c r="D653" s="4"/>
      <c r="E653" s="4"/>
      <c r="F653" s="4"/>
      <c r="G653" s="4"/>
    </row>
    <row r="654" ht="15.75" customHeight="1">
      <c r="A654" s="4"/>
      <c r="B654" s="4"/>
      <c r="C654" s="4"/>
      <c r="D654" s="4"/>
      <c r="E654" s="4"/>
      <c r="F654" s="4"/>
      <c r="G654" s="4"/>
    </row>
    <row r="655" ht="15.75" customHeight="1">
      <c r="A655" s="4"/>
      <c r="B655" s="4"/>
      <c r="C655" s="4"/>
      <c r="D655" s="4"/>
      <c r="E655" s="4"/>
      <c r="F655" s="4"/>
      <c r="G655" s="4"/>
    </row>
    <row r="656" ht="15.75" customHeight="1">
      <c r="A656" s="4"/>
      <c r="B656" s="4"/>
      <c r="C656" s="4"/>
      <c r="D656" s="4"/>
      <c r="E656" s="4"/>
      <c r="F656" s="4"/>
      <c r="G656" s="4"/>
    </row>
    <row r="657" ht="15.75" customHeight="1">
      <c r="A657" s="4"/>
      <c r="B657" s="4"/>
      <c r="C657" s="4"/>
      <c r="D657" s="4"/>
      <c r="E657" s="4"/>
      <c r="F657" s="4"/>
      <c r="G657" s="4"/>
    </row>
    <row r="658" ht="15.75" customHeight="1">
      <c r="A658" s="4"/>
      <c r="B658" s="4"/>
      <c r="C658" s="4"/>
      <c r="D658" s="4"/>
      <c r="E658" s="4"/>
      <c r="F658" s="4"/>
      <c r="G658" s="4"/>
    </row>
    <row r="659" ht="15.75" customHeight="1">
      <c r="A659" s="4"/>
      <c r="B659" s="4"/>
      <c r="C659" s="4"/>
      <c r="D659" s="4"/>
      <c r="E659" s="4"/>
      <c r="F659" s="4"/>
      <c r="G659" s="4"/>
    </row>
    <row r="660" ht="15.75" customHeight="1">
      <c r="A660" s="4"/>
      <c r="B660" s="4"/>
      <c r="C660" s="4"/>
      <c r="D660" s="4"/>
      <c r="E660" s="4"/>
      <c r="F660" s="4"/>
      <c r="G660" s="4"/>
    </row>
    <row r="661" ht="15.75" customHeight="1">
      <c r="A661" s="4"/>
      <c r="B661" s="4"/>
      <c r="C661" s="4"/>
      <c r="D661" s="4"/>
      <c r="E661" s="4"/>
      <c r="F661" s="4"/>
      <c r="G661" s="4"/>
    </row>
    <row r="662" ht="15.75" customHeight="1">
      <c r="A662" s="4"/>
      <c r="B662" s="4"/>
      <c r="C662" s="4"/>
      <c r="D662" s="4"/>
      <c r="E662" s="4"/>
      <c r="F662" s="4"/>
      <c r="G662" s="4"/>
    </row>
    <row r="663" ht="15.75" customHeight="1">
      <c r="A663" s="4"/>
      <c r="B663" s="4"/>
      <c r="C663" s="4"/>
      <c r="D663" s="4"/>
      <c r="E663" s="4"/>
      <c r="F663" s="4"/>
      <c r="G663" s="4"/>
    </row>
    <row r="664" ht="15.75" customHeight="1">
      <c r="A664" s="4"/>
      <c r="B664" s="4"/>
      <c r="C664" s="4"/>
      <c r="D664" s="4"/>
      <c r="E664" s="4"/>
      <c r="F664" s="4"/>
      <c r="G664" s="4"/>
    </row>
    <row r="665" ht="15.75" customHeight="1">
      <c r="A665" s="4"/>
      <c r="B665" s="4"/>
      <c r="C665" s="4"/>
      <c r="D665" s="4"/>
      <c r="E665" s="4"/>
      <c r="F665" s="4"/>
      <c r="G665" s="4"/>
    </row>
    <row r="666" ht="15.75" customHeight="1">
      <c r="A666" s="4"/>
      <c r="B666" s="4"/>
      <c r="C666" s="4"/>
      <c r="D666" s="4"/>
      <c r="E666" s="4"/>
      <c r="F666" s="4"/>
      <c r="G666" s="4"/>
    </row>
    <row r="667" ht="15.75" customHeight="1">
      <c r="A667" s="4"/>
      <c r="B667" s="4"/>
      <c r="C667" s="4"/>
      <c r="D667" s="4"/>
      <c r="E667" s="4"/>
      <c r="F667" s="4"/>
      <c r="G667" s="4"/>
    </row>
    <row r="668" ht="15.75" customHeight="1">
      <c r="A668" s="4"/>
      <c r="B668" s="4"/>
      <c r="C668" s="4"/>
      <c r="D668" s="4"/>
      <c r="E668" s="4"/>
      <c r="F668" s="4"/>
      <c r="G668" s="4"/>
    </row>
    <row r="669" ht="15.75" customHeight="1">
      <c r="A669" s="4"/>
      <c r="B669" s="4"/>
      <c r="C669" s="4"/>
      <c r="D669" s="4"/>
      <c r="E669" s="4"/>
      <c r="F669" s="4"/>
      <c r="G669" s="4"/>
    </row>
    <row r="670" ht="15.75" customHeight="1">
      <c r="A670" s="4"/>
      <c r="B670" s="4"/>
      <c r="C670" s="4"/>
      <c r="D670" s="4"/>
      <c r="E670" s="4"/>
      <c r="F670" s="4"/>
      <c r="G670" s="4"/>
    </row>
    <row r="671" ht="15.75" customHeight="1">
      <c r="A671" s="4"/>
      <c r="B671" s="4"/>
      <c r="C671" s="4"/>
      <c r="D671" s="4"/>
      <c r="E671" s="4"/>
      <c r="F671" s="4"/>
      <c r="G671" s="4"/>
    </row>
    <row r="672" ht="15.75" customHeight="1">
      <c r="A672" s="4"/>
      <c r="B672" s="4"/>
      <c r="C672" s="4"/>
      <c r="D672" s="4"/>
      <c r="E672" s="4"/>
      <c r="F672" s="4"/>
      <c r="G672" s="4"/>
    </row>
    <row r="673" ht="15.75" customHeight="1">
      <c r="A673" s="4"/>
      <c r="B673" s="4"/>
      <c r="C673" s="4"/>
      <c r="D673" s="4"/>
      <c r="E673" s="4"/>
      <c r="F673" s="4"/>
      <c r="G673" s="4"/>
    </row>
    <row r="674" ht="15.75" customHeight="1">
      <c r="A674" s="4"/>
      <c r="B674" s="4"/>
      <c r="C674" s="4"/>
      <c r="D674" s="4"/>
      <c r="E674" s="4"/>
      <c r="F674" s="4"/>
      <c r="G674" s="4"/>
    </row>
    <row r="675" ht="15.75" customHeight="1">
      <c r="A675" s="4"/>
      <c r="B675" s="4"/>
      <c r="C675" s="4"/>
      <c r="D675" s="4"/>
      <c r="E675" s="4"/>
      <c r="F675" s="4"/>
      <c r="G675" s="4"/>
    </row>
    <row r="676" ht="15.75" customHeight="1">
      <c r="A676" s="4"/>
      <c r="B676" s="4"/>
      <c r="C676" s="4"/>
      <c r="D676" s="4"/>
      <c r="E676" s="4"/>
      <c r="F676" s="4"/>
      <c r="G676" s="4"/>
    </row>
    <row r="677" ht="15.75" customHeight="1">
      <c r="A677" s="4"/>
      <c r="B677" s="4"/>
      <c r="C677" s="4"/>
      <c r="D677" s="4"/>
      <c r="E677" s="4"/>
      <c r="F677" s="4"/>
      <c r="G677" s="4"/>
    </row>
    <row r="678" ht="15.75" customHeight="1">
      <c r="A678" s="4"/>
      <c r="B678" s="4"/>
      <c r="C678" s="4"/>
      <c r="D678" s="4"/>
      <c r="E678" s="4"/>
      <c r="F678" s="4"/>
      <c r="G678" s="4"/>
    </row>
    <row r="679" ht="15.75" customHeight="1">
      <c r="A679" s="4"/>
      <c r="B679" s="4"/>
      <c r="C679" s="4"/>
      <c r="D679" s="4"/>
      <c r="E679" s="4"/>
      <c r="F679" s="4"/>
      <c r="G679" s="4"/>
    </row>
    <row r="680" ht="15.75" customHeight="1">
      <c r="A680" s="4"/>
      <c r="B680" s="4"/>
      <c r="C680" s="4"/>
      <c r="D680" s="4"/>
      <c r="E680" s="4"/>
      <c r="F680" s="4"/>
      <c r="G680" s="4"/>
    </row>
    <row r="681" ht="15.75" customHeight="1">
      <c r="A681" s="4"/>
      <c r="B681" s="4"/>
      <c r="C681" s="4"/>
      <c r="D681" s="4"/>
      <c r="E681" s="4"/>
      <c r="F681" s="4"/>
      <c r="G681" s="4"/>
    </row>
    <row r="682" ht="15.75" customHeight="1">
      <c r="A682" s="4"/>
      <c r="B682" s="4"/>
      <c r="C682" s="4"/>
      <c r="D682" s="4"/>
      <c r="E682" s="4"/>
      <c r="F682" s="4"/>
      <c r="G682" s="4"/>
    </row>
    <row r="683" ht="15.75" customHeight="1">
      <c r="A683" s="4"/>
      <c r="B683" s="4"/>
      <c r="C683" s="4"/>
      <c r="D683" s="4"/>
      <c r="E683" s="4"/>
      <c r="F683" s="4"/>
      <c r="G683" s="4"/>
    </row>
    <row r="684" ht="15.75" customHeight="1">
      <c r="A684" s="4"/>
      <c r="B684" s="4"/>
      <c r="C684" s="4"/>
      <c r="D684" s="4"/>
      <c r="E684" s="4"/>
      <c r="F684" s="4"/>
      <c r="G684" s="4"/>
    </row>
    <row r="685" ht="15.75" customHeight="1">
      <c r="A685" s="4"/>
      <c r="B685" s="4"/>
      <c r="C685" s="4"/>
      <c r="D685" s="4"/>
      <c r="E685" s="4"/>
      <c r="F685" s="4"/>
      <c r="G685" s="4"/>
    </row>
    <row r="686" ht="15.75" customHeight="1">
      <c r="A686" s="4"/>
      <c r="B686" s="4"/>
      <c r="C686" s="4"/>
      <c r="D686" s="4"/>
      <c r="E686" s="4"/>
      <c r="F686" s="4"/>
      <c r="G686" s="4"/>
    </row>
    <row r="687" ht="15.75" customHeight="1">
      <c r="A687" s="4"/>
      <c r="B687" s="4"/>
      <c r="C687" s="4"/>
      <c r="D687" s="4"/>
      <c r="E687" s="4"/>
      <c r="F687" s="4"/>
      <c r="G687" s="4"/>
    </row>
    <row r="688" ht="15.75" customHeight="1">
      <c r="A688" s="4"/>
      <c r="B688" s="4"/>
      <c r="C688" s="4"/>
      <c r="D688" s="4"/>
      <c r="E688" s="4"/>
      <c r="F688" s="4"/>
      <c r="G688" s="4"/>
    </row>
    <row r="689" ht="15.75" customHeight="1">
      <c r="A689" s="4"/>
      <c r="B689" s="4"/>
      <c r="C689" s="4"/>
      <c r="D689" s="4"/>
      <c r="E689" s="4"/>
      <c r="F689" s="4"/>
      <c r="G689" s="4"/>
    </row>
    <row r="690" ht="15.75" customHeight="1">
      <c r="A690" s="4"/>
      <c r="B690" s="4"/>
      <c r="C690" s="4"/>
      <c r="D690" s="4"/>
      <c r="E690" s="4"/>
      <c r="F690" s="4"/>
      <c r="G690" s="4"/>
    </row>
    <row r="691" ht="15.75" customHeight="1">
      <c r="A691" s="4"/>
      <c r="B691" s="4"/>
      <c r="C691" s="4"/>
      <c r="D691" s="4"/>
      <c r="E691" s="4"/>
      <c r="F691" s="4"/>
      <c r="G691" s="4"/>
    </row>
    <row r="692" ht="15.75" customHeight="1">
      <c r="A692" s="4"/>
      <c r="B692" s="4"/>
      <c r="C692" s="4"/>
      <c r="D692" s="4"/>
      <c r="E692" s="4"/>
      <c r="F692" s="4"/>
      <c r="G692" s="4"/>
    </row>
    <row r="693" ht="15.75" customHeight="1">
      <c r="A693" s="4"/>
      <c r="B693" s="4"/>
      <c r="C693" s="4"/>
      <c r="D693" s="4"/>
      <c r="E693" s="4"/>
      <c r="F693" s="4"/>
      <c r="G693" s="4"/>
    </row>
    <row r="694" ht="15.75" customHeight="1">
      <c r="A694" s="4"/>
      <c r="B694" s="4"/>
      <c r="C694" s="4"/>
      <c r="D694" s="4"/>
      <c r="E694" s="4"/>
      <c r="F694" s="4"/>
      <c r="G694" s="4"/>
    </row>
    <row r="695" ht="15.75" customHeight="1">
      <c r="A695" s="4"/>
      <c r="B695" s="4"/>
      <c r="C695" s="4"/>
      <c r="D695" s="4"/>
      <c r="E695" s="4"/>
      <c r="F695" s="4"/>
      <c r="G695" s="4"/>
    </row>
    <row r="696" ht="15.75" customHeight="1">
      <c r="A696" s="4"/>
      <c r="B696" s="4"/>
      <c r="C696" s="4"/>
      <c r="D696" s="4"/>
      <c r="E696" s="4"/>
      <c r="F696" s="4"/>
      <c r="G696" s="4"/>
    </row>
    <row r="697" ht="15.75" customHeight="1">
      <c r="A697" s="4"/>
      <c r="B697" s="4"/>
      <c r="C697" s="4"/>
      <c r="D697" s="4"/>
      <c r="E697" s="4"/>
      <c r="F697" s="4"/>
      <c r="G697" s="4"/>
    </row>
    <row r="698" ht="15.75" customHeight="1">
      <c r="A698" s="4"/>
      <c r="B698" s="4"/>
      <c r="C698" s="4"/>
      <c r="D698" s="4"/>
      <c r="E698" s="4"/>
      <c r="F698" s="4"/>
      <c r="G698" s="4"/>
    </row>
    <row r="699" ht="15.75" customHeight="1">
      <c r="A699" s="4"/>
      <c r="B699" s="4"/>
      <c r="C699" s="4"/>
      <c r="D699" s="4"/>
      <c r="E699" s="4"/>
      <c r="F699" s="4"/>
      <c r="G699" s="4"/>
    </row>
    <row r="700" ht="15.75" customHeight="1">
      <c r="A700" s="4"/>
      <c r="B700" s="4"/>
      <c r="C700" s="4"/>
      <c r="D700" s="4"/>
      <c r="E700" s="4"/>
      <c r="F700" s="4"/>
      <c r="G700" s="4"/>
    </row>
    <row r="701" ht="15.75" customHeight="1">
      <c r="A701" s="4"/>
      <c r="B701" s="4"/>
      <c r="C701" s="4"/>
      <c r="D701" s="4"/>
      <c r="E701" s="4"/>
      <c r="F701" s="4"/>
      <c r="G701" s="4"/>
    </row>
    <row r="702" ht="15.75" customHeight="1">
      <c r="A702" s="4"/>
      <c r="B702" s="4"/>
      <c r="C702" s="4"/>
      <c r="D702" s="4"/>
      <c r="E702" s="4"/>
      <c r="F702" s="4"/>
      <c r="G702" s="4"/>
    </row>
    <row r="703" ht="15.75" customHeight="1">
      <c r="A703" s="4"/>
      <c r="B703" s="4"/>
      <c r="C703" s="4"/>
      <c r="D703" s="4"/>
      <c r="E703" s="4"/>
      <c r="F703" s="4"/>
      <c r="G703" s="4"/>
    </row>
    <row r="704" ht="15.75" customHeight="1">
      <c r="A704" s="4"/>
      <c r="B704" s="4"/>
      <c r="C704" s="4"/>
      <c r="D704" s="4"/>
      <c r="E704" s="4"/>
      <c r="F704" s="4"/>
      <c r="G704" s="4"/>
    </row>
    <row r="705" ht="15.75" customHeight="1">
      <c r="A705" s="4"/>
      <c r="B705" s="4"/>
      <c r="C705" s="4"/>
      <c r="D705" s="4"/>
      <c r="E705" s="4"/>
      <c r="F705" s="4"/>
      <c r="G705" s="4"/>
    </row>
    <row r="706" ht="15.75" customHeight="1">
      <c r="A706" s="4"/>
      <c r="B706" s="4"/>
      <c r="C706" s="4"/>
      <c r="D706" s="4"/>
      <c r="E706" s="4"/>
      <c r="F706" s="4"/>
      <c r="G706" s="4"/>
    </row>
    <row r="707" ht="15.75" customHeight="1">
      <c r="A707" s="4"/>
      <c r="B707" s="4"/>
      <c r="C707" s="4"/>
      <c r="D707" s="4"/>
      <c r="E707" s="4"/>
      <c r="F707" s="4"/>
      <c r="G707" s="4"/>
    </row>
    <row r="708" ht="15.75" customHeight="1">
      <c r="A708" s="4"/>
      <c r="B708" s="4"/>
      <c r="C708" s="4"/>
      <c r="D708" s="4"/>
      <c r="E708" s="4"/>
      <c r="F708" s="4"/>
      <c r="G708" s="4"/>
    </row>
    <row r="709" ht="15.75" customHeight="1">
      <c r="A709" s="4"/>
      <c r="B709" s="4"/>
      <c r="C709" s="4"/>
      <c r="D709" s="4"/>
      <c r="E709" s="4"/>
      <c r="F709" s="4"/>
      <c r="G709" s="4"/>
    </row>
    <row r="710" ht="15.75" customHeight="1">
      <c r="A710" s="4"/>
      <c r="B710" s="4"/>
      <c r="C710" s="4"/>
      <c r="D710" s="4"/>
      <c r="E710" s="4"/>
      <c r="F710" s="4"/>
      <c r="G710" s="4"/>
    </row>
    <row r="711" ht="15.75" customHeight="1">
      <c r="A711" s="4"/>
      <c r="B711" s="4"/>
      <c r="C711" s="4"/>
      <c r="D711" s="4"/>
      <c r="E711" s="4"/>
      <c r="F711" s="4"/>
      <c r="G711" s="4"/>
    </row>
    <row r="712" ht="15.75" customHeight="1">
      <c r="A712" s="4"/>
      <c r="B712" s="4"/>
      <c r="C712" s="4"/>
      <c r="D712" s="4"/>
      <c r="E712" s="4"/>
      <c r="F712" s="4"/>
      <c r="G712" s="4"/>
    </row>
    <row r="713" ht="15.75" customHeight="1">
      <c r="A713" s="4"/>
      <c r="B713" s="4"/>
      <c r="C713" s="4"/>
      <c r="D713" s="4"/>
      <c r="E713" s="4"/>
      <c r="F713" s="4"/>
      <c r="G713" s="4"/>
    </row>
    <row r="714" ht="15.75" customHeight="1">
      <c r="A714" s="4"/>
      <c r="B714" s="4"/>
      <c r="C714" s="4"/>
      <c r="D714" s="4"/>
      <c r="E714" s="4"/>
      <c r="F714" s="4"/>
      <c r="G714" s="4"/>
    </row>
    <row r="715" ht="15.75" customHeight="1">
      <c r="A715" s="4"/>
      <c r="B715" s="4"/>
      <c r="C715" s="4"/>
      <c r="D715" s="4"/>
      <c r="E715" s="4"/>
      <c r="F715" s="4"/>
      <c r="G715" s="4"/>
    </row>
    <row r="716" ht="15.75" customHeight="1">
      <c r="A716" s="4"/>
      <c r="B716" s="4"/>
      <c r="C716" s="4"/>
      <c r="D716" s="4"/>
      <c r="E716" s="4"/>
      <c r="F716" s="4"/>
      <c r="G716" s="4"/>
    </row>
    <row r="717" ht="15.75" customHeight="1">
      <c r="A717" s="4"/>
      <c r="B717" s="4"/>
      <c r="C717" s="4"/>
      <c r="D717" s="4"/>
      <c r="E717" s="4"/>
      <c r="F717" s="4"/>
      <c r="G717" s="4"/>
    </row>
    <row r="718" ht="15.75" customHeight="1">
      <c r="A718" s="4"/>
      <c r="B718" s="4"/>
      <c r="C718" s="4"/>
      <c r="D718" s="4"/>
      <c r="E718" s="4"/>
      <c r="F718" s="4"/>
      <c r="G718" s="4"/>
    </row>
    <row r="719" ht="15.75" customHeight="1">
      <c r="A719" s="4"/>
      <c r="B719" s="4"/>
      <c r="C719" s="4"/>
      <c r="D719" s="4"/>
      <c r="E719" s="4"/>
      <c r="F719" s="4"/>
      <c r="G719" s="4"/>
    </row>
    <row r="720" ht="15.75" customHeight="1">
      <c r="A720" s="4"/>
      <c r="B720" s="4"/>
      <c r="C720" s="4"/>
      <c r="D720" s="4"/>
      <c r="E720" s="4"/>
      <c r="F720" s="4"/>
      <c r="G720" s="4"/>
    </row>
    <row r="721" ht="15.75" customHeight="1">
      <c r="A721" s="4"/>
      <c r="B721" s="4"/>
      <c r="C721" s="4"/>
      <c r="D721" s="4"/>
      <c r="E721" s="4"/>
      <c r="F721" s="4"/>
      <c r="G721" s="4"/>
    </row>
    <row r="722" ht="15.75" customHeight="1">
      <c r="A722" s="4"/>
      <c r="B722" s="4"/>
      <c r="C722" s="4"/>
      <c r="D722" s="4"/>
      <c r="E722" s="4"/>
      <c r="F722" s="4"/>
      <c r="G722" s="4"/>
    </row>
    <row r="723" ht="15.75" customHeight="1">
      <c r="A723" s="4"/>
      <c r="B723" s="4"/>
      <c r="C723" s="4"/>
      <c r="D723" s="4"/>
      <c r="E723" s="4"/>
      <c r="F723" s="4"/>
      <c r="G723" s="4"/>
    </row>
    <row r="724" ht="15.75" customHeight="1">
      <c r="A724" s="4"/>
      <c r="B724" s="4"/>
      <c r="C724" s="4"/>
      <c r="D724" s="4"/>
      <c r="E724" s="4"/>
      <c r="F724" s="4"/>
      <c r="G724" s="4"/>
    </row>
    <row r="725" ht="15.75" customHeight="1">
      <c r="A725" s="4"/>
      <c r="B725" s="4"/>
      <c r="C725" s="4"/>
      <c r="D725" s="4"/>
      <c r="E725" s="4"/>
      <c r="F725" s="4"/>
      <c r="G725" s="4"/>
    </row>
    <row r="726" ht="15.75" customHeight="1">
      <c r="A726" s="4"/>
      <c r="B726" s="4"/>
      <c r="C726" s="4"/>
      <c r="D726" s="4"/>
      <c r="E726" s="4"/>
      <c r="F726" s="4"/>
      <c r="G726" s="4"/>
    </row>
    <row r="727" ht="15.75" customHeight="1">
      <c r="A727" s="4"/>
      <c r="B727" s="4"/>
      <c r="C727" s="4"/>
      <c r="D727" s="4"/>
      <c r="E727" s="4"/>
      <c r="F727" s="4"/>
      <c r="G727" s="4"/>
    </row>
    <row r="728" ht="15.75" customHeight="1">
      <c r="A728" s="4"/>
      <c r="B728" s="4"/>
      <c r="C728" s="4"/>
      <c r="D728" s="4"/>
      <c r="E728" s="4"/>
      <c r="F728" s="4"/>
      <c r="G728" s="4"/>
    </row>
    <row r="729" ht="15.75" customHeight="1">
      <c r="A729" s="4"/>
      <c r="B729" s="4"/>
      <c r="C729" s="4"/>
      <c r="D729" s="4"/>
      <c r="E729" s="4"/>
      <c r="F729" s="4"/>
      <c r="G729" s="4"/>
    </row>
    <row r="730" ht="15.75" customHeight="1">
      <c r="A730" s="4"/>
      <c r="B730" s="4"/>
      <c r="C730" s="4"/>
      <c r="D730" s="4"/>
      <c r="E730" s="4"/>
      <c r="F730" s="4"/>
      <c r="G730" s="4"/>
    </row>
    <row r="731" ht="15.75" customHeight="1">
      <c r="A731" s="4"/>
      <c r="B731" s="4"/>
      <c r="C731" s="4"/>
      <c r="D731" s="4"/>
      <c r="E731" s="4"/>
      <c r="F731" s="4"/>
      <c r="G731" s="4"/>
    </row>
    <row r="732" ht="15.75" customHeight="1">
      <c r="A732" s="4"/>
      <c r="B732" s="4"/>
      <c r="C732" s="4"/>
      <c r="D732" s="4"/>
      <c r="E732" s="4"/>
      <c r="F732" s="4"/>
      <c r="G732" s="4"/>
    </row>
    <row r="733" ht="15.75" customHeight="1">
      <c r="A733" s="4"/>
      <c r="B733" s="4"/>
      <c r="C733" s="4"/>
      <c r="D733" s="4"/>
      <c r="E733" s="4"/>
      <c r="F733" s="4"/>
      <c r="G733" s="4"/>
    </row>
    <row r="734" ht="15.75" customHeight="1">
      <c r="A734" s="4"/>
      <c r="B734" s="4"/>
      <c r="C734" s="4"/>
      <c r="D734" s="4"/>
      <c r="E734" s="4"/>
      <c r="F734" s="4"/>
      <c r="G734" s="4"/>
    </row>
    <row r="735" ht="15.75" customHeight="1">
      <c r="A735" s="4"/>
      <c r="B735" s="4"/>
      <c r="C735" s="4"/>
      <c r="D735" s="4"/>
      <c r="E735" s="4"/>
      <c r="F735" s="4"/>
      <c r="G735" s="4"/>
    </row>
    <row r="736" ht="15.75" customHeight="1">
      <c r="A736" s="4"/>
      <c r="B736" s="4"/>
      <c r="C736" s="4"/>
      <c r="D736" s="4"/>
      <c r="E736" s="4"/>
      <c r="F736" s="4"/>
      <c r="G736" s="4"/>
    </row>
    <row r="737" ht="15.75" customHeight="1">
      <c r="A737" s="4"/>
      <c r="B737" s="4"/>
      <c r="C737" s="4"/>
      <c r="D737" s="4"/>
      <c r="E737" s="4"/>
      <c r="F737" s="4"/>
      <c r="G737" s="4"/>
    </row>
    <row r="738" ht="15.75" customHeight="1">
      <c r="A738" s="4"/>
      <c r="B738" s="4"/>
      <c r="C738" s="4"/>
      <c r="D738" s="4"/>
      <c r="E738" s="4"/>
      <c r="F738" s="4"/>
      <c r="G738" s="4"/>
    </row>
    <row r="739" ht="15.75" customHeight="1">
      <c r="A739" s="4"/>
      <c r="B739" s="4"/>
      <c r="C739" s="4"/>
      <c r="D739" s="4"/>
      <c r="E739" s="4"/>
      <c r="F739" s="4"/>
      <c r="G739" s="4"/>
    </row>
    <row r="740" ht="15.75" customHeight="1">
      <c r="A740" s="4"/>
      <c r="B740" s="4"/>
      <c r="C740" s="4"/>
      <c r="D740" s="4"/>
      <c r="E740" s="4"/>
      <c r="F740" s="4"/>
      <c r="G740" s="4"/>
    </row>
    <row r="741" ht="15.75" customHeight="1">
      <c r="A741" s="4"/>
      <c r="B741" s="4"/>
      <c r="C741" s="4"/>
      <c r="D741" s="4"/>
      <c r="E741" s="4"/>
      <c r="F741" s="4"/>
      <c r="G741" s="4"/>
    </row>
    <row r="742" ht="15.75" customHeight="1">
      <c r="A742" s="4"/>
      <c r="B742" s="4"/>
      <c r="C742" s="4"/>
      <c r="D742" s="4"/>
      <c r="E742" s="4"/>
      <c r="F742" s="4"/>
      <c r="G742" s="4"/>
    </row>
    <row r="743" ht="15.75" customHeight="1">
      <c r="A743" s="4"/>
      <c r="B743" s="4"/>
      <c r="C743" s="4"/>
      <c r="D743" s="4"/>
      <c r="E743" s="4"/>
      <c r="F743" s="4"/>
      <c r="G743" s="4"/>
    </row>
    <row r="744" ht="15.75" customHeight="1">
      <c r="A744" s="4"/>
      <c r="B744" s="4"/>
      <c r="C744" s="4"/>
      <c r="D744" s="4"/>
      <c r="E744" s="4"/>
      <c r="F744" s="4"/>
      <c r="G744" s="4"/>
    </row>
    <row r="745" ht="15.75" customHeight="1">
      <c r="A745" s="4"/>
      <c r="B745" s="4"/>
      <c r="C745" s="4"/>
      <c r="D745" s="4"/>
      <c r="E745" s="4"/>
      <c r="F745" s="4"/>
      <c r="G745" s="4"/>
    </row>
    <row r="746" ht="15.75" customHeight="1">
      <c r="A746" s="4"/>
      <c r="B746" s="4"/>
      <c r="C746" s="4"/>
      <c r="D746" s="4"/>
      <c r="E746" s="4"/>
      <c r="F746" s="4"/>
      <c r="G746" s="4"/>
    </row>
    <row r="747" ht="15.75" customHeight="1">
      <c r="A747" s="4"/>
      <c r="B747" s="4"/>
      <c r="C747" s="4"/>
      <c r="D747" s="4"/>
      <c r="E747" s="4"/>
      <c r="F747" s="4"/>
      <c r="G747" s="4"/>
    </row>
    <row r="748" ht="15.75" customHeight="1">
      <c r="A748" s="4"/>
      <c r="B748" s="4"/>
      <c r="C748" s="4"/>
      <c r="D748" s="4"/>
      <c r="E748" s="4"/>
      <c r="F748" s="4"/>
      <c r="G748" s="4"/>
    </row>
    <row r="749" ht="15.75" customHeight="1">
      <c r="A749" s="4"/>
      <c r="B749" s="4"/>
      <c r="C749" s="4"/>
      <c r="D749" s="4"/>
      <c r="E749" s="4"/>
      <c r="F749" s="4"/>
      <c r="G749" s="4"/>
    </row>
    <row r="750" ht="15.75" customHeight="1">
      <c r="A750" s="4"/>
      <c r="B750" s="4"/>
      <c r="C750" s="4"/>
      <c r="D750" s="4"/>
      <c r="E750" s="4"/>
      <c r="F750" s="4"/>
      <c r="G750" s="4"/>
    </row>
    <row r="751" ht="15.75" customHeight="1">
      <c r="A751" s="4"/>
      <c r="B751" s="4"/>
      <c r="C751" s="4"/>
      <c r="D751" s="4"/>
      <c r="E751" s="4"/>
      <c r="F751" s="4"/>
      <c r="G751" s="4"/>
    </row>
    <row r="752" ht="15.75" customHeight="1">
      <c r="A752" s="4"/>
      <c r="B752" s="4"/>
      <c r="C752" s="4"/>
      <c r="D752" s="4"/>
      <c r="E752" s="4"/>
      <c r="F752" s="4"/>
      <c r="G752" s="4"/>
    </row>
    <row r="753" ht="15.75" customHeight="1">
      <c r="A753" s="4"/>
      <c r="B753" s="4"/>
      <c r="C753" s="4"/>
      <c r="D753" s="4"/>
      <c r="E753" s="4"/>
      <c r="F753" s="4"/>
      <c r="G753" s="4"/>
    </row>
    <row r="754" ht="15.75" customHeight="1">
      <c r="A754" s="4"/>
      <c r="B754" s="4"/>
      <c r="C754" s="4"/>
      <c r="D754" s="4"/>
      <c r="E754" s="4"/>
      <c r="F754" s="4"/>
      <c r="G754" s="4"/>
    </row>
    <row r="755" ht="15.75" customHeight="1">
      <c r="A755" s="4"/>
      <c r="B755" s="4"/>
      <c r="C755" s="4"/>
      <c r="D755" s="4"/>
      <c r="E755" s="4"/>
      <c r="F755" s="4"/>
      <c r="G755" s="4"/>
    </row>
    <row r="756" ht="15.75" customHeight="1">
      <c r="A756" s="4"/>
      <c r="B756" s="4"/>
      <c r="C756" s="4"/>
      <c r="D756" s="4"/>
      <c r="E756" s="4"/>
      <c r="F756" s="4"/>
      <c r="G756" s="4"/>
    </row>
    <row r="757" ht="15.75" customHeight="1">
      <c r="A757" s="4"/>
      <c r="B757" s="4"/>
      <c r="C757" s="4"/>
      <c r="D757" s="4"/>
      <c r="E757" s="4"/>
      <c r="F757" s="4"/>
      <c r="G757" s="4"/>
    </row>
    <row r="758" ht="15.75" customHeight="1">
      <c r="A758" s="4"/>
      <c r="B758" s="4"/>
      <c r="C758" s="4"/>
      <c r="D758" s="4"/>
      <c r="E758" s="4"/>
      <c r="F758" s="4"/>
      <c r="G758" s="4"/>
    </row>
    <row r="759" ht="15.75" customHeight="1">
      <c r="A759" s="4"/>
      <c r="B759" s="4"/>
      <c r="C759" s="4"/>
      <c r="D759" s="4"/>
      <c r="E759" s="4"/>
      <c r="F759" s="4"/>
      <c r="G759" s="4"/>
    </row>
    <row r="760" ht="15.75" customHeight="1">
      <c r="A760" s="4"/>
      <c r="B760" s="4"/>
      <c r="C760" s="4"/>
      <c r="D760" s="4"/>
      <c r="E760" s="4"/>
      <c r="F760" s="4"/>
      <c r="G760" s="4"/>
    </row>
    <row r="761" ht="15.75" customHeight="1">
      <c r="A761" s="4"/>
      <c r="B761" s="4"/>
      <c r="C761" s="4"/>
      <c r="D761" s="4"/>
      <c r="E761" s="4"/>
      <c r="F761" s="4"/>
      <c r="G761" s="4"/>
    </row>
    <row r="762" ht="15.75" customHeight="1">
      <c r="A762" s="4"/>
      <c r="B762" s="4"/>
      <c r="C762" s="4"/>
      <c r="D762" s="4"/>
      <c r="E762" s="4"/>
      <c r="F762" s="4"/>
      <c r="G762" s="4"/>
    </row>
    <row r="763" ht="15.75" customHeight="1">
      <c r="A763" s="4"/>
      <c r="B763" s="4"/>
      <c r="C763" s="4"/>
      <c r="D763" s="4"/>
      <c r="E763" s="4"/>
      <c r="F763" s="4"/>
      <c r="G763" s="4"/>
    </row>
    <row r="764" ht="15.75" customHeight="1">
      <c r="A764" s="4"/>
      <c r="B764" s="4"/>
      <c r="C764" s="4"/>
      <c r="D764" s="4"/>
      <c r="E764" s="4"/>
      <c r="F764" s="4"/>
      <c r="G764" s="4"/>
    </row>
    <row r="765" ht="15.75" customHeight="1">
      <c r="A765" s="4"/>
      <c r="B765" s="4"/>
      <c r="C765" s="4"/>
      <c r="D765" s="4"/>
      <c r="E765" s="4"/>
      <c r="F765" s="4"/>
      <c r="G765" s="4"/>
    </row>
    <row r="766" ht="15.75" customHeight="1">
      <c r="A766" s="4"/>
      <c r="B766" s="4"/>
      <c r="C766" s="4"/>
      <c r="D766" s="4"/>
      <c r="E766" s="4"/>
      <c r="F766" s="4"/>
      <c r="G766" s="4"/>
    </row>
    <row r="767" ht="15.75" customHeight="1">
      <c r="A767" s="4"/>
      <c r="B767" s="4"/>
      <c r="C767" s="4"/>
      <c r="D767" s="4"/>
      <c r="E767" s="4"/>
      <c r="F767" s="4"/>
      <c r="G767" s="4"/>
    </row>
    <row r="768" ht="15.75" customHeight="1">
      <c r="A768" s="4"/>
      <c r="B768" s="4"/>
      <c r="C768" s="4"/>
      <c r="D768" s="4"/>
      <c r="E768" s="4"/>
      <c r="F768" s="4"/>
      <c r="G768" s="4"/>
    </row>
    <row r="769" ht="15.75" customHeight="1">
      <c r="A769" s="4"/>
      <c r="B769" s="4"/>
      <c r="C769" s="4"/>
      <c r="D769" s="4"/>
      <c r="E769" s="4"/>
      <c r="F769" s="4"/>
      <c r="G769" s="4"/>
    </row>
    <row r="770" ht="15.75" customHeight="1">
      <c r="A770" s="4"/>
      <c r="B770" s="4"/>
      <c r="C770" s="4"/>
      <c r="D770" s="4"/>
      <c r="E770" s="4"/>
      <c r="F770" s="4"/>
      <c r="G770" s="4"/>
    </row>
    <row r="771" ht="15.75" customHeight="1">
      <c r="A771" s="4"/>
      <c r="B771" s="4"/>
      <c r="C771" s="4"/>
      <c r="D771" s="4"/>
      <c r="E771" s="4"/>
      <c r="F771" s="4"/>
      <c r="G771" s="4"/>
    </row>
    <row r="772" ht="15.75" customHeight="1">
      <c r="A772" s="4"/>
      <c r="B772" s="4"/>
      <c r="C772" s="4"/>
      <c r="D772" s="4"/>
      <c r="E772" s="4"/>
      <c r="F772" s="4"/>
      <c r="G772" s="4"/>
    </row>
    <row r="773" ht="15.75" customHeight="1">
      <c r="A773" s="4"/>
      <c r="B773" s="4"/>
      <c r="C773" s="4"/>
      <c r="D773" s="4"/>
      <c r="E773" s="4"/>
      <c r="F773" s="4"/>
      <c r="G773" s="4"/>
    </row>
    <row r="774" ht="15.75" customHeight="1">
      <c r="A774" s="4"/>
      <c r="B774" s="4"/>
      <c r="C774" s="4"/>
      <c r="D774" s="4"/>
      <c r="E774" s="4"/>
      <c r="F774" s="4"/>
      <c r="G774" s="4"/>
    </row>
    <row r="775" ht="15.75" customHeight="1">
      <c r="A775" s="4"/>
      <c r="B775" s="4"/>
      <c r="C775" s="4"/>
      <c r="D775" s="4"/>
      <c r="E775" s="4"/>
      <c r="F775" s="4"/>
      <c r="G775" s="4"/>
    </row>
    <row r="776" ht="15.75" customHeight="1">
      <c r="A776" s="4"/>
      <c r="B776" s="4"/>
      <c r="C776" s="4"/>
      <c r="D776" s="4"/>
      <c r="E776" s="4"/>
      <c r="F776" s="4"/>
      <c r="G776" s="4"/>
    </row>
    <row r="777" ht="15.75" customHeight="1">
      <c r="A777" s="4"/>
      <c r="B777" s="4"/>
      <c r="C777" s="4"/>
      <c r="D777" s="4"/>
      <c r="E777" s="4"/>
      <c r="F777" s="4"/>
      <c r="G777" s="4"/>
    </row>
    <row r="778" ht="15.75" customHeight="1">
      <c r="A778" s="4"/>
      <c r="B778" s="4"/>
      <c r="C778" s="4"/>
      <c r="D778" s="4"/>
      <c r="E778" s="4"/>
      <c r="F778" s="4"/>
      <c r="G778" s="4"/>
    </row>
    <row r="779" ht="15.75" customHeight="1">
      <c r="A779" s="4"/>
      <c r="B779" s="4"/>
      <c r="C779" s="4"/>
      <c r="D779" s="4"/>
      <c r="E779" s="4"/>
      <c r="F779" s="4"/>
      <c r="G779" s="4"/>
    </row>
    <row r="780" ht="15.75" customHeight="1">
      <c r="A780" s="4"/>
      <c r="B780" s="4"/>
      <c r="C780" s="4"/>
      <c r="D780" s="4"/>
      <c r="E780" s="4"/>
      <c r="F780" s="4"/>
      <c r="G780" s="4"/>
    </row>
    <row r="781" ht="15.75" customHeight="1">
      <c r="A781" s="4"/>
      <c r="B781" s="4"/>
      <c r="C781" s="4"/>
      <c r="D781" s="4"/>
      <c r="E781" s="4"/>
      <c r="F781" s="4"/>
      <c r="G781" s="4"/>
    </row>
    <row r="782" ht="15.75" customHeight="1">
      <c r="A782" s="4"/>
      <c r="B782" s="4"/>
      <c r="C782" s="4"/>
      <c r="D782" s="4"/>
      <c r="E782" s="4"/>
      <c r="F782" s="4"/>
      <c r="G782" s="4"/>
    </row>
    <row r="783" ht="15.75" customHeight="1">
      <c r="A783" s="4"/>
      <c r="B783" s="4"/>
      <c r="C783" s="4"/>
      <c r="D783" s="4"/>
      <c r="E783" s="4"/>
      <c r="F783" s="4"/>
      <c r="G783" s="4"/>
    </row>
    <row r="784" ht="15.75" customHeight="1">
      <c r="A784" s="4"/>
      <c r="B784" s="4"/>
      <c r="C784" s="4"/>
      <c r="D784" s="4"/>
      <c r="E784" s="4"/>
      <c r="F784" s="4"/>
      <c r="G784" s="4"/>
    </row>
    <row r="785" ht="15.75" customHeight="1">
      <c r="A785" s="4"/>
      <c r="B785" s="4"/>
      <c r="C785" s="4"/>
      <c r="D785" s="4"/>
      <c r="E785" s="4"/>
      <c r="F785" s="4"/>
      <c r="G785" s="4"/>
    </row>
    <row r="786" ht="15.75" customHeight="1">
      <c r="A786" s="4"/>
      <c r="B786" s="4"/>
      <c r="C786" s="4"/>
      <c r="D786" s="4"/>
      <c r="E786" s="4"/>
      <c r="F786" s="4"/>
      <c r="G786" s="4"/>
    </row>
    <row r="787" ht="15.75" customHeight="1">
      <c r="A787" s="4"/>
      <c r="B787" s="4"/>
      <c r="C787" s="4"/>
      <c r="D787" s="4"/>
      <c r="E787" s="4"/>
      <c r="F787" s="4"/>
      <c r="G787" s="4"/>
    </row>
    <row r="788" ht="15.75" customHeight="1">
      <c r="A788" s="4"/>
      <c r="B788" s="4"/>
      <c r="C788" s="4"/>
      <c r="D788" s="4"/>
      <c r="E788" s="4"/>
      <c r="F788" s="4"/>
      <c r="G788" s="4"/>
    </row>
    <row r="789" ht="15.75" customHeight="1">
      <c r="A789" s="4"/>
      <c r="B789" s="4"/>
      <c r="C789" s="4"/>
      <c r="D789" s="4"/>
      <c r="E789" s="4"/>
      <c r="F789" s="4"/>
      <c r="G789" s="4"/>
    </row>
    <row r="790" ht="15.75" customHeight="1">
      <c r="A790" s="4"/>
      <c r="B790" s="4"/>
      <c r="C790" s="4"/>
      <c r="D790" s="4"/>
      <c r="E790" s="4"/>
      <c r="F790" s="4"/>
      <c r="G790" s="4"/>
    </row>
    <row r="791" ht="15.75" customHeight="1">
      <c r="A791" s="4"/>
      <c r="B791" s="4"/>
      <c r="C791" s="4"/>
      <c r="D791" s="4"/>
      <c r="E791" s="4"/>
      <c r="F791" s="4"/>
      <c r="G791" s="4"/>
    </row>
    <row r="792" ht="15.75" customHeight="1">
      <c r="A792" s="4"/>
      <c r="B792" s="4"/>
      <c r="C792" s="4"/>
      <c r="D792" s="4"/>
      <c r="E792" s="4"/>
      <c r="F792" s="4"/>
      <c r="G792" s="4"/>
    </row>
    <row r="793" ht="15.75" customHeight="1">
      <c r="A793" s="4"/>
      <c r="B793" s="4"/>
      <c r="C793" s="4"/>
      <c r="D793" s="4"/>
      <c r="E793" s="4"/>
      <c r="F793" s="4"/>
      <c r="G793" s="4"/>
    </row>
    <row r="794" ht="15.75" customHeight="1">
      <c r="A794" s="4"/>
      <c r="B794" s="4"/>
      <c r="C794" s="4"/>
      <c r="D794" s="4"/>
      <c r="E794" s="4"/>
      <c r="F794" s="4"/>
      <c r="G794" s="4"/>
    </row>
    <row r="795" ht="15.75" customHeight="1">
      <c r="A795" s="4"/>
      <c r="B795" s="4"/>
      <c r="C795" s="4"/>
      <c r="D795" s="4"/>
      <c r="E795" s="4"/>
      <c r="F795" s="4"/>
      <c r="G795" s="4"/>
    </row>
    <row r="796" ht="15.75" customHeight="1">
      <c r="A796" s="4"/>
      <c r="B796" s="4"/>
      <c r="C796" s="4"/>
      <c r="D796" s="4"/>
      <c r="E796" s="4"/>
      <c r="F796" s="4"/>
      <c r="G796" s="4"/>
    </row>
    <row r="797" ht="15.75" customHeight="1">
      <c r="A797" s="4"/>
      <c r="B797" s="4"/>
      <c r="C797" s="4"/>
      <c r="D797" s="4"/>
      <c r="E797" s="4"/>
      <c r="F797" s="4"/>
      <c r="G797" s="4"/>
    </row>
    <row r="798" ht="15.75" customHeight="1">
      <c r="A798" s="4"/>
      <c r="B798" s="4"/>
      <c r="C798" s="4"/>
      <c r="D798" s="4"/>
      <c r="E798" s="4"/>
      <c r="F798" s="4"/>
      <c r="G798" s="4"/>
    </row>
    <row r="799" ht="15.75" customHeight="1">
      <c r="A799" s="4"/>
      <c r="B799" s="4"/>
      <c r="C799" s="4"/>
      <c r="D799" s="4"/>
      <c r="E799" s="4"/>
      <c r="F799" s="4"/>
      <c r="G799" s="4"/>
    </row>
    <row r="800" ht="15.75" customHeight="1">
      <c r="A800" s="4"/>
      <c r="B800" s="4"/>
      <c r="C800" s="4"/>
      <c r="D800" s="4"/>
      <c r="E800" s="4"/>
      <c r="F800" s="4"/>
      <c r="G800" s="4"/>
    </row>
    <row r="801" ht="15.75" customHeight="1">
      <c r="A801" s="4"/>
      <c r="B801" s="4"/>
      <c r="C801" s="4"/>
      <c r="D801" s="4"/>
      <c r="E801" s="4"/>
      <c r="F801" s="4"/>
      <c r="G801" s="4"/>
    </row>
    <row r="802" ht="15.75" customHeight="1">
      <c r="A802" s="4"/>
      <c r="B802" s="4"/>
      <c r="C802" s="4"/>
      <c r="D802" s="4"/>
      <c r="E802" s="4"/>
      <c r="F802" s="4"/>
      <c r="G802" s="4"/>
    </row>
    <row r="803" ht="15.75" customHeight="1">
      <c r="A803" s="4"/>
      <c r="B803" s="4"/>
      <c r="C803" s="4"/>
      <c r="D803" s="4"/>
      <c r="E803" s="4"/>
      <c r="F803" s="4"/>
      <c r="G803" s="4"/>
    </row>
    <row r="804" ht="15.75" customHeight="1">
      <c r="A804" s="4"/>
      <c r="B804" s="4"/>
      <c r="C804" s="4"/>
      <c r="D804" s="4"/>
      <c r="E804" s="4"/>
      <c r="F804" s="4"/>
      <c r="G804" s="4"/>
    </row>
    <row r="805" ht="15.75" customHeight="1">
      <c r="A805" s="4"/>
      <c r="B805" s="4"/>
      <c r="C805" s="4"/>
      <c r="D805" s="4"/>
      <c r="E805" s="4"/>
      <c r="F805" s="4"/>
      <c r="G805" s="4"/>
    </row>
    <row r="806" ht="15.75" customHeight="1">
      <c r="A806" s="4"/>
      <c r="B806" s="4"/>
      <c r="C806" s="4"/>
      <c r="D806" s="4"/>
      <c r="E806" s="4"/>
      <c r="F806" s="4"/>
      <c r="G806" s="4"/>
    </row>
    <row r="807" ht="15.75" customHeight="1">
      <c r="A807" s="4"/>
      <c r="B807" s="4"/>
      <c r="C807" s="4"/>
      <c r="D807" s="4"/>
      <c r="E807" s="4"/>
      <c r="F807" s="4"/>
      <c r="G807" s="4"/>
    </row>
    <row r="808" ht="15.75" customHeight="1">
      <c r="A808" s="4"/>
      <c r="B808" s="4"/>
      <c r="C808" s="4"/>
      <c r="D808" s="4"/>
      <c r="E808" s="4"/>
      <c r="F808" s="4"/>
      <c r="G808" s="4"/>
    </row>
    <row r="809" ht="15.75" customHeight="1">
      <c r="A809" s="4"/>
      <c r="B809" s="4"/>
      <c r="C809" s="4"/>
      <c r="D809" s="4"/>
      <c r="E809" s="4"/>
      <c r="F809" s="4"/>
      <c r="G809" s="4"/>
    </row>
    <row r="810" ht="15.75" customHeight="1">
      <c r="A810" s="4"/>
      <c r="B810" s="4"/>
      <c r="C810" s="4"/>
      <c r="D810" s="4"/>
      <c r="E810" s="4"/>
      <c r="F810" s="4"/>
      <c r="G810" s="4"/>
    </row>
    <row r="811" ht="15.75" customHeight="1">
      <c r="A811" s="4"/>
      <c r="B811" s="4"/>
      <c r="C811" s="4"/>
      <c r="D811" s="4"/>
      <c r="E811" s="4"/>
      <c r="F811" s="4"/>
      <c r="G811" s="4"/>
    </row>
    <row r="812" ht="15.75" customHeight="1">
      <c r="A812" s="4"/>
      <c r="B812" s="4"/>
      <c r="C812" s="4"/>
      <c r="D812" s="4"/>
      <c r="E812" s="4"/>
      <c r="F812" s="4"/>
      <c r="G812" s="4"/>
    </row>
    <row r="813" ht="15.75" customHeight="1">
      <c r="A813" s="4"/>
      <c r="B813" s="4"/>
      <c r="C813" s="4"/>
      <c r="D813" s="4"/>
      <c r="E813" s="4"/>
      <c r="F813" s="4"/>
      <c r="G813" s="4"/>
    </row>
    <row r="814" ht="15.75" customHeight="1">
      <c r="A814" s="4"/>
      <c r="B814" s="4"/>
      <c r="C814" s="4"/>
      <c r="D814" s="4"/>
      <c r="E814" s="4"/>
      <c r="F814" s="4"/>
      <c r="G814" s="4"/>
    </row>
    <row r="815" ht="15.75" customHeight="1">
      <c r="A815" s="4"/>
      <c r="B815" s="4"/>
      <c r="C815" s="4"/>
      <c r="D815" s="4"/>
      <c r="E815" s="4"/>
      <c r="F815" s="4"/>
      <c r="G815" s="4"/>
    </row>
    <row r="816" ht="15.75" customHeight="1">
      <c r="A816" s="4"/>
      <c r="B816" s="4"/>
      <c r="C816" s="4"/>
      <c r="D816" s="4"/>
      <c r="E816" s="4"/>
      <c r="F816" s="4"/>
      <c r="G816" s="4"/>
    </row>
    <row r="817" ht="15.75" customHeight="1">
      <c r="A817" s="4"/>
      <c r="B817" s="4"/>
      <c r="C817" s="4"/>
      <c r="D817" s="4"/>
      <c r="E817" s="4"/>
      <c r="F817" s="4"/>
      <c r="G817" s="4"/>
    </row>
    <row r="818" ht="15.75" customHeight="1">
      <c r="A818" s="4"/>
      <c r="B818" s="4"/>
      <c r="C818" s="4"/>
      <c r="D818" s="4"/>
      <c r="E818" s="4"/>
      <c r="F818" s="4"/>
      <c r="G818" s="4"/>
    </row>
    <row r="819" ht="15.75" customHeight="1">
      <c r="A819" s="4"/>
      <c r="B819" s="4"/>
      <c r="C819" s="4"/>
      <c r="D819" s="4"/>
      <c r="E819" s="4"/>
      <c r="F819" s="4"/>
      <c r="G819" s="4"/>
    </row>
    <row r="820" ht="15.75" customHeight="1">
      <c r="A820" s="4"/>
      <c r="B820" s="4"/>
      <c r="C820" s="4"/>
      <c r="D820" s="4"/>
      <c r="E820" s="4"/>
      <c r="F820" s="4"/>
      <c r="G820" s="4"/>
    </row>
    <row r="821" ht="15.75" customHeight="1">
      <c r="A821" s="4"/>
      <c r="B821" s="4"/>
      <c r="C821" s="4"/>
      <c r="D821" s="4"/>
      <c r="E821" s="4"/>
      <c r="F821" s="4"/>
      <c r="G821" s="4"/>
    </row>
    <row r="822" ht="15.75" customHeight="1">
      <c r="A822" s="4"/>
      <c r="B822" s="4"/>
      <c r="C822" s="4"/>
      <c r="D822" s="4"/>
      <c r="E822" s="4"/>
      <c r="F822" s="4"/>
      <c r="G822" s="4"/>
    </row>
    <row r="823" ht="15.75" customHeight="1">
      <c r="A823" s="4"/>
      <c r="B823" s="4"/>
      <c r="C823" s="4"/>
      <c r="D823" s="4"/>
      <c r="E823" s="4"/>
      <c r="F823" s="4"/>
      <c r="G823" s="4"/>
    </row>
    <row r="824" ht="15.75" customHeight="1">
      <c r="A824" s="4"/>
      <c r="B824" s="4"/>
      <c r="C824" s="4"/>
      <c r="D824" s="4"/>
      <c r="E824" s="4"/>
      <c r="F824" s="4"/>
      <c r="G824" s="4"/>
    </row>
    <row r="825" ht="15.75" customHeight="1">
      <c r="A825" s="4"/>
      <c r="B825" s="4"/>
      <c r="C825" s="4"/>
      <c r="D825" s="4"/>
      <c r="E825" s="4"/>
      <c r="F825" s="4"/>
      <c r="G825" s="4"/>
    </row>
    <row r="826" ht="15.75" customHeight="1">
      <c r="A826" s="4"/>
      <c r="B826" s="4"/>
      <c r="C826" s="4"/>
      <c r="D826" s="4"/>
      <c r="E826" s="4"/>
      <c r="F826" s="4"/>
      <c r="G826" s="4"/>
    </row>
    <row r="827" ht="15.75" customHeight="1">
      <c r="A827" s="4"/>
      <c r="B827" s="4"/>
      <c r="C827" s="4"/>
      <c r="D827" s="4"/>
      <c r="E827" s="4"/>
      <c r="F827" s="4"/>
      <c r="G827" s="4"/>
    </row>
    <row r="828" ht="15.75" customHeight="1">
      <c r="A828" s="4"/>
      <c r="B828" s="4"/>
      <c r="C828" s="4"/>
      <c r="D828" s="4"/>
      <c r="E828" s="4"/>
      <c r="F828" s="4"/>
      <c r="G828" s="4"/>
    </row>
    <row r="829" ht="15.75" customHeight="1">
      <c r="A829" s="4"/>
      <c r="B829" s="4"/>
      <c r="C829" s="4"/>
      <c r="D829" s="4"/>
      <c r="E829" s="4"/>
      <c r="F829" s="4"/>
      <c r="G829" s="4"/>
    </row>
    <row r="830" ht="15.75" customHeight="1">
      <c r="A830" s="4"/>
      <c r="B830" s="4"/>
      <c r="C830" s="4"/>
      <c r="D830" s="4"/>
      <c r="E830" s="4"/>
      <c r="F830" s="4"/>
      <c r="G830" s="4"/>
    </row>
    <row r="831" ht="15.75" customHeight="1">
      <c r="A831" s="4"/>
      <c r="B831" s="4"/>
      <c r="C831" s="4"/>
      <c r="D831" s="4"/>
      <c r="E831" s="4"/>
      <c r="F831" s="4"/>
      <c r="G831" s="4"/>
    </row>
    <row r="832" ht="15.75" customHeight="1">
      <c r="A832" s="4"/>
      <c r="B832" s="4"/>
      <c r="C832" s="4"/>
      <c r="D832" s="4"/>
      <c r="E832" s="4"/>
      <c r="F832" s="4"/>
      <c r="G832" s="4"/>
    </row>
    <row r="833" ht="15.75" customHeight="1">
      <c r="A833" s="4"/>
      <c r="B833" s="4"/>
      <c r="C833" s="4"/>
      <c r="D833" s="4"/>
      <c r="E833" s="4"/>
      <c r="F833" s="4"/>
      <c r="G833" s="4"/>
    </row>
    <row r="834" ht="15.75" customHeight="1">
      <c r="A834" s="4"/>
      <c r="B834" s="4"/>
      <c r="C834" s="4"/>
      <c r="D834" s="4"/>
      <c r="E834" s="4"/>
      <c r="F834" s="4"/>
      <c r="G834" s="4"/>
    </row>
    <row r="835" ht="15.75" customHeight="1">
      <c r="A835" s="4"/>
      <c r="B835" s="4"/>
      <c r="C835" s="4"/>
      <c r="D835" s="4"/>
      <c r="E835" s="4"/>
      <c r="F835" s="4"/>
      <c r="G835" s="4"/>
    </row>
    <row r="836" ht="15.75" customHeight="1">
      <c r="A836" s="4"/>
      <c r="B836" s="4"/>
      <c r="C836" s="4"/>
      <c r="D836" s="4"/>
      <c r="E836" s="4"/>
      <c r="F836" s="4"/>
      <c r="G836" s="4"/>
    </row>
    <row r="837" ht="15.75" customHeight="1">
      <c r="A837" s="4"/>
      <c r="B837" s="4"/>
      <c r="C837" s="4"/>
      <c r="D837" s="4"/>
      <c r="E837" s="4"/>
      <c r="F837" s="4"/>
      <c r="G837" s="4"/>
    </row>
    <row r="838" ht="15.75" customHeight="1">
      <c r="A838" s="4"/>
      <c r="B838" s="4"/>
      <c r="C838" s="4"/>
      <c r="D838" s="4"/>
      <c r="E838" s="4"/>
      <c r="F838" s="4"/>
      <c r="G838" s="4"/>
    </row>
    <row r="839" ht="15.75" customHeight="1">
      <c r="A839" s="4"/>
      <c r="B839" s="4"/>
      <c r="C839" s="4"/>
      <c r="D839" s="4"/>
      <c r="E839" s="4"/>
      <c r="F839" s="4"/>
      <c r="G839" s="4"/>
    </row>
    <row r="840" ht="15.75" customHeight="1">
      <c r="A840" s="4"/>
      <c r="B840" s="4"/>
      <c r="C840" s="4"/>
      <c r="D840" s="4"/>
      <c r="E840" s="4"/>
      <c r="F840" s="4"/>
      <c r="G840" s="4"/>
    </row>
    <row r="841" ht="15.75" customHeight="1">
      <c r="A841" s="4"/>
      <c r="B841" s="4"/>
      <c r="C841" s="4"/>
      <c r="D841" s="4"/>
      <c r="E841" s="4"/>
      <c r="F841" s="4"/>
      <c r="G841" s="4"/>
    </row>
    <row r="842" ht="15.75" customHeight="1">
      <c r="A842" s="4"/>
      <c r="B842" s="4"/>
      <c r="C842" s="4"/>
      <c r="D842" s="4"/>
      <c r="E842" s="4"/>
      <c r="F842" s="4"/>
      <c r="G842" s="4"/>
    </row>
    <row r="843" ht="15.75" customHeight="1">
      <c r="A843" s="4"/>
      <c r="B843" s="4"/>
      <c r="C843" s="4"/>
      <c r="D843" s="4"/>
      <c r="E843" s="4"/>
      <c r="F843" s="4"/>
      <c r="G843" s="4"/>
    </row>
    <row r="844" ht="15.75" customHeight="1">
      <c r="A844" s="4"/>
      <c r="B844" s="4"/>
      <c r="C844" s="4"/>
      <c r="D844" s="4"/>
      <c r="E844" s="4"/>
      <c r="F844" s="4"/>
      <c r="G844" s="4"/>
    </row>
    <row r="845" ht="15.75" customHeight="1">
      <c r="A845" s="4"/>
      <c r="B845" s="4"/>
      <c r="C845" s="4"/>
      <c r="D845" s="4"/>
      <c r="E845" s="4"/>
      <c r="F845" s="4"/>
      <c r="G845" s="4"/>
    </row>
    <row r="846" ht="15.75" customHeight="1">
      <c r="A846" s="4"/>
      <c r="B846" s="4"/>
      <c r="C846" s="4"/>
      <c r="D846" s="4"/>
      <c r="E846" s="4"/>
      <c r="F846" s="4"/>
      <c r="G846" s="4"/>
    </row>
    <row r="847" ht="15.75" customHeight="1">
      <c r="A847" s="4"/>
      <c r="B847" s="4"/>
      <c r="C847" s="4"/>
      <c r="D847" s="4"/>
      <c r="E847" s="4"/>
      <c r="F847" s="4"/>
      <c r="G847" s="4"/>
    </row>
    <row r="848" ht="15.75" customHeight="1">
      <c r="A848" s="4"/>
      <c r="B848" s="4"/>
      <c r="C848" s="4"/>
      <c r="D848" s="4"/>
      <c r="E848" s="4"/>
      <c r="F848" s="4"/>
      <c r="G848" s="4"/>
    </row>
    <row r="849" ht="15.75" customHeight="1">
      <c r="A849" s="4"/>
      <c r="B849" s="4"/>
      <c r="C849" s="4"/>
      <c r="D849" s="4"/>
      <c r="E849" s="4"/>
      <c r="F849" s="4"/>
      <c r="G849" s="4"/>
    </row>
    <row r="850" ht="15.75" customHeight="1">
      <c r="A850" s="4"/>
      <c r="B850" s="4"/>
      <c r="C850" s="4"/>
      <c r="D850" s="4"/>
      <c r="E850" s="4"/>
      <c r="F850" s="4"/>
      <c r="G850" s="4"/>
    </row>
    <row r="851" ht="15.75" customHeight="1">
      <c r="A851" s="4"/>
      <c r="B851" s="4"/>
      <c r="C851" s="4"/>
      <c r="D851" s="4"/>
      <c r="E851" s="4"/>
      <c r="F851" s="4"/>
      <c r="G851" s="4"/>
    </row>
    <row r="852" ht="15.75" customHeight="1">
      <c r="A852" s="4"/>
      <c r="B852" s="4"/>
      <c r="C852" s="4"/>
      <c r="D852" s="4"/>
      <c r="E852" s="4"/>
      <c r="F852" s="4"/>
      <c r="G852" s="4"/>
    </row>
    <row r="853" ht="15.75" customHeight="1">
      <c r="A853" s="4"/>
      <c r="B853" s="4"/>
      <c r="C853" s="4"/>
      <c r="D853" s="4"/>
      <c r="E853" s="4"/>
      <c r="F853" s="4"/>
      <c r="G853" s="4"/>
    </row>
    <row r="854" ht="15.75" customHeight="1">
      <c r="A854" s="4"/>
      <c r="B854" s="4"/>
      <c r="C854" s="4"/>
      <c r="D854" s="4"/>
      <c r="E854" s="4"/>
      <c r="F854" s="4"/>
      <c r="G854" s="4"/>
    </row>
    <row r="855" ht="15.75" customHeight="1">
      <c r="A855" s="4"/>
      <c r="B855" s="4"/>
      <c r="C855" s="4"/>
      <c r="D855" s="4"/>
      <c r="E855" s="4"/>
      <c r="F855" s="4"/>
      <c r="G855" s="4"/>
    </row>
    <row r="856" ht="15.75" customHeight="1">
      <c r="A856" s="4"/>
      <c r="B856" s="4"/>
      <c r="C856" s="4"/>
      <c r="D856" s="4"/>
      <c r="E856" s="4"/>
      <c r="F856" s="4"/>
      <c r="G856" s="4"/>
    </row>
    <row r="857" ht="15.75" customHeight="1">
      <c r="A857" s="4"/>
      <c r="B857" s="4"/>
      <c r="C857" s="4"/>
      <c r="D857" s="4"/>
      <c r="E857" s="4"/>
      <c r="F857" s="4"/>
      <c r="G857" s="4"/>
    </row>
    <row r="858" ht="15.75" customHeight="1">
      <c r="A858" s="4"/>
      <c r="B858" s="4"/>
      <c r="C858" s="4"/>
      <c r="D858" s="4"/>
      <c r="E858" s="4"/>
      <c r="F858" s="4"/>
      <c r="G858" s="4"/>
    </row>
    <row r="859" ht="15.75" customHeight="1">
      <c r="A859" s="4"/>
      <c r="B859" s="4"/>
      <c r="C859" s="4"/>
      <c r="D859" s="4"/>
      <c r="E859" s="4"/>
      <c r="F859" s="4"/>
      <c r="G859" s="4"/>
    </row>
    <row r="860" ht="15.75" customHeight="1">
      <c r="A860" s="4"/>
      <c r="B860" s="4"/>
      <c r="C860" s="4"/>
      <c r="D860" s="4"/>
      <c r="E860" s="4"/>
      <c r="F860" s="4"/>
      <c r="G860" s="4"/>
    </row>
    <row r="861" ht="15.75" customHeight="1">
      <c r="A861" s="4"/>
      <c r="B861" s="4"/>
      <c r="C861" s="4"/>
      <c r="D861" s="4"/>
      <c r="E861" s="4"/>
      <c r="F861" s="4"/>
      <c r="G861" s="4"/>
    </row>
    <row r="862" ht="15.75" customHeight="1">
      <c r="A862" s="4"/>
      <c r="B862" s="4"/>
      <c r="C862" s="4"/>
      <c r="D862" s="4"/>
      <c r="E862" s="4"/>
      <c r="F862" s="4"/>
      <c r="G862" s="4"/>
    </row>
    <row r="863" ht="15.75" customHeight="1">
      <c r="A863" s="4"/>
      <c r="B863" s="4"/>
      <c r="C863" s="4"/>
      <c r="D863" s="4"/>
      <c r="E863" s="4"/>
      <c r="F863" s="4"/>
      <c r="G863" s="4"/>
    </row>
    <row r="864" ht="15.75" customHeight="1">
      <c r="A864" s="4"/>
      <c r="B864" s="4"/>
      <c r="C864" s="4"/>
      <c r="D864" s="4"/>
      <c r="E864" s="4"/>
      <c r="F864" s="4"/>
      <c r="G864" s="4"/>
    </row>
    <row r="865" ht="15.75" customHeight="1">
      <c r="A865" s="4"/>
      <c r="B865" s="4"/>
      <c r="C865" s="4"/>
      <c r="D865" s="4"/>
      <c r="E865" s="4"/>
      <c r="F865" s="4"/>
      <c r="G865" s="4"/>
    </row>
    <row r="866" ht="15.75" customHeight="1">
      <c r="A866" s="4"/>
      <c r="B866" s="4"/>
      <c r="C866" s="4"/>
      <c r="D866" s="4"/>
      <c r="E866" s="4"/>
      <c r="F866" s="4"/>
      <c r="G866" s="4"/>
    </row>
    <row r="867" ht="15.75" customHeight="1">
      <c r="A867" s="4"/>
      <c r="B867" s="4"/>
      <c r="C867" s="4"/>
      <c r="D867" s="4"/>
      <c r="E867" s="4"/>
      <c r="F867" s="4"/>
      <c r="G867" s="4"/>
    </row>
    <row r="868" ht="15.75" customHeight="1">
      <c r="A868" s="4"/>
      <c r="B868" s="4"/>
      <c r="C868" s="4"/>
      <c r="D868" s="4"/>
      <c r="E868" s="4"/>
      <c r="F868" s="4"/>
      <c r="G868" s="4"/>
    </row>
    <row r="869" ht="15.75" customHeight="1">
      <c r="A869" s="4"/>
      <c r="B869" s="4"/>
      <c r="C869" s="4"/>
      <c r="D869" s="4"/>
      <c r="E869" s="4"/>
      <c r="F869" s="4"/>
      <c r="G869" s="4"/>
    </row>
    <row r="870" ht="15.75" customHeight="1">
      <c r="A870" s="4"/>
      <c r="B870" s="4"/>
      <c r="C870" s="4"/>
      <c r="D870" s="4"/>
      <c r="E870" s="4"/>
      <c r="F870" s="4"/>
      <c r="G870" s="4"/>
    </row>
    <row r="871" ht="15.75" customHeight="1">
      <c r="A871" s="4"/>
      <c r="B871" s="4"/>
      <c r="C871" s="4"/>
      <c r="D871" s="4"/>
      <c r="E871" s="4"/>
      <c r="F871" s="4"/>
      <c r="G871" s="4"/>
    </row>
    <row r="872" ht="15.75" customHeight="1">
      <c r="A872" s="4"/>
      <c r="B872" s="4"/>
      <c r="C872" s="4"/>
      <c r="D872" s="4"/>
      <c r="E872" s="4"/>
      <c r="F872" s="4"/>
      <c r="G872" s="4"/>
    </row>
    <row r="873" ht="15.75" customHeight="1">
      <c r="A873" s="4"/>
      <c r="B873" s="4"/>
      <c r="C873" s="4"/>
      <c r="D873" s="4"/>
      <c r="E873" s="4"/>
      <c r="F873" s="4"/>
      <c r="G873" s="4"/>
    </row>
    <row r="874" ht="15.75" customHeight="1">
      <c r="A874" s="4"/>
      <c r="B874" s="4"/>
      <c r="C874" s="4"/>
      <c r="D874" s="4"/>
      <c r="E874" s="4"/>
      <c r="F874" s="4"/>
      <c r="G874" s="4"/>
    </row>
    <row r="875" ht="15.75" customHeight="1">
      <c r="A875" s="4"/>
      <c r="B875" s="4"/>
      <c r="C875" s="4"/>
      <c r="D875" s="4"/>
      <c r="E875" s="4"/>
      <c r="F875" s="4"/>
      <c r="G875" s="4"/>
    </row>
    <row r="876" ht="15.75" customHeight="1">
      <c r="A876" s="4"/>
      <c r="B876" s="4"/>
      <c r="C876" s="4"/>
      <c r="D876" s="4"/>
      <c r="E876" s="4"/>
      <c r="F876" s="4"/>
      <c r="G876" s="4"/>
    </row>
    <row r="877" ht="15.75" customHeight="1">
      <c r="A877" s="4"/>
      <c r="B877" s="4"/>
      <c r="C877" s="4"/>
      <c r="D877" s="4"/>
      <c r="E877" s="4"/>
      <c r="F877" s="4"/>
      <c r="G877" s="4"/>
    </row>
    <row r="878" ht="15.75" customHeight="1">
      <c r="A878" s="4"/>
      <c r="B878" s="4"/>
      <c r="C878" s="4"/>
      <c r="D878" s="4"/>
      <c r="E878" s="4"/>
      <c r="F878" s="4"/>
      <c r="G878" s="4"/>
    </row>
    <row r="879" ht="15.75" customHeight="1">
      <c r="A879" s="4"/>
      <c r="B879" s="4"/>
      <c r="C879" s="4"/>
      <c r="D879" s="4"/>
      <c r="E879" s="4"/>
      <c r="F879" s="4"/>
      <c r="G879" s="4"/>
    </row>
    <row r="880" ht="15.75" customHeight="1">
      <c r="A880" s="4"/>
      <c r="B880" s="4"/>
      <c r="C880" s="4"/>
      <c r="D880" s="4"/>
      <c r="E880" s="4"/>
      <c r="F880" s="4"/>
      <c r="G880" s="4"/>
    </row>
    <row r="881" ht="15.75" customHeight="1">
      <c r="A881" s="4"/>
      <c r="B881" s="4"/>
      <c r="C881" s="4"/>
      <c r="D881" s="4"/>
      <c r="E881" s="4"/>
      <c r="F881" s="4"/>
      <c r="G881" s="4"/>
    </row>
    <row r="882" ht="15.75" customHeight="1">
      <c r="A882" s="4"/>
      <c r="B882" s="4"/>
      <c r="C882" s="4"/>
      <c r="D882" s="4"/>
      <c r="E882" s="4"/>
      <c r="F882" s="4"/>
      <c r="G882" s="4"/>
    </row>
    <row r="883" ht="15.75" customHeight="1">
      <c r="A883" s="4"/>
      <c r="B883" s="4"/>
      <c r="C883" s="4"/>
      <c r="D883" s="4"/>
      <c r="E883" s="4"/>
      <c r="F883" s="4"/>
      <c r="G883" s="4"/>
    </row>
    <row r="884" ht="15.75" customHeight="1">
      <c r="A884" s="4"/>
      <c r="B884" s="4"/>
      <c r="C884" s="4"/>
      <c r="D884" s="4"/>
      <c r="E884" s="4"/>
      <c r="F884" s="4"/>
      <c r="G884" s="4"/>
    </row>
    <row r="885" ht="15.75" customHeight="1">
      <c r="A885" s="4"/>
      <c r="B885" s="4"/>
      <c r="C885" s="4"/>
      <c r="D885" s="4"/>
      <c r="E885" s="4"/>
      <c r="F885" s="4"/>
      <c r="G885" s="4"/>
    </row>
    <row r="886" ht="15.75" customHeight="1">
      <c r="A886" s="4"/>
      <c r="B886" s="4"/>
      <c r="C886" s="4"/>
      <c r="D886" s="4"/>
      <c r="E886" s="4"/>
      <c r="F886" s="4"/>
      <c r="G886" s="4"/>
    </row>
    <row r="887" ht="15.75" customHeight="1">
      <c r="A887" s="4"/>
      <c r="B887" s="4"/>
      <c r="C887" s="4"/>
      <c r="D887" s="4"/>
      <c r="E887" s="4"/>
      <c r="F887" s="4"/>
      <c r="G887" s="4"/>
    </row>
    <row r="888" ht="15.75" customHeight="1">
      <c r="A888" s="4"/>
      <c r="B888" s="4"/>
      <c r="C888" s="4"/>
      <c r="D888" s="4"/>
      <c r="E888" s="4"/>
      <c r="F888" s="4"/>
      <c r="G888" s="4"/>
    </row>
    <row r="889" ht="15.75" customHeight="1">
      <c r="A889" s="4"/>
      <c r="B889" s="4"/>
      <c r="C889" s="4"/>
      <c r="D889" s="4"/>
      <c r="E889" s="4"/>
      <c r="F889" s="4"/>
      <c r="G889" s="4"/>
    </row>
    <row r="890" ht="15.75" customHeight="1">
      <c r="A890" s="4"/>
      <c r="B890" s="4"/>
      <c r="C890" s="4"/>
      <c r="D890" s="4"/>
      <c r="E890" s="4"/>
      <c r="F890" s="4"/>
      <c r="G890" s="4"/>
    </row>
    <row r="891" ht="15.75" customHeight="1">
      <c r="A891" s="4"/>
      <c r="B891" s="4"/>
      <c r="C891" s="4"/>
      <c r="D891" s="4"/>
      <c r="E891" s="4"/>
      <c r="F891" s="4"/>
      <c r="G891" s="4"/>
    </row>
    <row r="892" ht="15.75" customHeight="1">
      <c r="A892" s="4"/>
      <c r="B892" s="4"/>
      <c r="C892" s="4"/>
      <c r="D892" s="4"/>
      <c r="E892" s="4"/>
      <c r="F892" s="4"/>
      <c r="G892" s="4"/>
    </row>
    <row r="893" ht="15.75" customHeight="1">
      <c r="A893" s="4"/>
      <c r="B893" s="4"/>
      <c r="C893" s="4"/>
      <c r="D893" s="4"/>
      <c r="E893" s="4"/>
      <c r="F893" s="4"/>
      <c r="G893" s="4"/>
    </row>
    <row r="894" ht="15.75" customHeight="1">
      <c r="A894" s="4"/>
      <c r="B894" s="4"/>
      <c r="C894" s="4"/>
      <c r="D894" s="4"/>
      <c r="E894" s="4"/>
      <c r="F894" s="4"/>
      <c r="G894" s="4"/>
    </row>
    <row r="895" ht="15.75" customHeight="1">
      <c r="A895" s="4"/>
      <c r="B895" s="4"/>
      <c r="C895" s="4"/>
      <c r="D895" s="4"/>
      <c r="E895" s="4"/>
      <c r="F895" s="4"/>
      <c r="G895" s="4"/>
    </row>
    <row r="896" ht="15.75" customHeight="1">
      <c r="A896" s="4"/>
      <c r="B896" s="4"/>
      <c r="C896" s="4"/>
      <c r="D896" s="4"/>
      <c r="E896" s="4"/>
      <c r="F896" s="4"/>
      <c r="G896" s="4"/>
    </row>
    <row r="897" ht="15.75" customHeight="1">
      <c r="A897" s="4"/>
      <c r="B897" s="4"/>
      <c r="C897" s="4"/>
      <c r="D897" s="4"/>
      <c r="E897" s="4"/>
      <c r="F897" s="4"/>
      <c r="G897" s="4"/>
    </row>
    <row r="898" ht="15.75" customHeight="1">
      <c r="A898" s="4"/>
      <c r="B898" s="4"/>
      <c r="C898" s="4"/>
      <c r="D898" s="4"/>
      <c r="E898" s="4"/>
      <c r="F898" s="4"/>
      <c r="G898" s="4"/>
    </row>
    <row r="899" ht="15.75" customHeight="1">
      <c r="A899" s="4"/>
      <c r="B899" s="4"/>
      <c r="C899" s="4"/>
      <c r="D899" s="4"/>
      <c r="E899" s="4"/>
      <c r="F899" s="4"/>
      <c r="G899" s="4"/>
    </row>
    <row r="900" ht="15.75" customHeight="1">
      <c r="A900" s="4"/>
      <c r="B900" s="4"/>
      <c r="C900" s="4"/>
      <c r="D900" s="4"/>
      <c r="E900" s="4"/>
      <c r="F900" s="4"/>
      <c r="G900" s="4"/>
    </row>
    <row r="901" ht="15.75" customHeight="1">
      <c r="A901" s="4"/>
      <c r="B901" s="4"/>
      <c r="C901" s="4"/>
      <c r="D901" s="4"/>
      <c r="E901" s="4"/>
      <c r="F901" s="4"/>
      <c r="G901" s="4"/>
    </row>
    <row r="902" ht="15.75" customHeight="1">
      <c r="A902" s="4"/>
      <c r="B902" s="4"/>
      <c r="C902" s="4"/>
      <c r="D902" s="4"/>
      <c r="E902" s="4"/>
      <c r="F902" s="4"/>
      <c r="G902" s="4"/>
    </row>
    <row r="903" ht="15.75" customHeight="1">
      <c r="A903" s="4"/>
      <c r="B903" s="4"/>
      <c r="C903" s="4"/>
      <c r="D903" s="4"/>
      <c r="E903" s="4"/>
      <c r="F903" s="4"/>
      <c r="G903" s="4"/>
    </row>
    <row r="904" ht="15.75" customHeight="1">
      <c r="A904" s="4"/>
      <c r="B904" s="4"/>
      <c r="C904" s="4"/>
      <c r="D904" s="4"/>
      <c r="E904" s="4"/>
      <c r="F904" s="4"/>
      <c r="G904" s="4"/>
    </row>
    <row r="905" ht="15.75" customHeight="1">
      <c r="A905" s="4"/>
      <c r="B905" s="4"/>
      <c r="C905" s="4"/>
      <c r="D905" s="4"/>
      <c r="E905" s="4"/>
      <c r="F905" s="4"/>
      <c r="G905" s="4"/>
    </row>
    <row r="906" ht="15.75" customHeight="1">
      <c r="A906" s="4"/>
      <c r="B906" s="4"/>
      <c r="C906" s="4"/>
      <c r="D906" s="4"/>
      <c r="E906" s="4"/>
      <c r="F906" s="4"/>
      <c r="G906" s="4"/>
    </row>
    <row r="907" ht="15.75" customHeight="1">
      <c r="A907" s="4"/>
      <c r="B907" s="4"/>
      <c r="C907" s="4"/>
      <c r="D907" s="4"/>
      <c r="E907" s="4"/>
      <c r="F907" s="4"/>
      <c r="G907" s="4"/>
    </row>
    <row r="908" ht="15.75" customHeight="1">
      <c r="A908" s="4"/>
      <c r="B908" s="4"/>
      <c r="C908" s="4"/>
      <c r="D908" s="4"/>
      <c r="E908" s="4"/>
      <c r="F908" s="4"/>
      <c r="G908" s="4"/>
    </row>
    <row r="909" ht="15.75" customHeight="1">
      <c r="A909" s="4"/>
      <c r="B909" s="4"/>
      <c r="C909" s="4"/>
      <c r="D909" s="4"/>
      <c r="E909" s="4"/>
      <c r="F909" s="4"/>
      <c r="G909" s="4"/>
    </row>
    <row r="910" ht="15.75" customHeight="1">
      <c r="A910" s="4"/>
      <c r="B910" s="4"/>
      <c r="C910" s="4"/>
      <c r="D910" s="4"/>
      <c r="E910" s="4"/>
      <c r="F910" s="4"/>
      <c r="G910" s="4"/>
    </row>
    <row r="911" ht="15.75" customHeight="1">
      <c r="A911" s="4"/>
      <c r="B911" s="4"/>
      <c r="C911" s="4"/>
      <c r="D911" s="4"/>
      <c r="E911" s="4"/>
      <c r="F911" s="4"/>
      <c r="G911" s="4"/>
    </row>
    <row r="912" ht="15.75" customHeight="1">
      <c r="A912" s="4"/>
      <c r="B912" s="4"/>
      <c r="C912" s="4"/>
      <c r="D912" s="4"/>
      <c r="E912" s="4"/>
      <c r="F912" s="4"/>
      <c r="G912" s="4"/>
    </row>
    <row r="913" ht="15.75" customHeight="1">
      <c r="A913" s="4"/>
      <c r="B913" s="4"/>
      <c r="C913" s="4"/>
      <c r="D913" s="4"/>
      <c r="E913" s="4"/>
      <c r="F913" s="4"/>
      <c r="G913" s="4"/>
    </row>
    <row r="914" ht="15.75" customHeight="1">
      <c r="A914" s="4"/>
      <c r="B914" s="4"/>
      <c r="C914" s="4"/>
      <c r="D914" s="4"/>
      <c r="E914" s="4"/>
      <c r="F914" s="4"/>
      <c r="G914" s="4"/>
    </row>
    <row r="915" ht="15.75" customHeight="1">
      <c r="A915" s="4"/>
      <c r="B915" s="4"/>
      <c r="C915" s="4"/>
      <c r="D915" s="4"/>
      <c r="E915" s="4"/>
      <c r="F915" s="4"/>
      <c r="G915" s="4"/>
    </row>
    <row r="916" ht="15.75" customHeight="1">
      <c r="A916" s="4"/>
      <c r="B916" s="4"/>
      <c r="C916" s="4"/>
      <c r="D916" s="4"/>
      <c r="E916" s="4"/>
      <c r="F916" s="4"/>
      <c r="G916" s="4"/>
    </row>
    <row r="917" ht="15.75" customHeight="1">
      <c r="A917" s="4"/>
      <c r="B917" s="4"/>
      <c r="C917" s="4"/>
      <c r="D917" s="4"/>
      <c r="E917" s="4"/>
      <c r="F917" s="4"/>
      <c r="G917" s="4"/>
    </row>
    <row r="918" ht="15.75" customHeight="1">
      <c r="A918" s="4"/>
      <c r="B918" s="4"/>
      <c r="C918" s="4"/>
      <c r="D918" s="4"/>
      <c r="E918" s="4"/>
      <c r="F918" s="4"/>
      <c r="G918" s="4"/>
    </row>
    <row r="919" ht="15.75" customHeight="1">
      <c r="A919" s="4"/>
      <c r="B919" s="4"/>
      <c r="C919" s="4"/>
      <c r="D919" s="4"/>
      <c r="E919" s="4"/>
      <c r="F919" s="4"/>
      <c r="G919" s="4"/>
    </row>
    <row r="920" ht="15.75" customHeight="1">
      <c r="A920" s="4"/>
      <c r="B920" s="4"/>
      <c r="C920" s="4"/>
      <c r="D920" s="4"/>
      <c r="E920" s="4"/>
      <c r="F920" s="4"/>
      <c r="G920" s="4"/>
    </row>
    <row r="921" ht="15.75" customHeight="1">
      <c r="A921" s="4"/>
      <c r="B921" s="4"/>
      <c r="C921" s="4"/>
      <c r="D921" s="4"/>
      <c r="E921" s="4"/>
      <c r="F921" s="4"/>
      <c r="G921" s="4"/>
    </row>
    <row r="922" ht="15.75" customHeight="1">
      <c r="A922" s="4"/>
      <c r="B922" s="4"/>
      <c r="C922" s="4"/>
      <c r="D922" s="4"/>
      <c r="E922" s="4"/>
      <c r="F922" s="4"/>
      <c r="G922" s="4"/>
    </row>
    <row r="923" ht="15.75" customHeight="1">
      <c r="A923" s="4"/>
      <c r="B923" s="4"/>
      <c r="C923" s="4"/>
      <c r="D923" s="4"/>
      <c r="E923" s="4"/>
      <c r="F923" s="4"/>
      <c r="G923" s="4"/>
    </row>
    <row r="924" ht="15.75" customHeight="1">
      <c r="A924" s="4"/>
      <c r="B924" s="4"/>
      <c r="C924" s="4"/>
      <c r="D924" s="4"/>
      <c r="E924" s="4"/>
      <c r="F924" s="4"/>
      <c r="G924" s="4"/>
    </row>
    <row r="925" ht="15.75" customHeight="1">
      <c r="A925" s="4"/>
      <c r="B925" s="4"/>
      <c r="C925" s="4"/>
      <c r="D925" s="4"/>
      <c r="E925" s="4"/>
      <c r="F925" s="4"/>
      <c r="G925" s="4"/>
    </row>
    <row r="926" ht="15.75" customHeight="1">
      <c r="A926" s="4"/>
      <c r="B926" s="4"/>
      <c r="C926" s="4"/>
      <c r="D926" s="4"/>
      <c r="E926" s="4"/>
      <c r="F926" s="4"/>
      <c r="G926" s="4"/>
    </row>
    <row r="927" ht="15.75" customHeight="1">
      <c r="A927" s="4"/>
      <c r="B927" s="4"/>
      <c r="C927" s="4"/>
      <c r="D927" s="4"/>
      <c r="E927" s="4"/>
      <c r="F927" s="4"/>
      <c r="G927" s="4"/>
    </row>
    <row r="928" ht="15.75" customHeight="1">
      <c r="A928" s="4"/>
      <c r="B928" s="4"/>
      <c r="C928" s="4"/>
      <c r="D928" s="4"/>
      <c r="E928" s="4"/>
      <c r="F928" s="4"/>
      <c r="G928" s="4"/>
    </row>
    <row r="929" ht="15.75" customHeight="1">
      <c r="A929" s="4"/>
      <c r="B929" s="4"/>
      <c r="C929" s="4"/>
      <c r="D929" s="4"/>
      <c r="E929" s="4"/>
      <c r="F929" s="4"/>
      <c r="G929" s="4"/>
    </row>
    <row r="930" ht="15.75" customHeight="1">
      <c r="A930" s="4"/>
      <c r="B930" s="4"/>
      <c r="C930" s="4"/>
      <c r="D930" s="4"/>
      <c r="E930" s="4"/>
      <c r="F930" s="4"/>
      <c r="G930" s="4"/>
    </row>
    <row r="931" ht="15.75" customHeight="1">
      <c r="A931" s="4"/>
      <c r="B931" s="4"/>
      <c r="C931" s="4"/>
      <c r="D931" s="4"/>
      <c r="E931" s="4"/>
      <c r="F931" s="4"/>
      <c r="G931" s="4"/>
    </row>
    <row r="932" ht="15.75" customHeight="1">
      <c r="A932" s="4"/>
      <c r="B932" s="4"/>
      <c r="C932" s="4"/>
      <c r="D932" s="4"/>
      <c r="E932" s="4"/>
      <c r="F932" s="4"/>
      <c r="G932" s="4"/>
    </row>
    <row r="933" ht="15.75" customHeight="1">
      <c r="A933" s="4"/>
      <c r="B933" s="4"/>
      <c r="C933" s="4"/>
      <c r="D933" s="4"/>
      <c r="E933" s="4"/>
      <c r="F933" s="4"/>
      <c r="G933" s="4"/>
    </row>
    <row r="934" ht="15.75" customHeight="1">
      <c r="A934" s="4"/>
      <c r="B934" s="4"/>
      <c r="C934" s="4"/>
      <c r="D934" s="4"/>
      <c r="E934" s="4"/>
      <c r="F934" s="4"/>
      <c r="G934" s="4"/>
    </row>
    <row r="935" ht="15.75" customHeight="1">
      <c r="A935" s="4"/>
      <c r="B935" s="4"/>
      <c r="C935" s="4"/>
      <c r="D935" s="4"/>
      <c r="E935" s="4"/>
      <c r="F935" s="4"/>
      <c r="G935" s="4"/>
    </row>
    <row r="936" ht="15.75" customHeight="1">
      <c r="A936" s="4"/>
      <c r="B936" s="4"/>
      <c r="C936" s="4"/>
      <c r="D936" s="4"/>
      <c r="E936" s="4"/>
      <c r="F936" s="4"/>
      <c r="G936" s="4"/>
    </row>
    <row r="937" ht="15.75" customHeight="1">
      <c r="A937" s="4"/>
      <c r="B937" s="4"/>
      <c r="C937" s="4"/>
      <c r="D937" s="4"/>
      <c r="E937" s="4"/>
      <c r="F937" s="4"/>
      <c r="G937" s="4"/>
    </row>
    <row r="938" ht="15.75" customHeight="1">
      <c r="A938" s="4"/>
      <c r="B938" s="4"/>
      <c r="C938" s="4"/>
      <c r="D938" s="4"/>
      <c r="E938" s="4"/>
      <c r="F938" s="4"/>
      <c r="G938" s="4"/>
    </row>
    <row r="939" ht="15.75" customHeight="1">
      <c r="A939" s="4"/>
      <c r="B939" s="4"/>
      <c r="C939" s="4"/>
      <c r="D939" s="4"/>
      <c r="E939" s="4"/>
      <c r="F939" s="4"/>
      <c r="G939" s="4"/>
    </row>
    <row r="940" ht="15.75" customHeight="1">
      <c r="A940" s="4"/>
      <c r="B940" s="4"/>
      <c r="C940" s="4"/>
      <c r="D940" s="4"/>
      <c r="E940" s="4"/>
      <c r="F940" s="4"/>
      <c r="G940" s="4"/>
    </row>
    <row r="941" ht="15.75" customHeight="1">
      <c r="A941" s="4"/>
      <c r="B941" s="4"/>
      <c r="C941" s="4"/>
      <c r="D941" s="4"/>
      <c r="E941" s="4"/>
      <c r="F941" s="4"/>
      <c r="G941" s="4"/>
    </row>
    <row r="942" ht="15.75" customHeight="1">
      <c r="A942" s="4"/>
      <c r="B942" s="4"/>
      <c r="C942" s="4"/>
      <c r="D942" s="4"/>
      <c r="E942" s="4"/>
      <c r="F942" s="4"/>
      <c r="G942" s="4"/>
    </row>
    <row r="943" ht="15.75" customHeight="1">
      <c r="A943" s="4"/>
      <c r="B943" s="4"/>
      <c r="C943" s="4"/>
      <c r="D943" s="4"/>
      <c r="E943" s="4"/>
      <c r="F943" s="4"/>
      <c r="G943" s="4"/>
    </row>
    <row r="944" ht="15.75" customHeight="1">
      <c r="A944" s="4"/>
      <c r="B944" s="4"/>
      <c r="C944" s="4"/>
      <c r="D944" s="4"/>
      <c r="E944" s="4"/>
      <c r="F944" s="4"/>
      <c r="G944" s="4"/>
    </row>
    <row r="945" ht="15.75" customHeight="1">
      <c r="A945" s="4"/>
      <c r="B945" s="4"/>
      <c r="C945" s="4"/>
      <c r="D945" s="4"/>
      <c r="E945" s="4"/>
      <c r="F945" s="4"/>
      <c r="G945" s="4"/>
    </row>
    <row r="946" ht="15.75" customHeight="1">
      <c r="A946" s="4"/>
      <c r="B946" s="4"/>
      <c r="C946" s="4"/>
      <c r="D946" s="4"/>
      <c r="E946" s="4"/>
      <c r="F946" s="4"/>
      <c r="G946" s="4"/>
    </row>
    <row r="947" ht="15.75" customHeight="1">
      <c r="A947" s="4"/>
      <c r="B947" s="4"/>
      <c r="C947" s="4"/>
      <c r="D947" s="4"/>
      <c r="E947" s="4"/>
      <c r="F947" s="4"/>
      <c r="G947" s="4"/>
    </row>
    <row r="948" ht="15.75" customHeight="1">
      <c r="A948" s="4"/>
      <c r="B948" s="4"/>
      <c r="C948" s="4"/>
      <c r="D948" s="4"/>
      <c r="E948" s="4"/>
      <c r="F948" s="4"/>
      <c r="G948" s="4"/>
    </row>
    <row r="949" ht="15.75" customHeight="1">
      <c r="A949" s="4"/>
      <c r="B949" s="4"/>
      <c r="C949" s="4"/>
      <c r="D949" s="4"/>
      <c r="E949" s="4"/>
      <c r="F949" s="4"/>
      <c r="G949" s="4"/>
    </row>
    <row r="950" ht="15.75" customHeight="1">
      <c r="A950" s="4"/>
      <c r="B950" s="4"/>
      <c r="C950" s="4"/>
      <c r="D950" s="4"/>
      <c r="E950" s="4"/>
      <c r="F950" s="4"/>
      <c r="G950" s="4"/>
    </row>
    <row r="951" ht="15.75" customHeight="1">
      <c r="A951" s="4"/>
      <c r="B951" s="4"/>
      <c r="C951" s="4"/>
      <c r="D951" s="4"/>
      <c r="E951" s="4"/>
      <c r="F951" s="4"/>
      <c r="G951" s="4"/>
    </row>
    <row r="952" ht="15.75" customHeight="1">
      <c r="A952" s="4"/>
      <c r="B952" s="4"/>
      <c r="C952" s="4"/>
      <c r="D952" s="4"/>
      <c r="E952" s="4"/>
      <c r="F952" s="4"/>
      <c r="G952" s="4"/>
    </row>
    <row r="953" ht="15.75" customHeight="1">
      <c r="A953" s="4"/>
      <c r="B953" s="4"/>
      <c r="C953" s="4"/>
      <c r="D953" s="4"/>
      <c r="E953" s="4"/>
      <c r="F953" s="4"/>
      <c r="G953" s="4"/>
    </row>
    <row r="954" ht="15.75" customHeight="1">
      <c r="A954" s="4"/>
      <c r="B954" s="4"/>
      <c r="C954" s="4"/>
      <c r="D954" s="4"/>
      <c r="E954" s="4"/>
      <c r="F954" s="4"/>
      <c r="G954" s="4"/>
    </row>
    <row r="955" ht="15.75" customHeight="1">
      <c r="A955" s="4"/>
      <c r="B955" s="4"/>
      <c r="C955" s="4"/>
      <c r="D955" s="4"/>
      <c r="E955" s="4"/>
      <c r="F955" s="4"/>
      <c r="G955" s="4"/>
    </row>
    <row r="956" ht="15.75" customHeight="1">
      <c r="A956" s="4"/>
      <c r="B956" s="4"/>
      <c r="C956" s="4"/>
      <c r="D956" s="4"/>
      <c r="E956" s="4"/>
      <c r="F956" s="4"/>
      <c r="G956" s="4"/>
    </row>
    <row r="957" ht="15.75" customHeight="1">
      <c r="A957" s="4"/>
      <c r="B957" s="4"/>
      <c r="C957" s="4"/>
      <c r="D957" s="4"/>
      <c r="E957" s="4"/>
      <c r="F957" s="4"/>
      <c r="G957" s="4"/>
    </row>
    <row r="958" ht="15.75" customHeight="1">
      <c r="A958" s="4"/>
      <c r="B958" s="4"/>
      <c r="C958" s="4"/>
      <c r="D958" s="4"/>
      <c r="E958" s="4"/>
      <c r="F958" s="4"/>
      <c r="G958" s="4"/>
    </row>
    <row r="959" ht="15.75" customHeight="1">
      <c r="A959" s="4"/>
      <c r="B959" s="4"/>
      <c r="C959" s="4"/>
      <c r="D959" s="4"/>
      <c r="E959" s="4"/>
      <c r="F959" s="4"/>
      <c r="G959" s="4"/>
    </row>
    <row r="960" ht="15.75" customHeight="1">
      <c r="A960" s="4"/>
      <c r="B960" s="4"/>
      <c r="C960" s="4"/>
      <c r="D960" s="4"/>
      <c r="E960" s="4"/>
      <c r="F960" s="4"/>
      <c r="G960" s="4"/>
    </row>
    <row r="961" ht="15.75" customHeight="1">
      <c r="A961" s="4"/>
      <c r="B961" s="4"/>
      <c r="C961" s="4"/>
      <c r="D961" s="4"/>
      <c r="E961" s="4"/>
      <c r="F961" s="4"/>
      <c r="G961" s="4"/>
    </row>
    <row r="962" ht="15.75" customHeight="1">
      <c r="A962" s="4"/>
      <c r="B962" s="4"/>
      <c r="C962" s="4"/>
      <c r="D962" s="4"/>
      <c r="E962" s="4"/>
      <c r="F962" s="4"/>
      <c r="G962" s="4"/>
    </row>
    <row r="963" ht="15.75" customHeight="1">
      <c r="A963" s="4"/>
      <c r="B963" s="4"/>
      <c r="C963" s="4"/>
      <c r="D963" s="4"/>
      <c r="E963" s="4"/>
      <c r="F963" s="4"/>
      <c r="G963" s="4"/>
    </row>
    <row r="964" ht="15.75" customHeight="1">
      <c r="A964" s="4"/>
      <c r="B964" s="4"/>
      <c r="C964" s="4"/>
      <c r="D964" s="4"/>
      <c r="E964" s="4"/>
      <c r="F964" s="4"/>
      <c r="G964" s="4"/>
    </row>
    <row r="965" ht="15.75" customHeight="1">
      <c r="A965" s="4"/>
      <c r="B965" s="4"/>
      <c r="C965" s="4"/>
      <c r="D965" s="4"/>
      <c r="E965" s="4"/>
      <c r="F965" s="4"/>
      <c r="G965" s="4"/>
    </row>
    <row r="966" ht="15.75" customHeight="1">
      <c r="A966" s="4"/>
      <c r="B966" s="4"/>
      <c r="C966" s="4"/>
      <c r="D966" s="4"/>
      <c r="E966" s="4"/>
      <c r="F966" s="4"/>
      <c r="G966" s="4"/>
    </row>
    <row r="967" ht="15.75" customHeight="1">
      <c r="A967" s="4"/>
      <c r="B967" s="4"/>
      <c r="C967" s="4"/>
      <c r="D967" s="4"/>
      <c r="E967" s="4"/>
      <c r="F967" s="4"/>
      <c r="G967" s="4"/>
    </row>
    <row r="968" ht="15.75" customHeight="1">
      <c r="A968" s="4"/>
      <c r="B968" s="4"/>
      <c r="C968" s="4"/>
      <c r="D968" s="4"/>
      <c r="E968" s="4"/>
      <c r="F968" s="4"/>
      <c r="G968" s="4"/>
    </row>
    <row r="969" ht="15.75" customHeight="1">
      <c r="A969" s="4"/>
      <c r="B969" s="4"/>
      <c r="C969" s="4"/>
      <c r="D969" s="4"/>
      <c r="E969" s="4"/>
      <c r="F969" s="4"/>
      <c r="G969" s="4"/>
    </row>
    <row r="970" ht="15.75" customHeight="1">
      <c r="A970" s="4"/>
      <c r="B970" s="4"/>
      <c r="C970" s="4"/>
      <c r="D970" s="4"/>
      <c r="E970" s="4"/>
      <c r="F970" s="4"/>
      <c r="G970" s="4"/>
    </row>
    <row r="971" ht="15.75" customHeight="1">
      <c r="A971" s="4"/>
      <c r="B971" s="4"/>
      <c r="C971" s="4"/>
      <c r="D971" s="4"/>
      <c r="E971" s="4"/>
      <c r="F971" s="4"/>
      <c r="G971" s="4"/>
    </row>
    <row r="972" ht="15.75" customHeight="1">
      <c r="A972" s="4"/>
      <c r="B972" s="4"/>
      <c r="C972" s="4"/>
      <c r="D972" s="4"/>
      <c r="E972" s="4"/>
      <c r="F972" s="4"/>
      <c r="G972" s="4"/>
    </row>
    <row r="973" ht="15.75" customHeight="1">
      <c r="A973" s="4"/>
      <c r="B973" s="4"/>
      <c r="C973" s="4"/>
      <c r="D973" s="4"/>
      <c r="E973" s="4"/>
      <c r="F973" s="4"/>
      <c r="G973" s="4"/>
    </row>
    <row r="974" ht="15.75" customHeight="1">
      <c r="A974" s="4"/>
      <c r="B974" s="4"/>
      <c r="C974" s="4"/>
      <c r="D974" s="4"/>
      <c r="E974" s="4"/>
      <c r="F974" s="4"/>
      <c r="G974" s="4"/>
    </row>
    <row r="975" ht="15.75" customHeight="1">
      <c r="A975" s="4"/>
      <c r="B975" s="4"/>
      <c r="C975" s="4"/>
      <c r="D975" s="4"/>
      <c r="E975" s="4"/>
      <c r="F975" s="4"/>
      <c r="G975" s="4"/>
    </row>
    <row r="976" ht="15.75" customHeight="1">
      <c r="A976" s="4"/>
      <c r="B976" s="4"/>
      <c r="C976" s="4"/>
      <c r="D976" s="4"/>
      <c r="E976" s="4"/>
      <c r="F976" s="4"/>
      <c r="G976" s="4"/>
    </row>
    <row r="977" ht="15.75" customHeight="1">
      <c r="A977" s="4"/>
      <c r="B977" s="4"/>
      <c r="C977" s="4"/>
      <c r="D977" s="4"/>
      <c r="E977" s="4"/>
      <c r="F977" s="4"/>
      <c r="G977" s="4"/>
    </row>
    <row r="978" ht="15.75" customHeight="1">
      <c r="A978" s="4"/>
      <c r="B978" s="4"/>
      <c r="C978" s="4"/>
      <c r="D978" s="4"/>
      <c r="E978" s="4"/>
      <c r="F978" s="4"/>
      <c r="G978" s="4"/>
    </row>
    <row r="979" ht="15.75" customHeight="1">
      <c r="A979" s="4"/>
      <c r="B979" s="4"/>
      <c r="C979" s="4"/>
      <c r="D979" s="4"/>
      <c r="E979" s="4"/>
      <c r="F979" s="4"/>
      <c r="G979" s="4"/>
    </row>
    <row r="980" ht="15.75" customHeight="1">
      <c r="A980" s="4"/>
      <c r="B980" s="4"/>
      <c r="C980" s="4"/>
      <c r="D980" s="4"/>
      <c r="E980" s="4"/>
      <c r="F980" s="4"/>
      <c r="G980" s="4"/>
    </row>
    <row r="981" ht="15.75" customHeight="1">
      <c r="A981" s="4"/>
      <c r="B981" s="4"/>
      <c r="C981" s="4"/>
      <c r="D981" s="4"/>
      <c r="E981" s="4"/>
      <c r="F981" s="4"/>
      <c r="G981" s="4"/>
    </row>
    <row r="982" ht="15.75" customHeight="1">
      <c r="A982" s="4"/>
      <c r="B982" s="4"/>
      <c r="C982" s="4"/>
      <c r="D982" s="4"/>
      <c r="E982" s="4"/>
      <c r="F982" s="4"/>
      <c r="G982" s="4"/>
    </row>
    <row r="983" ht="15.75" customHeight="1">
      <c r="A983" s="4"/>
      <c r="B983" s="4"/>
      <c r="C983" s="4"/>
      <c r="D983" s="4"/>
      <c r="E983" s="4"/>
      <c r="F983" s="4"/>
      <c r="G983" s="4"/>
    </row>
    <row r="984" ht="15.75" customHeight="1">
      <c r="A984" s="4"/>
      <c r="B984" s="4"/>
      <c r="C984" s="4"/>
      <c r="D984" s="4"/>
      <c r="E984" s="4"/>
      <c r="F984" s="4"/>
      <c r="G984" s="4"/>
    </row>
    <row r="985" ht="15.75" customHeight="1">
      <c r="A985" s="4"/>
      <c r="B985" s="4"/>
      <c r="C985" s="4"/>
      <c r="D985" s="4"/>
      <c r="E985" s="4"/>
      <c r="F985" s="4"/>
      <c r="G985" s="4"/>
    </row>
    <row r="986" ht="15.75" customHeight="1">
      <c r="A986" s="4"/>
      <c r="B986" s="4"/>
      <c r="C986" s="4"/>
      <c r="D986" s="4"/>
      <c r="E986" s="4"/>
      <c r="F986" s="4"/>
      <c r="G986" s="4"/>
    </row>
    <row r="987" ht="15.75" customHeight="1">
      <c r="A987" s="4"/>
      <c r="B987" s="4"/>
      <c r="C987" s="4"/>
      <c r="D987" s="4"/>
      <c r="E987" s="4"/>
      <c r="F987" s="4"/>
      <c r="G987" s="4"/>
    </row>
    <row r="988" ht="15.75" customHeight="1">
      <c r="A988" s="4"/>
      <c r="B988" s="4"/>
      <c r="C988" s="4"/>
      <c r="D988" s="4"/>
      <c r="E988" s="4"/>
      <c r="F988" s="4"/>
      <c r="G988" s="4"/>
    </row>
    <row r="989" ht="15.75" customHeight="1">
      <c r="A989" s="4"/>
      <c r="B989" s="4"/>
      <c r="C989" s="4"/>
      <c r="D989" s="4"/>
      <c r="E989" s="4"/>
      <c r="F989" s="4"/>
      <c r="G989" s="4"/>
    </row>
    <row r="990" ht="15.75" customHeight="1">
      <c r="A990" s="4"/>
      <c r="B990" s="4"/>
      <c r="C990" s="4"/>
      <c r="D990" s="4"/>
      <c r="E990" s="4"/>
      <c r="F990" s="4"/>
      <c r="G990" s="4"/>
    </row>
    <row r="991" ht="15.75" customHeight="1">
      <c r="A991" s="4"/>
      <c r="B991" s="4"/>
      <c r="C991" s="4"/>
      <c r="D991" s="4"/>
      <c r="E991" s="4"/>
      <c r="F991" s="4"/>
      <c r="G991" s="4"/>
    </row>
    <row r="992" ht="15.75" customHeight="1">
      <c r="A992" s="4"/>
      <c r="B992" s="4"/>
      <c r="C992" s="4"/>
      <c r="D992" s="4"/>
      <c r="E992" s="4"/>
      <c r="F992" s="4"/>
      <c r="G992" s="4"/>
    </row>
    <row r="993" ht="15.75" customHeight="1">
      <c r="A993" s="4"/>
      <c r="B993" s="4"/>
      <c r="C993" s="4"/>
      <c r="D993" s="4"/>
      <c r="E993" s="4"/>
      <c r="F993" s="4"/>
      <c r="G993" s="4"/>
    </row>
    <row r="994" ht="15.75" customHeight="1">
      <c r="A994" s="4"/>
      <c r="B994" s="4"/>
      <c r="C994" s="4"/>
      <c r="D994" s="4"/>
      <c r="E994" s="4"/>
      <c r="F994" s="4"/>
      <c r="G994" s="4"/>
    </row>
    <row r="995" ht="15.75" customHeight="1">
      <c r="A995" s="4"/>
      <c r="B995" s="4"/>
      <c r="C995" s="4"/>
      <c r="D995" s="4"/>
      <c r="E995" s="4"/>
      <c r="F995" s="4"/>
      <c r="G995" s="4"/>
    </row>
    <row r="996" ht="15.75" customHeight="1">
      <c r="A996" s="4"/>
      <c r="B996" s="4"/>
      <c r="C996" s="4"/>
      <c r="D996" s="4"/>
      <c r="E996" s="4"/>
      <c r="F996" s="4"/>
      <c r="G996" s="4"/>
    </row>
    <row r="997" ht="15.75" customHeight="1">
      <c r="A997" s="4"/>
      <c r="B997" s="4"/>
      <c r="C997" s="4"/>
      <c r="D997" s="4"/>
      <c r="E997" s="4"/>
      <c r="F997" s="4"/>
      <c r="G997" s="4"/>
    </row>
    <row r="998" ht="15.75" customHeight="1">
      <c r="A998" s="4"/>
      <c r="B998" s="4"/>
      <c r="C998" s="4"/>
      <c r="D998" s="4"/>
      <c r="E998" s="4"/>
      <c r="F998" s="4"/>
      <c r="G998" s="4"/>
    </row>
    <row r="999" ht="15.75" customHeight="1">
      <c r="A999" s="4"/>
      <c r="B999" s="4"/>
      <c r="C999" s="4"/>
      <c r="D999" s="4"/>
      <c r="E999" s="4"/>
      <c r="F999" s="4"/>
      <c r="G999" s="4"/>
    </row>
    <row r="1000" ht="15.75" customHeight="1">
      <c r="A1000" s="4"/>
      <c r="B1000" s="4"/>
      <c r="C1000" s="4"/>
      <c r="D1000" s="4"/>
      <c r="E1000" s="4"/>
      <c r="F1000" s="4"/>
      <c r="G1000" s="4"/>
    </row>
  </sheetData>
  <hyperlinks>
    <hyperlink r:id="rId1" ref="D3"/>
    <hyperlink r:id="rId2" ref="D4"/>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location="contribution-C8709934-C5D1-4DF4-83BF-BE93AAAC33C0" ref="D19"/>
    <hyperlink r:id="rId17" ref="D20"/>
    <hyperlink r:id="rId18" ref="D21"/>
    <hyperlink r:id="rId19" ref="D22"/>
    <hyperlink r:id="rId20" ref="D23"/>
    <hyperlink r:id="rId21" ref="D24"/>
    <hyperlink r:id="rId22" ref="D25"/>
    <hyperlink r:id="rId23" ref="D26"/>
  </hyperlinks>
  <printOptions/>
  <pageMargins bottom="0.39375000000000004" footer="0.0" header="0.0" left="0.7000000000000001" right="0.7000000000000001" top="0.39375000000000004"/>
  <pageSetup orientation="portrait"/>
  <headerFooter>
    <oddHeader>&amp;C000000 OFFICIAL#_x000D_000000000000 OFFICIAL# </oddHeader>
    <oddFooter>&amp;C #000000 OFFICIAL_x000D_#000000 OFFICIAL</oddFooter>
  </headerFooter>
  <drawing r:id="rId24"/>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0"/>
    <col customWidth="1" min="2" max="2" width="57.63"/>
    <col customWidth="1" min="3" max="22" width="30.0"/>
  </cols>
  <sheetData>
    <row r="1" ht="12.75" customHeight="1">
      <c r="A1" s="234" t="s">
        <v>747</v>
      </c>
      <c r="B1" s="235" t="s">
        <v>1139</v>
      </c>
      <c r="C1" s="236" t="s">
        <v>1140</v>
      </c>
      <c r="D1" s="235" t="s">
        <v>1141</v>
      </c>
      <c r="E1" s="235" t="s">
        <v>1142</v>
      </c>
      <c r="F1" s="235" t="s">
        <v>1143</v>
      </c>
      <c r="G1" s="235" t="s">
        <v>1144</v>
      </c>
      <c r="H1" s="237" t="s">
        <v>1221</v>
      </c>
      <c r="I1" s="237" t="s">
        <v>1222</v>
      </c>
      <c r="J1" s="237" t="s">
        <v>709</v>
      </c>
      <c r="K1" s="237" t="s">
        <v>710</v>
      </c>
      <c r="L1" s="237" t="s">
        <v>711</v>
      </c>
      <c r="M1" s="237" t="s">
        <v>712</v>
      </c>
      <c r="N1" s="237" t="s">
        <v>713</v>
      </c>
      <c r="O1" s="237" t="s">
        <v>714</v>
      </c>
      <c r="P1" s="237" t="s">
        <v>715</v>
      </c>
      <c r="Q1" s="237" t="s">
        <v>716</v>
      </c>
      <c r="R1" s="237" t="s">
        <v>717</v>
      </c>
      <c r="S1" s="237" t="s">
        <v>718</v>
      </c>
      <c r="T1" s="237" t="s">
        <v>719</v>
      </c>
      <c r="U1" s="237" t="s">
        <v>720</v>
      </c>
      <c r="V1" s="237" t="s">
        <v>721</v>
      </c>
    </row>
    <row r="2" ht="12.75" customHeight="1">
      <c r="A2" s="238" t="s">
        <v>71</v>
      </c>
      <c r="B2" s="239" t="s">
        <v>1145</v>
      </c>
      <c r="C2" s="240" t="s">
        <v>1146</v>
      </c>
      <c r="D2" s="241" t="s">
        <v>1147</v>
      </c>
      <c r="E2" s="241" t="s">
        <v>1148</v>
      </c>
      <c r="F2" s="242" t="s">
        <v>1149</v>
      </c>
      <c r="G2" s="242" t="s">
        <v>1150</v>
      </c>
      <c r="H2" s="237"/>
      <c r="I2" s="237"/>
      <c r="J2" s="237"/>
      <c r="K2" s="237"/>
      <c r="L2" s="237"/>
      <c r="M2" s="237"/>
      <c r="N2" s="237"/>
      <c r="O2" s="237"/>
      <c r="P2" s="237"/>
      <c r="Q2" s="237"/>
      <c r="R2" s="237"/>
      <c r="S2" s="237"/>
      <c r="T2" s="237"/>
      <c r="U2" s="237"/>
      <c r="V2" s="237"/>
    </row>
    <row r="3" ht="12.75" customHeight="1">
      <c r="A3" s="37" t="s">
        <v>109</v>
      </c>
      <c r="B3" s="243" t="s">
        <v>1223</v>
      </c>
      <c r="C3" s="244" t="s">
        <v>1224</v>
      </c>
      <c r="D3" s="245" t="s">
        <v>1225</v>
      </c>
      <c r="E3" s="243" t="s">
        <v>1226</v>
      </c>
      <c r="F3" s="243" t="s">
        <v>1227</v>
      </c>
      <c r="G3" s="243" t="s">
        <v>1228</v>
      </c>
      <c r="H3" s="237"/>
      <c r="I3" s="237"/>
      <c r="J3" s="237"/>
      <c r="K3" s="237"/>
      <c r="L3" s="237"/>
      <c r="M3" s="237"/>
      <c r="N3" s="237"/>
      <c r="O3" s="237"/>
      <c r="P3" s="237"/>
      <c r="Q3" s="237"/>
      <c r="R3" s="237"/>
      <c r="S3" s="237"/>
      <c r="T3" s="237"/>
      <c r="U3" s="237"/>
      <c r="V3" s="237"/>
    </row>
    <row r="4" ht="12.75" customHeight="1">
      <c r="A4" s="37" t="s">
        <v>109</v>
      </c>
      <c r="B4" s="243" t="s">
        <v>1229</v>
      </c>
      <c r="C4" s="244" t="s">
        <v>1224</v>
      </c>
      <c r="D4" s="245" t="s">
        <v>1230</v>
      </c>
      <c r="E4" s="243" t="s">
        <v>1226</v>
      </c>
      <c r="F4" s="243" t="s">
        <v>1231</v>
      </c>
      <c r="G4" s="243" t="s">
        <v>1172</v>
      </c>
      <c r="H4" s="237"/>
      <c r="I4" s="237"/>
      <c r="J4" s="237"/>
      <c r="K4" s="237"/>
      <c r="L4" s="237"/>
      <c r="M4" s="237"/>
      <c r="N4" s="237"/>
      <c r="O4" s="237"/>
      <c r="P4" s="237"/>
      <c r="Q4" s="237"/>
      <c r="R4" s="237"/>
      <c r="S4" s="237"/>
      <c r="T4" s="237"/>
      <c r="U4" s="237"/>
      <c r="V4" s="237"/>
    </row>
    <row r="5" ht="12.75" customHeight="1">
      <c r="A5" s="37" t="s">
        <v>109</v>
      </c>
      <c r="B5" s="243" t="s">
        <v>1232</v>
      </c>
      <c r="C5" s="244" t="s">
        <v>1233</v>
      </c>
      <c r="D5" s="245" t="s">
        <v>1234</v>
      </c>
      <c r="E5" s="243" t="s">
        <v>1226</v>
      </c>
      <c r="F5" s="243" t="s">
        <v>1231</v>
      </c>
      <c r="G5" s="243" t="s">
        <v>1172</v>
      </c>
      <c r="H5" s="237"/>
      <c r="I5" s="237"/>
      <c r="J5" s="237"/>
      <c r="K5" s="237"/>
      <c r="L5" s="237"/>
      <c r="M5" s="237"/>
      <c r="N5" s="237"/>
      <c r="O5" s="237"/>
      <c r="P5" s="237"/>
      <c r="Q5" s="237"/>
      <c r="R5" s="237"/>
      <c r="S5" s="237"/>
      <c r="T5" s="237"/>
      <c r="U5" s="237"/>
      <c r="V5" s="237"/>
    </row>
    <row r="6" ht="12.75" customHeight="1">
      <c r="A6" s="37" t="s">
        <v>109</v>
      </c>
      <c r="B6" s="243" t="s">
        <v>1235</v>
      </c>
      <c r="C6" s="246">
        <v>43920.0</v>
      </c>
      <c r="D6" s="245" t="s">
        <v>1236</v>
      </c>
      <c r="E6" s="247" t="s">
        <v>1226</v>
      </c>
      <c r="F6" s="243" t="s">
        <v>1227</v>
      </c>
      <c r="G6" s="243" t="s">
        <v>1228</v>
      </c>
      <c r="H6" s="237"/>
      <c r="I6" s="237"/>
      <c r="J6" s="237"/>
      <c r="K6" s="237"/>
      <c r="L6" s="237"/>
      <c r="M6" s="237"/>
      <c r="N6" s="237"/>
      <c r="O6" s="237"/>
      <c r="P6" s="237"/>
      <c r="Q6" s="237"/>
      <c r="R6" s="237"/>
      <c r="S6" s="237"/>
      <c r="T6" s="237"/>
      <c r="U6" s="237"/>
      <c r="V6" s="237"/>
    </row>
    <row r="7" ht="12.75" customHeight="1">
      <c r="A7" s="248" t="s">
        <v>117</v>
      </c>
      <c r="B7" s="243" t="s">
        <v>1237</v>
      </c>
      <c r="C7" s="249" t="s">
        <v>1224</v>
      </c>
      <c r="D7" s="245" t="s">
        <v>1238</v>
      </c>
      <c r="E7" s="243" t="s">
        <v>1226</v>
      </c>
      <c r="F7" s="243" t="s">
        <v>1231</v>
      </c>
      <c r="G7" s="243" t="s">
        <v>1172</v>
      </c>
      <c r="H7" s="237"/>
      <c r="I7" s="237"/>
      <c r="J7" s="237"/>
      <c r="K7" s="237"/>
      <c r="L7" s="237"/>
      <c r="M7" s="237"/>
      <c r="N7" s="237"/>
      <c r="O7" s="237"/>
      <c r="P7" s="237"/>
      <c r="Q7" s="237"/>
      <c r="R7" s="237"/>
      <c r="S7" s="237"/>
      <c r="T7" s="237"/>
      <c r="U7" s="237"/>
      <c r="V7" s="237"/>
    </row>
    <row r="8" ht="12.75" customHeight="1">
      <c r="A8" s="248" t="s">
        <v>117</v>
      </c>
      <c r="B8" s="243" t="s">
        <v>1239</v>
      </c>
      <c r="C8" s="249" t="s">
        <v>1224</v>
      </c>
      <c r="D8" s="245" t="s">
        <v>1240</v>
      </c>
      <c r="E8" s="243" t="s">
        <v>1226</v>
      </c>
      <c r="F8" s="243" t="s">
        <v>1227</v>
      </c>
      <c r="G8" s="243" t="s">
        <v>1228</v>
      </c>
      <c r="H8" s="237"/>
      <c r="I8" s="237"/>
      <c r="J8" s="237"/>
      <c r="K8" s="237"/>
      <c r="L8" s="237"/>
      <c r="M8" s="237"/>
      <c r="N8" s="237"/>
      <c r="O8" s="237"/>
      <c r="P8" s="237"/>
      <c r="Q8" s="237"/>
      <c r="R8" s="237"/>
      <c r="S8" s="237"/>
      <c r="T8" s="237"/>
      <c r="U8" s="237"/>
      <c r="V8" s="237"/>
    </row>
    <row r="9" ht="12.75" customHeight="1">
      <c r="A9" s="248" t="s">
        <v>117</v>
      </c>
      <c r="B9" s="243" t="s">
        <v>1241</v>
      </c>
      <c r="C9" s="249" t="s">
        <v>1233</v>
      </c>
      <c r="D9" s="245" t="s">
        <v>1242</v>
      </c>
      <c r="E9" s="243" t="s">
        <v>1226</v>
      </c>
      <c r="F9" s="243" t="s">
        <v>1231</v>
      </c>
      <c r="G9" s="243" t="s">
        <v>1172</v>
      </c>
      <c r="H9" s="237"/>
      <c r="I9" s="237"/>
      <c r="J9" s="237"/>
      <c r="K9" s="237"/>
      <c r="L9" s="237"/>
      <c r="M9" s="237"/>
      <c r="N9" s="237"/>
      <c r="O9" s="237"/>
      <c r="P9" s="237"/>
      <c r="Q9" s="237"/>
      <c r="R9" s="237"/>
      <c r="S9" s="237"/>
      <c r="T9" s="237"/>
      <c r="U9" s="237"/>
      <c r="V9" s="237"/>
    </row>
    <row r="10" ht="12.75" customHeight="1">
      <c r="A10" s="248" t="s">
        <v>117</v>
      </c>
      <c r="B10" s="243" t="s">
        <v>1243</v>
      </c>
      <c r="C10" s="250">
        <v>43920.0</v>
      </c>
      <c r="D10" s="245" t="s">
        <v>1244</v>
      </c>
      <c r="E10" s="247" t="s">
        <v>1226</v>
      </c>
      <c r="F10" s="243" t="s">
        <v>1227</v>
      </c>
      <c r="G10" s="243" t="s">
        <v>1228</v>
      </c>
      <c r="H10" s="237"/>
      <c r="I10" s="237"/>
      <c r="J10" s="237"/>
      <c r="K10" s="237"/>
      <c r="L10" s="237"/>
      <c r="M10" s="237"/>
      <c r="N10" s="237"/>
      <c r="O10" s="237"/>
      <c r="P10" s="237"/>
      <c r="Q10" s="237"/>
      <c r="R10" s="237"/>
      <c r="S10" s="237"/>
      <c r="T10" s="237"/>
      <c r="U10" s="237"/>
      <c r="V10" s="237"/>
    </row>
    <row r="11" ht="12.75" customHeight="1">
      <c r="A11" s="248" t="s">
        <v>122</v>
      </c>
      <c r="B11" s="243" t="s">
        <v>1245</v>
      </c>
      <c r="C11" s="249" t="s">
        <v>1224</v>
      </c>
      <c r="D11" s="245" t="s">
        <v>1246</v>
      </c>
      <c r="E11" s="243" t="s">
        <v>1226</v>
      </c>
      <c r="F11" s="243" t="s">
        <v>1227</v>
      </c>
      <c r="G11" s="243" t="s">
        <v>1228</v>
      </c>
      <c r="H11" s="237"/>
      <c r="I11" s="237"/>
      <c r="J11" s="237"/>
      <c r="K11" s="237"/>
      <c r="L11" s="237"/>
      <c r="M11" s="237"/>
      <c r="N11" s="237"/>
      <c r="O11" s="237"/>
      <c r="P11" s="237"/>
      <c r="Q11" s="237"/>
      <c r="R11" s="237"/>
      <c r="S11" s="237"/>
      <c r="T11" s="237"/>
      <c r="U11" s="237"/>
      <c r="V11" s="237"/>
    </row>
    <row r="12" ht="12.75" customHeight="1">
      <c r="A12" s="248" t="s">
        <v>122</v>
      </c>
      <c r="B12" s="243" t="s">
        <v>1247</v>
      </c>
      <c r="C12" s="249" t="s">
        <v>1224</v>
      </c>
      <c r="D12" s="245" t="s">
        <v>1248</v>
      </c>
      <c r="E12" s="243" t="s">
        <v>1226</v>
      </c>
      <c r="F12" s="243" t="s">
        <v>1231</v>
      </c>
      <c r="G12" s="243" t="s">
        <v>1172</v>
      </c>
      <c r="H12" s="237"/>
      <c r="I12" s="237"/>
      <c r="J12" s="237"/>
      <c r="K12" s="237"/>
      <c r="L12" s="237"/>
      <c r="M12" s="237"/>
      <c r="N12" s="237"/>
      <c r="O12" s="237"/>
      <c r="P12" s="237"/>
      <c r="Q12" s="237"/>
      <c r="R12" s="237"/>
      <c r="S12" s="237"/>
      <c r="T12" s="237"/>
      <c r="U12" s="237"/>
      <c r="V12" s="237"/>
    </row>
    <row r="13" ht="12.75" customHeight="1">
      <c r="A13" s="248" t="s">
        <v>122</v>
      </c>
      <c r="B13" s="243" t="s">
        <v>1249</v>
      </c>
      <c r="C13" s="249" t="s">
        <v>1233</v>
      </c>
      <c r="D13" s="245" t="s">
        <v>1250</v>
      </c>
      <c r="E13" s="243" t="s">
        <v>1226</v>
      </c>
      <c r="F13" s="243" t="s">
        <v>1231</v>
      </c>
      <c r="G13" s="243" t="s">
        <v>1172</v>
      </c>
      <c r="H13" s="237"/>
      <c r="I13" s="237"/>
      <c r="J13" s="237"/>
      <c r="K13" s="237"/>
      <c r="L13" s="237"/>
      <c r="M13" s="237"/>
      <c r="N13" s="237"/>
      <c r="O13" s="237"/>
      <c r="P13" s="237"/>
      <c r="Q13" s="237"/>
      <c r="R13" s="237"/>
      <c r="S13" s="237"/>
      <c r="T13" s="237"/>
      <c r="U13" s="237"/>
      <c r="V13" s="237"/>
    </row>
    <row r="14" ht="12.75" customHeight="1">
      <c r="A14" s="248" t="s">
        <v>122</v>
      </c>
      <c r="B14" s="243" t="s">
        <v>1251</v>
      </c>
      <c r="C14" s="250">
        <v>43920.0</v>
      </c>
      <c r="D14" s="245" t="s">
        <v>1252</v>
      </c>
      <c r="E14" s="247" t="s">
        <v>1226</v>
      </c>
      <c r="F14" s="243" t="s">
        <v>1227</v>
      </c>
      <c r="G14" s="243" t="s">
        <v>1228</v>
      </c>
      <c r="H14" s="237"/>
      <c r="I14" s="237"/>
      <c r="J14" s="237"/>
      <c r="K14" s="237"/>
      <c r="L14" s="237"/>
      <c r="M14" s="237"/>
      <c r="N14" s="237"/>
      <c r="O14" s="237"/>
      <c r="P14" s="237"/>
      <c r="Q14" s="237"/>
      <c r="R14" s="237"/>
      <c r="S14" s="237"/>
      <c r="T14" s="237"/>
      <c r="U14" s="237"/>
      <c r="V14" s="237"/>
    </row>
    <row r="15" ht="12.75" customHeight="1">
      <c r="A15" s="248" t="s">
        <v>127</v>
      </c>
      <c r="B15" s="243" t="s">
        <v>1253</v>
      </c>
      <c r="C15" s="249" t="s">
        <v>1224</v>
      </c>
      <c r="D15" s="245" t="s">
        <v>1254</v>
      </c>
      <c r="E15" s="243" t="s">
        <v>1226</v>
      </c>
      <c r="F15" s="243" t="s">
        <v>1231</v>
      </c>
      <c r="G15" s="243" t="s">
        <v>1172</v>
      </c>
      <c r="H15" s="237"/>
      <c r="I15" s="237"/>
      <c r="J15" s="237"/>
      <c r="K15" s="237"/>
      <c r="L15" s="237"/>
      <c r="M15" s="237"/>
      <c r="N15" s="237"/>
      <c r="O15" s="237"/>
      <c r="P15" s="237"/>
      <c r="Q15" s="237"/>
      <c r="R15" s="237"/>
      <c r="S15" s="237"/>
      <c r="T15" s="237"/>
      <c r="U15" s="237"/>
      <c r="V15" s="237"/>
    </row>
    <row r="16" ht="12.75" customHeight="1">
      <c r="A16" s="248" t="s">
        <v>127</v>
      </c>
      <c r="B16" s="243" t="s">
        <v>1255</v>
      </c>
      <c r="C16" s="249" t="s">
        <v>1224</v>
      </c>
      <c r="D16" s="245" t="s">
        <v>1256</v>
      </c>
      <c r="E16" s="243" t="s">
        <v>1226</v>
      </c>
      <c r="F16" s="243" t="s">
        <v>1227</v>
      </c>
      <c r="G16" s="243" t="s">
        <v>1228</v>
      </c>
      <c r="H16" s="237"/>
      <c r="I16" s="237"/>
      <c r="J16" s="237"/>
      <c r="K16" s="237"/>
      <c r="L16" s="237"/>
      <c r="M16" s="237"/>
      <c r="N16" s="237"/>
      <c r="O16" s="237"/>
      <c r="P16" s="237"/>
      <c r="Q16" s="237"/>
      <c r="R16" s="237"/>
      <c r="S16" s="237"/>
      <c r="T16" s="237"/>
      <c r="U16" s="237"/>
      <c r="V16" s="237"/>
    </row>
    <row r="17" ht="12.75" customHeight="1">
      <c r="A17" s="248" t="s">
        <v>127</v>
      </c>
      <c r="B17" s="243" t="s">
        <v>1257</v>
      </c>
      <c r="C17" s="249" t="s">
        <v>1233</v>
      </c>
      <c r="D17" s="245" t="s">
        <v>1258</v>
      </c>
      <c r="E17" s="243" t="s">
        <v>1226</v>
      </c>
      <c r="F17" s="243" t="s">
        <v>1231</v>
      </c>
      <c r="G17" s="243" t="s">
        <v>1172</v>
      </c>
      <c r="H17" s="237"/>
      <c r="I17" s="237"/>
      <c r="J17" s="237"/>
      <c r="K17" s="237"/>
      <c r="L17" s="237"/>
      <c r="M17" s="237"/>
      <c r="N17" s="237"/>
      <c r="O17" s="237"/>
      <c r="P17" s="237"/>
      <c r="Q17" s="237"/>
      <c r="R17" s="237"/>
      <c r="S17" s="237"/>
      <c r="T17" s="237"/>
      <c r="U17" s="237"/>
      <c r="V17" s="237"/>
    </row>
    <row r="18" ht="12.75" customHeight="1">
      <c r="A18" s="248" t="s">
        <v>127</v>
      </c>
      <c r="B18" s="243" t="s">
        <v>1259</v>
      </c>
      <c r="C18" s="250">
        <v>43920.0</v>
      </c>
      <c r="D18" s="245" t="s">
        <v>1260</v>
      </c>
      <c r="E18" s="247" t="s">
        <v>1226</v>
      </c>
      <c r="F18" s="243" t="s">
        <v>1227</v>
      </c>
      <c r="G18" s="243" t="s">
        <v>1228</v>
      </c>
      <c r="H18" s="237"/>
      <c r="I18" s="237"/>
      <c r="J18" s="237"/>
      <c r="K18" s="237"/>
      <c r="L18" s="237"/>
      <c r="M18" s="237"/>
      <c r="N18" s="237"/>
      <c r="O18" s="237"/>
      <c r="P18" s="237"/>
      <c r="Q18" s="237"/>
      <c r="R18" s="237"/>
      <c r="S18" s="237"/>
      <c r="T18" s="237"/>
      <c r="U18" s="237"/>
      <c r="V18" s="237"/>
    </row>
    <row r="19" ht="12.75" customHeight="1">
      <c r="A19" s="248" t="s">
        <v>131</v>
      </c>
      <c r="B19" s="243" t="s">
        <v>1261</v>
      </c>
      <c r="C19" s="249" t="s">
        <v>1224</v>
      </c>
      <c r="D19" s="245" t="s">
        <v>1262</v>
      </c>
      <c r="E19" s="243" t="s">
        <v>1226</v>
      </c>
      <c r="F19" s="243" t="s">
        <v>1231</v>
      </c>
      <c r="G19" s="243" t="s">
        <v>1172</v>
      </c>
      <c r="H19" s="237"/>
      <c r="I19" s="237"/>
      <c r="J19" s="237"/>
      <c r="K19" s="237"/>
      <c r="L19" s="237"/>
      <c r="M19" s="237"/>
      <c r="N19" s="237"/>
      <c r="O19" s="237"/>
      <c r="P19" s="237"/>
      <c r="Q19" s="237"/>
      <c r="R19" s="237"/>
      <c r="S19" s="237"/>
      <c r="T19" s="237"/>
      <c r="U19" s="237"/>
      <c r="V19" s="237"/>
    </row>
    <row r="20" ht="12.75" customHeight="1">
      <c r="A20" s="248" t="s">
        <v>131</v>
      </c>
      <c r="B20" s="243" t="s">
        <v>1263</v>
      </c>
      <c r="C20" s="249" t="s">
        <v>1264</v>
      </c>
      <c r="D20" s="245" t="s">
        <v>1265</v>
      </c>
      <c r="E20" s="243" t="s">
        <v>1226</v>
      </c>
      <c r="F20" s="243" t="s">
        <v>1231</v>
      </c>
      <c r="G20" s="243" t="s">
        <v>1172</v>
      </c>
      <c r="H20" s="237"/>
      <c r="I20" s="237"/>
      <c r="J20" s="237"/>
      <c r="K20" s="237"/>
      <c r="L20" s="237"/>
      <c r="M20" s="237"/>
      <c r="N20" s="237"/>
      <c r="O20" s="237"/>
      <c r="P20" s="237"/>
      <c r="Q20" s="237"/>
      <c r="R20" s="237"/>
      <c r="S20" s="237"/>
      <c r="T20" s="237"/>
      <c r="U20" s="237"/>
      <c r="V20" s="237"/>
    </row>
    <row r="21" ht="12.75" customHeight="1">
      <c r="A21" s="248" t="s">
        <v>131</v>
      </c>
      <c r="B21" s="243" t="s">
        <v>1266</v>
      </c>
      <c r="C21" s="250">
        <v>43920.0</v>
      </c>
      <c r="D21" s="245" t="s">
        <v>1267</v>
      </c>
      <c r="E21" s="247" t="s">
        <v>1226</v>
      </c>
      <c r="F21" s="243" t="s">
        <v>1227</v>
      </c>
      <c r="G21" s="243" t="s">
        <v>1228</v>
      </c>
      <c r="H21" s="237"/>
      <c r="I21" s="237"/>
      <c r="J21" s="237"/>
      <c r="K21" s="237"/>
      <c r="L21" s="237"/>
      <c r="M21" s="237"/>
      <c r="N21" s="237"/>
      <c r="O21" s="237"/>
      <c r="P21" s="237"/>
      <c r="Q21" s="237"/>
      <c r="R21" s="237"/>
      <c r="S21" s="237"/>
      <c r="T21" s="237"/>
      <c r="U21" s="237"/>
      <c r="V21" s="237"/>
    </row>
    <row r="22" ht="12.75" customHeight="1">
      <c r="A22" s="248" t="s">
        <v>136</v>
      </c>
      <c r="B22" s="243" t="s">
        <v>1268</v>
      </c>
      <c r="C22" s="249" t="s">
        <v>1224</v>
      </c>
      <c r="D22" s="245" t="s">
        <v>1269</v>
      </c>
      <c r="E22" s="243" t="s">
        <v>1226</v>
      </c>
      <c r="F22" s="243" t="s">
        <v>1227</v>
      </c>
      <c r="G22" s="243" t="s">
        <v>1228</v>
      </c>
      <c r="H22" s="237"/>
      <c r="I22" s="237"/>
      <c r="J22" s="237"/>
      <c r="K22" s="237"/>
      <c r="L22" s="237"/>
      <c r="M22" s="237"/>
      <c r="N22" s="237"/>
      <c r="O22" s="237"/>
      <c r="P22" s="237"/>
      <c r="Q22" s="237"/>
      <c r="R22" s="237"/>
      <c r="S22" s="237"/>
      <c r="T22" s="237"/>
      <c r="U22" s="237"/>
      <c r="V22" s="237"/>
    </row>
    <row r="23" ht="12.75" customHeight="1">
      <c r="A23" s="248" t="s">
        <v>136</v>
      </c>
      <c r="B23" s="243" t="s">
        <v>1270</v>
      </c>
      <c r="C23" s="249" t="s">
        <v>1224</v>
      </c>
      <c r="D23" s="245" t="s">
        <v>1271</v>
      </c>
      <c r="E23" s="243" t="s">
        <v>1226</v>
      </c>
      <c r="F23" s="243" t="s">
        <v>1231</v>
      </c>
      <c r="G23" s="243" t="s">
        <v>1172</v>
      </c>
      <c r="H23" s="237"/>
      <c r="I23" s="237"/>
      <c r="J23" s="237"/>
      <c r="K23" s="237"/>
      <c r="L23" s="237"/>
      <c r="M23" s="237"/>
      <c r="N23" s="237"/>
      <c r="O23" s="237"/>
      <c r="P23" s="237"/>
      <c r="Q23" s="237"/>
      <c r="R23" s="237"/>
      <c r="S23" s="237"/>
      <c r="T23" s="237"/>
      <c r="U23" s="237"/>
      <c r="V23" s="237"/>
    </row>
    <row r="24" ht="12.75" customHeight="1">
      <c r="A24" s="248" t="s">
        <v>136</v>
      </c>
      <c r="B24" s="243" t="s">
        <v>1272</v>
      </c>
      <c r="C24" s="249" t="s">
        <v>1264</v>
      </c>
      <c r="D24" s="245" t="s">
        <v>1273</v>
      </c>
      <c r="E24" s="243" t="s">
        <v>1226</v>
      </c>
      <c r="F24" s="243" t="s">
        <v>1231</v>
      </c>
      <c r="G24" s="243" t="s">
        <v>1172</v>
      </c>
      <c r="H24" s="237"/>
      <c r="I24" s="237"/>
      <c r="J24" s="237"/>
      <c r="K24" s="237"/>
      <c r="L24" s="237"/>
      <c r="M24" s="237"/>
      <c r="N24" s="237"/>
      <c r="O24" s="237"/>
      <c r="P24" s="237"/>
      <c r="Q24" s="237"/>
      <c r="R24" s="237"/>
      <c r="S24" s="237"/>
      <c r="T24" s="237"/>
      <c r="U24" s="237"/>
      <c r="V24" s="237"/>
    </row>
    <row r="25" ht="12.75" customHeight="1">
      <c r="A25" s="248" t="s">
        <v>136</v>
      </c>
      <c r="B25" s="243" t="s">
        <v>1274</v>
      </c>
      <c r="C25" s="250">
        <v>43920.0</v>
      </c>
      <c r="D25" s="245" t="s">
        <v>1275</v>
      </c>
      <c r="E25" s="247" t="s">
        <v>1226</v>
      </c>
      <c r="F25" s="243" t="s">
        <v>1227</v>
      </c>
      <c r="G25" s="243" t="s">
        <v>1228</v>
      </c>
      <c r="H25" s="237"/>
      <c r="I25" s="237"/>
      <c r="J25" s="237"/>
      <c r="K25" s="237"/>
      <c r="L25" s="237"/>
      <c r="M25" s="237"/>
      <c r="N25" s="237"/>
      <c r="O25" s="237"/>
      <c r="P25" s="237"/>
      <c r="Q25" s="237"/>
      <c r="R25" s="237"/>
      <c r="S25" s="237"/>
      <c r="T25" s="237"/>
      <c r="U25" s="237"/>
      <c r="V25" s="237"/>
    </row>
    <row r="26" ht="12.75" customHeight="1">
      <c r="A26" s="248" t="s">
        <v>142</v>
      </c>
      <c r="B26" s="243" t="s">
        <v>1276</v>
      </c>
      <c r="C26" s="249" t="s">
        <v>1224</v>
      </c>
      <c r="D26" s="245" t="s">
        <v>1277</v>
      </c>
      <c r="E26" s="243" t="s">
        <v>1226</v>
      </c>
      <c r="F26" s="243" t="s">
        <v>1231</v>
      </c>
      <c r="G26" s="243" t="s">
        <v>1172</v>
      </c>
      <c r="H26" s="237"/>
      <c r="I26" s="237"/>
      <c r="J26" s="237"/>
      <c r="K26" s="237"/>
      <c r="L26" s="237"/>
      <c r="M26" s="237"/>
      <c r="N26" s="237"/>
      <c r="O26" s="237"/>
      <c r="P26" s="237"/>
      <c r="Q26" s="237"/>
      <c r="R26" s="237"/>
      <c r="S26" s="237"/>
      <c r="T26" s="237"/>
      <c r="U26" s="237"/>
      <c r="V26" s="237"/>
    </row>
    <row r="27" ht="12.75" customHeight="1">
      <c r="A27" s="248" t="s">
        <v>142</v>
      </c>
      <c r="B27" s="243" t="s">
        <v>1278</v>
      </c>
      <c r="C27" s="250">
        <v>43920.0</v>
      </c>
      <c r="D27" s="245" t="s">
        <v>1279</v>
      </c>
      <c r="E27" s="247" t="s">
        <v>1226</v>
      </c>
      <c r="F27" s="243" t="s">
        <v>1227</v>
      </c>
      <c r="G27" s="243" t="s">
        <v>1228</v>
      </c>
      <c r="H27" s="237"/>
      <c r="I27" s="237"/>
      <c r="J27" s="237"/>
      <c r="K27" s="237"/>
      <c r="L27" s="237"/>
      <c r="M27" s="237"/>
      <c r="N27" s="237"/>
      <c r="O27" s="237"/>
      <c r="P27" s="237"/>
      <c r="Q27" s="237"/>
      <c r="R27" s="237"/>
      <c r="S27" s="237"/>
      <c r="T27" s="237"/>
      <c r="U27" s="237"/>
      <c r="V27" s="237"/>
    </row>
    <row r="28" ht="12.75" customHeight="1">
      <c r="A28" s="248" t="s">
        <v>146</v>
      </c>
      <c r="B28" s="243" t="s">
        <v>1280</v>
      </c>
      <c r="C28" s="249" t="s">
        <v>1224</v>
      </c>
      <c r="D28" s="245" t="s">
        <v>1281</v>
      </c>
      <c r="E28" s="243" t="s">
        <v>1226</v>
      </c>
      <c r="F28" s="243" t="s">
        <v>1231</v>
      </c>
      <c r="G28" s="243" t="s">
        <v>1172</v>
      </c>
      <c r="H28" s="237"/>
      <c r="I28" s="237"/>
      <c r="J28" s="237"/>
      <c r="K28" s="237"/>
      <c r="L28" s="237"/>
      <c r="M28" s="237"/>
      <c r="N28" s="237"/>
      <c r="O28" s="237"/>
      <c r="P28" s="237"/>
      <c r="Q28" s="237"/>
      <c r="R28" s="237"/>
      <c r="S28" s="237"/>
      <c r="T28" s="237"/>
      <c r="U28" s="237"/>
      <c r="V28" s="237"/>
    </row>
    <row r="29" ht="12.75" customHeight="1">
      <c r="A29" s="248" t="s">
        <v>146</v>
      </c>
      <c r="B29" s="243" t="s">
        <v>1282</v>
      </c>
      <c r="C29" s="249" t="s">
        <v>1264</v>
      </c>
      <c r="D29" s="245" t="s">
        <v>1283</v>
      </c>
      <c r="E29" s="243" t="s">
        <v>1226</v>
      </c>
      <c r="F29" s="243" t="s">
        <v>1231</v>
      </c>
      <c r="G29" s="243" t="s">
        <v>1172</v>
      </c>
      <c r="H29" s="237"/>
      <c r="I29" s="237"/>
      <c r="J29" s="237"/>
      <c r="K29" s="237"/>
      <c r="L29" s="237"/>
      <c r="M29" s="237"/>
      <c r="N29" s="237"/>
      <c r="O29" s="237"/>
      <c r="P29" s="237"/>
      <c r="Q29" s="237"/>
      <c r="R29" s="237"/>
      <c r="S29" s="237"/>
      <c r="T29" s="237"/>
      <c r="U29" s="237"/>
      <c r="V29" s="237"/>
    </row>
    <row r="30" ht="12.75" customHeight="1">
      <c r="A30" s="248" t="s">
        <v>146</v>
      </c>
      <c r="B30" s="243" t="s">
        <v>1284</v>
      </c>
      <c r="C30" s="250">
        <v>43920.0</v>
      </c>
      <c r="D30" s="245" t="s">
        <v>1285</v>
      </c>
      <c r="E30" s="247" t="s">
        <v>1226</v>
      </c>
      <c r="F30" s="243" t="s">
        <v>1227</v>
      </c>
      <c r="G30" s="243" t="s">
        <v>1228</v>
      </c>
      <c r="H30" s="237"/>
      <c r="I30" s="237"/>
      <c r="J30" s="237"/>
      <c r="K30" s="237"/>
      <c r="L30" s="237"/>
      <c r="M30" s="237"/>
      <c r="N30" s="237"/>
      <c r="O30" s="237"/>
      <c r="P30" s="237"/>
      <c r="Q30" s="237"/>
      <c r="R30" s="237"/>
      <c r="S30" s="237"/>
      <c r="T30" s="237"/>
      <c r="U30" s="237"/>
      <c r="V30" s="237"/>
    </row>
    <row r="31" ht="12.75" customHeight="1">
      <c r="A31" s="251" t="s">
        <v>151</v>
      </c>
      <c r="B31" s="243" t="s">
        <v>1286</v>
      </c>
      <c r="C31" s="249" t="s">
        <v>1224</v>
      </c>
      <c r="D31" s="245" t="s">
        <v>1287</v>
      </c>
      <c r="E31" s="243" t="s">
        <v>1226</v>
      </c>
      <c r="F31" s="243" t="s">
        <v>1231</v>
      </c>
      <c r="G31" s="243" t="s">
        <v>1172</v>
      </c>
      <c r="H31" s="237"/>
      <c r="I31" s="237"/>
      <c r="J31" s="237"/>
      <c r="K31" s="237"/>
      <c r="L31" s="237"/>
      <c r="M31" s="237"/>
      <c r="N31" s="237"/>
      <c r="O31" s="237"/>
      <c r="P31" s="237"/>
      <c r="Q31" s="237"/>
      <c r="R31" s="237"/>
      <c r="S31" s="237"/>
      <c r="T31" s="237"/>
      <c r="U31" s="237"/>
      <c r="V31" s="237"/>
    </row>
    <row r="32" ht="12.75" customHeight="1">
      <c r="A32" s="251" t="s">
        <v>151</v>
      </c>
      <c r="B32" s="243" t="s">
        <v>1288</v>
      </c>
      <c r="C32" s="249" t="s">
        <v>1264</v>
      </c>
      <c r="D32" s="245" t="s">
        <v>1289</v>
      </c>
      <c r="E32" s="243" t="s">
        <v>1226</v>
      </c>
      <c r="F32" s="243" t="s">
        <v>1231</v>
      </c>
      <c r="G32" s="243" t="s">
        <v>1172</v>
      </c>
      <c r="H32" s="237"/>
      <c r="I32" s="237"/>
      <c r="J32" s="237"/>
      <c r="K32" s="237"/>
      <c r="L32" s="237"/>
      <c r="M32" s="237"/>
      <c r="N32" s="237"/>
      <c r="O32" s="237"/>
      <c r="P32" s="237"/>
      <c r="Q32" s="237"/>
      <c r="R32" s="237"/>
      <c r="S32" s="237"/>
      <c r="T32" s="237"/>
      <c r="U32" s="237"/>
      <c r="V32" s="237"/>
    </row>
    <row r="33" ht="12.75" customHeight="1">
      <c r="A33" s="251" t="s">
        <v>151</v>
      </c>
      <c r="B33" s="243" t="s">
        <v>1290</v>
      </c>
      <c r="C33" s="250">
        <v>43920.0</v>
      </c>
      <c r="D33" s="245" t="s">
        <v>1291</v>
      </c>
      <c r="E33" s="247" t="s">
        <v>1226</v>
      </c>
      <c r="F33" s="243" t="s">
        <v>1227</v>
      </c>
      <c r="G33" s="243" t="s">
        <v>1228</v>
      </c>
      <c r="H33" s="237"/>
      <c r="I33" s="237"/>
      <c r="J33" s="237"/>
      <c r="K33" s="237"/>
      <c r="L33" s="237"/>
      <c r="M33" s="237"/>
      <c r="N33" s="237"/>
      <c r="O33" s="237"/>
      <c r="P33" s="237"/>
      <c r="Q33" s="237"/>
      <c r="R33" s="237"/>
      <c r="S33" s="237"/>
      <c r="T33" s="237"/>
      <c r="U33" s="237"/>
      <c r="V33" s="237"/>
    </row>
    <row r="34" ht="12.75" customHeight="1">
      <c r="A34" s="248" t="s">
        <v>156</v>
      </c>
      <c r="B34" s="243" t="s">
        <v>1292</v>
      </c>
      <c r="C34" s="249" t="s">
        <v>1224</v>
      </c>
      <c r="D34" s="245" t="s">
        <v>1293</v>
      </c>
      <c r="E34" s="243" t="s">
        <v>1226</v>
      </c>
      <c r="F34" s="243" t="s">
        <v>1231</v>
      </c>
      <c r="G34" s="243" t="s">
        <v>1172</v>
      </c>
      <c r="H34" s="237"/>
      <c r="I34" s="237"/>
      <c r="J34" s="237"/>
      <c r="K34" s="237"/>
      <c r="L34" s="237"/>
      <c r="M34" s="237"/>
      <c r="N34" s="237"/>
      <c r="O34" s="237"/>
      <c r="P34" s="237"/>
      <c r="Q34" s="237"/>
      <c r="R34" s="237"/>
      <c r="S34" s="237"/>
      <c r="T34" s="237"/>
      <c r="U34" s="237"/>
      <c r="V34" s="237"/>
    </row>
    <row r="35" ht="12.75" customHeight="1">
      <c r="A35" s="248" t="s">
        <v>156</v>
      </c>
      <c r="B35" s="243" t="s">
        <v>1294</v>
      </c>
      <c r="C35" s="249" t="s">
        <v>1264</v>
      </c>
      <c r="D35" s="245" t="s">
        <v>1295</v>
      </c>
      <c r="E35" s="243" t="s">
        <v>1226</v>
      </c>
      <c r="F35" s="243" t="s">
        <v>1231</v>
      </c>
      <c r="G35" s="243" t="s">
        <v>1172</v>
      </c>
      <c r="H35" s="237"/>
      <c r="I35" s="237"/>
      <c r="J35" s="237"/>
      <c r="K35" s="237"/>
      <c r="L35" s="237"/>
      <c r="M35" s="237"/>
      <c r="N35" s="237"/>
      <c r="O35" s="237"/>
      <c r="P35" s="237"/>
      <c r="Q35" s="237"/>
      <c r="R35" s="237"/>
      <c r="S35" s="237"/>
      <c r="T35" s="237"/>
      <c r="U35" s="237"/>
      <c r="V35" s="237"/>
    </row>
    <row r="36" ht="12.75" customHeight="1">
      <c r="A36" s="248" t="s">
        <v>156</v>
      </c>
      <c r="B36" s="243" t="s">
        <v>1296</v>
      </c>
      <c r="C36" s="250">
        <v>43920.0</v>
      </c>
      <c r="D36" s="245" t="s">
        <v>1297</v>
      </c>
      <c r="E36" s="247" t="s">
        <v>1226</v>
      </c>
      <c r="F36" s="243" t="s">
        <v>1227</v>
      </c>
      <c r="G36" s="243" t="s">
        <v>1228</v>
      </c>
      <c r="H36" s="237"/>
      <c r="I36" s="237"/>
      <c r="J36" s="237"/>
      <c r="K36" s="237"/>
      <c r="L36" s="237"/>
      <c r="M36" s="237"/>
      <c r="N36" s="237"/>
      <c r="O36" s="237"/>
      <c r="P36" s="237"/>
      <c r="Q36" s="237"/>
      <c r="R36" s="237"/>
      <c r="S36" s="237"/>
      <c r="T36" s="237"/>
      <c r="U36" s="237"/>
      <c r="V36" s="237"/>
    </row>
    <row r="37" ht="12.75" customHeight="1">
      <c r="A37" s="248" t="s">
        <v>161</v>
      </c>
      <c r="B37" s="243" t="s">
        <v>1298</v>
      </c>
      <c r="C37" s="249" t="s">
        <v>1299</v>
      </c>
      <c r="D37" s="245" t="s">
        <v>1300</v>
      </c>
      <c r="E37" s="243" t="s">
        <v>1163</v>
      </c>
      <c r="F37" s="243" t="s">
        <v>1301</v>
      </c>
      <c r="G37" s="243" t="s">
        <v>1172</v>
      </c>
      <c r="H37" s="237"/>
      <c r="I37" s="237"/>
      <c r="J37" s="237"/>
      <c r="K37" s="237"/>
      <c r="L37" s="237"/>
      <c r="M37" s="237"/>
      <c r="N37" s="237"/>
      <c r="O37" s="237"/>
      <c r="P37" s="237"/>
      <c r="Q37" s="237"/>
      <c r="R37" s="237"/>
      <c r="S37" s="237"/>
      <c r="T37" s="237"/>
      <c r="U37" s="237"/>
      <c r="V37" s="237"/>
    </row>
    <row r="38" ht="12.75" customHeight="1">
      <c r="A38" s="248" t="s">
        <v>161</v>
      </c>
      <c r="B38" s="243" t="s">
        <v>1302</v>
      </c>
      <c r="C38" s="249" t="s">
        <v>1224</v>
      </c>
      <c r="D38" s="245" t="s">
        <v>1303</v>
      </c>
      <c r="E38" s="243" t="s">
        <v>1226</v>
      </c>
      <c r="F38" s="243" t="s">
        <v>1231</v>
      </c>
      <c r="G38" s="243" t="s">
        <v>1172</v>
      </c>
      <c r="H38" s="237"/>
      <c r="I38" s="237"/>
      <c r="J38" s="237"/>
      <c r="K38" s="237"/>
      <c r="L38" s="237"/>
      <c r="M38" s="237"/>
      <c r="N38" s="237"/>
      <c r="O38" s="237"/>
      <c r="P38" s="237"/>
      <c r="Q38" s="237"/>
      <c r="R38" s="237"/>
      <c r="S38" s="237"/>
      <c r="T38" s="237"/>
      <c r="U38" s="237"/>
      <c r="V38" s="237"/>
    </row>
    <row r="39" ht="12.75" customHeight="1">
      <c r="A39" s="248" t="s">
        <v>161</v>
      </c>
      <c r="B39" s="243" t="s">
        <v>1304</v>
      </c>
      <c r="C39" s="249" t="s">
        <v>1224</v>
      </c>
      <c r="D39" s="245" t="s">
        <v>1305</v>
      </c>
      <c r="E39" s="243" t="s">
        <v>1226</v>
      </c>
      <c r="F39" s="243" t="s">
        <v>1231</v>
      </c>
      <c r="G39" s="243" t="s">
        <v>1172</v>
      </c>
      <c r="H39" s="237"/>
      <c r="I39" s="237"/>
      <c r="J39" s="237"/>
      <c r="K39" s="237"/>
      <c r="L39" s="237"/>
      <c r="M39" s="237"/>
      <c r="N39" s="237"/>
      <c r="O39" s="237"/>
      <c r="P39" s="237"/>
      <c r="Q39" s="237"/>
      <c r="R39" s="237"/>
      <c r="S39" s="237"/>
      <c r="T39" s="237"/>
      <c r="U39" s="237"/>
      <c r="V39" s="237"/>
    </row>
    <row r="40" ht="12.75" customHeight="1">
      <c r="A40" s="248" t="s">
        <v>161</v>
      </c>
      <c r="B40" s="243" t="s">
        <v>1306</v>
      </c>
      <c r="C40" s="249" t="s">
        <v>1224</v>
      </c>
      <c r="D40" s="245" t="s">
        <v>1307</v>
      </c>
      <c r="E40" s="243" t="s">
        <v>1226</v>
      </c>
      <c r="F40" s="243" t="s">
        <v>1231</v>
      </c>
      <c r="G40" s="243" t="s">
        <v>1172</v>
      </c>
      <c r="H40" s="237"/>
      <c r="I40" s="237"/>
      <c r="J40" s="237"/>
      <c r="K40" s="237"/>
      <c r="L40" s="237"/>
      <c r="M40" s="237"/>
      <c r="N40" s="237"/>
      <c r="O40" s="237"/>
      <c r="P40" s="237"/>
      <c r="Q40" s="237"/>
      <c r="R40" s="237"/>
      <c r="S40" s="237"/>
      <c r="T40" s="237"/>
      <c r="U40" s="237"/>
      <c r="V40" s="237"/>
    </row>
    <row r="41" ht="12.75" customHeight="1">
      <c r="A41" s="248" t="s">
        <v>161</v>
      </c>
      <c r="B41" s="243" t="s">
        <v>1308</v>
      </c>
      <c r="C41" s="249" t="s">
        <v>1224</v>
      </c>
      <c r="D41" s="245" t="s">
        <v>1309</v>
      </c>
      <c r="E41" s="243" t="s">
        <v>1226</v>
      </c>
      <c r="F41" s="243" t="s">
        <v>1231</v>
      </c>
      <c r="G41" s="243" t="s">
        <v>1172</v>
      </c>
      <c r="H41" s="237"/>
      <c r="I41" s="237"/>
      <c r="J41" s="237"/>
      <c r="K41" s="237"/>
      <c r="L41" s="237"/>
      <c r="M41" s="237"/>
      <c r="N41" s="237"/>
      <c r="O41" s="237"/>
      <c r="P41" s="237"/>
      <c r="Q41" s="237"/>
      <c r="R41" s="237"/>
      <c r="S41" s="237"/>
      <c r="T41" s="237"/>
      <c r="U41" s="237"/>
      <c r="V41" s="237"/>
    </row>
    <row r="42" ht="12.75" customHeight="1">
      <c r="A42" s="248" t="s">
        <v>161</v>
      </c>
      <c r="B42" s="243" t="s">
        <v>1310</v>
      </c>
      <c r="C42" s="250">
        <v>43920.0</v>
      </c>
      <c r="D42" s="245" t="s">
        <v>1311</v>
      </c>
      <c r="E42" s="247" t="s">
        <v>1226</v>
      </c>
      <c r="F42" s="243" t="s">
        <v>1227</v>
      </c>
      <c r="G42" s="243" t="s">
        <v>1228</v>
      </c>
      <c r="H42" s="237"/>
      <c r="I42" s="237"/>
      <c r="J42" s="237"/>
      <c r="K42" s="237"/>
      <c r="L42" s="237"/>
      <c r="M42" s="237"/>
      <c r="N42" s="237"/>
      <c r="O42" s="237"/>
      <c r="P42" s="237"/>
      <c r="Q42" s="237"/>
      <c r="R42" s="237"/>
      <c r="S42" s="237"/>
      <c r="T42" s="237"/>
      <c r="U42" s="237"/>
      <c r="V42" s="237"/>
    </row>
    <row r="43" ht="12.75" customHeight="1">
      <c r="A43" s="248" t="s">
        <v>165</v>
      </c>
      <c r="B43" s="243" t="s">
        <v>1312</v>
      </c>
      <c r="C43" s="249" t="s">
        <v>1264</v>
      </c>
      <c r="D43" s="245" t="s">
        <v>1313</v>
      </c>
      <c r="E43" s="243" t="s">
        <v>1226</v>
      </c>
      <c r="F43" s="243" t="s">
        <v>1231</v>
      </c>
      <c r="G43" s="243" t="s">
        <v>1172</v>
      </c>
      <c r="H43" s="237"/>
      <c r="I43" s="237"/>
      <c r="J43" s="237"/>
      <c r="K43" s="237"/>
      <c r="L43" s="237"/>
      <c r="M43" s="237"/>
      <c r="N43" s="237"/>
      <c r="O43" s="237"/>
      <c r="P43" s="237"/>
      <c r="Q43" s="237"/>
      <c r="R43" s="237"/>
      <c r="S43" s="237"/>
      <c r="T43" s="237"/>
      <c r="U43" s="237"/>
      <c r="V43" s="237"/>
    </row>
    <row r="44" ht="12.75" customHeight="1">
      <c r="A44" s="252" t="s">
        <v>170</v>
      </c>
      <c r="B44" s="243" t="s">
        <v>1314</v>
      </c>
      <c r="C44" s="249" t="s">
        <v>1233</v>
      </c>
      <c r="D44" s="245" t="s">
        <v>1315</v>
      </c>
      <c r="E44" s="243" t="s">
        <v>1226</v>
      </c>
      <c r="F44" s="243" t="s">
        <v>1231</v>
      </c>
      <c r="G44" s="243" t="s">
        <v>1172</v>
      </c>
      <c r="H44" s="237"/>
      <c r="I44" s="237"/>
      <c r="J44" s="237"/>
      <c r="K44" s="237"/>
      <c r="L44" s="237"/>
      <c r="M44" s="237"/>
      <c r="N44" s="237"/>
      <c r="O44" s="237"/>
      <c r="P44" s="237"/>
      <c r="Q44" s="237"/>
      <c r="R44" s="237"/>
      <c r="S44" s="237"/>
      <c r="T44" s="237"/>
      <c r="U44" s="237"/>
      <c r="V44" s="237"/>
    </row>
    <row r="45" ht="12.75" customHeight="1">
      <c r="A45" s="248" t="s">
        <v>179</v>
      </c>
      <c r="B45" s="243" t="s">
        <v>1316</v>
      </c>
      <c r="C45" s="249" t="s">
        <v>1224</v>
      </c>
      <c r="D45" s="245" t="s">
        <v>1317</v>
      </c>
      <c r="E45" s="243" t="s">
        <v>1226</v>
      </c>
      <c r="F45" s="243" t="s">
        <v>1231</v>
      </c>
      <c r="G45" s="243" t="s">
        <v>1172</v>
      </c>
      <c r="H45" s="237"/>
      <c r="I45" s="237"/>
      <c r="J45" s="237"/>
      <c r="K45" s="237"/>
      <c r="L45" s="237"/>
      <c r="M45" s="237"/>
      <c r="N45" s="237"/>
      <c r="O45" s="237"/>
      <c r="P45" s="237"/>
      <c r="Q45" s="237"/>
      <c r="R45" s="237"/>
      <c r="S45" s="237"/>
      <c r="T45" s="237"/>
      <c r="U45" s="237"/>
      <c r="V45" s="237"/>
    </row>
    <row r="46" ht="12.75" customHeight="1">
      <c r="A46" s="248" t="s">
        <v>179</v>
      </c>
      <c r="B46" s="243" t="s">
        <v>1318</v>
      </c>
      <c r="C46" s="249" t="s">
        <v>1224</v>
      </c>
      <c r="D46" s="245" t="s">
        <v>1319</v>
      </c>
      <c r="E46" s="243" t="s">
        <v>1226</v>
      </c>
      <c r="F46" s="243" t="s">
        <v>1227</v>
      </c>
      <c r="G46" s="243" t="s">
        <v>1228</v>
      </c>
      <c r="H46" s="237"/>
      <c r="I46" s="237"/>
      <c r="J46" s="237"/>
      <c r="K46" s="237"/>
      <c r="L46" s="237"/>
      <c r="M46" s="237"/>
      <c r="N46" s="237"/>
      <c r="O46" s="237"/>
      <c r="P46" s="237"/>
      <c r="Q46" s="237"/>
      <c r="R46" s="237"/>
      <c r="S46" s="237"/>
      <c r="T46" s="237"/>
      <c r="U46" s="237"/>
      <c r="V46" s="237"/>
    </row>
    <row r="47" ht="12.75" customHeight="1">
      <c r="A47" s="248" t="s">
        <v>179</v>
      </c>
      <c r="B47" s="243" t="s">
        <v>1320</v>
      </c>
      <c r="C47" s="249" t="s">
        <v>1233</v>
      </c>
      <c r="D47" s="245" t="s">
        <v>1321</v>
      </c>
      <c r="E47" s="243" t="s">
        <v>1226</v>
      </c>
      <c r="F47" s="243" t="s">
        <v>1231</v>
      </c>
      <c r="G47" s="243" t="s">
        <v>1172</v>
      </c>
      <c r="H47" s="237"/>
      <c r="I47" s="237"/>
      <c r="J47" s="237"/>
      <c r="K47" s="237"/>
      <c r="L47" s="237"/>
      <c r="M47" s="237"/>
      <c r="N47" s="237"/>
      <c r="O47" s="237"/>
      <c r="P47" s="237"/>
      <c r="Q47" s="237"/>
      <c r="R47" s="237"/>
      <c r="S47" s="237"/>
      <c r="T47" s="237"/>
      <c r="U47" s="237"/>
      <c r="V47" s="237"/>
    </row>
    <row r="48" ht="12.75" customHeight="1">
      <c r="A48" s="248" t="s">
        <v>179</v>
      </c>
      <c r="B48" s="243" t="s">
        <v>1322</v>
      </c>
      <c r="C48" s="250">
        <v>43920.0</v>
      </c>
      <c r="D48" s="245" t="s">
        <v>1323</v>
      </c>
      <c r="E48" s="247" t="s">
        <v>1226</v>
      </c>
      <c r="F48" s="243" t="s">
        <v>1227</v>
      </c>
      <c r="G48" s="243" t="s">
        <v>1228</v>
      </c>
      <c r="H48" s="237"/>
      <c r="I48" s="237"/>
      <c r="J48" s="237"/>
      <c r="K48" s="237"/>
      <c r="L48" s="237"/>
      <c r="M48" s="237"/>
      <c r="N48" s="237"/>
      <c r="O48" s="237"/>
      <c r="P48" s="237"/>
      <c r="Q48" s="237"/>
      <c r="R48" s="237"/>
      <c r="S48" s="237"/>
      <c r="T48" s="237"/>
      <c r="U48" s="237"/>
      <c r="V48" s="237"/>
    </row>
    <row r="49" ht="12.75" customHeight="1">
      <c r="A49" s="248" t="s">
        <v>186</v>
      </c>
      <c r="B49" s="243" t="s">
        <v>1324</v>
      </c>
      <c r="C49" s="249" t="s">
        <v>1224</v>
      </c>
      <c r="D49" s="245" t="s">
        <v>1325</v>
      </c>
      <c r="E49" s="243" t="s">
        <v>1226</v>
      </c>
      <c r="F49" s="243" t="s">
        <v>1231</v>
      </c>
      <c r="G49" s="243" t="s">
        <v>1172</v>
      </c>
      <c r="H49" s="237"/>
      <c r="I49" s="237"/>
      <c r="J49" s="237"/>
      <c r="K49" s="237"/>
      <c r="L49" s="237"/>
      <c r="M49" s="237"/>
      <c r="N49" s="237"/>
      <c r="O49" s="237"/>
      <c r="P49" s="237"/>
      <c r="Q49" s="237"/>
      <c r="R49" s="237"/>
      <c r="S49" s="237"/>
      <c r="T49" s="237"/>
      <c r="U49" s="237"/>
      <c r="V49" s="237"/>
    </row>
    <row r="50" ht="12.75" customHeight="1">
      <c r="A50" s="248" t="s">
        <v>186</v>
      </c>
      <c r="B50" s="243" t="s">
        <v>1326</v>
      </c>
      <c r="C50" s="250">
        <v>43920.0</v>
      </c>
      <c r="D50" s="245" t="s">
        <v>1327</v>
      </c>
      <c r="E50" s="247" t="s">
        <v>1226</v>
      </c>
      <c r="F50" s="243" t="s">
        <v>1227</v>
      </c>
      <c r="G50" s="243" t="s">
        <v>1228</v>
      </c>
      <c r="H50" s="237"/>
      <c r="I50" s="237"/>
      <c r="J50" s="237"/>
      <c r="K50" s="237"/>
      <c r="L50" s="237"/>
      <c r="M50" s="237"/>
      <c r="N50" s="237"/>
      <c r="O50" s="237"/>
      <c r="P50" s="237"/>
      <c r="Q50" s="237"/>
      <c r="R50" s="237"/>
      <c r="S50" s="237"/>
      <c r="T50" s="237"/>
      <c r="U50" s="237"/>
      <c r="V50" s="237"/>
    </row>
    <row r="51" ht="12.75" customHeight="1">
      <c r="A51" s="248" t="s">
        <v>191</v>
      </c>
      <c r="B51" s="243" t="s">
        <v>1328</v>
      </c>
      <c r="C51" s="249" t="s">
        <v>1224</v>
      </c>
      <c r="D51" s="245" t="s">
        <v>1329</v>
      </c>
      <c r="E51" s="243" t="s">
        <v>1226</v>
      </c>
      <c r="F51" s="243" t="s">
        <v>1231</v>
      </c>
      <c r="G51" s="243" t="s">
        <v>1172</v>
      </c>
      <c r="H51" s="237"/>
      <c r="I51" s="237"/>
      <c r="J51" s="237"/>
      <c r="K51" s="237"/>
      <c r="L51" s="237"/>
      <c r="M51" s="237"/>
      <c r="N51" s="237"/>
      <c r="O51" s="237"/>
      <c r="P51" s="237"/>
      <c r="Q51" s="237"/>
      <c r="R51" s="237"/>
      <c r="S51" s="237"/>
      <c r="T51" s="237"/>
      <c r="U51" s="237"/>
      <c r="V51" s="237"/>
    </row>
    <row r="52" ht="13.5" customHeight="1">
      <c r="A52" s="248" t="s">
        <v>191</v>
      </c>
      <c r="B52" s="243" t="s">
        <v>1330</v>
      </c>
      <c r="C52" s="249" t="s">
        <v>1233</v>
      </c>
      <c r="D52" s="245" t="s">
        <v>1331</v>
      </c>
      <c r="E52" s="243" t="s">
        <v>1226</v>
      </c>
      <c r="F52" s="243" t="s">
        <v>1231</v>
      </c>
      <c r="G52" s="243" t="s">
        <v>1172</v>
      </c>
      <c r="H52" s="237"/>
      <c r="I52" s="237"/>
      <c r="J52" s="237"/>
      <c r="K52" s="237"/>
      <c r="L52" s="237"/>
      <c r="M52" s="237"/>
      <c r="N52" s="237"/>
      <c r="O52" s="237"/>
      <c r="P52" s="237"/>
      <c r="Q52" s="237"/>
      <c r="R52" s="237"/>
      <c r="S52" s="237"/>
      <c r="T52" s="237"/>
      <c r="U52" s="237"/>
      <c r="V52" s="237"/>
    </row>
    <row r="53" ht="13.5" customHeight="1">
      <c r="A53" s="248" t="s">
        <v>191</v>
      </c>
      <c r="B53" s="243" t="s">
        <v>1332</v>
      </c>
      <c r="C53" s="250">
        <v>43920.0</v>
      </c>
      <c r="D53" s="245" t="s">
        <v>1333</v>
      </c>
      <c r="E53" s="247" t="s">
        <v>1226</v>
      </c>
      <c r="F53" s="243" t="s">
        <v>1227</v>
      </c>
      <c r="G53" s="243" t="s">
        <v>1228</v>
      </c>
      <c r="H53" s="237"/>
      <c r="I53" s="237"/>
      <c r="J53" s="237"/>
      <c r="K53" s="237"/>
      <c r="L53" s="237"/>
      <c r="M53" s="237"/>
      <c r="N53" s="237"/>
      <c r="O53" s="237"/>
      <c r="P53" s="237"/>
      <c r="Q53" s="237"/>
      <c r="R53" s="237"/>
      <c r="S53" s="237"/>
      <c r="T53" s="237"/>
      <c r="U53" s="237"/>
      <c r="V53" s="237"/>
    </row>
    <row r="54" ht="12.75" customHeight="1">
      <c r="A54" s="248" t="s">
        <v>195</v>
      </c>
      <c r="B54" s="243" t="s">
        <v>1334</v>
      </c>
      <c r="C54" s="249" t="s">
        <v>1224</v>
      </c>
      <c r="D54" s="245" t="s">
        <v>1335</v>
      </c>
      <c r="E54" s="243" t="s">
        <v>1226</v>
      </c>
      <c r="F54" s="243" t="s">
        <v>1231</v>
      </c>
      <c r="G54" s="243" t="s">
        <v>1172</v>
      </c>
      <c r="H54" s="237"/>
      <c r="I54" s="237"/>
      <c r="J54" s="237"/>
      <c r="K54" s="237"/>
      <c r="L54" s="237"/>
      <c r="M54" s="237"/>
      <c r="N54" s="237"/>
      <c r="O54" s="237"/>
      <c r="P54" s="237"/>
      <c r="Q54" s="237"/>
      <c r="R54" s="237"/>
      <c r="S54" s="237"/>
      <c r="T54" s="237"/>
      <c r="U54" s="237"/>
      <c r="V54" s="237"/>
    </row>
    <row r="55" ht="12.75" customHeight="1">
      <c r="A55" s="248" t="s">
        <v>195</v>
      </c>
      <c r="B55" s="243" t="s">
        <v>1336</v>
      </c>
      <c r="C55" s="249" t="s">
        <v>1224</v>
      </c>
      <c r="D55" s="245" t="s">
        <v>1337</v>
      </c>
      <c r="E55" s="243" t="s">
        <v>1226</v>
      </c>
      <c r="F55" s="243" t="s">
        <v>1227</v>
      </c>
      <c r="G55" s="243" t="s">
        <v>1228</v>
      </c>
      <c r="H55" s="237"/>
      <c r="I55" s="237"/>
      <c r="J55" s="237"/>
      <c r="K55" s="237"/>
      <c r="L55" s="237"/>
      <c r="M55" s="237"/>
      <c r="N55" s="237"/>
      <c r="O55" s="237"/>
      <c r="P55" s="237"/>
      <c r="Q55" s="237"/>
      <c r="R55" s="237"/>
      <c r="S55" s="237"/>
      <c r="T55" s="237"/>
      <c r="U55" s="237"/>
      <c r="V55" s="237"/>
    </row>
    <row r="56" ht="12.75" customHeight="1">
      <c r="A56" s="248" t="s">
        <v>195</v>
      </c>
      <c r="B56" s="243" t="s">
        <v>1338</v>
      </c>
      <c r="C56" s="249" t="s">
        <v>1233</v>
      </c>
      <c r="D56" s="245" t="s">
        <v>1339</v>
      </c>
      <c r="E56" s="243" t="s">
        <v>1226</v>
      </c>
      <c r="F56" s="243" t="s">
        <v>1231</v>
      </c>
      <c r="G56" s="243" t="s">
        <v>1172</v>
      </c>
      <c r="H56" s="237"/>
      <c r="I56" s="237"/>
      <c r="J56" s="237"/>
      <c r="K56" s="237"/>
      <c r="L56" s="237"/>
      <c r="M56" s="237"/>
      <c r="N56" s="237"/>
      <c r="O56" s="237"/>
      <c r="P56" s="237"/>
      <c r="Q56" s="237"/>
      <c r="R56" s="237"/>
      <c r="S56" s="237"/>
      <c r="T56" s="237"/>
      <c r="U56" s="237"/>
      <c r="V56" s="237"/>
    </row>
    <row r="57" ht="12.75" customHeight="1">
      <c r="A57" s="248" t="s">
        <v>195</v>
      </c>
      <c r="B57" s="243" t="s">
        <v>1340</v>
      </c>
      <c r="C57" s="250">
        <v>43920.0</v>
      </c>
      <c r="D57" s="245" t="s">
        <v>1341</v>
      </c>
      <c r="E57" s="247" t="s">
        <v>1226</v>
      </c>
      <c r="F57" s="243" t="s">
        <v>1227</v>
      </c>
      <c r="G57" s="243" t="s">
        <v>1228</v>
      </c>
      <c r="H57" s="237"/>
      <c r="I57" s="237"/>
      <c r="J57" s="237"/>
      <c r="K57" s="237"/>
      <c r="L57" s="237"/>
      <c r="M57" s="237"/>
      <c r="N57" s="237"/>
      <c r="O57" s="237"/>
      <c r="P57" s="237"/>
      <c r="Q57" s="237"/>
      <c r="R57" s="237"/>
      <c r="S57" s="237"/>
      <c r="T57" s="237"/>
      <c r="U57" s="237"/>
      <c r="V57" s="237"/>
    </row>
    <row r="58" ht="12.75" customHeight="1">
      <c r="A58" s="248" t="s">
        <v>199</v>
      </c>
      <c r="B58" s="243" t="s">
        <v>1342</v>
      </c>
      <c r="C58" s="249" t="s">
        <v>1224</v>
      </c>
      <c r="D58" s="245" t="s">
        <v>1343</v>
      </c>
      <c r="E58" s="243" t="s">
        <v>1226</v>
      </c>
      <c r="F58" s="243" t="s">
        <v>1231</v>
      </c>
      <c r="G58" s="243" t="s">
        <v>1172</v>
      </c>
      <c r="H58" s="237"/>
      <c r="I58" s="237"/>
      <c r="J58" s="237"/>
      <c r="K58" s="237"/>
      <c r="L58" s="237"/>
      <c r="M58" s="237"/>
      <c r="N58" s="237"/>
      <c r="O58" s="237"/>
      <c r="P58" s="237"/>
      <c r="Q58" s="237"/>
      <c r="R58" s="237"/>
      <c r="S58" s="237"/>
      <c r="T58" s="237"/>
      <c r="U58" s="237"/>
      <c r="V58" s="237"/>
    </row>
    <row r="59" ht="12.75" customHeight="1">
      <c r="A59" s="248" t="s">
        <v>199</v>
      </c>
      <c r="B59" s="243" t="s">
        <v>1344</v>
      </c>
      <c r="C59" s="249" t="s">
        <v>1233</v>
      </c>
      <c r="D59" s="245" t="s">
        <v>1345</v>
      </c>
      <c r="E59" s="243" t="s">
        <v>1226</v>
      </c>
      <c r="F59" s="243" t="s">
        <v>1231</v>
      </c>
      <c r="G59" s="243" t="s">
        <v>1172</v>
      </c>
      <c r="H59" s="237"/>
      <c r="I59" s="237"/>
      <c r="J59" s="237"/>
      <c r="K59" s="237"/>
      <c r="L59" s="237"/>
      <c r="M59" s="237"/>
      <c r="N59" s="237"/>
      <c r="O59" s="237"/>
      <c r="P59" s="237"/>
      <c r="Q59" s="237"/>
      <c r="R59" s="237"/>
      <c r="S59" s="237"/>
      <c r="T59" s="237"/>
      <c r="U59" s="237"/>
      <c r="V59" s="237"/>
    </row>
    <row r="60" ht="12.75" customHeight="1">
      <c r="A60" s="248" t="s">
        <v>199</v>
      </c>
      <c r="B60" s="243" t="s">
        <v>1346</v>
      </c>
      <c r="C60" s="250">
        <v>43920.0</v>
      </c>
      <c r="D60" s="245" t="s">
        <v>1347</v>
      </c>
      <c r="E60" s="247" t="s">
        <v>1226</v>
      </c>
      <c r="F60" s="243" t="s">
        <v>1227</v>
      </c>
      <c r="G60" s="243" t="s">
        <v>1228</v>
      </c>
      <c r="H60" s="237"/>
      <c r="I60" s="237"/>
      <c r="J60" s="237"/>
      <c r="K60" s="237"/>
      <c r="L60" s="237"/>
      <c r="M60" s="237"/>
      <c r="N60" s="237"/>
      <c r="O60" s="237"/>
      <c r="P60" s="237"/>
      <c r="Q60" s="237"/>
      <c r="R60" s="237"/>
      <c r="S60" s="237"/>
      <c r="T60" s="237"/>
      <c r="U60" s="237"/>
      <c r="V60" s="237"/>
    </row>
    <row r="61" ht="12.75" customHeight="1">
      <c r="A61" s="248" t="s">
        <v>203</v>
      </c>
      <c r="B61" s="243" t="s">
        <v>1348</v>
      </c>
      <c r="C61" s="249" t="s">
        <v>1224</v>
      </c>
      <c r="D61" s="245" t="s">
        <v>1349</v>
      </c>
      <c r="E61" s="243" t="s">
        <v>1226</v>
      </c>
      <c r="F61" s="243" t="s">
        <v>1227</v>
      </c>
      <c r="G61" s="243" t="s">
        <v>1228</v>
      </c>
      <c r="H61" s="237"/>
      <c r="I61" s="237"/>
      <c r="J61" s="237"/>
      <c r="K61" s="237"/>
      <c r="L61" s="237"/>
      <c r="M61" s="237"/>
      <c r="N61" s="237"/>
      <c r="O61" s="237"/>
      <c r="P61" s="237"/>
      <c r="Q61" s="237"/>
      <c r="R61" s="237"/>
      <c r="S61" s="237"/>
      <c r="T61" s="237"/>
      <c r="U61" s="237"/>
      <c r="V61" s="237"/>
    </row>
    <row r="62" ht="12.75" customHeight="1">
      <c r="A62" s="248" t="s">
        <v>203</v>
      </c>
      <c r="B62" s="243" t="s">
        <v>1350</v>
      </c>
      <c r="C62" s="249" t="s">
        <v>1224</v>
      </c>
      <c r="D62" s="245" t="s">
        <v>1351</v>
      </c>
      <c r="E62" s="243" t="s">
        <v>1226</v>
      </c>
      <c r="F62" s="243" t="s">
        <v>1231</v>
      </c>
      <c r="G62" s="243" t="s">
        <v>1172</v>
      </c>
      <c r="H62" s="237"/>
      <c r="I62" s="237"/>
      <c r="J62" s="237"/>
      <c r="K62" s="237"/>
      <c r="L62" s="237"/>
      <c r="M62" s="237"/>
      <c r="N62" s="237"/>
      <c r="O62" s="237"/>
      <c r="P62" s="237"/>
      <c r="Q62" s="237"/>
      <c r="R62" s="237"/>
      <c r="S62" s="237"/>
      <c r="T62" s="237"/>
      <c r="U62" s="237"/>
      <c r="V62" s="237"/>
    </row>
    <row r="63" ht="12.75" customHeight="1">
      <c r="A63" s="248" t="s">
        <v>203</v>
      </c>
      <c r="B63" s="243" t="s">
        <v>1352</v>
      </c>
      <c r="C63" s="250">
        <v>43920.0</v>
      </c>
      <c r="D63" s="245" t="s">
        <v>1353</v>
      </c>
      <c r="E63" s="247" t="s">
        <v>1226</v>
      </c>
      <c r="F63" s="243" t="s">
        <v>1227</v>
      </c>
      <c r="G63" s="243" t="s">
        <v>1228</v>
      </c>
      <c r="H63" s="237"/>
      <c r="I63" s="237"/>
      <c r="J63" s="237"/>
      <c r="K63" s="237"/>
      <c r="L63" s="237"/>
      <c r="M63" s="237"/>
      <c r="N63" s="237"/>
      <c r="O63" s="237"/>
      <c r="P63" s="237"/>
      <c r="Q63" s="237"/>
      <c r="R63" s="237"/>
      <c r="S63" s="237"/>
      <c r="T63" s="237"/>
      <c r="U63" s="237"/>
      <c r="V63" s="237"/>
    </row>
    <row r="64" ht="12.75" customHeight="1">
      <c r="A64" s="248" t="s">
        <v>207</v>
      </c>
      <c r="B64" s="243" t="s">
        <v>1354</v>
      </c>
      <c r="C64" s="249" t="s">
        <v>1224</v>
      </c>
      <c r="D64" s="245" t="s">
        <v>1355</v>
      </c>
      <c r="E64" s="243" t="s">
        <v>1226</v>
      </c>
      <c r="F64" s="243" t="s">
        <v>1227</v>
      </c>
      <c r="G64" s="243" t="s">
        <v>1228</v>
      </c>
      <c r="H64" s="237"/>
      <c r="I64" s="237"/>
      <c r="J64" s="237"/>
      <c r="K64" s="237"/>
      <c r="L64" s="237"/>
      <c r="M64" s="237"/>
      <c r="N64" s="237"/>
      <c r="O64" s="237"/>
      <c r="P64" s="237"/>
      <c r="Q64" s="237"/>
      <c r="R64" s="237"/>
      <c r="S64" s="237"/>
      <c r="T64" s="237"/>
      <c r="U64" s="237"/>
      <c r="V64" s="237"/>
    </row>
    <row r="65" ht="12.75" customHeight="1">
      <c r="A65" s="248" t="s">
        <v>207</v>
      </c>
      <c r="B65" s="243" t="s">
        <v>1356</v>
      </c>
      <c r="C65" s="249" t="s">
        <v>1224</v>
      </c>
      <c r="D65" s="245" t="s">
        <v>1357</v>
      </c>
      <c r="E65" s="243" t="s">
        <v>1226</v>
      </c>
      <c r="F65" s="243" t="s">
        <v>1231</v>
      </c>
      <c r="G65" s="243" t="s">
        <v>1172</v>
      </c>
      <c r="H65" s="237"/>
      <c r="I65" s="237"/>
      <c r="J65" s="237"/>
      <c r="K65" s="237"/>
      <c r="L65" s="237"/>
      <c r="M65" s="237"/>
      <c r="N65" s="237"/>
      <c r="O65" s="237"/>
      <c r="P65" s="237"/>
      <c r="Q65" s="237"/>
      <c r="R65" s="237"/>
      <c r="S65" s="237"/>
      <c r="T65" s="237"/>
      <c r="U65" s="237"/>
      <c r="V65" s="237"/>
    </row>
    <row r="66" ht="12.75" customHeight="1">
      <c r="A66" s="248" t="s">
        <v>207</v>
      </c>
      <c r="B66" s="243" t="s">
        <v>1358</v>
      </c>
      <c r="C66" s="249" t="s">
        <v>1264</v>
      </c>
      <c r="D66" s="245" t="s">
        <v>1359</v>
      </c>
      <c r="E66" s="243" t="s">
        <v>1226</v>
      </c>
      <c r="F66" s="243" t="s">
        <v>1231</v>
      </c>
      <c r="G66" s="243" t="s">
        <v>1172</v>
      </c>
      <c r="H66" s="237"/>
      <c r="I66" s="237"/>
      <c r="J66" s="237"/>
      <c r="K66" s="237"/>
      <c r="L66" s="237"/>
      <c r="M66" s="237"/>
      <c r="N66" s="237"/>
      <c r="O66" s="237"/>
      <c r="P66" s="237"/>
      <c r="Q66" s="237"/>
      <c r="R66" s="237"/>
      <c r="S66" s="237"/>
      <c r="T66" s="237"/>
      <c r="U66" s="237"/>
      <c r="V66" s="237"/>
    </row>
    <row r="67" ht="12.75" customHeight="1">
      <c r="A67" s="248" t="s">
        <v>207</v>
      </c>
      <c r="B67" s="243" t="s">
        <v>1360</v>
      </c>
      <c r="C67" s="250">
        <v>43920.0</v>
      </c>
      <c r="D67" s="245" t="s">
        <v>1361</v>
      </c>
      <c r="E67" s="247" t="s">
        <v>1226</v>
      </c>
      <c r="F67" s="243" t="s">
        <v>1227</v>
      </c>
      <c r="G67" s="243" t="s">
        <v>1228</v>
      </c>
      <c r="H67" s="237"/>
      <c r="I67" s="237"/>
      <c r="J67" s="237"/>
      <c r="K67" s="237"/>
      <c r="L67" s="237"/>
      <c r="M67" s="237"/>
      <c r="N67" s="237"/>
      <c r="O67" s="237"/>
      <c r="P67" s="237"/>
      <c r="Q67" s="237"/>
      <c r="R67" s="237"/>
      <c r="S67" s="237"/>
      <c r="T67" s="237"/>
      <c r="U67" s="237"/>
      <c r="V67" s="237"/>
    </row>
    <row r="68" ht="12.75" customHeight="1">
      <c r="A68" s="248" t="s">
        <v>213</v>
      </c>
      <c r="B68" s="243" t="s">
        <v>1362</v>
      </c>
      <c r="C68" s="249" t="s">
        <v>1224</v>
      </c>
      <c r="D68" s="245" t="s">
        <v>1363</v>
      </c>
      <c r="E68" s="243" t="s">
        <v>1226</v>
      </c>
      <c r="F68" s="243" t="s">
        <v>1231</v>
      </c>
      <c r="G68" s="243" t="s">
        <v>1172</v>
      </c>
      <c r="H68" s="237"/>
      <c r="I68" s="237"/>
      <c r="J68" s="237"/>
      <c r="K68" s="237"/>
      <c r="L68" s="237"/>
      <c r="M68" s="237"/>
      <c r="N68" s="237"/>
      <c r="O68" s="237"/>
      <c r="P68" s="237"/>
      <c r="Q68" s="237"/>
      <c r="R68" s="237"/>
      <c r="S68" s="237"/>
      <c r="T68" s="237"/>
      <c r="U68" s="237"/>
      <c r="V68" s="237"/>
    </row>
    <row r="69" ht="12.75" customHeight="1">
      <c r="A69" s="248" t="s">
        <v>213</v>
      </c>
      <c r="B69" s="243" t="s">
        <v>1364</v>
      </c>
      <c r="C69" s="249" t="s">
        <v>1224</v>
      </c>
      <c r="D69" s="245" t="s">
        <v>1365</v>
      </c>
      <c r="E69" s="243" t="s">
        <v>1226</v>
      </c>
      <c r="F69" s="243" t="s">
        <v>1227</v>
      </c>
      <c r="G69" s="243" t="s">
        <v>1228</v>
      </c>
      <c r="H69" s="237"/>
      <c r="I69" s="237"/>
      <c r="J69" s="237"/>
      <c r="K69" s="237"/>
      <c r="L69" s="237"/>
      <c r="M69" s="237"/>
      <c r="N69" s="237"/>
      <c r="O69" s="237"/>
      <c r="P69" s="237"/>
      <c r="Q69" s="237"/>
      <c r="R69" s="237"/>
      <c r="S69" s="237"/>
      <c r="T69" s="237"/>
      <c r="U69" s="237"/>
      <c r="V69" s="237"/>
    </row>
    <row r="70" ht="12.75" customHeight="1">
      <c r="A70" s="248" t="s">
        <v>213</v>
      </c>
      <c r="B70" s="243" t="s">
        <v>1366</v>
      </c>
      <c r="C70" s="249" t="s">
        <v>1264</v>
      </c>
      <c r="D70" s="245" t="s">
        <v>1367</v>
      </c>
      <c r="E70" s="243" t="s">
        <v>1226</v>
      </c>
      <c r="F70" s="243" t="s">
        <v>1231</v>
      </c>
      <c r="G70" s="243" t="s">
        <v>1172</v>
      </c>
      <c r="H70" s="237"/>
      <c r="I70" s="237"/>
      <c r="J70" s="237"/>
      <c r="K70" s="237"/>
      <c r="L70" s="237"/>
      <c r="M70" s="237"/>
      <c r="N70" s="237"/>
      <c r="O70" s="237"/>
      <c r="P70" s="237"/>
      <c r="Q70" s="237"/>
      <c r="R70" s="237"/>
      <c r="S70" s="237"/>
      <c r="T70" s="237"/>
      <c r="U70" s="237"/>
      <c r="V70" s="237"/>
    </row>
    <row r="71" ht="12.75" customHeight="1">
      <c r="A71" s="248" t="s">
        <v>213</v>
      </c>
      <c r="B71" s="243" t="s">
        <v>1368</v>
      </c>
      <c r="C71" s="250">
        <v>43920.0</v>
      </c>
      <c r="D71" s="245" t="s">
        <v>1369</v>
      </c>
      <c r="E71" s="247" t="s">
        <v>1226</v>
      </c>
      <c r="F71" s="243" t="s">
        <v>1227</v>
      </c>
      <c r="G71" s="243" t="s">
        <v>1228</v>
      </c>
      <c r="H71" s="237"/>
      <c r="I71" s="237"/>
      <c r="J71" s="237"/>
      <c r="K71" s="237"/>
      <c r="L71" s="237"/>
      <c r="M71" s="237"/>
      <c r="N71" s="237"/>
      <c r="O71" s="237"/>
      <c r="P71" s="237"/>
      <c r="Q71" s="237"/>
      <c r="R71" s="237"/>
      <c r="S71" s="237"/>
      <c r="T71" s="237"/>
      <c r="U71" s="237"/>
      <c r="V71" s="237"/>
    </row>
    <row r="72" ht="12.75" customHeight="1">
      <c r="A72" s="248" t="s">
        <v>217</v>
      </c>
      <c r="B72" s="243" t="s">
        <v>1370</v>
      </c>
      <c r="C72" s="249" t="s">
        <v>1224</v>
      </c>
      <c r="D72" s="245" t="s">
        <v>1371</v>
      </c>
      <c r="E72" s="243" t="s">
        <v>1226</v>
      </c>
      <c r="F72" s="243" t="s">
        <v>1231</v>
      </c>
      <c r="G72" s="243" t="s">
        <v>1172</v>
      </c>
      <c r="H72" s="237"/>
      <c r="I72" s="237"/>
      <c r="J72" s="237"/>
      <c r="K72" s="237"/>
      <c r="L72" s="237"/>
      <c r="M72" s="237"/>
      <c r="N72" s="237"/>
      <c r="O72" s="237"/>
      <c r="P72" s="237"/>
      <c r="Q72" s="237"/>
      <c r="R72" s="237"/>
      <c r="S72" s="237"/>
      <c r="T72" s="237"/>
      <c r="U72" s="237"/>
      <c r="V72" s="237"/>
    </row>
    <row r="73" ht="12.75" customHeight="1">
      <c r="A73" s="248" t="s">
        <v>217</v>
      </c>
      <c r="B73" s="243" t="s">
        <v>1372</v>
      </c>
      <c r="C73" s="249" t="s">
        <v>1224</v>
      </c>
      <c r="D73" s="245" t="s">
        <v>1373</v>
      </c>
      <c r="E73" s="243" t="s">
        <v>1226</v>
      </c>
      <c r="F73" s="243" t="s">
        <v>1227</v>
      </c>
      <c r="G73" s="243" t="s">
        <v>1228</v>
      </c>
      <c r="H73" s="237"/>
      <c r="I73" s="237"/>
      <c r="J73" s="237"/>
      <c r="K73" s="237"/>
      <c r="L73" s="237"/>
      <c r="M73" s="237"/>
      <c r="N73" s="237"/>
      <c r="O73" s="237"/>
      <c r="P73" s="237"/>
      <c r="Q73" s="237"/>
      <c r="R73" s="237"/>
      <c r="S73" s="237"/>
      <c r="T73" s="237"/>
      <c r="U73" s="237"/>
      <c r="V73" s="237"/>
    </row>
    <row r="74" ht="12.75" customHeight="1">
      <c r="A74" s="248" t="s">
        <v>217</v>
      </c>
      <c r="B74" s="243" t="s">
        <v>1374</v>
      </c>
      <c r="C74" s="249" t="s">
        <v>1264</v>
      </c>
      <c r="D74" s="245" t="s">
        <v>1375</v>
      </c>
      <c r="E74" s="243" t="s">
        <v>1226</v>
      </c>
      <c r="F74" s="243" t="s">
        <v>1231</v>
      </c>
      <c r="G74" s="243" t="s">
        <v>1172</v>
      </c>
      <c r="H74" s="237"/>
      <c r="I74" s="237"/>
      <c r="J74" s="237"/>
      <c r="K74" s="237"/>
      <c r="L74" s="237"/>
      <c r="M74" s="237"/>
      <c r="N74" s="237"/>
      <c r="O74" s="237"/>
      <c r="P74" s="237"/>
      <c r="Q74" s="237"/>
      <c r="R74" s="237"/>
      <c r="S74" s="237"/>
      <c r="T74" s="237"/>
      <c r="U74" s="237"/>
      <c r="V74" s="237"/>
    </row>
    <row r="75" ht="12.75" customHeight="1">
      <c r="A75" s="248" t="s">
        <v>217</v>
      </c>
      <c r="B75" s="243" t="s">
        <v>1376</v>
      </c>
      <c r="C75" s="250">
        <v>43920.0</v>
      </c>
      <c r="D75" s="245" t="s">
        <v>1377</v>
      </c>
      <c r="E75" s="247" t="s">
        <v>1226</v>
      </c>
      <c r="F75" s="243" t="s">
        <v>1227</v>
      </c>
      <c r="G75" s="243" t="s">
        <v>1228</v>
      </c>
      <c r="H75" s="237"/>
      <c r="I75" s="237"/>
      <c r="J75" s="237"/>
      <c r="K75" s="237"/>
      <c r="L75" s="237"/>
      <c r="M75" s="237"/>
      <c r="N75" s="237"/>
      <c r="O75" s="237"/>
      <c r="P75" s="237"/>
      <c r="Q75" s="237"/>
      <c r="R75" s="237"/>
      <c r="S75" s="237"/>
      <c r="T75" s="237"/>
      <c r="U75" s="237"/>
      <c r="V75" s="237"/>
    </row>
    <row r="76" ht="12.75" customHeight="1">
      <c r="A76" s="248" t="s">
        <v>221</v>
      </c>
      <c r="B76" s="243" t="s">
        <v>1378</v>
      </c>
      <c r="C76" s="249" t="s">
        <v>1224</v>
      </c>
      <c r="D76" s="245" t="s">
        <v>1379</v>
      </c>
      <c r="E76" s="243" t="s">
        <v>1226</v>
      </c>
      <c r="F76" s="243" t="s">
        <v>1227</v>
      </c>
      <c r="G76" s="243" t="s">
        <v>1228</v>
      </c>
      <c r="H76" s="237"/>
      <c r="I76" s="237"/>
      <c r="J76" s="237"/>
      <c r="K76" s="237"/>
      <c r="L76" s="237"/>
      <c r="M76" s="237"/>
      <c r="N76" s="237"/>
      <c r="O76" s="237"/>
      <c r="P76" s="237"/>
      <c r="Q76" s="237"/>
      <c r="R76" s="237"/>
      <c r="S76" s="237"/>
      <c r="T76" s="237"/>
      <c r="U76" s="237"/>
      <c r="V76" s="237"/>
    </row>
    <row r="77" ht="12.75" customHeight="1">
      <c r="A77" s="248" t="s">
        <v>221</v>
      </c>
      <c r="B77" s="243" t="s">
        <v>1380</v>
      </c>
      <c r="C77" s="249" t="s">
        <v>1224</v>
      </c>
      <c r="D77" s="245" t="s">
        <v>1381</v>
      </c>
      <c r="E77" s="243" t="s">
        <v>1226</v>
      </c>
      <c r="F77" s="243" t="s">
        <v>1231</v>
      </c>
      <c r="G77" s="243" t="s">
        <v>1172</v>
      </c>
      <c r="H77" s="237"/>
      <c r="I77" s="237"/>
      <c r="J77" s="237"/>
      <c r="K77" s="237"/>
      <c r="L77" s="237"/>
      <c r="M77" s="237"/>
      <c r="N77" s="237"/>
      <c r="O77" s="237"/>
      <c r="P77" s="237"/>
      <c r="Q77" s="237"/>
      <c r="R77" s="237"/>
      <c r="S77" s="237"/>
      <c r="T77" s="237"/>
      <c r="U77" s="237"/>
      <c r="V77" s="237"/>
    </row>
    <row r="78" ht="12.75" customHeight="1">
      <c r="A78" s="248" t="s">
        <v>221</v>
      </c>
      <c r="B78" s="243" t="s">
        <v>1382</v>
      </c>
      <c r="C78" s="249" t="s">
        <v>1264</v>
      </c>
      <c r="D78" s="245" t="s">
        <v>1383</v>
      </c>
      <c r="E78" s="243" t="s">
        <v>1226</v>
      </c>
      <c r="F78" s="243" t="s">
        <v>1231</v>
      </c>
      <c r="G78" s="243" t="s">
        <v>1172</v>
      </c>
      <c r="H78" s="237"/>
      <c r="I78" s="237"/>
      <c r="J78" s="237"/>
      <c r="K78" s="237"/>
      <c r="L78" s="237"/>
      <c r="M78" s="237"/>
      <c r="N78" s="237"/>
      <c r="O78" s="237"/>
      <c r="P78" s="237"/>
      <c r="Q78" s="237"/>
      <c r="R78" s="237"/>
      <c r="S78" s="237"/>
      <c r="T78" s="237"/>
      <c r="U78" s="237"/>
      <c r="V78" s="237"/>
    </row>
    <row r="79" ht="12.75" customHeight="1">
      <c r="A79" s="248" t="s">
        <v>221</v>
      </c>
      <c r="B79" s="243" t="s">
        <v>1384</v>
      </c>
      <c r="C79" s="250">
        <v>43920.0</v>
      </c>
      <c r="D79" s="245" t="s">
        <v>1385</v>
      </c>
      <c r="E79" s="247" t="s">
        <v>1226</v>
      </c>
      <c r="F79" s="243" t="s">
        <v>1227</v>
      </c>
      <c r="G79" s="243" t="s">
        <v>1228</v>
      </c>
      <c r="H79" s="237"/>
      <c r="I79" s="237"/>
      <c r="J79" s="237"/>
      <c r="K79" s="237"/>
      <c r="L79" s="237"/>
      <c r="M79" s="237"/>
      <c r="N79" s="237"/>
      <c r="O79" s="237"/>
      <c r="P79" s="237"/>
      <c r="Q79" s="237"/>
      <c r="R79" s="237"/>
      <c r="S79" s="237"/>
      <c r="T79" s="237"/>
      <c r="U79" s="237"/>
      <c r="V79" s="237"/>
    </row>
    <row r="80" ht="12.75" customHeight="1">
      <c r="A80" s="248" t="s">
        <v>227</v>
      </c>
      <c r="B80" s="243" t="s">
        <v>1386</v>
      </c>
      <c r="C80" s="249" t="s">
        <v>1224</v>
      </c>
      <c r="D80" s="245" t="s">
        <v>1387</v>
      </c>
      <c r="E80" s="243" t="s">
        <v>1226</v>
      </c>
      <c r="F80" s="243" t="s">
        <v>1231</v>
      </c>
      <c r="G80" s="243" t="s">
        <v>1172</v>
      </c>
      <c r="H80" s="237"/>
      <c r="I80" s="237"/>
      <c r="J80" s="237"/>
      <c r="K80" s="237"/>
      <c r="L80" s="237"/>
      <c r="M80" s="237"/>
      <c r="N80" s="237"/>
      <c r="O80" s="237"/>
      <c r="P80" s="237"/>
      <c r="Q80" s="237"/>
      <c r="R80" s="237"/>
      <c r="S80" s="237"/>
      <c r="T80" s="237"/>
      <c r="U80" s="237"/>
      <c r="V80" s="237"/>
    </row>
    <row r="81" ht="12.75" customHeight="1">
      <c r="A81" s="248" t="s">
        <v>227</v>
      </c>
      <c r="B81" s="243" t="s">
        <v>1388</v>
      </c>
      <c r="C81" s="249" t="s">
        <v>1264</v>
      </c>
      <c r="D81" s="245" t="s">
        <v>1389</v>
      </c>
      <c r="E81" s="243" t="s">
        <v>1226</v>
      </c>
      <c r="F81" s="243" t="s">
        <v>1231</v>
      </c>
      <c r="G81" s="243" t="s">
        <v>1172</v>
      </c>
      <c r="H81" s="237"/>
      <c r="I81" s="237"/>
      <c r="J81" s="237"/>
      <c r="K81" s="237"/>
      <c r="L81" s="237"/>
      <c r="M81" s="237"/>
      <c r="N81" s="237"/>
      <c r="O81" s="237"/>
      <c r="P81" s="237"/>
      <c r="Q81" s="237"/>
      <c r="R81" s="237"/>
      <c r="S81" s="237"/>
      <c r="T81" s="237"/>
      <c r="U81" s="237"/>
      <c r="V81" s="237"/>
    </row>
    <row r="82" ht="12.75" customHeight="1">
      <c r="A82" s="248" t="s">
        <v>227</v>
      </c>
      <c r="B82" s="243" t="s">
        <v>1390</v>
      </c>
      <c r="C82" s="250">
        <v>43920.0</v>
      </c>
      <c r="D82" s="245" t="s">
        <v>1391</v>
      </c>
      <c r="E82" s="247" t="s">
        <v>1226</v>
      </c>
      <c r="F82" s="243" t="s">
        <v>1227</v>
      </c>
      <c r="G82" s="243" t="s">
        <v>1228</v>
      </c>
      <c r="H82" s="237"/>
      <c r="I82" s="237"/>
      <c r="J82" s="237"/>
      <c r="K82" s="237"/>
      <c r="L82" s="237"/>
      <c r="M82" s="237"/>
      <c r="N82" s="237"/>
      <c r="O82" s="237"/>
      <c r="P82" s="237"/>
      <c r="Q82" s="237"/>
      <c r="R82" s="237"/>
      <c r="S82" s="237"/>
      <c r="T82" s="237"/>
      <c r="U82" s="237"/>
      <c r="V82" s="237"/>
    </row>
    <row r="83" ht="12.75" customHeight="1">
      <c r="A83" s="248" t="s">
        <v>231</v>
      </c>
      <c r="B83" s="243" t="s">
        <v>1392</v>
      </c>
      <c r="C83" s="249" t="s">
        <v>1224</v>
      </c>
      <c r="D83" s="245" t="s">
        <v>1393</v>
      </c>
      <c r="E83" s="243" t="s">
        <v>1226</v>
      </c>
      <c r="F83" s="243" t="s">
        <v>1231</v>
      </c>
      <c r="G83" s="243" t="s">
        <v>1172</v>
      </c>
      <c r="H83" s="237"/>
      <c r="I83" s="237"/>
      <c r="J83" s="237"/>
      <c r="K83" s="237"/>
      <c r="L83" s="237"/>
      <c r="M83" s="237"/>
      <c r="N83" s="237"/>
      <c r="O83" s="237"/>
      <c r="P83" s="237"/>
      <c r="Q83" s="237"/>
      <c r="R83" s="237"/>
      <c r="S83" s="237"/>
      <c r="T83" s="237"/>
      <c r="U83" s="237"/>
      <c r="V83" s="237"/>
    </row>
    <row r="84" ht="12.75" customHeight="1">
      <c r="A84" s="248" t="s">
        <v>231</v>
      </c>
      <c r="B84" s="243" t="s">
        <v>1394</v>
      </c>
      <c r="C84" s="249" t="s">
        <v>1224</v>
      </c>
      <c r="D84" s="245" t="s">
        <v>1395</v>
      </c>
      <c r="E84" s="243" t="s">
        <v>1226</v>
      </c>
      <c r="F84" s="243" t="s">
        <v>1227</v>
      </c>
      <c r="G84" s="243" t="s">
        <v>1228</v>
      </c>
      <c r="H84" s="237"/>
      <c r="I84" s="237"/>
      <c r="J84" s="237"/>
      <c r="K84" s="237"/>
      <c r="L84" s="237"/>
      <c r="M84" s="237"/>
      <c r="N84" s="237"/>
      <c r="O84" s="237"/>
      <c r="P84" s="237"/>
      <c r="Q84" s="237"/>
      <c r="R84" s="237"/>
      <c r="S84" s="237"/>
      <c r="T84" s="237"/>
      <c r="U84" s="237"/>
      <c r="V84" s="237"/>
    </row>
    <row r="85" ht="12.75" customHeight="1">
      <c r="A85" s="248" t="s">
        <v>231</v>
      </c>
      <c r="B85" s="243" t="s">
        <v>1396</v>
      </c>
      <c r="C85" s="249" t="s">
        <v>1264</v>
      </c>
      <c r="D85" s="245" t="s">
        <v>1397</v>
      </c>
      <c r="E85" s="243" t="s">
        <v>1226</v>
      </c>
      <c r="F85" s="243" t="s">
        <v>1231</v>
      </c>
      <c r="G85" s="243" t="s">
        <v>1172</v>
      </c>
      <c r="H85" s="237"/>
      <c r="I85" s="237"/>
      <c r="J85" s="237"/>
      <c r="K85" s="237"/>
      <c r="L85" s="237"/>
      <c r="M85" s="237"/>
      <c r="N85" s="237"/>
      <c r="O85" s="237"/>
      <c r="P85" s="237"/>
      <c r="Q85" s="237"/>
      <c r="R85" s="237"/>
      <c r="S85" s="237"/>
      <c r="T85" s="237"/>
      <c r="U85" s="237"/>
      <c r="V85" s="237"/>
    </row>
    <row r="86" ht="12.75" customHeight="1">
      <c r="A86" s="248" t="s">
        <v>231</v>
      </c>
      <c r="B86" s="243" t="s">
        <v>1398</v>
      </c>
      <c r="C86" s="250">
        <v>43920.0</v>
      </c>
      <c r="D86" s="245" t="s">
        <v>1399</v>
      </c>
      <c r="E86" s="247" t="s">
        <v>1226</v>
      </c>
      <c r="F86" s="243" t="s">
        <v>1227</v>
      </c>
      <c r="G86" s="243" t="s">
        <v>1228</v>
      </c>
      <c r="H86" s="237"/>
      <c r="I86" s="237"/>
      <c r="J86" s="237"/>
      <c r="K86" s="237"/>
      <c r="L86" s="237"/>
      <c r="M86" s="237"/>
      <c r="N86" s="237"/>
      <c r="O86" s="237"/>
      <c r="P86" s="237"/>
      <c r="Q86" s="237"/>
      <c r="R86" s="237"/>
      <c r="S86" s="237"/>
      <c r="T86" s="237"/>
      <c r="U86" s="237"/>
      <c r="V86" s="237"/>
    </row>
    <row r="87" ht="12.75" customHeight="1">
      <c r="A87" s="248" t="s">
        <v>235</v>
      </c>
      <c r="B87" s="243" t="s">
        <v>1400</v>
      </c>
      <c r="C87" s="249" t="s">
        <v>1224</v>
      </c>
      <c r="D87" s="245" t="s">
        <v>1401</v>
      </c>
      <c r="E87" s="243" t="s">
        <v>1226</v>
      </c>
      <c r="F87" s="243" t="s">
        <v>1227</v>
      </c>
      <c r="G87" s="243" t="s">
        <v>1228</v>
      </c>
      <c r="H87" s="237"/>
      <c r="I87" s="237"/>
      <c r="J87" s="237"/>
      <c r="K87" s="237"/>
      <c r="L87" s="237"/>
      <c r="M87" s="237"/>
      <c r="N87" s="237"/>
      <c r="O87" s="237"/>
      <c r="P87" s="237"/>
      <c r="Q87" s="237"/>
      <c r="R87" s="237"/>
      <c r="S87" s="237"/>
      <c r="T87" s="237"/>
      <c r="U87" s="237"/>
      <c r="V87" s="237"/>
    </row>
    <row r="88" ht="12.75" customHeight="1">
      <c r="A88" s="248" t="s">
        <v>235</v>
      </c>
      <c r="B88" s="243" t="s">
        <v>1402</v>
      </c>
      <c r="C88" s="249" t="s">
        <v>1224</v>
      </c>
      <c r="D88" s="245" t="s">
        <v>1403</v>
      </c>
      <c r="E88" s="243" t="s">
        <v>1226</v>
      </c>
      <c r="F88" s="243" t="s">
        <v>1231</v>
      </c>
      <c r="G88" s="243" t="s">
        <v>1172</v>
      </c>
      <c r="H88" s="237"/>
      <c r="I88" s="237"/>
      <c r="J88" s="237"/>
      <c r="K88" s="237"/>
      <c r="L88" s="237"/>
      <c r="M88" s="237"/>
      <c r="N88" s="237"/>
      <c r="O88" s="237"/>
      <c r="P88" s="237"/>
      <c r="Q88" s="237"/>
      <c r="R88" s="237"/>
      <c r="S88" s="237"/>
      <c r="T88" s="237"/>
      <c r="U88" s="237"/>
      <c r="V88" s="237"/>
    </row>
    <row r="89" ht="12.75" customHeight="1">
      <c r="A89" s="248" t="s">
        <v>235</v>
      </c>
      <c r="B89" s="243" t="s">
        <v>1404</v>
      </c>
      <c r="C89" s="249" t="s">
        <v>1264</v>
      </c>
      <c r="D89" s="245" t="s">
        <v>1405</v>
      </c>
      <c r="E89" s="243" t="s">
        <v>1226</v>
      </c>
      <c r="F89" s="243" t="s">
        <v>1231</v>
      </c>
      <c r="G89" s="243" t="s">
        <v>1172</v>
      </c>
      <c r="H89" s="237"/>
      <c r="I89" s="237"/>
      <c r="J89" s="237"/>
      <c r="K89" s="237"/>
      <c r="L89" s="237"/>
      <c r="M89" s="237"/>
      <c r="N89" s="237"/>
      <c r="O89" s="237"/>
      <c r="P89" s="237"/>
      <c r="Q89" s="237"/>
      <c r="R89" s="237"/>
      <c r="S89" s="237"/>
      <c r="T89" s="237"/>
      <c r="U89" s="237"/>
      <c r="V89" s="237"/>
    </row>
    <row r="90" ht="12.75" customHeight="1">
      <c r="A90" s="248" t="s">
        <v>235</v>
      </c>
      <c r="B90" s="243" t="s">
        <v>1406</v>
      </c>
      <c r="C90" s="250">
        <v>43920.0</v>
      </c>
      <c r="D90" s="245" t="s">
        <v>1407</v>
      </c>
      <c r="E90" s="247" t="s">
        <v>1226</v>
      </c>
      <c r="F90" s="243" t="s">
        <v>1227</v>
      </c>
      <c r="G90" s="243" t="s">
        <v>1228</v>
      </c>
      <c r="H90" s="237"/>
      <c r="I90" s="237"/>
      <c r="J90" s="237"/>
      <c r="K90" s="237"/>
      <c r="L90" s="237"/>
      <c r="M90" s="237"/>
      <c r="N90" s="237"/>
      <c r="O90" s="237"/>
      <c r="P90" s="237"/>
      <c r="Q90" s="237"/>
      <c r="R90" s="237"/>
      <c r="S90" s="237"/>
      <c r="T90" s="237"/>
      <c r="U90" s="237"/>
      <c r="V90" s="237"/>
    </row>
    <row r="91" ht="12.75" customHeight="1">
      <c r="A91" s="248" t="s">
        <v>239</v>
      </c>
      <c r="B91" s="243" t="s">
        <v>1408</v>
      </c>
      <c r="C91" s="249" t="s">
        <v>1224</v>
      </c>
      <c r="D91" s="245" t="s">
        <v>1409</v>
      </c>
      <c r="E91" s="243" t="s">
        <v>1226</v>
      </c>
      <c r="F91" s="243" t="s">
        <v>1231</v>
      </c>
      <c r="G91" s="243" t="s">
        <v>1172</v>
      </c>
      <c r="H91" s="237"/>
      <c r="I91" s="237"/>
      <c r="J91" s="237"/>
      <c r="K91" s="237"/>
      <c r="L91" s="237"/>
      <c r="M91" s="237"/>
      <c r="N91" s="237"/>
      <c r="O91" s="237"/>
      <c r="P91" s="237"/>
      <c r="Q91" s="237"/>
      <c r="R91" s="237"/>
      <c r="S91" s="237"/>
      <c r="T91" s="237"/>
      <c r="U91" s="237"/>
      <c r="V91" s="237"/>
    </row>
    <row r="92" ht="12.75" customHeight="1">
      <c r="A92" s="248" t="s">
        <v>239</v>
      </c>
      <c r="B92" s="243" t="s">
        <v>1410</v>
      </c>
      <c r="C92" s="250">
        <v>43920.0</v>
      </c>
      <c r="D92" s="245" t="s">
        <v>1411</v>
      </c>
      <c r="E92" s="247" t="s">
        <v>1226</v>
      </c>
      <c r="F92" s="243" t="s">
        <v>1227</v>
      </c>
      <c r="G92" s="243" t="s">
        <v>1228</v>
      </c>
      <c r="H92" s="237"/>
      <c r="I92" s="237"/>
      <c r="J92" s="237"/>
      <c r="K92" s="237"/>
      <c r="L92" s="237"/>
      <c r="M92" s="237"/>
      <c r="N92" s="237"/>
      <c r="O92" s="237"/>
      <c r="P92" s="237"/>
      <c r="Q92" s="237"/>
      <c r="R92" s="237"/>
      <c r="S92" s="237"/>
      <c r="T92" s="237"/>
      <c r="U92" s="237"/>
      <c r="V92" s="237"/>
    </row>
    <row r="93" ht="12.75" customHeight="1">
      <c r="A93" s="248" t="s">
        <v>244</v>
      </c>
      <c r="B93" s="243" t="s">
        <v>1412</v>
      </c>
      <c r="C93" s="249" t="s">
        <v>1224</v>
      </c>
      <c r="D93" s="245" t="s">
        <v>1413</v>
      </c>
      <c r="E93" s="243" t="s">
        <v>1226</v>
      </c>
      <c r="F93" s="243" t="s">
        <v>1227</v>
      </c>
      <c r="G93" s="243" t="s">
        <v>1228</v>
      </c>
      <c r="H93" s="237"/>
      <c r="I93" s="237"/>
      <c r="J93" s="237"/>
      <c r="K93" s="237"/>
      <c r="L93" s="237"/>
      <c r="M93" s="237"/>
      <c r="N93" s="237"/>
      <c r="O93" s="237"/>
      <c r="P93" s="237"/>
      <c r="Q93" s="237"/>
      <c r="R93" s="237"/>
      <c r="S93" s="237"/>
      <c r="T93" s="237"/>
      <c r="U93" s="237"/>
      <c r="V93" s="237"/>
    </row>
    <row r="94" ht="12.75" customHeight="1">
      <c r="A94" s="248" t="s">
        <v>244</v>
      </c>
      <c r="B94" s="243" t="s">
        <v>1414</v>
      </c>
      <c r="C94" s="249" t="s">
        <v>1224</v>
      </c>
      <c r="D94" s="245" t="s">
        <v>1415</v>
      </c>
      <c r="E94" s="243" t="s">
        <v>1226</v>
      </c>
      <c r="F94" s="243" t="s">
        <v>1227</v>
      </c>
      <c r="G94" s="243" t="s">
        <v>1228</v>
      </c>
      <c r="H94" s="237"/>
      <c r="I94" s="237"/>
      <c r="J94" s="237"/>
      <c r="K94" s="237"/>
      <c r="L94" s="237"/>
      <c r="M94" s="237"/>
      <c r="N94" s="237"/>
      <c r="O94" s="237"/>
      <c r="P94" s="237"/>
      <c r="Q94" s="237"/>
      <c r="R94" s="237"/>
      <c r="S94" s="237"/>
      <c r="T94" s="237"/>
      <c r="U94" s="237"/>
      <c r="V94" s="237"/>
    </row>
    <row r="95" ht="12.75" customHeight="1">
      <c r="A95" s="248" t="s">
        <v>244</v>
      </c>
      <c r="B95" s="243" t="s">
        <v>1416</v>
      </c>
      <c r="C95" s="249" t="s">
        <v>1224</v>
      </c>
      <c r="D95" s="245" t="s">
        <v>1417</v>
      </c>
      <c r="E95" s="243" t="s">
        <v>1226</v>
      </c>
      <c r="F95" s="243" t="s">
        <v>1231</v>
      </c>
      <c r="G95" s="243" t="s">
        <v>1172</v>
      </c>
      <c r="H95" s="237"/>
      <c r="I95" s="237"/>
      <c r="J95" s="237"/>
      <c r="K95" s="237"/>
      <c r="L95" s="237"/>
      <c r="M95" s="237"/>
      <c r="N95" s="237"/>
      <c r="O95" s="237"/>
      <c r="P95" s="237"/>
      <c r="Q95" s="237"/>
      <c r="R95" s="237"/>
      <c r="S95" s="237"/>
      <c r="T95" s="237"/>
      <c r="U95" s="237"/>
      <c r="V95" s="237"/>
    </row>
    <row r="96" ht="12.75" customHeight="1">
      <c r="A96" s="248" t="s">
        <v>244</v>
      </c>
      <c r="B96" s="243" t="s">
        <v>1418</v>
      </c>
      <c r="C96" s="249" t="s">
        <v>1264</v>
      </c>
      <c r="D96" s="245" t="s">
        <v>1419</v>
      </c>
      <c r="E96" s="243" t="s">
        <v>1226</v>
      </c>
      <c r="F96" s="243" t="s">
        <v>1231</v>
      </c>
      <c r="G96" s="243" t="s">
        <v>1172</v>
      </c>
      <c r="H96" s="237"/>
      <c r="I96" s="237"/>
      <c r="J96" s="237"/>
      <c r="K96" s="237"/>
      <c r="L96" s="237"/>
      <c r="M96" s="237"/>
      <c r="N96" s="237"/>
      <c r="O96" s="237"/>
      <c r="P96" s="237"/>
      <c r="Q96" s="237"/>
      <c r="R96" s="237"/>
      <c r="S96" s="237"/>
      <c r="T96" s="237"/>
      <c r="U96" s="237"/>
      <c r="V96" s="237"/>
    </row>
    <row r="97" ht="12.75" customHeight="1">
      <c r="A97" s="248" t="s">
        <v>244</v>
      </c>
      <c r="B97" s="243" t="s">
        <v>1420</v>
      </c>
      <c r="C97" s="250">
        <v>43920.0</v>
      </c>
      <c r="D97" s="245" t="s">
        <v>1421</v>
      </c>
      <c r="E97" s="247" t="s">
        <v>1226</v>
      </c>
      <c r="F97" s="243" t="s">
        <v>1227</v>
      </c>
      <c r="G97" s="243" t="s">
        <v>1228</v>
      </c>
      <c r="H97" s="237"/>
      <c r="I97" s="237"/>
      <c r="J97" s="237"/>
      <c r="K97" s="237"/>
      <c r="L97" s="237"/>
      <c r="M97" s="237"/>
      <c r="N97" s="237"/>
      <c r="O97" s="237"/>
      <c r="P97" s="237"/>
      <c r="Q97" s="237"/>
      <c r="R97" s="237"/>
      <c r="S97" s="237"/>
      <c r="T97" s="237"/>
      <c r="U97" s="237"/>
      <c r="V97" s="237"/>
    </row>
    <row r="98" ht="12.75" customHeight="1">
      <c r="A98" s="248" t="s">
        <v>248</v>
      </c>
      <c r="B98" s="243" t="s">
        <v>1422</v>
      </c>
      <c r="C98" s="249" t="s">
        <v>1224</v>
      </c>
      <c r="D98" s="245" t="s">
        <v>1423</v>
      </c>
      <c r="E98" s="243" t="s">
        <v>1226</v>
      </c>
      <c r="F98" s="243" t="s">
        <v>1231</v>
      </c>
      <c r="G98" s="243" t="s">
        <v>1172</v>
      </c>
      <c r="H98" s="237"/>
      <c r="I98" s="237"/>
      <c r="J98" s="237"/>
      <c r="K98" s="237"/>
      <c r="L98" s="237"/>
      <c r="M98" s="237"/>
      <c r="N98" s="237"/>
      <c r="O98" s="237"/>
      <c r="P98" s="237"/>
      <c r="Q98" s="237"/>
      <c r="R98" s="237"/>
      <c r="S98" s="237"/>
      <c r="T98" s="237"/>
      <c r="U98" s="237"/>
      <c r="V98" s="237"/>
    </row>
    <row r="99" ht="12.75" customHeight="1">
      <c r="A99" s="248" t="s">
        <v>248</v>
      </c>
      <c r="B99" s="243" t="s">
        <v>1424</v>
      </c>
      <c r="C99" s="249" t="s">
        <v>1264</v>
      </c>
      <c r="D99" s="245" t="s">
        <v>1425</v>
      </c>
      <c r="E99" s="243" t="s">
        <v>1226</v>
      </c>
      <c r="F99" s="243" t="s">
        <v>1231</v>
      </c>
      <c r="G99" s="243" t="s">
        <v>1172</v>
      </c>
      <c r="H99" s="237"/>
      <c r="I99" s="237"/>
      <c r="J99" s="237"/>
      <c r="K99" s="237"/>
      <c r="L99" s="237"/>
      <c r="M99" s="237"/>
      <c r="N99" s="237"/>
      <c r="O99" s="237"/>
      <c r="P99" s="237"/>
      <c r="Q99" s="237"/>
      <c r="R99" s="237"/>
      <c r="S99" s="237"/>
      <c r="T99" s="237"/>
      <c r="U99" s="237"/>
      <c r="V99" s="237"/>
    </row>
    <row r="100" ht="12.75" customHeight="1">
      <c r="A100" s="248" t="s">
        <v>248</v>
      </c>
      <c r="B100" s="243" t="s">
        <v>1426</v>
      </c>
      <c r="C100" s="250">
        <v>43920.0</v>
      </c>
      <c r="D100" s="245" t="s">
        <v>1427</v>
      </c>
      <c r="E100" s="247" t="s">
        <v>1226</v>
      </c>
      <c r="F100" s="243" t="s">
        <v>1227</v>
      </c>
      <c r="G100" s="243" t="s">
        <v>1228</v>
      </c>
      <c r="H100" s="237"/>
      <c r="I100" s="237"/>
      <c r="J100" s="237"/>
      <c r="K100" s="237"/>
      <c r="L100" s="237"/>
      <c r="M100" s="237"/>
      <c r="N100" s="237"/>
      <c r="O100" s="237"/>
      <c r="P100" s="237"/>
      <c r="Q100" s="237"/>
      <c r="R100" s="237"/>
      <c r="S100" s="237"/>
      <c r="T100" s="237"/>
      <c r="U100" s="237"/>
      <c r="V100" s="237"/>
    </row>
    <row r="101" ht="12.75" customHeight="1">
      <c r="A101" s="248" t="s">
        <v>252</v>
      </c>
      <c r="B101" s="243" t="s">
        <v>1428</v>
      </c>
      <c r="C101" s="249" t="s">
        <v>1224</v>
      </c>
      <c r="D101" s="245" t="s">
        <v>1429</v>
      </c>
      <c r="E101" s="243" t="s">
        <v>1226</v>
      </c>
      <c r="F101" s="243" t="s">
        <v>1227</v>
      </c>
      <c r="G101" s="243" t="s">
        <v>1228</v>
      </c>
      <c r="H101" s="237"/>
      <c r="I101" s="237"/>
      <c r="J101" s="237"/>
      <c r="K101" s="237"/>
      <c r="L101" s="237"/>
      <c r="M101" s="237"/>
      <c r="N101" s="237"/>
      <c r="O101" s="237"/>
      <c r="P101" s="237"/>
      <c r="Q101" s="237"/>
      <c r="R101" s="237"/>
      <c r="S101" s="237"/>
      <c r="T101" s="237"/>
      <c r="U101" s="237"/>
      <c r="V101" s="237"/>
    </row>
    <row r="102" ht="12.75" customHeight="1">
      <c r="A102" s="248" t="s">
        <v>252</v>
      </c>
      <c r="B102" s="243" t="s">
        <v>1430</v>
      </c>
      <c r="C102" s="249" t="s">
        <v>1224</v>
      </c>
      <c r="D102" s="245" t="s">
        <v>1431</v>
      </c>
      <c r="E102" s="243" t="s">
        <v>1226</v>
      </c>
      <c r="F102" s="243" t="s">
        <v>1231</v>
      </c>
      <c r="G102" s="243" t="s">
        <v>1172</v>
      </c>
      <c r="H102" s="237"/>
      <c r="I102" s="237"/>
      <c r="J102" s="237"/>
      <c r="K102" s="237"/>
      <c r="L102" s="237"/>
      <c r="M102" s="237"/>
      <c r="N102" s="237"/>
      <c r="O102" s="237"/>
      <c r="P102" s="237"/>
      <c r="Q102" s="237"/>
      <c r="R102" s="237"/>
      <c r="S102" s="237"/>
      <c r="T102" s="237"/>
      <c r="U102" s="237"/>
      <c r="V102" s="237"/>
    </row>
    <row r="103" ht="12.75" customHeight="1">
      <c r="A103" s="248" t="s">
        <v>252</v>
      </c>
      <c r="B103" s="243" t="s">
        <v>1432</v>
      </c>
      <c r="C103" s="249" t="s">
        <v>1264</v>
      </c>
      <c r="D103" s="245" t="s">
        <v>1433</v>
      </c>
      <c r="E103" s="243" t="s">
        <v>1226</v>
      </c>
      <c r="F103" s="243" t="s">
        <v>1231</v>
      </c>
      <c r="G103" s="243" t="s">
        <v>1172</v>
      </c>
      <c r="H103" s="237"/>
      <c r="I103" s="237"/>
      <c r="J103" s="237"/>
      <c r="K103" s="237"/>
      <c r="L103" s="237"/>
      <c r="M103" s="237"/>
      <c r="N103" s="237"/>
      <c r="O103" s="237"/>
      <c r="P103" s="237"/>
      <c r="Q103" s="237"/>
      <c r="R103" s="237"/>
      <c r="S103" s="237"/>
      <c r="T103" s="237"/>
      <c r="U103" s="237"/>
      <c r="V103" s="237"/>
    </row>
    <row r="104" ht="12.75" customHeight="1">
      <c r="A104" s="248" t="s">
        <v>252</v>
      </c>
      <c r="B104" s="243" t="s">
        <v>1434</v>
      </c>
      <c r="C104" s="250">
        <v>43920.0</v>
      </c>
      <c r="D104" s="245" t="s">
        <v>1435</v>
      </c>
      <c r="E104" s="247" t="s">
        <v>1226</v>
      </c>
      <c r="F104" s="243" t="s">
        <v>1227</v>
      </c>
      <c r="G104" s="243" t="s">
        <v>1228</v>
      </c>
      <c r="H104" s="237"/>
      <c r="I104" s="237"/>
      <c r="J104" s="237"/>
      <c r="K104" s="237"/>
      <c r="L104" s="237"/>
      <c r="M104" s="237"/>
      <c r="N104" s="237"/>
      <c r="O104" s="237"/>
      <c r="P104" s="237"/>
      <c r="Q104" s="237"/>
      <c r="R104" s="237"/>
      <c r="S104" s="237"/>
      <c r="T104" s="237"/>
      <c r="U104" s="237"/>
      <c r="V104" s="237"/>
    </row>
    <row r="105" ht="12.75" customHeight="1">
      <c r="A105" s="248" t="s">
        <v>256</v>
      </c>
      <c r="B105" s="243" t="s">
        <v>1436</v>
      </c>
      <c r="C105" s="249" t="s">
        <v>1224</v>
      </c>
      <c r="D105" s="245" t="s">
        <v>1437</v>
      </c>
      <c r="E105" s="243" t="s">
        <v>1226</v>
      </c>
      <c r="F105" s="243" t="s">
        <v>1231</v>
      </c>
      <c r="G105" s="243" t="s">
        <v>1172</v>
      </c>
      <c r="H105" s="237"/>
      <c r="I105" s="237"/>
      <c r="J105" s="237"/>
      <c r="K105" s="237"/>
      <c r="L105" s="237"/>
      <c r="M105" s="237"/>
      <c r="N105" s="237"/>
      <c r="O105" s="237"/>
      <c r="P105" s="237"/>
      <c r="Q105" s="237"/>
      <c r="R105" s="237"/>
      <c r="S105" s="237"/>
      <c r="T105" s="237"/>
      <c r="U105" s="237"/>
      <c r="V105" s="237"/>
    </row>
    <row r="106" ht="12.75" customHeight="1">
      <c r="A106" s="248" t="s">
        <v>256</v>
      </c>
      <c r="B106" s="243" t="s">
        <v>1438</v>
      </c>
      <c r="C106" s="249" t="s">
        <v>1224</v>
      </c>
      <c r="D106" s="245" t="s">
        <v>1439</v>
      </c>
      <c r="E106" s="243" t="s">
        <v>1226</v>
      </c>
      <c r="F106" s="243" t="s">
        <v>1227</v>
      </c>
      <c r="G106" s="243" t="s">
        <v>1228</v>
      </c>
      <c r="H106" s="237"/>
      <c r="I106" s="237"/>
      <c r="J106" s="237"/>
      <c r="K106" s="237"/>
      <c r="L106" s="237"/>
      <c r="M106" s="237"/>
      <c r="N106" s="237"/>
      <c r="O106" s="237"/>
      <c r="P106" s="237"/>
      <c r="Q106" s="237"/>
      <c r="R106" s="237"/>
      <c r="S106" s="237"/>
      <c r="T106" s="237"/>
      <c r="U106" s="237"/>
      <c r="V106" s="237"/>
    </row>
    <row r="107" ht="12.75" customHeight="1">
      <c r="A107" s="248" t="s">
        <v>256</v>
      </c>
      <c r="B107" s="243" t="s">
        <v>1440</v>
      </c>
      <c r="C107" s="250">
        <v>43920.0</v>
      </c>
      <c r="D107" s="245" t="s">
        <v>1441</v>
      </c>
      <c r="E107" s="247" t="s">
        <v>1226</v>
      </c>
      <c r="F107" s="243" t="s">
        <v>1227</v>
      </c>
      <c r="G107" s="243" t="s">
        <v>1228</v>
      </c>
      <c r="H107" s="237"/>
      <c r="I107" s="237"/>
      <c r="J107" s="237"/>
      <c r="K107" s="237"/>
      <c r="L107" s="237"/>
      <c r="M107" s="237"/>
      <c r="N107" s="237"/>
      <c r="O107" s="237"/>
      <c r="P107" s="237"/>
      <c r="Q107" s="237"/>
      <c r="R107" s="237"/>
      <c r="S107" s="237"/>
      <c r="T107" s="237"/>
      <c r="U107" s="237"/>
      <c r="V107" s="237"/>
    </row>
    <row r="108" ht="12.75" customHeight="1">
      <c r="A108" s="248" t="s">
        <v>260</v>
      </c>
      <c r="B108" s="243" t="s">
        <v>1442</v>
      </c>
      <c r="C108" s="249" t="s">
        <v>1224</v>
      </c>
      <c r="D108" s="245" t="s">
        <v>1443</v>
      </c>
      <c r="E108" s="243" t="s">
        <v>1226</v>
      </c>
      <c r="F108" s="243" t="s">
        <v>1231</v>
      </c>
      <c r="G108" s="243" t="s">
        <v>1172</v>
      </c>
      <c r="H108" s="237"/>
      <c r="I108" s="237"/>
      <c r="J108" s="237"/>
      <c r="K108" s="237"/>
      <c r="L108" s="237"/>
      <c r="M108" s="237"/>
      <c r="N108" s="237"/>
      <c r="O108" s="237"/>
      <c r="P108" s="237"/>
      <c r="Q108" s="237"/>
      <c r="R108" s="237"/>
      <c r="S108" s="237"/>
      <c r="T108" s="237"/>
      <c r="U108" s="237"/>
      <c r="V108" s="237"/>
    </row>
    <row r="109" ht="12.75" customHeight="1">
      <c r="A109" s="248" t="s">
        <v>260</v>
      </c>
      <c r="B109" s="243" t="s">
        <v>1444</v>
      </c>
      <c r="C109" s="249" t="s">
        <v>1264</v>
      </c>
      <c r="D109" s="245" t="s">
        <v>1445</v>
      </c>
      <c r="E109" s="243" t="s">
        <v>1226</v>
      </c>
      <c r="F109" s="243" t="s">
        <v>1231</v>
      </c>
      <c r="G109" s="243" t="s">
        <v>1172</v>
      </c>
      <c r="H109" s="237"/>
      <c r="I109" s="237"/>
      <c r="J109" s="237"/>
      <c r="K109" s="237"/>
      <c r="L109" s="237"/>
      <c r="M109" s="237"/>
      <c r="N109" s="237"/>
      <c r="O109" s="237"/>
      <c r="P109" s="237"/>
      <c r="Q109" s="237"/>
      <c r="R109" s="237"/>
      <c r="S109" s="237"/>
      <c r="T109" s="237"/>
      <c r="U109" s="237"/>
      <c r="V109" s="237"/>
    </row>
    <row r="110" ht="12.75" customHeight="1">
      <c r="A110" s="248" t="s">
        <v>260</v>
      </c>
      <c r="B110" s="243" t="s">
        <v>1446</v>
      </c>
      <c r="C110" s="250">
        <v>43920.0</v>
      </c>
      <c r="D110" s="245" t="s">
        <v>1447</v>
      </c>
      <c r="E110" s="247" t="s">
        <v>1226</v>
      </c>
      <c r="F110" s="243" t="s">
        <v>1227</v>
      </c>
      <c r="G110" s="243" t="s">
        <v>1228</v>
      </c>
      <c r="H110" s="237"/>
      <c r="I110" s="237"/>
      <c r="J110" s="237"/>
      <c r="K110" s="237"/>
      <c r="L110" s="237"/>
      <c r="M110" s="237"/>
      <c r="N110" s="237"/>
      <c r="O110" s="237"/>
      <c r="P110" s="237"/>
      <c r="Q110" s="237"/>
      <c r="R110" s="237"/>
      <c r="S110" s="237"/>
      <c r="T110" s="237"/>
      <c r="U110" s="237"/>
      <c r="V110" s="237"/>
    </row>
    <row r="111" ht="12.75" customHeight="1">
      <c r="A111" s="248" t="s">
        <v>265</v>
      </c>
      <c r="B111" s="243" t="s">
        <v>1448</v>
      </c>
      <c r="C111" s="249" t="s">
        <v>1224</v>
      </c>
      <c r="D111" s="245" t="s">
        <v>1449</v>
      </c>
      <c r="E111" s="243" t="s">
        <v>1226</v>
      </c>
      <c r="F111" s="243" t="s">
        <v>1231</v>
      </c>
      <c r="G111" s="243" t="s">
        <v>1172</v>
      </c>
      <c r="H111" s="237"/>
      <c r="I111" s="237"/>
      <c r="J111" s="237"/>
      <c r="K111" s="237"/>
      <c r="L111" s="237"/>
      <c r="M111" s="237"/>
      <c r="N111" s="237"/>
      <c r="O111" s="237"/>
      <c r="P111" s="237"/>
      <c r="Q111" s="237"/>
      <c r="R111" s="237"/>
      <c r="S111" s="237"/>
      <c r="T111" s="237"/>
      <c r="U111" s="237"/>
      <c r="V111" s="237"/>
    </row>
    <row r="112" ht="12.75" customHeight="1">
      <c r="A112" s="248" t="s">
        <v>265</v>
      </c>
      <c r="B112" s="243" t="s">
        <v>1450</v>
      </c>
      <c r="C112" s="249" t="s">
        <v>1264</v>
      </c>
      <c r="D112" s="245" t="s">
        <v>1451</v>
      </c>
      <c r="E112" s="243" t="s">
        <v>1226</v>
      </c>
      <c r="F112" s="243" t="s">
        <v>1231</v>
      </c>
      <c r="G112" s="243" t="s">
        <v>1172</v>
      </c>
      <c r="H112" s="237"/>
      <c r="I112" s="237"/>
      <c r="J112" s="237"/>
      <c r="K112" s="237"/>
      <c r="L112" s="237"/>
      <c r="M112" s="237"/>
      <c r="N112" s="237"/>
      <c r="O112" s="237"/>
      <c r="P112" s="237"/>
      <c r="Q112" s="237"/>
      <c r="R112" s="237"/>
      <c r="S112" s="237"/>
      <c r="T112" s="237"/>
      <c r="U112" s="237"/>
      <c r="V112" s="237"/>
    </row>
    <row r="113" ht="12.75" customHeight="1">
      <c r="A113" s="248" t="s">
        <v>269</v>
      </c>
      <c r="B113" s="243" t="s">
        <v>1452</v>
      </c>
      <c r="C113" s="249" t="s">
        <v>1224</v>
      </c>
      <c r="D113" s="245" t="s">
        <v>1453</v>
      </c>
      <c r="E113" s="243" t="s">
        <v>1226</v>
      </c>
      <c r="F113" s="243" t="s">
        <v>1227</v>
      </c>
      <c r="G113" s="243" t="s">
        <v>1228</v>
      </c>
      <c r="H113" s="237"/>
      <c r="I113" s="237"/>
      <c r="J113" s="237"/>
      <c r="K113" s="237"/>
      <c r="L113" s="237"/>
      <c r="M113" s="237"/>
      <c r="N113" s="237"/>
      <c r="O113" s="237"/>
      <c r="P113" s="237"/>
      <c r="Q113" s="237"/>
      <c r="R113" s="237"/>
      <c r="S113" s="237"/>
      <c r="T113" s="237"/>
      <c r="U113" s="237"/>
      <c r="V113" s="237"/>
    </row>
    <row r="114" ht="12.75" customHeight="1">
      <c r="A114" s="248" t="s">
        <v>269</v>
      </c>
      <c r="B114" s="243" t="s">
        <v>1454</v>
      </c>
      <c r="C114" s="249" t="s">
        <v>1224</v>
      </c>
      <c r="D114" s="245" t="s">
        <v>1455</v>
      </c>
      <c r="E114" s="243" t="s">
        <v>1226</v>
      </c>
      <c r="F114" s="243" t="s">
        <v>1231</v>
      </c>
      <c r="G114" s="243" t="s">
        <v>1172</v>
      </c>
      <c r="H114" s="237"/>
      <c r="I114" s="237"/>
      <c r="J114" s="237"/>
      <c r="K114" s="237"/>
      <c r="L114" s="237"/>
      <c r="M114" s="237"/>
      <c r="N114" s="237"/>
      <c r="O114" s="237"/>
      <c r="P114" s="237"/>
      <c r="Q114" s="237"/>
      <c r="R114" s="237"/>
      <c r="S114" s="237"/>
      <c r="T114" s="237"/>
      <c r="U114" s="237"/>
      <c r="V114" s="237"/>
    </row>
    <row r="115" ht="12.75" customHeight="1">
      <c r="A115" s="248" t="s">
        <v>269</v>
      </c>
      <c r="B115" s="243" t="s">
        <v>1456</v>
      </c>
      <c r="C115" s="249" t="s">
        <v>1264</v>
      </c>
      <c r="D115" s="245" t="s">
        <v>1457</v>
      </c>
      <c r="E115" s="243" t="s">
        <v>1226</v>
      </c>
      <c r="F115" s="243" t="s">
        <v>1231</v>
      </c>
      <c r="G115" s="243" t="s">
        <v>1172</v>
      </c>
      <c r="H115" s="237"/>
      <c r="I115" s="237"/>
      <c r="J115" s="237"/>
      <c r="K115" s="237"/>
      <c r="L115" s="237"/>
      <c r="M115" s="237"/>
      <c r="N115" s="237"/>
      <c r="O115" s="237"/>
      <c r="P115" s="237"/>
      <c r="Q115" s="237"/>
      <c r="R115" s="237"/>
      <c r="S115" s="237"/>
      <c r="T115" s="237"/>
      <c r="U115" s="237"/>
      <c r="V115" s="237"/>
    </row>
    <row r="116" ht="12.75" customHeight="1">
      <c r="A116" s="248" t="s">
        <v>269</v>
      </c>
      <c r="B116" s="243" t="s">
        <v>1458</v>
      </c>
      <c r="C116" s="250">
        <v>43920.0</v>
      </c>
      <c r="D116" s="245" t="s">
        <v>1459</v>
      </c>
      <c r="E116" s="247" t="s">
        <v>1226</v>
      </c>
      <c r="F116" s="243" t="s">
        <v>1227</v>
      </c>
      <c r="G116" s="243" t="s">
        <v>1228</v>
      </c>
      <c r="H116" s="237"/>
      <c r="I116" s="237"/>
      <c r="J116" s="237"/>
      <c r="K116" s="237"/>
      <c r="L116" s="237"/>
      <c r="M116" s="237"/>
      <c r="N116" s="237"/>
      <c r="O116" s="237"/>
      <c r="P116" s="237"/>
      <c r="Q116" s="237"/>
      <c r="R116" s="237"/>
      <c r="S116" s="237"/>
      <c r="T116" s="237"/>
      <c r="U116" s="237"/>
      <c r="V116" s="237"/>
    </row>
    <row r="117" ht="12.75" customHeight="1">
      <c r="A117" s="248" t="s">
        <v>273</v>
      </c>
      <c r="B117" s="243" t="s">
        <v>1460</v>
      </c>
      <c r="C117" s="249" t="s">
        <v>1224</v>
      </c>
      <c r="D117" s="245" t="s">
        <v>1461</v>
      </c>
      <c r="E117" s="243" t="s">
        <v>1226</v>
      </c>
      <c r="F117" s="243" t="s">
        <v>1231</v>
      </c>
      <c r="G117" s="243" t="s">
        <v>1172</v>
      </c>
      <c r="H117" s="237"/>
      <c r="I117" s="237"/>
      <c r="J117" s="237"/>
      <c r="K117" s="237"/>
      <c r="L117" s="237"/>
      <c r="M117" s="237"/>
      <c r="N117" s="237"/>
      <c r="O117" s="237"/>
      <c r="P117" s="237"/>
      <c r="Q117" s="237"/>
      <c r="R117" s="237"/>
      <c r="S117" s="237"/>
      <c r="T117" s="237"/>
      <c r="U117" s="237"/>
      <c r="V117" s="237"/>
    </row>
    <row r="118" ht="12.75" customHeight="1">
      <c r="A118" s="248" t="s">
        <v>273</v>
      </c>
      <c r="B118" s="243" t="s">
        <v>1462</v>
      </c>
      <c r="C118" s="249" t="s">
        <v>1224</v>
      </c>
      <c r="D118" s="245" t="s">
        <v>1463</v>
      </c>
      <c r="E118" s="243" t="s">
        <v>1226</v>
      </c>
      <c r="F118" s="243" t="s">
        <v>1227</v>
      </c>
      <c r="G118" s="243" t="s">
        <v>1228</v>
      </c>
      <c r="H118" s="237"/>
      <c r="I118" s="237"/>
      <c r="J118" s="237"/>
      <c r="K118" s="237"/>
      <c r="L118" s="237"/>
      <c r="M118" s="237"/>
      <c r="N118" s="237"/>
      <c r="O118" s="237"/>
      <c r="P118" s="237"/>
      <c r="Q118" s="237"/>
      <c r="R118" s="237"/>
      <c r="S118" s="237"/>
      <c r="T118" s="237"/>
      <c r="U118" s="237"/>
      <c r="V118" s="237"/>
    </row>
    <row r="119" ht="12.75" customHeight="1">
      <c r="A119" s="248" t="s">
        <v>273</v>
      </c>
      <c r="B119" s="243" t="s">
        <v>1464</v>
      </c>
      <c r="C119" s="249" t="s">
        <v>1264</v>
      </c>
      <c r="D119" s="245" t="s">
        <v>1465</v>
      </c>
      <c r="E119" s="243" t="s">
        <v>1226</v>
      </c>
      <c r="F119" s="243" t="s">
        <v>1231</v>
      </c>
      <c r="G119" s="243" t="s">
        <v>1172</v>
      </c>
      <c r="H119" s="237"/>
      <c r="I119" s="237"/>
      <c r="J119" s="237"/>
      <c r="K119" s="237"/>
      <c r="L119" s="237"/>
      <c r="M119" s="237"/>
      <c r="N119" s="237"/>
      <c r="O119" s="237"/>
      <c r="P119" s="237"/>
      <c r="Q119" s="237"/>
      <c r="R119" s="237"/>
      <c r="S119" s="237"/>
      <c r="T119" s="237"/>
      <c r="U119" s="237"/>
      <c r="V119" s="237"/>
    </row>
    <row r="120" ht="12.75" customHeight="1">
      <c r="A120" s="248" t="s">
        <v>273</v>
      </c>
      <c r="B120" s="243" t="s">
        <v>1466</v>
      </c>
      <c r="C120" s="250">
        <v>43920.0</v>
      </c>
      <c r="D120" s="245" t="s">
        <v>1467</v>
      </c>
      <c r="E120" s="247" t="s">
        <v>1226</v>
      </c>
      <c r="F120" s="243" t="s">
        <v>1227</v>
      </c>
      <c r="G120" s="243" t="s">
        <v>1228</v>
      </c>
      <c r="H120" s="237"/>
      <c r="I120" s="237"/>
      <c r="J120" s="237"/>
      <c r="K120" s="237"/>
      <c r="L120" s="237"/>
      <c r="M120" s="237"/>
      <c r="N120" s="237"/>
      <c r="O120" s="237"/>
      <c r="P120" s="237"/>
      <c r="Q120" s="237"/>
      <c r="R120" s="237"/>
      <c r="S120" s="237"/>
      <c r="T120" s="237"/>
      <c r="U120" s="237"/>
      <c r="V120" s="237"/>
    </row>
    <row r="121" ht="12.75" customHeight="1">
      <c r="A121" s="248" t="s">
        <v>279</v>
      </c>
      <c r="B121" s="243" t="s">
        <v>1468</v>
      </c>
      <c r="C121" s="249" t="s">
        <v>1224</v>
      </c>
      <c r="D121" s="245" t="s">
        <v>1469</v>
      </c>
      <c r="E121" s="243" t="s">
        <v>1226</v>
      </c>
      <c r="F121" s="243" t="s">
        <v>1227</v>
      </c>
      <c r="G121" s="243" t="s">
        <v>1228</v>
      </c>
      <c r="H121" s="237"/>
      <c r="I121" s="237"/>
      <c r="J121" s="237"/>
      <c r="K121" s="237"/>
      <c r="L121" s="237"/>
      <c r="M121" s="237"/>
      <c r="N121" s="237"/>
      <c r="O121" s="237"/>
      <c r="P121" s="237"/>
      <c r="Q121" s="237"/>
      <c r="R121" s="237"/>
      <c r="S121" s="237"/>
      <c r="T121" s="237"/>
      <c r="U121" s="237"/>
      <c r="V121" s="237"/>
    </row>
    <row r="122" ht="12.75" customHeight="1">
      <c r="A122" s="248" t="s">
        <v>279</v>
      </c>
      <c r="B122" s="243" t="s">
        <v>1470</v>
      </c>
      <c r="C122" s="249" t="s">
        <v>1224</v>
      </c>
      <c r="D122" s="245" t="s">
        <v>1471</v>
      </c>
      <c r="E122" s="243" t="s">
        <v>1226</v>
      </c>
      <c r="F122" s="243" t="s">
        <v>1231</v>
      </c>
      <c r="G122" s="243" t="s">
        <v>1172</v>
      </c>
      <c r="H122" s="237"/>
      <c r="I122" s="237"/>
      <c r="J122" s="237"/>
      <c r="K122" s="237"/>
      <c r="L122" s="237"/>
      <c r="M122" s="237"/>
      <c r="N122" s="237"/>
      <c r="O122" s="237"/>
      <c r="P122" s="237"/>
      <c r="Q122" s="237"/>
      <c r="R122" s="237"/>
      <c r="S122" s="237"/>
      <c r="T122" s="237"/>
      <c r="U122" s="237"/>
      <c r="V122" s="237"/>
    </row>
    <row r="123" ht="12.75" customHeight="1">
      <c r="A123" s="248" t="s">
        <v>279</v>
      </c>
      <c r="B123" s="243" t="s">
        <v>1472</v>
      </c>
      <c r="C123" s="249" t="s">
        <v>1264</v>
      </c>
      <c r="D123" s="245" t="s">
        <v>1473</v>
      </c>
      <c r="E123" s="243" t="s">
        <v>1226</v>
      </c>
      <c r="F123" s="243" t="s">
        <v>1231</v>
      </c>
      <c r="G123" s="243" t="s">
        <v>1172</v>
      </c>
      <c r="H123" s="237"/>
      <c r="I123" s="237"/>
      <c r="J123" s="237"/>
      <c r="K123" s="237"/>
      <c r="L123" s="237"/>
      <c r="M123" s="237"/>
      <c r="N123" s="237"/>
      <c r="O123" s="237"/>
      <c r="P123" s="237"/>
      <c r="Q123" s="237"/>
      <c r="R123" s="237"/>
      <c r="S123" s="237"/>
      <c r="T123" s="237"/>
      <c r="U123" s="237"/>
      <c r="V123" s="237"/>
    </row>
    <row r="124" ht="12.0" customHeight="1">
      <c r="A124" s="248" t="s">
        <v>279</v>
      </c>
      <c r="B124" s="243" t="s">
        <v>1474</v>
      </c>
      <c r="C124" s="250">
        <v>43920.0</v>
      </c>
      <c r="D124" s="245" t="s">
        <v>1475</v>
      </c>
      <c r="E124" s="247" t="s">
        <v>1226</v>
      </c>
      <c r="F124" s="243" t="s">
        <v>1227</v>
      </c>
      <c r="G124" s="243" t="s">
        <v>1228</v>
      </c>
      <c r="H124" s="237"/>
      <c r="I124" s="237"/>
      <c r="J124" s="237"/>
      <c r="K124" s="237"/>
      <c r="L124" s="237"/>
      <c r="M124" s="237"/>
      <c r="N124" s="237"/>
      <c r="O124" s="237"/>
      <c r="P124" s="237"/>
      <c r="Q124" s="237"/>
      <c r="R124" s="237"/>
      <c r="S124" s="237"/>
      <c r="T124" s="237"/>
      <c r="U124" s="237"/>
      <c r="V124" s="237"/>
    </row>
    <row r="125" ht="12.75" customHeight="1">
      <c r="A125" s="248" t="s">
        <v>309</v>
      </c>
      <c r="B125" s="243" t="s">
        <v>1476</v>
      </c>
      <c r="C125" s="249" t="s">
        <v>1224</v>
      </c>
      <c r="D125" s="245" t="s">
        <v>1477</v>
      </c>
      <c r="E125" s="243" t="s">
        <v>1226</v>
      </c>
      <c r="F125" s="243" t="s">
        <v>1231</v>
      </c>
      <c r="G125" s="243" t="s">
        <v>1172</v>
      </c>
      <c r="H125" s="237"/>
      <c r="I125" s="237"/>
      <c r="J125" s="237"/>
      <c r="K125" s="237"/>
      <c r="L125" s="237"/>
      <c r="M125" s="237"/>
      <c r="N125" s="237"/>
      <c r="O125" s="237"/>
      <c r="P125" s="237"/>
      <c r="Q125" s="237"/>
      <c r="R125" s="237"/>
      <c r="S125" s="237"/>
      <c r="T125" s="237"/>
      <c r="U125" s="237"/>
      <c r="V125" s="237"/>
    </row>
    <row r="126" ht="12.75" customHeight="1">
      <c r="A126" s="248" t="s">
        <v>309</v>
      </c>
      <c r="B126" s="243" t="s">
        <v>1478</v>
      </c>
      <c r="C126" s="249" t="s">
        <v>1224</v>
      </c>
      <c r="D126" s="245" t="s">
        <v>1479</v>
      </c>
      <c r="E126" s="243" t="s">
        <v>1226</v>
      </c>
      <c r="F126" s="243" t="s">
        <v>1227</v>
      </c>
      <c r="G126" s="243" t="s">
        <v>1228</v>
      </c>
      <c r="H126" s="237"/>
      <c r="I126" s="237"/>
      <c r="J126" s="237"/>
      <c r="K126" s="237"/>
      <c r="L126" s="237"/>
      <c r="M126" s="237"/>
      <c r="N126" s="237"/>
      <c r="O126" s="237"/>
      <c r="P126" s="237"/>
      <c r="Q126" s="237"/>
      <c r="R126" s="237"/>
      <c r="S126" s="237"/>
      <c r="T126" s="237"/>
      <c r="U126" s="237"/>
      <c r="V126" s="237"/>
    </row>
    <row r="127" ht="12.75" customHeight="1">
      <c r="A127" s="248" t="s">
        <v>309</v>
      </c>
      <c r="B127" s="243" t="s">
        <v>1480</v>
      </c>
      <c r="C127" s="249" t="s">
        <v>1264</v>
      </c>
      <c r="D127" s="245" t="s">
        <v>1481</v>
      </c>
      <c r="E127" s="243" t="s">
        <v>1226</v>
      </c>
      <c r="F127" s="243" t="s">
        <v>1231</v>
      </c>
      <c r="G127" s="243" t="s">
        <v>1172</v>
      </c>
      <c r="H127" s="237"/>
      <c r="I127" s="237"/>
      <c r="J127" s="237"/>
      <c r="K127" s="237"/>
      <c r="L127" s="237"/>
      <c r="M127" s="237"/>
      <c r="N127" s="237"/>
      <c r="O127" s="237"/>
      <c r="P127" s="237"/>
      <c r="Q127" s="237"/>
      <c r="R127" s="237"/>
      <c r="S127" s="237"/>
      <c r="T127" s="237"/>
      <c r="U127" s="237"/>
      <c r="V127" s="237"/>
    </row>
    <row r="128" ht="12.75" customHeight="1">
      <c r="A128" s="248" t="s">
        <v>309</v>
      </c>
      <c r="B128" s="243" t="s">
        <v>1482</v>
      </c>
      <c r="C128" s="250">
        <v>43920.0</v>
      </c>
      <c r="D128" s="245" t="s">
        <v>1483</v>
      </c>
      <c r="E128" s="247" t="s">
        <v>1226</v>
      </c>
      <c r="F128" s="243" t="s">
        <v>1227</v>
      </c>
      <c r="G128" s="243" t="s">
        <v>1228</v>
      </c>
      <c r="H128" s="237"/>
      <c r="I128" s="237"/>
      <c r="J128" s="237"/>
      <c r="K128" s="237"/>
      <c r="L128" s="237"/>
      <c r="M128" s="237"/>
      <c r="N128" s="237"/>
      <c r="O128" s="237"/>
      <c r="P128" s="237"/>
      <c r="Q128" s="237"/>
      <c r="R128" s="237"/>
      <c r="S128" s="237"/>
      <c r="T128" s="237"/>
      <c r="U128" s="237"/>
      <c r="V128" s="237"/>
    </row>
    <row r="129" ht="12.75" customHeight="1">
      <c r="A129" s="248" t="s">
        <v>314</v>
      </c>
      <c r="B129" s="243" t="s">
        <v>1484</v>
      </c>
      <c r="C129" s="249" t="s">
        <v>1224</v>
      </c>
      <c r="D129" s="245" t="s">
        <v>1485</v>
      </c>
      <c r="E129" s="243" t="s">
        <v>1226</v>
      </c>
      <c r="F129" s="243" t="s">
        <v>1227</v>
      </c>
      <c r="G129" s="243" t="s">
        <v>1228</v>
      </c>
      <c r="H129" s="237"/>
      <c r="I129" s="237"/>
      <c r="J129" s="237"/>
      <c r="K129" s="237"/>
      <c r="L129" s="237"/>
      <c r="M129" s="237"/>
      <c r="N129" s="237"/>
      <c r="O129" s="237"/>
      <c r="P129" s="237"/>
      <c r="Q129" s="237"/>
      <c r="R129" s="237"/>
      <c r="S129" s="237"/>
      <c r="T129" s="237"/>
      <c r="U129" s="237"/>
      <c r="V129" s="237"/>
    </row>
    <row r="130" ht="12.75" customHeight="1">
      <c r="A130" s="248" t="s">
        <v>314</v>
      </c>
      <c r="B130" s="243" t="s">
        <v>1486</v>
      </c>
      <c r="C130" s="249" t="s">
        <v>1224</v>
      </c>
      <c r="D130" s="245" t="s">
        <v>1487</v>
      </c>
      <c r="E130" s="243" t="s">
        <v>1226</v>
      </c>
      <c r="F130" s="243" t="s">
        <v>1231</v>
      </c>
      <c r="G130" s="243" t="s">
        <v>1172</v>
      </c>
      <c r="H130" s="237"/>
      <c r="I130" s="237"/>
      <c r="J130" s="237"/>
      <c r="K130" s="237"/>
      <c r="L130" s="237"/>
      <c r="M130" s="237"/>
      <c r="N130" s="237"/>
      <c r="O130" s="237"/>
      <c r="P130" s="237"/>
      <c r="Q130" s="237"/>
      <c r="R130" s="237"/>
      <c r="S130" s="237"/>
      <c r="T130" s="237"/>
      <c r="U130" s="237"/>
      <c r="V130" s="237"/>
    </row>
    <row r="131" ht="12.75" customHeight="1">
      <c r="A131" s="248" t="s">
        <v>314</v>
      </c>
      <c r="B131" s="243" t="s">
        <v>1488</v>
      </c>
      <c r="C131" s="249" t="s">
        <v>1264</v>
      </c>
      <c r="D131" s="245" t="s">
        <v>1489</v>
      </c>
      <c r="E131" s="243" t="s">
        <v>1226</v>
      </c>
      <c r="F131" s="243" t="s">
        <v>1231</v>
      </c>
      <c r="G131" s="243" t="s">
        <v>1172</v>
      </c>
      <c r="H131" s="237"/>
      <c r="I131" s="237"/>
      <c r="J131" s="237"/>
      <c r="K131" s="237"/>
      <c r="L131" s="237"/>
      <c r="M131" s="237"/>
      <c r="N131" s="237"/>
      <c r="O131" s="237"/>
      <c r="P131" s="237"/>
      <c r="Q131" s="237"/>
      <c r="R131" s="237"/>
      <c r="S131" s="237"/>
      <c r="T131" s="237"/>
      <c r="U131" s="237"/>
      <c r="V131" s="237"/>
    </row>
    <row r="132" ht="12.75" customHeight="1">
      <c r="A132" s="248" t="s">
        <v>314</v>
      </c>
      <c r="B132" s="243" t="s">
        <v>1490</v>
      </c>
      <c r="C132" s="250">
        <v>43920.0</v>
      </c>
      <c r="D132" s="245" t="s">
        <v>1491</v>
      </c>
      <c r="E132" s="247" t="s">
        <v>1226</v>
      </c>
      <c r="F132" s="243" t="s">
        <v>1227</v>
      </c>
      <c r="G132" s="243" t="s">
        <v>1228</v>
      </c>
      <c r="H132" s="237"/>
      <c r="I132" s="237"/>
      <c r="J132" s="237"/>
      <c r="K132" s="237"/>
      <c r="L132" s="237"/>
      <c r="M132" s="237"/>
      <c r="N132" s="237"/>
      <c r="O132" s="237"/>
      <c r="P132" s="237"/>
      <c r="Q132" s="237"/>
      <c r="R132" s="237"/>
      <c r="S132" s="237"/>
      <c r="T132" s="237"/>
      <c r="U132" s="237"/>
      <c r="V132" s="237"/>
    </row>
    <row r="133" ht="12.75" customHeight="1">
      <c r="A133" s="248" t="s">
        <v>320</v>
      </c>
      <c r="B133" s="243" t="s">
        <v>1492</v>
      </c>
      <c r="C133" s="249" t="s">
        <v>1224</v>
      </c>
      <c r="D133" s="245" t="s">
        <v>1493</v>
      </c>
      <c r="E133" s="243" t="s">
        <v>1226</v>
      </c>
      <c r="F133" s="243" t="s">
        <v>1231</v>
      </c>
      <c r="G133" s="243" t="s">
        <v>1172</v>
      </c>
      <c r="H133" s="237"/>
      <c r="I133" s="237"/>
      <c r="J133" s="237"/>
      <c r="K133" s="237"/>
      <c r="L133" s="237"/>
      <c r="M133" s="237"/>
      <c r="N133" s="237"/>
      <c r="O133" s="237"/>
      <c r="P133" s="237"/>
      <c r="Q133" s="237"/>
      <c r="R133" s="237"/>
      <c r="S133" s="237"/>
      <c r="T133" s="237"/>
      <c r="U133" s="237"/>
      <c r="V133" s="237"/>
    </row>
    <row r="134" ht="12.75" customHeight="1">
      <c r="A134" s="248" t="s">
        <v>320</v>
      </c>
      <c r="B134" s="243" t="s">
        <v>1494</v>
      </c>
      <c r="C134" s="249" t="s">
        <v>1224</v>
      </c>
      <c r="D134" s="245" t="s">
        <v>1495</v>
      </c>
      <c r="E134" s="243" t="s">
        <v>1226</v>
      </c>
      <c r="F134" s="243" t="s">
        <v>1227</v>
      </c>
      <c r="G134" s="243" t="s">
        <v>1228</v>
      </c>
      <c r="H134" s="237"/>
      <c r="I134" s="237"/>
      <c r="J134" s="237"/>
      <c r="K134" s="237"/>
      <c r="L134" s="237"/>
      <c r="M134" s="237"/>
      <c r="N134" s="237"/>
      <c r="O134" s="237"/>
      <c r="P134" s="237"/>
      <c r="Q134" s="237"/>
      <c r="R134" s="237"/>
      <c r="S134" s="237"/>
      <c r="T134" s="237"/>
      <c r="U134" s="237"/>
      <c r="V134" s="237"/>
    </row>
    <row r="135" ht="12.75" customHeight="1">
      <c r="A135" s="248" t="s">
        <v>320</v>
      </c>
      <c r="B135" s="243" t="s">
        <v>1496</v>
      </c>
      <c r="C135" s="249" t="s">
        <v>1264</v>
      </c>
      <c r="D135" s="245" t="s">
        <v>1497</v>
      </c>
      <c r="E135" s="243" t="s">
        <v>1226</v>
      </c>
      <c r="F135" s="243" t="s">
        <v>1231</v>
      </c>
      <c r="G135" s="243" t="s">
        <v>1172</v>
      </c>
      <c r="H135" s="237"/>
      <c r="I135" s="237"/>
      <c r="J135" s="237"/>
      <c r="K135" s="237"/>
      <c r="L135" s="237"/>
      <c r="M135" s="237"/>
      <c r="N135" s="237"/>
      <c r="O135" s="237"/>
      <c r="P135" s="237"/>
      <c r="Q135" s="237"/>
      <c r="R135" s="237"/>
      <c r="S135" s="237"/>
      <c r="T135" s="237"/>
      <c r="U135" s="237"/>
      <c r="V135" s="237"/>
    </row>
    <row r="136" ht="12.75" customHeight="1">
      <c r="A136" s="248" t="s">
        <v>320</v>
      </c>
      <c r="B136" s="243" t="s">
        <v>1498</v>
      </c>
      <c r="C136" s="250">
        <v>43920.0</v>
      </c>
      <c r="D136" s="245" t="s">
        <v>1499</v>
      </c>
      <c r="E136" s="247" t="s">
        <v>1226</v>
      </c>
      <c r="F136" s="243" t="s">
        <v>1227</v>
      </c>
      <c r="G136" s="243" t="s">
        <v>1228</v>
      </c>
      <c r="H136" s="237"/>
      <c r="I136" s="237"/>
      <c r="J136" s="237"/>
      <c r="K136" s="237"/>
      <c r="L136" s="237"/>
      <c r="M136" s="237"/>
      <c r="N136" s="237"/>
      <c r="O136" s="237"/>
      <c r="P136" s="237"/>
      <c r="Q136" s="237"/>
      <c r="R136" s="237"/>
      <c r="S136" s="237"/>
      <c r="T136" s="237"/>
      <c r="U136" s="237"/>
      <c r="V136" s="237"/>
    </row>
    <row r="137" ht="12.75" customHeight="1">
      <c r="A137" s="248" t="s">
        <v>325</v>
      </c>
      <c r="B137" s="243" t="s">
        <v>1500</v>
      </c>
      <c r="C137" s="249" t="s">
        <v>1224</v>
      </c>
      <c r="D137" s="245" t="s">
        <v>1501</v>
      </c>
      <c r="E137" s="243" t="s">
        <v>1226</v>
      </c>
      <c r="F137" s="243" t="s">
        <v>1231</v>
      </c>
      <c r="G137" s="243" t="s">
        <v>1172</v>
      </c>
      <c r="H137" s="237"/>
      <c r="I137" s="237"/>
      <c r="J137" s="237"/>
      <c r="K137" s="237"/>
      <c r="L137" s="237"/>
      <c r="M137" s="237"/>
      <c r="N137" s="237"/>
      <c r="O137" s="237"/>
      <c r="P137" s="237"/>
      <c r="Q137" s="237"/>
      <c r="R137" s="237"/>
      <c r="S137" s="237"/>
      <c r="T137" s="237"/>
      <c r="U137" s="237"/>
      <c r="V137" s="237"/>
    </row>
    <row r="138" ht="12.75" customHeight="1">
      <c r="A138" s="248" t="s">
        <v>325</v>
      </c>
      <c r="B138" s="243" t="s">
        <v>1502</v>
      </c>
      <c r="C138" s="249" t="s">
        <v>1224</v>
      </c>
      <c r="D138" s="245" t="s">
        <v>1503</v>
      </c>
      <c r="E138" s="243" t="s">
        <v>1226</v>
      </c>
      <c r="F138" s="243" t="s">
        <v>1227</v>
      </c>
      <c r="G138" s="243" t="s">
        <v>1228</v>
      </c>
      <c r="H138" s="237"/>
      <c r="I138" s="237"/>
      <c r="J138" s="237"/>
      <c r="K138" s="237"/>
      <c r="L138" s="237"/>
      <c r="M138" s="237"/>
      <c r="N138" s="237"/>
      <c r="O138" s="237"/>
      <c r="P138" s="237"/>
      <c r="Q138" s="237"/>
      <c r="R138" s="237"/>
      <c r="S138" s="237"/>
      <c r="T138" s="237"/>
      <c r="U138" s="237"/>
      <c r="V138" s="237"/>
    </row>
    <row r="139" ht="12.75" customHeight="1">
      <c r="A139" s="248" t="s">
        <v>325</v>
      </c>
      <c r="B139" s="243" t="s">
        <v>1504</v>
      </c>
      <c r="C139" s="249" t="s">
        <v>1233</v>
      </c>
      <c r="D139" s="245" t="s">
        <v>1505</v>
      </c>
      <c r="E139" s="243" t="s">
        <v>1226</v>
      </c>
      <c r="F139" s="243" t="s">
        <v>1231</v>
      </c>
      <c r="G139" s="243" t="s">
        <v>1172</v>
      </c>
      <c r="H139" s="237"/>
      <c r="I139" s="237"/>
      <c r="J139" s="237"/>
      <c r="K139" s="237"/>
      <c r="L139" s="237"/>
      <c r="M139" s="237"/>
      <c r="N139" s="237"/>
      <c r="O139" s="237"/>
      <c r="P139" s="237"/>
      <c r="Q139" s="237"/>
      <c r="R139" s="237"/>
      <c r="S139" s="237"/>
      <c r="T139" s="237"/>
      <c r="U139" s="237"/>
      <c r="V139" s="237"/>
    </row>
    <row r="140" ht="12.75" customHeight="1">
      <c r="A140" s="248" t="s">
        <v>325</v>
      </c>
      <c r="B140" s="243" t="s">
        <v>1506</v>
      </c>
      <c r="C140" s="250">
        <v>43920.0</v>
      </c>
      <c r="D140" s="245" t="s">
        <v>1507</v>
      </c>
      <c r="E140" s="247" t="s">
        <v>1226</v>
      </c>
      <c r="F140" s="243" t="s">
        <v>1227</v>
      </c>
      <c r="G140" s="243" t="s">
        <v>1228</v>
      </c>
      <c r="H140" s="237"/>
      <c r="I140" s="237"/>
      <c r="J140" s="237"/>
      <c r="K140" s="237"/>
      <c r="L140" s="237"/>
      <c r="M140" s="237"/>
      <c r="N140" s="237"/>
      <c r="O140" s="237"/>
      <c r="P140" s="237"/>
      <c r="Q140" s="237"/>
      <c r="R140" s="237"/>
      <c r="S140" s="237"/>
      <c r="T140" s="237"/>
      <c r="U140" s="237"/>
      <c r="V140" s="237"/>
    </row>
    <row r="141" ht="12.75" customHeight="1">
      <c r="A141" s="248" t="s">
        <v>330</v>
      </c>
      <c r="B141" s="243" t="s">
        <v>1508</v>
      </c>
      <c r="C141" s="249" t="s">
        <v>1224</v>
      </c>
      <c r="D141" s="245" t="s">
        <v>1509</v>
      </c>
      <c r="E141" s="243" t="s">
        <v>1226</v>
      </c>
      <c r="F141" s="243" t="s">
        <v>1227</v>
      </c>
      <c r="G141" s="243" t="s">
        <v>1228</v>
      </c>
      <c r="H141" s="237"/>
      <c r="I141" s="237"/>
      <c r="J141" s="237"/>
      <c r="K141" s="237"/>
      <c r="L141" s="237"/>
      <c r="M141" s="237"/>
      <c r="N141" s="237"/>
      <c r="O141" s="237"/>
      <c r="P141" s="237"/>
      <c r="Q141" s="237"/>
      <c r="R141" s="237"/>
      <c r="S141" s="237"/>
      <c r="T141" s="237"/>
      <c r="U141" s="237"/>
      <c r="V141" s="237"/>
    </row>
    <row r="142" ht="12.75" customHeight="1">
      <c r="A142" s="248" t="s">
        <v>330</v>
      </c>
      <c r="B142" s="243" t="s">
        <v>1510</v>
      </c>
      <c r="C142" s="249" t="s">
        <v>1224</v>
      </c>
      <c r="D142" s="245" t="s">
        <v>1511</v>
      </c>
      <c r="E142" s="243" t="s">
        <v>1226</v>
      </c>
      <c r="F142" s="243" t="s">
        <v>1231</v>
      </c>
      <c r="G142" s="243" t="s">
        <v>1172</v>
      </c>
      <c r="H142" s="237"/>
      <c r="I142" s="237"/>
      <c r="J142" s="237"/>
      <c r="K142" s="237"/>
      <c r="L142" s="237"/>
      <c r="M142" s="237"/>
      <c r="N142" s="237"/>
      <c r="O142" s="237"/>
      <c r="P142" s="237"/>
      <c r="Q142" s="237"/>
      <c r="R142" s="237"/>
      <c r="S142" s="237"/>
      <c r="T142" s="237"/>
      <c r="U142" s="237"/>
      <c r="V142" s="237"/>
    </row>
    <row r="143" ht="12.75" customHeight="1">
      <c r="A143" s="248" t="s">
        <v>330</v>
      </c>
      <c r="B143" s="243" t="s">
        <v>1512</v>
      </c>
      <c r="C143" s="249" t="s">
        <v>1233</v>
      </c>
      <c r="D143" s="245" t="s">
        <v>1513</v>
      </c>
      <c r="E143" s="243" t="s">
        <v>1226</v>
      </c>
      <c r="F143" s="243" t="s">
        <v>1231</v>
      </c>
      <c r="G143" s="243" t="s">
        <v>1172</v>
      </c>
      <c r="H143" s="237"/>
      <c r="I143" s="237"/>
      <c r="J143" s="237"/>
      <c r="K143" s="237"/>
      <c r="L143" s="237"/>
      <c r="M143" s="237"/>
      <c r="N143" s="237"/>
      <c r="O143" s="237"/>
      <c r="P143" s="237"/>
      <c r="Q143" s="237"/>
      <c r="R143" s="237"/>
      <c r="S143" s="237"/>
      <c r="T143" s="237"/>
      <c r="U143" s="237"/>
      <c r="V143" s="237"/>
    </row>
    <row r="144" ht="12.75" customHeight="1">
      <c r="A144" s="248" t="s">
        <v>330</v>
      </c>
      <c r="B144" s="243" t="s">
        <v>1514</v>
      </c>
      <c r="C144" s="250">
        <v>43920.0</v>
      </c>
      <c r="D144" s="245" t="s">
        <v>1515</v>
      </c>
      <c r="E144" s="247" t="s">
        <v>1226</v>
      </c>
      <c r="F144" s="243" t="s">
        <v>1227</v>
      </c>
      <c r="G144" s="243" t="s">
        <v>1228</v>
      </c>
      <c r="H144" s="237"/>
      <c r="I144" s="237"/>
      <c r="J144" s="237"/>
      <c r="K144" s="237"/>
      <c r="L144" s="237"/>
      <c r="M144" s="237"/>
      <c r="N144" s="237"/>
      <c r="O144" s="237"/>
      <c r="P144" s="237"/>
      <c r="Q144" s="237"/>
      <c r="R144" s="237"/>
      <c r="S144" s="237"/>
      <c r="T144" s="237"/>
      <c r="U144" s="237"/>
      <c r="V144" s="237"/>
    </row>
    <row r="145" ht="12.75" customHeight="1">
      <c r="A145" s="248" t="s">
        <v>334</v>
      </c>
      <c r="B145" s="243" t="s">
        <v>1516</v>
      </c>
      <c r="C145" s="249" t="s">
        <v>1224</v>
      </c>
      <c r="D145" s="245" t="s">
        <v>1517</v>
      </c>
      <c r="E145" s="243" t="s">
        <v>1226</v>
      </c>
      <c r="F145" s="243" t="s">
        <v>1231</v>
      </c>
      <c r="G145" s="243" t="s">
        <v>1172</v>
      </c>
      <c r="H145" s="237"/>
      <c r="I145" s="237"/>
      <c r="J145" s="237"/>
      <c r="K145" s="237"/>
      <c r="L145" s="237"/>
      <c r="M145" s="237"/>
      <c r="N145" s="237"/>
      <c r="O145" s="237"/>
      <c r="P145" s="237"/>
      <c r="Q145" s="237"/>
      <c r="R145" s="237"/>
      <c r="S145" s="237"/>
      <c r="T145" s="237"/>
      <c r="U145" s="237"/>
      <c r="V145" s="237"/>
    </row>
    <row r="146" ht="12.75" customHeight="1">
      <c r="A146" s="248" t="s">
        <v>334</v>
      </c>
      <c r="B146" s="243" t="s">
        <v>1518</v>
      </c>
      <c r="C146" s="249" t="s">
        <v>1224</v>
      </c>
      <c r="D146" s="245" t="s">
        <v>1519</v>
      </c>
      <c r="E146" s="243" t="s">
        <v>1226</v>
      </c>
      <c r="F146" s="243" t="s">
        <v>1227</v>
      </c>
      <c r="G146" s="243" t="s">
        <v>1228</v>
      </c>
      <c r="H146" s="237"/>
      <c r="I146" s="237"/>
      <c r="J146" s="237"/>
      <c r="K146" s="237"/>
      <c r="L146" s="237"/>
      <c r="M146" s="237"/>
      <c r="N146" s="237"/>
      <c r="O146" s="237"/>
      <c r="P146" s="237"/>
      <c r="Q146" s="237"/>
      <c r="R146" s="237"/>
      <c r="S146" s="237"/>
      <c r="T146" s="237"/>
      <c r="U146" s="237"/>
      <c r="V146" s="237"/>
    </row>
    <row r="147" ht="12.75" customHeight="1">
      <c r="A147" s="248" t="s">
        <v>334</v>
      </c>
      <c r="B147" s="243" t="s">
        <v>1520</v>
      </c>
      <c r="C147" s="249" t="s">
        <v>1233</v>
      </c>
      <c r="D147" s="245" t="s">
        <v>1521</v>
      </c>
      <c r="E147" s="243" t="s">
        <v>1226</v>
      </c>
      <c r="F147" s="243" t="s">
        <v>1231</v>
      </c>
      <c r="G147" s="243" t="s">
        <v>1172</v>
      </c>
      <c r="H147" s="237"/>
      <c r="I147" s="237"/>
      <c r="J147" s="237"/>
      <c r="K147" s="237"/>
      <c r="L147" s="237"/>
      <c r="M147" s="237"/>
      <c r="N147" s="237"/>
      <c r="O147" s="237"/>
      <c r="P147" s="237"/>
      <c r="Q147" s="237"/>
      <c r="R147" s="237"/>
      <c r="S147" s="237"/>
      <c r="T147" s="237"/>
      <c r="U147" s="237"/>
      <c r="V147" s="237"/>
    </row>
    <row r="148" ht="12.75" customHeight="1">
      <c r="A148" s="248" t="s">
        <v>334</v>
      </c>
      <c r="B148" s="243" t="s">
        <v>1522</v>
      </c>
      <c r="C148" s="250">
        <v>43920.0</v>
      </c>
      <c r="D148" s="245" t="s">
        <v>1523</v>
      </c>
      <c r="E148" s="247" t="s">
        <v>1226</v>
      </c>
      <c r="F148" s="243" t="s">
        <v>1227</v>
      </c>
      <c r="G148" s="243" t="s">
        <v>1228</v>
      </c>
      <c r="H148" s="237"/>
      <c r="I148" s="237"/>
      <c r="J148" s="237"/>
      <c r="K148" s="237"/>
      <c r="L148" s="237"/>
      <c r="M148" s="237"/>
      <c r="N148" s="237"/>
      <c r="O148" s="237"/>
      <c r="P148" s="237"/>
      <c r="Q148" s="237"/>
      <c r="R148" s="237"/>
      <c r="S148" s="237"/>
      <c r="T148" s="237"/>
      <c r="U148" s="237"/>
      <c r="V148" s="237"/>
    </row>
    <row r="149" ht="12.75" customHeight="1">
      <c r="A149" s="248" t="s">
        <v>349</v>
      </c>
      <c r="B149" s="243" t="s">
        <v>1524</v>
      </c>
      <c r="C149" s="249" t="s">
        <v>1224</v>
      </c>
      <c r="D149" s="245" t="s">
        <v>1525</v>
      </c>
      <c r="E149" s="243" t="s">
        <v>1226</v>
      </c>
      <c r="F149" s="243" t="s">
        <v>1231</v>
      </c>
      <c r="G149" s="243" t="s">
        <v>1172</v>
      </c>
      <c r="H149" s="237"/>
      <c r="I149" s="237"/>
      <c r="J149" s="237"/>
      <c r="K149" s="237"/>
      <c r="L149" s="237"/>
      <c r="M149" s="237"/>
      <c r="N149" s="237"/>
      <c r="O149" s="237"/>
      <c r="P149" s="237"/>
      <c r="Q149" s="237"/>
      <c r="R149" s="237"/>
      <c r="S149" s="237"/>
      <c r="T149" s="237"/>
      <c r="U149" s="237"/>
      <c r="V149" s="237"/>
    </row>
    <row r="150" ht="12.75" customHeight="1">
      <c r="A150" s="248" t="s">
        <v>349</v>
      </c>
      <c r="B150" s="243" t="s">
        <v>1526</v>
      </c>
      <c r="C150" s="249" t="s">
        <v>1224</v>
      </c>
      <c r="D150" s="245" t="s">
        <v>1527</v>
      </c>
      <c r="E150" s="243" t="s">
        <v>1226</v>
      </c>
      <c r="F150" s="243" t="s">
        <v>1227</v>
      </c>
      <c r="G150" s="243" t="s">
        <v>1228</v>
      </c>
      <c r="H150" s="237"/>
      <c r="I150" s="237"/>
      <c r="J150" s="237"/>
      <c r="K150" s="237"/>
      <c r="L150" s="237"/>
      <c r="M150" s="237"/>
      <c r="N150" s="237"/>
      <c r="O150" s="237"/>
      <c r="P150" s="237"/>
      <c r="Q150" s="237"/>
      <c r="R150" s="237"/>
      <c r="S150" s="237"/>
      <c r="T150" s="237"/>
      <c r="U150" s="237"/>
      <c r="V150" s="237"/>
    </row>
    <row r="151" ht="12.75" customHeight="1">
      <c r="A151" s="248" t="s">
        <v>349</v>
      </c>
      <c r="B151" s="243" t="s">
        <v>1528</v>
      </c>
      <c r="C151" s="249" t="s">
        <v>1233</v>
      </c>
      <c r="D151" s="245" t="s">
        <v>1529</v>
      </c>
      <c r="E151" s="243" t="s">
        <v>1226</v>
      </c>
      <c r="F151" s="243" t="s">
        <v>1231</v>
      </c>
      <c r="G151" s="243" t="s">
        <v>1172</v>
      </c>
      <c r="H151" s="237"/>
      <c r="I151" s="237"/>
      <c r="J151" s="237"/>
      <c r="K151" s="237"/>
      <c r="L151" s="237"/>
      <c r="M151" s="237"/>
      <c r="N151" s="237"/>
      <c r="O151" s="237"/>
      <c r="P151" s="237"/>
      <c r="Q151" s="237"/>
      <c r="R151" s="237"/>
      <c r="S151" s="237"/>
      <c r="T151" s="237"/>
      <c r="U151" s="237"/>
      <c r="V151" s="237"/>
    </row>
    <row r="152" ht="12.75" customHeight="1">
      <c r="A152" s="248" t="s">
        <v>349</v>
      </c>
      <c r="B152" s="243" t="s">
        <v>1530</v>
      </c>
      <c r="C152" s="250">
        <v>43920.0</v>
      </c>
      <c r="D152" s="245" t="s">
        <v>1531</v>
      </c>
      <c r="E152" s="247" t="s">
        <v>1226</v>
      </c>
      <c r="F152" s="243" t="s">
        <v>1227</v>
      </c>
      <c r="G152" s="243" t="s">
        <v>1228</v>
      </c>
      <c r="H152" s="237"/>
      <c r="I152" s="237"/>
      <c r="J152" s="237"/>
      <c r="K152" s="237"/>
      <c r="L152" s="237"/>
      <c r="M152" s="237"/>
      <c r="N152" s="237"/>
      <c r="O152" s="237"/>
      <c r="P152" s="237"/>
      <c r="Q152" s="237"/>
      <c r="R152" s="237"/>
      <c r="S152" s="237"/>
      <c r="T152" s="237"/>
      <c r="U152" s="237"/>
      <c r="V152" s="237"/>
    </row>
    <row r="153" ht="12.75" customHeight="1">
      <c r="A153" s="248" t="s">
        <v>356</v>
      </c>
      <c r="B153" s="243" t="s">
        <v>1532</v>
      </c>
      <c r="C153" s="249" t="s">
        <v>1224</v>
      </c>
      <c r="D153" s="245" t="s">
        <v>1533</v>
      </c>
      <c r="E153" s="243" t="s">
        <v>1226</v>
      </c>
      <c r="F153" s="243" t="s">
        <v>1227</v>
      </c>
      <c r="G153" s="243" t="s">
        <v>1228</v>
      </c>
      <c r="H153" s="237"/>
      <c r="I153" s="237"/>
      <c r="J153" s="237"/>
      <c r="K153" s="237"/>
      <c r="L153" s="237"/>
      <c r="M153" s="237"/>
      <c r="N153" s="237"/>
      <c r="O153" s="237"/>
      <c r="P153" s="237"/>
      <c r="Q153" s="237"/>
      <c r="R153" s="237"/>
      <c r="S153" s="237"/>
      <c r="T153" s="237"/>
      <c r="U153" s="237"/>
      <c r="V153" s="237"/>
    </row>
    <row r="154" ht="12.75" customHeight="1">
      <c r="A154" s="248" t="s">
        <v>356</v>
      </c>
      <c r="B154" s="243" t="s">
        <v>1534</v>
      </c>
      <c r="C154" s="249" t="s">
        <v>1224</v>
      </c>
      <c r="D154" s="245" t="s">
        <v>1535</v>
      </c>
      <c r="E154" s="243" t="s">
        <v>1226</v>
      </c>
      <c r="F154" s="243" t="s">
        <v>1231</v>
      </c>
      <c r="G154" s="243" t="s">
        <v>1172</v>
      </c>
      <c r="H154" s="237"/>
      <c r="I154" s="237"/>
      <c r="J154" s="237"/>
      <c r="K154" s="237"/>
      <c r="L154" s="237"/>
      <c r="M154" s="237"/>
      <c r="N154" s="237"/>
      <c r="O154" s="237"/>
      <c r="P154" s="237"/>
      <c r="Q154" s="237"/>
      <c r="R154" s="237"/>
      <c r="S154" s="237"/>
      <c r="T154" s="237"/>
      <c r="U154" s="237"/>
      <c r="V154" s="237"/>
    </row>
    <row r="155" ht="12.75" customHeight="1">
      <c r="A155" s="248" t="s">
        <v>356</v>
      </c>
      <c r="B155" s="243" t="s">
        <v>1536</v>
      </c>
      <c r="C155" s="249" t="s">
        <v>1233</v>
      </c>
      <c r="D155" s="245" t="s">
        <v>1537</v>
      </c>
      <c r="E155" s="243" t="s">
        <v>1226</v>
      </c>
      <c r="F155" s="243" t="s">
        <v>1231</v>
      </c>
      <c r="G155" s="243" t="s">
        <v>1172</v>
      </c>
      <c r="H155" s="237"/>
      <c r="I155" s="237"/>
      <c r="J155" s="237"/>
      <c r="K155" s="237"/>
      <c r="L155" s="237"/>
      <c r="M155" s="237"/>
      <c r="N155" s="237"/>
      <c r="O155" s="237"/>
      <c r="P155" s="237"/>
      <c r="Q155" s="237"/>
      <c r="R155" s="237"/>
      <c r="S155" s="237"/>
      <c r="T155" s="237"/>
      <c r="U155" s="237"/>
      <c r="V155" s="237"/>
    </row>
    <row r="156" ht="12.75" customHeight="1">
      <c r="A156" s="248" t="s">
        <v>356</v>
      </c>
      <c r="B156" s="243" t="s">
        <v>1538</v>
      </c>
      <c r="C156" s="250">
        <v>43920.0</v>
      </c>
      <c r="D156" s="245" t="s">
        <v>1539</v>
      </c>
      <c r="E156" s="247" t="s">
        <v>1226</v>
      </c>
      <c r="F156" s="243" t="s">
        <v>1227</v>
      </c>
      <c r="G156" s="243" t="s">
        <v>1228</v>
      </c>
      <c r="H156" s="237"/>
      <c r="I156" s="237"/>
      <c r="J156" s="237"/>
      <c r="K156" s="237"/>
      <c r="L156" s="237"/>
      <c r="M156" s="237"/>
      <c r="N156" s="237"/>
      <c r="O156" s="237"/>
      <c r="P156" s="237"/>
      <c r="Q156" s="237"/>
      <c r="R156" s="237"/>
      <c r="S156" s="237"/>
      <c r="T156" s="237"/>
      <c r="U156" s="237"/>
      <c r="V156" s="237"/>
    </row>
    <row r="157" ht="12.75" customHeight="1">
      <c r="A157" s="248" t="s">
        <v>363</v>
      </c>
      <c r="B157" s="243" t="s">
        <v>1540</v>
      </c>
      <c r="C157" s="249" t="s">
        <v>1224</v>
      </c>
      <c r="D157" s="245" t="s">
        <v>1541</v>
      </c>
      <c r="E157" s="243" t="s">
        <v>1226</v>
      </c>
      <c r="F157" s="243" t="s">
        <v>1231</v>
      </c>
      <c r="G157" s="243" t="s">
        <v>1172</v>
      </c>
      <c r="H157" s="237"/>
      <c r="I157" s="237"/>
      <c r="J157" s="237"/>
      <c r="K157" s="237"/>
      <c r="L157" s="237"/>
      <c r="M157" s="237"/>
      <c r="N157" s="237"/>
      <c r="O157" s="237"/>
      <c r="P157" s="237"/>
      <c r="Q157" s="237"/>
      <c r="R157" s="237"/>
      <c r="S157" s="237"/>
      <c r="T157" s="237"/>
      <c r="U157" s="237"/>
      <c r="V157" s="237"/>
    </row>
    <row r="158" ht="12.75" customHeight="1">
      <c r="A158" s="248" t="s">
        <v>363</v>
      </c>
      <c r="B158" s="243" t="s">
        <v>1542</v>
      </c>
      <c r="C158" s="249" t="s">
        <v>1224</v>
      </c>
      <c r="D158" s="245" t="s">
        <v>1543</v>
      </c>
      <c r="E158" s="243" t="s">
        <v>1226</v>
      </c>
      <c r="F158" s="243" t="s">
        <v>1227</v>
      </c>
      <c r="G158" s="243" t="s">
        <v>1228</v>
      </c>
      <c r="H158" s="237"/>
      <c r="I158" s="237"/>
      <c r="J158" s="237"/>
      <c r="K158" s="237"/>
      <c r="L158" s="237"/>
      <c r="M158" s="237"/>
      <c r="N158" s="237"/>
      <c r="O158" s="237"/>
      <c r="P158" s="237"/>
      <c r="Q158" s="237"/>
      <c r="R158" s="237"/>
      <c r="S158" s="237"/>
      <c r="T158" s="237"/>
      <c r="U158" s="237"/>
      <c r="V158" s="237"/>
    </row>
    <row r="159" ht="12.75" customHeight="1">
      <c r="A159" s="248" t="s">
        <v>363</v>
      </c>
      <c r="B159" s="243" t="s">
        <v>1544</v>
      </c>
      <c r="C159" s="249" t="s">
        <v>1233</v>
      </c>
      <c r="D159" s="245" t="s">
        <v>1545</v>
      </c>
      <c r="E159" s="243" t="s">
        <v>1226</v>
      </c>
      <c r="F159" s="243" t="s">
        <v>1231</v>
      </c>
      <c r="G159" s="243" t="s">
        <v>1172</v>
      </c>
      <c r="H159" s="237"/>
      <c r="I159" s="237"/>
      <c r="J159" s="237"/>
      <c r="K159" s="237"/>
      <c r="L159" s="237"/>
      <c r="M159" s="237"/>
      <c r="N159" s="237"/>
      <c r="O159" s="237"/>
      <c r="P159" s="237"/>
      <c r="Q159" s="237"/>
      <c r="R159" s="237"/>
      <c r="S159" s="237"/>
      <c r="T159" s="237"/>
      <c r="U159" s="237"/>
      <c r="V159" s="237"/>
    </row>
    <row r="160" ht="12.75" customHeight="1">
      <c r="A160" s="248" t="s">
        <v>363</v>
      </c>
      <c r="B160" s="243" t="s">
        <v>1546</v>
      </c>
      <c r="C160" s="250">
        <v>43920.0</v>
      </c>
      <c r="D160" s="245" t="s">
        <v>1547</v>
      </c>
      <c r="E160" s="247" t="s">
        <v>1226</v>
      </c>
      <c r="F160" s="243" t="s">
        <v>1227</v>
      </c>
      <c r="G160" s="243" t="s">
        <v>1228</v>
      </c>
      <c r="H160" s="237"/>
      <c r="I160" s="237"/>
      <c r="J160" s="237"/>
      <c r="K160" s="237"/>
      <c r="L160" s="237"/>
      <c r="M160" s="237"/>
      <c r="N160" s="237"/>
      <c r="O160" s="237"/>
      <c r="P160" s="237"/>
      <c r="Q160" s="237"/>
      <c r="R160" s="237"/>
      <c r="S160" s="237"/>
      <c r="T160" s="237"/>
      <c r="U160" s="237"/>
      <c r="V160" s="237"/>
    </row>
    <row r="161" ht="12.75" customHeight="1">
      <c r="A161" s="248" t="s">
        <v>370</v>
      </c>
      <c r="B161" s="243" t="s">
        <v>1548</v>
      </c>
      <c r="C161" s="249" t="s">
        <v>1224</v>
      </c>
      <c r="D161" s="245" t="s">
        <v>1549</v>
      </c>
      <c r="E161" s="243" t="s">
        <v>1226</v>
      </c>
      <c r="F161" s="243" t="s">
        <v>1227</v>
      </c>
      <c r="G161" s="243" t="s">
        <v>1228</v>
      </c>
      <c r="H161" s="237"/>
      <c r="I161" s="237"/>
      <c r="J161" s="237"/>
      <c r="K161" s="237"/>
      <c r="L161" s="237"/>
      <c r="M161" s="237"/>
      <c r="N161" s="237"/>
      <c r="O161" s="237"/>
      <c r="P161" s="237"/>
      <c r="Q161" s="237"/>
      <c r="R161" s="237"/>
      <c r="S161" s="237"/>
      <c r="T161" s="237"/>
      <c r="U161" s="237"/>
      <c r="V161" s="237"/>
    </row>
    <row r="162" ht="12.75" customHeight="1">
      <c r="A162" s="248" t="s">
        <v>370</v>
      </c>
      <c r="B162" s="243" t="s">
        <v>1550</v>
      </c>
      <c r="C162" s="249" t="s">
        <v>1224</v>
      </c>
      <c r="D162" s="245" t="s">
        <v>1551</v>
      </c>
      <c r="E162" s="243" t="s">
        <v>1226</v>
      </c>
      <c r="F162" s="243" t="s">
        <v>1231</v>
      </c>
      <c r="G162" s="243" t="s">
        <v>1172</v>
      </c>
      <c r="H162" s="237"/>
      <c r="I162" s="237"/>
      <c r="J162" s="237"/>
      <c r="K162" s="237"/>
      <c r="L162" s="237"/>
      <c r="M162" s="237"/>
      <c r="N162" s="237"/>
      <c r="O162" s="237"/>
      <c r="P162" s="237"/>
      <c r="Q162" s="237"/>
      <c r="R162" s="237"/>
      <c r="S162" s="237"/>
      <c r="T162" s="237"/>
      <c r="U162" s="237"/>
      <c r="V162" s="237"/>
    </row>
    <row r="163" ht="12.75" customHeight="1">
      <c r="A163" s="248" t="s">
        <v>370</v>
      </c>
      <c r="B163" s="243" t="s">
        <v>1552</v>
      </c>
      <c r="C163" s="249" t="s">
        <v>1233</v>
      </c>
      <c r="D163" s="245" t="s">
        <v>1553</v>
      </c>
      <c r="E163" s="243" t="s">
        <v>1226</v>
      </c>
      <c r="F163" s="243" t="s">
        <v>1231</v>
      </c>
      <c r="G163" s="243" t="s">
        <v>1172</v>
      </c>
      <c r="H163" s="237"/>
      <c r="I163" s="237"/>
      <c r="J163" s="237"/>
      <c r="K163" s="237"/>
      <c r="L163" s="237"/>
      <c r="M163" s="237"/>
      <c r="N163" s="237"/>
      <c r="O163" s="237"/>
      <c r="P163" s="237"/>
      <c r="Q163" s="237"/>
      <c r="R163" s="237"/>
      <c r="S163" s="237"/>
      <c r="T163" s="237"/>
      <c r="U163" s="237"/>
      <c r="V163" s="237"/>
    </row>
    <row r="164" ht="12.75" customHeight="1">
      <c r="A164" s="248" t="s">
        <v>370</v>
      </c>
      <c r="B164" s="243" t="s">
        <v>1554</v>
      </c>
      <c r="C164" s="250">
        <v>43920.0</v>
      </c>
      <c r="D164" s="245" t="s">
        <v>1555</v>
      </c>
      <c r="E164" s="247" t="s">
        <v>1226</v>
      </c>
      <c r="F164" s="243" t="s">
        <v>1227</v>
      </c>
      <c r="G164" s="243" t="s">
        <v>1228</v>
      </c>
      <c r="H164" s="237"/>
      <c r="I164" s="237"/>
      <c r="J164" s="237"/>
      <c r="K164" s="237"/>
      <c r="L164" s="237"/>
      <c r="M164" s="237"/>
      <c r="N164" s="237"/>
      <c r="O164" s="237"/>
      <c r="P164" s="237"/>
      <c r="Q164" s="237"/>
      <c r="R164" s="237"/>
      <c r="S164" s="237"/>
      <c r="T164" s="237"/>
      <c r="U164" s="237"/>
      <c r="V164" s="237"/>
    </row>
    <row r="165" ht="12.75" customHeight="1">
      <c r="A165" s="248" t="s">
        <v>376</v>
      </c>
      <c r="B165" s="243" t="s">
        <v>1556</v>
      </c>
      <c r="C165" s="249" t="s">
        <v>1224</v>
      </c>
      <c r="D165" s="245" t="s">
        <v>1557</v>
      </c>
      <c r="E165" s="243" t="s">
        <v>1226</v>
      </c>
      <c r="F165" s="243" t="s">
        <v>1231</v>
      </c>
      <c r="G165" s="243" t="s">
        <v>1172</v>
      </c>
      <c r="H165" s="237"/>
      <c r="I165" s="237"/>
      <c r="J165" s="237"/>
      <c r="K165" s="237"/>
      <c r="L165" s="237"/>
      <c r="M165" s="237"/>
      <c r="N165" s="237"/>
      <c r="O165" s="237"/>
      <c r="P165" s="237"/>
      <c r="Q165" s="237"/>
      <c r="R165" s="237"/>
      <c r="S165" s="237"/>
      <c r="T165" s="237"/>
      <c r="U165" s="237"/>
      <c r="V165" s="237"/>
    </row>
    <row r="166" ht="12.75" customHeight="1">
      <c r="A166" s="248" t="s">
        <v>376</v>
      </c>
      <c r="B166" s="243" t="s">
        <v>1558</v>
      </c>
      <c r="C166" s="249" t="s">
        <v>1224</v>
      </c>
      <c r="D166" s="245" t="s">
        <v>1559</v>
      </c>
      <c r="E166" s="243" t="s">
        <v>1226</v>
      </c>
      <c r="F166" s="243" t="s">
        <v>1227</v>
      </c>
      <c r="G166" s="243" t="s">
        <v>1228</v>
      </c>
      <c r="H166" s="237"/>
      <c r="I166" s="237"/>
      <c r="J166" s="237"/>
      <c r="K166" s="237"/>
      <c r="L166" s="237"/>
      <c r="M166" s="237"/>
      <c r="N166" s="237"/>
      <c r="O166" s="237"/>
      <c r="P166" s="237"/>
      <c r="Q166" s="237"/>
      <c r="R166" s="237"/>
      <c r="S166" s="237"/>
      <c r="T166" s="237"/>
      <c r="U166" s="237"/>
      <c r="V166" s="237"/>
    </row>
    <row r="167" ht="12.75" customHeight="1">
      <c r="A167" s="248" t="s">
        <v>376</v>
      </c>
      <c r="B167" s="243" t="s">
        <v>1560</v>
      </c>
      <c r="C167" s="249" t="s">
        <v>1233</v>
      </c>
      <c r="D167" s="245" t="s">
        <v>1561</v>
      </c>
      <c r="E167" s="243" t="s">
        <v>1226</v>
      </c>
      <c r="F167" s="243" t="s">
        <v>1231</v>
      </c>
      <c r="G167" s="243" t="s">
        <v>1172</v>
      </c>
      <c r="H167" s="237"/>
      <c r="I167" s="237"/>
      <c r="J167" s="237"/>
      <c r="K167" s="237"/>
      <c r="L167" s="237"/>
      <c r="M167" s="237"/>
      <c r="N167" s="237"/>
      <c r="O167" s="237"/>
      <c r="P167" s="237"/>
      <c r="Q167" s="237"/>
      <c r="R167" s="237"/>
      <c r="S167" s="237"/>
      <c r="T167" s="237"/>
      <c r="U167" s="237"/>
      <c r="V167" s="237"/>
    </row>
    <row r="168" ht="12.75" customHeight="1">
      <c r="A168" s="248" t="s">
        <v>376</v>
      </c>
      <c r="B168" s="243" t="s">
        <v>1562</v>
      </c>
      <c r="C168" s="250">
        <v>43920.0</v>
      </c>
      <c r="D168" s="245" t="s">
        <v>1563</v>
      </c>
      <c r="E168" s="247" t="s">
        <v>1226</v>
      </c>
      <c r="F168" s="243" t="s">
        <v>1227</v>
      </c>
      <c r="G168" s="243" t="s">
        <v>1228</v>
      </c>
      <c r="H168" s="237"/>
      <c r="I168" s="237"/>
      <c r="J168" s="237"/>
      <c r="K168" s="237"/>
      <c r="L168" s="237"/>
      <c r="M168" s="237"/>
      <c r="N168" s="237"/>
      <c r="O168" s="237"/>
      <c r="P168" s="237"/>
      <c r="Q168" s="237"/>
      <c r="R168" s="237"/>
      <c r="S168" s="237"/>
      <c r="T168" s="237"/>
      <c r="U168" s="237"/>
      <c r="V168" s="237"/>
    </row>
    <row r="169" ht="12.75" customHeight="1">
      <c r="A169" s="248" t="s">
        <v>383</v>
      </c>
      <c r="B169" s="243" t="s">
        <v>1564</v>
      </c>
      <c r="C169" s="249" t="s">
        <v>1224</v>
      </c>
      <c r="D169" s="245" t="s">
        <v>1565</v>
      </c>
      <c r="E169" s="243" t="s">
        <v>1226</v>
      </c>
      <c r="F169" s="243" t="s">
        <v>1227</v>
      </c>
      <c r="G169" s="243" t="s">
        <v>1228</v>
      </c>
      <c r="H169" s="237"/>
      <c r="I169" s="237"/>
      <c r="J169" s="237"/>
      <c r="K169" s="237"/>
      <c r="L169" s="237"/>
      <c r="M169" s="237"/>
      <c r="N169" s="237"/>
      <c r="O169" s="237"/>
      <c r="P169" s="237"/>
      <c r="Q169" s="237"/>
      <c r="R169" s="237"/>
      <c r="S169" s="237"/>
      <c r="T169" s="237"/>
      <c r="U169" s="237"/>
      <c r="V169" s="237"/>
    </row>
    <row r="170" ht="12.75" customHeight="1">
      <c r="A170" s="248" t="s">
        <v>383</v>
      </c>
      <c r="B170" s="243" t="s">
        <v>1566</v>
      </c>
      <c r="C170" s="249" t="s">
        <v>1224</v>
      </c>
      <c r="D170" s="245" t="s">
        <v>1567</v>
      </c>
      <c r="E170" s="243" t="s">
        <v>1226</v>
      </c>
      <c r="F170" s="243" t="s">
        <v>1231</v>
      </c>
      <c r="G170" s="243" t="s">
        <v>1172</v>
      </c>
      <c r="H170" s="237"/>
      <c r="I170" s="237"/>
      <c r="J170" s="237"/>
      <c r="K170" s="237"/>
      <c r="L170" s="237"/>
      <c r="M170" s="237"/>
      <c r="N170" s="237"/>
      <c r="O170" s="237"/>
      <c r="P170" s="237"/>
      <c r="Q170" s="237"/>
      <c r="R170" s="237"/>
      <c r="S170" s="237"/>
      <c r="T170" s="237"/>
      <c r="U170" s="237"/>
      <c r="V170" s="237"/>
    </row>
    <row r="171" ht="12.75" customHeight="1">
      <c r="A171" s="248" t="s">
        <v>383</v>
      </c>
      <c r="B171" s="243" t="s">
        <v>1568</v>
      </c>
      <c r="C171" s="249" t="s">
        <v>1233</v>
      </c>
      <c r="D171" s="245" t="s">
        <v>1569</v>
      </c>
      <c r="E171" s="243" t="s">
        <v>1226</v>
      </c>
      <c r="F171" s="243" t="s">
        <v>1231</v>
      </c>
      <c r="G171" s="243" t="s">
        <v>1172</v>
      </c>
      <c r="H171" s="237"/>
      <c r="I171" s="237"/>
      <c r="J171" s="237"/>
      <c r="K171" s="237"/>
      <c r="L171" s="237"/>
      <c r="M171" s="237"/>
      <c r="N171" s="237"/>
      <c r="O171" s="237"/>
      <c r="P171" s="237"/>
      <c r="Q171" s="237"/>
      <c r="R171" s="237"/>
      <c r="S171" s="237"/>
      <c r="T171" s="237"/>
      <c r="U171" s="237"/>
      <c r="V171" s="237"/>
    </row>
    <row r="172" ht="12.75" customHeight="1">
      <c r="A172" s="248" t="s">
        <v>383</v>
      </c>
      <c r="B172" s="243" t="s">
        <v>1570</v>
      </c>
      <c r="C172" s="250">
        <v>43920.0</v>
      </c>
      <c r="D172" s="245" t="s">
        <v>1571</v>
      </c>
      <c r="E172" s="247" t="s">
        <v>1226</v>
      </c>
      <c r="F172" s="243" t="s">
        <v>1227</v>
      </c>
      <c r="G172" s="243" t="s">
        <v>1228</v>
      </c>
      <c r="H172" s="237"/>
      <c r="I172" s="237"/>
      <c r="J172" s="237"/>
      <c r="K172" s="237"/>
      <c r="L172" s="237"/>
      <c r="M172" s="237"/>
      <c r="N172" s="237"/>
      <c r="O172" s="237"/>
      <c r="P172" s="237"/>
      <c r="Q172" s="237"/>
      <c r="R172" s="237"/>
      <c r="S172" s="237"/>
      <c r="T172" s="237"/>
      <c r="U172" s="237"/>
      <c r="V172" s="237"/>
    </row>
    <row r="173" ht="12.75" customHeight="1">
      <c r="A173" s="248" t="s">
        <v>389</v>
      </c>
      <c r="B173" s="243" t="s">
        <v>1572</v>
      </c>
      <c r="C173" s="249" t="s">
        <v>1224</v>
      </c>
      <c r="D173" s="245" t="s">
        <v>1573</v>
      </c>
      <c r="E173" s="243" t="s">
        <v>1226</v>
      </c>
      <c r="F173" s="243" t="s">
        <v>1231</v>
      </c>
      <c r="G173" s="243" t="s">
        <v>1172</v>
      </c>
      <c r="H173" s="237"/>
      <c r="I173" s="237"/>
      <c r="J173" s="237"/>
      <c r="K173" s="237"/>
      <c r="L173" s="237"/>
      <c r="M173" s="237"/>
      <c r="N173" s="237"/>
      <c r="O173" s="237"/>
      <c r="P173" s="237"/>
      <c r="Q173" s="237"/>
      <c r="R173" s="237"/>
      <c r="S173" s="237"/>
      <c r="T173" s="237"/>
      <c r="U173" s="237"/>
      <c r="V173" s="237"/>
    </row>
    <row r="174" ht="12.75" customHeight="1">
      <c r="A174" s="248" t="s">
        <v>389</v>
      </c>
      <c r="B174" s="243" t="s">
        <v>1574</v>
      </c>
      <c r="C174" s="249" t="s">
        <v>1224</v>
      </c>
      <c r="D174" s="245" t="s">
        <v>1575</v>
      </c>
      <c r="E174" s="243" t="s">
        <v>1226</v>
      </c>
      <c r="F174" s="243" t="s">
        <v>1227</v>
      </c>
      <c r="G174" s="243" t="s">
        <v>1228</v>
      </c>
      <c r="H174" s="237"/>
      <c r="I174" s="237"/>
      <c r="J174" s="237"/>
      <c r="K174" s="237"/>
      <c r="L174" s="237"/>
      <c r="M174" s="237"/>
      <c r="N174" s="237"/>
      <c r="O174" s="237"/>
      <c r="P174" s="237"/>
      <c r="Q174" s="237"/>
      <c r="R174" s="237"/>
      <c r="S174" s="237"/>
      <c r="T174" s="237"/>
      <c r="U174" s="237"/>
      <c r="V174" s="237"/>
    </row>
    <row r="175" ht="12.75" customHeight="1">
      <c r="A175" s="248" t="s">
        <v>389</v>
      </c>
      <c r="B175" s="243" t="s">
        <v>1576</v>
      </c>
      <c r="C175" s="250">
        <v>43920.0</v>
      </c>
      <c r="D175" s="245" t="s">
        <v>1577</v>
      </c>
      <c r="E175" s="247" t="s">
        <v>1226</v>
      </c>
      <c r="F175" s="243" t="s">
        <v>1227</v>
      </c>
      <c r="G175" s="243" t="s">
        <v>1228</v>
      </c>
      <c r="H175" s="237"/>
      <c r="I175" s="237"/>
      <c r="J175" s="237"/>
      <c r="K175" s="237"/>
      <c r="L175" s="237"/>
      <c r="M175" s="237"/>
      <c r="N175" s="237"/>
      <c r="O175" s="237"/>
      <c r="P175" s="237"/>
      <c r="Q175" s="237"/>
      <c r="R175" s="237"/>
      <c r="S175" s="237"/>
      <c r="T175" s="237"/>
      <c r="U175" s="237"/>
      <c r="V175" s="237"/>
    </row>
    <row r="176" ht="12.75" customHeight="1">
      <c r="A176" s="248" t="s">
        <v>395</v>
      </c>
      <c r="B176" s="243" t="s">
        <v>1578</v>
      </c>
      <c r="C176" s="249" t="s">
        <v>1224</v>
      </c>
      <c r="D176" s="245" t="s">
        <v>1579</v>
      </c>
      <c r="E176" s="243" t="s">
        <v>1226</v>
      </c>
      <c r="F176" s="243" t="s">
        <v>1227</v>
      </c>
      <c r="G176" s="243" t="s">
        <v>1228</v>
      </c>
      <c r="H176" s="237"/>
      <c r="I176" s="237"/>
      <c r="J176" s="237"/>
      <c r="K176" s="237"/>
      <c r="L176" s="237"/>
      <c r="M176" s="237"/>
      <c r="N176" s="237"/>
      <c r="O176" s="237"/>
      <c r="P176" s="237"/>
      <c r="Q176" s="237"/>
      <c r="R176" s="237"/>
      <c r="S176" s="237"/>
      <c r="T176" s="237"/>
      <c r="U176" s="237"/>
      <c r="V176" s="237"/>
    </row>
    <row r="177" ht="12.75" customHeight="1">
      <c r="A177" s="248" t="s">
        <v>395</v>
      </c>
      <c r="B177" s="243" t="s">
        <v>1580</v>
      </c>
      <c r="C177" s="249" t="s">
        <v>1224</v>
      </c>
      <c r="D177" s="245" t="s">
        <v>1581</v>
      </c>
      <c r="E177" s="243" t="s">
        <v>1226</v>
      </c>
      <c r="F177" s="243" t="s">
        <v>1231</v>
      </c>
      <c r="G177" s="243" t="s">
        <v>1172</v>
      </c>
      <c r="H177" s="237"/>
      <c r="I177" s="237"/>
      <c r="J177" s="237"/>
      <c r="K177" s="237"/>
      <c r="L177" s="237"/>
      <c r="M177" s="237"/>
      <c r="N177" s="237"/>
      <c r="O177" s="237"/>
      <c r="P177" s="237"/>
      <c r="Q177" s="237"/>
      <c r="R177" s="237"/>
      <c r="S177" s="237"/>
      <c r="T177" s="237"/>
      <c r="U177" s="237"/>
      <c r="V177" s="237"/>
    </row>
    <row r="178" ht="12.75" customHeight="1">
      <c r="A178" s="248" t="s">
        <v>395</v>
      </c>
      <c r="B178" s="243" t="s">
        <v>1576</v>
      </c>
      <c r="C178" s="250">
        <v>43920.0</v>
      </c>
      <c r="D178" s="245" t="s">
        <v>1577</v>
      </c>
      <c r="E178" s="247" t="s">
        <v>1226</v>
      </c>
      <c r="F178" s="243" t="s">
        <v>1227</v>
      </c>
      <c r="G178" s="243" t="s">
        <v>1228</v>
      </c>
      <c r="H178" s="237"/>
      <c r="I178" s="237"/>
      <c r="J178" s="237"/>
      <c r="K178" s="237"/>
      <c r="L178" s="237"/>
      <c r="M178" s="237"/>
      <c r="N178" s="237"/>
      <c r="O178" s="237"/>
      <c r="P178" s="237"/>
      <c r="Q178" s="237"/>
      <c r="R178" s="237"/>
      <c r="S178" s="237"/>
      <c r="T178" s="237"/>
      <c r="U178" s="237"/>
      <c r="V178" s="237"/>
    </row>
    <row r="179" ht="12.75" customHeight="1">
      <c r="A179" s="248" t="s">
        <v>399</v>
      </c>
      <c r="B179" s="243" t="s">
        <v>1582</v>
      </c>
      <c r="C179" s="249" t="s">
        <v>1224</v>
      </c>
      <c r="D179" s="245" t="s">
        <v>1583</v>
      </c>
      <c r="E179" s="243" t="s">
        <v>1226</v>
      </c>
      <c r="F179" s="243" t="s">
        <v>1231</v>
      </c>
      <c r="G179" s="243" t="s">
        <v>1172</v>
      </c>
      <c r="H179" s="237"/>
      <c r="I179" s="237"/>
      <c r="J179" s="237"/>
      <c r="K179" s="237"/>
      <c r="L179" s="237"/>
      <c r="M179" s="237"/>
      <c r="N179" s="237"/>
      <c r="O179" s="237"/>
      <c r="P179" s="237"/>
      <c r="Q179" s="237"/>
      <c r="R179" s="237"/>
      <c r="S179" s="237"/>
      <c r="T179" s="237"/>
      <c r="U179" s="237"/>
      <c r="V179" s="237"/>
    </row>
    <row r="180" ht="12.75" customHeight="1">
      <c r="A180" s="248" t="s">
        <v>399</v>
      </c>
      <c r="B180" s="243" t="s">
        <v>1584</v>
      </c>
      <c r="C180" s="249" t="s">
        <v>1233</v>
      </c>
      <c r="D180" s="245" t="s">
        <v>1585</v>
      </c>
      <c r="E180" s="243" t="s">
        <v>1226</v>
      </c>
      <c r="F180" s="243" t="s">
        <v>1231</v>
      </c>
      <c r="G180" s="243" t="s">
        <v>1172</v>
      </c>
      <c r="H180" s="237"/>
      <c r="I180" s="237"/>
      <c r="J180" s="237"/>
      <c r="K180" s="237"/>
      <c r="L180" s="237"/>
      <c r="M180" s="237"/>
      <c r="N180" s="237"/>
      <c r="O180" s="237"/>
      <c r="P180" s="237"/>
      <c r="Q180" s="237"/>
      <c r="R180" s="237"/>
      <c r="S180" s="237"/>
      <c r="T180" s="237"/>
      <c r="U180" s="237"/>
      <c r="V180" s="237"/>
    </row>
    <row r="181" ht="12.75" customHeight="1">
      <c r="A181" s="248" t="s">
        <v>399</v>
      </c>
      <c r="B181" s="243" t="s">
        <v>1586</v>
      </c>
      <c r="C181" s="250">
        <v>43920.0</v>
      </c>
      <c r="D181" s="245" t="s">
        <v>1587</v>
      </c>
      <c r="E181" s="247" t="s">
        <v>1226</v>
      </c>
      <c r="F181" s="243" t="s">
        <v>1227</v>
      </c>
      <c r="G181" s="243" t="s">
        <v>1228</v>
      </c>
      <c r="H181" s="237"/>
      <c r="I181" s="237"/>
      <c r="J181" s="237"/>
      <c r="K181" s="237"/>
      <c r="L181" s="237"/>
      <c r="M181" s="237"/>
      <c r="N181" s="237"/>
      <c r="O181" s="237"/>
      <c r="P181" s="237"/>
      <c r="Q181" s="237"/>
      <c r="R181" s="237"/>
      <c r="S181" s="237"/>
      <c r="T181" s="237"/>
      <c r="U181" s="237"/>
      <c r="V181" s="237"/>
    </row>
    <row r="182" ht="12.75" customHeight="1">
      <c r="A182" s="248" t="s">
        <v>405</v>
      </c>
      <c r="B182" s="243" t="s">
        <v>1588</v>
      </c>
      <c r="C182" s="249" t="s">
        <v>1224</v>
      </c>
      <c r="D182" s="245" t="s">
        <v>1589</v>
      </c>
      <c r="E182" s="243" t="s">
        <v>1226</v>
      </c>
      <c r="F182" s="243" t="s">
        <v>1231</v>
      </c>
      <c r="G182" s="243" t="s">
        <v>1172</v>
      </c>
      <c r="H182" s="237"/>
      <c r="I182" s="237"/>
      <c r="J182" s="237"/>
      <c r="K182" s="237"/>
      <c r="L182" s="237"/>
      <c r="M182" s="237"/>
      <c r="N182" s="237"/>
      <c r="O182" s="237"/>
      <c r="P182" s="237"/>
      <c r="Q182" s="237"/>
      <c r="R182" s="237"/>
      <c r="S182" s="237"/>
      <c r="T182" s="237"/>
      <c r="U182" s="237"/>
      <c r="V182" s="237"/>
    </row>
    <row r="183" ht="12.75" customHeight="1">
      <c r="A183" s="248" t="s">
        <v>405</v>
      </c>
      <c r="B183" s="243" t="s">
        <v>1590</v>
      </c>
      <c r="C183" s="249" t="s">
        <v>1224</v>
      </c>
      <c r="D183" s="245" t="s">
        <v>1591</v>
      </c>
      <c r="E183" s="243" t="s">
        <v>1226</v>
      </c>
      <c r="F183" s="243" t="s">
        <v>1227</v>
      </c>
      <c r="G183" s="243" t="s">
        <v>1228</v>
      </c>
      <c r="H183" s="237"/>
      <c r="I183" s="237"/>
      <c r="J183" s="237"/>
      <c r="K183" s="237"/>
      <c r="L183" s="237"/>
      <c r="M183" s="237"/>
      <c r="N183" s="237"/>
      <c r="O183" s="237"/>
      <c r="P183" s="237"/>
      <c r="Q183" s="237"/>
      <c r="R183" s="237"/>
      <c r="S183" s="237"/>
      <c r="T183" s="237"/>
      <c r="U183" s="237"/>
      <c r="V183" s="237"/>
    </row>
    <row r="184" ht="12.75" customHeight="1">
      <c r="A184" s="248" t="s">
        <v>405</v>
      </c>
      <c r="B184" s="243" t="s">
        <v>1592</v>
      </c>
      <c r="C184" s="250">
        <v>43920.0</v>
      </c>
      <c r="D184" s="245" t="s">
        <v>1593</v>
      </c>
      <c r="E184" s="247" t="s">
        <v>1226</v>
      </c>
      <c r="F184" s="243" t="s">
        <v>1227</v>
      </c>
      <c r="G184" s="243" t="s">
        <v>1228</v>
      </c>
      <c r="H184" s="237"/>
      <c r="I184" s="237"/>
      <c r="J184" s="237"/>
      <c r="K184" s="237"/>
      <c r="L184" s="237"/>
      <c r="M184" s="237"/>
      <c r="N184" s="237"/>
      <c r="O184" s="237"/>
      <c r="P184" s="237"/>
      <c r="Q184" s="237"/>
      <c r="R184" s="237"/>
      <c r="S184" s="237"/>
      <c r="T184" s="237"/>
      <c r="U184" s="237"/>
      <c r="V184" s="237"/>
    </row>
    <row r="185" ht="12.75" customHeight="1">
      <c r="A185" s="248" t="s">
        <v>409</v>
      </c>
      <c r="B185" s="243" t="s">
        <v>1594</v>
      </c>
      <c r="C185" s="249" t="s">
        <v>1224</v>
      </c>
      <c r="D185" s="245" t="s">
        <v>1595</v>
      </c>
      <c r="E185" s="243" t="s">
        <v>1226</v>
      </c>
      <c r="F185" s="243" t="s">
        <v>1227</v>
      </c>
      <c r="G185" s="243" t="s">
        <v>1228</v>
      </c>
      <c r="H185" s="237"/>
      <c r="I185" s="237"/>
      <c r="J185" s="237"/>
      <c r="K185" s="237"/>
      <c r="L185" s="237"/>
      <c r="M185" s="237"/>
      <c r="N185" s="237"/>
      <c r="O185" s="237"/>
      <c r="P185" s="237"/>
      <c r="Q185" s="237"/>
      <c r="R185" s="237"/>
      <c r="S185" s="237"/>
      <c r="T185" s="237"/>
      <c r="U185" s="237"/>
      <c r="V185" s="237"/>
    </row>
    <row r="186" ht="12.75" customHeight="1">
      <c r="A186" s="248" t="s">
        <v>409</v>
      </c>
      <c r="B186" s="243" t="s">
        <v>1596</v>
      </c>
      <c r="C186" s="249" t="s">
        <v>1224</v>
      </c>
      <c r="D186" s="245" t="s">
        <v>1597</v>
      </c>
      <c r="E186" s="243" t="s">
        <v>1226</v>
      </c>
      <c r="F186" s="243" t="s">
        <v>1231</v>
      </c>
      <c r="G186" s="243" t="s">
        <v>1172</v>
      </c>
      <c r="H186" s="237"/>
      <c r="I186" s="237"/>
      <c r="J186" s="237"/>
      <c r="K186" s="237"/>
      <c r="L186" s="237"/>
      <c r="M186" s="237"/>
      <c r="N186" s="237"/>
      <c r="O186" s="237"/>
      <c r="P186" s="237"/>
      <c r="Q186" s="237"/>
      <c r="R186" s="237"/>
      <c r="S186" s="237"/>
      <c r="T186" s="237"/>
      <c r="U186" s="237"/>
      <c r="V186" s="237"/>
    </row>
    <row r="187" ht="12.75" customHeight="1">
      <c r="A187" s="248" t="s">
        <v>409</v>
      </c>
      <c r="B187" s="243" t="s">
        <v>1598</v>
      </c>
      <c r="C187" s="249" t="s">
        <v>1233</v>
      </c>
      <c r="D187" s="245" t="s">
        <v>1599</v>
      </c>
      <c r="E187" s="243" t="s">
        <v>1226</v>
      </c>
      <c r="F187" s="243" t="s">
        <v>1231</v>
      </c>
      <c r="G187" s="243" t="s">
        <v>1172</v>
      </c>
      <c r="H187" s="237"/>
      <c r="I187" s="237"/>
      <c r="J187" s="237"/>
      <c r="K187" s="237"/>
      <c r="L187" s="237"/>
      <c r="M187" s="237"/>
      <c r="N187" s="237"/>
      <c r="O187" s="237"/>
      <c r="P187" s="237"/>
      <c r="Q187" s="237"/>
      <c r="R187" s="237"/>
      <c r="S187" s="237"/>
      <c r="T187" s="237"/>
      <c r="U187" s="237"/>
      <c r="V187" s="237"/>
    </row>
    <row r="188" ht="12.75" customHeight="1">
      <c r="A188" s="248" t="s">
        <v>409</v>
      </c>
      <c r="B188" s="243" t="s">
        <v>1600</v>
      </c>
      <c r="C188" s="250">
        <v>43920.0</v>
      </c>
      <c r="D188" s="245" t="s">
        <v>1601</v>
      </c>
      <c r="E188" s="247" t="s">
        <v>1226</v>
      </c>
      <c r="F188" s="243" t="s">
        <v>1227</v>
      </c>
      <c r="G188" s="243" t="s">
        <v>1228</v>
      </c>
      <c r="H188" s="237"/>
      <c r="I188" s="237"/>
      <c r="J188" s="237"/>
      <c r="K188" s="237"/>
      <c r="L188" s="237"/>
      <c r="M188" s="237"/>
      <c r="N188" s="237"/>
      <c r="O188" s="237"/>
      <c r="P188" s="237"/>
      <c r="Q188" s="237"/>
      <c r="R188" s="237"/>
      <c r="S188" s="237"/>
      <c r="T188" s="237"/>
      <c r="U188" s="237"/>
      <c r="V188" s="237"/>
    </row>
    <row r="189" ht="12.75" customHeight="1">
      <c r="A189" s="248" t="s">
        <v>414</v>
      </c>
      <c r="B189" s="243" t="s">
        <v>1602</v>
      </c>
      <c r="C189" s="249" t="s">
        <v>1224</v>
      </c>
      <c r="D189" s="245" t="s">
        <v>1603</v>
      </c>
      <c r="E189" s="243" t="s">
        <v>1226</v>
      </c>
      <c r="F189" s="243" t="s">
        <v>1231</v>
      </c>
      <c r="G189" s="243" t="s">
        <v>1172</v>
      </c>
      <c r="H189" s="237"/>
      <c r="I189" s="237"/>
      <c r="J189" s="237"/>
      <c r="K189" s="237"/>
      <c r="L189" s="237"/>
      <c r="M189" s="237"/>
      <c r="N189" s="237"/>
      <c r="O189" s="237"/>
      <c r="P189" s="237"/>
      <c r="Q189" s="237"/>
      <c r="R189" s="237"/>
      <c r="S189" s="237"/>
      <c r="T189" s="237"/>
      <c r="U189" s="237"/>
      <c r="V189" s="237"/>
    </row>
    <row r="190" ht="12.75" customHeight="1">
      <c r="A190" s="248" t="s">
        <v>414</v>
      </c>
      <c r="B190" s="243" t="s">
        <v>1604</v>
      </c>
      <c r="C190" s="249" t="s">
        <v>1233</v>
      </c>
      <c r="D190" s="245" t="s">
        <v>1605</v>
      </c>
      <c r="E190" s="243" t="s">
        <v>1226</v>
      </c>
      <c r="F190" s="243" t="s">
        <v>1231</v>
      </c>
      <c r="G190" s="243" t="s">
        <v>1172</v>
      </c>
      <c r="H190" s="237"/>
      <c r="I190" s="237"/>
      <c r="J190" s="237"/>
      <c r="K190" s="237"/>
      <c r="L190" s="237"/>
      <c r="M190" s="237"/>
      <c r="N190" s="237"/>
      <c r="O190" s="237"/>
      <c r="P190" s="237"/>
      <c r="Q190" s="237"/>
      <c r="R190" s="237"/>
      <c r="S190" s="237"/>
      <c r="T190" s="237"/>
      <c r="U190" s="237"/>
      <c r="V190" s="237"/>
    </row>
    <row r="191" ht="12.75" customHeight="1">
      <c r="A191" s="248" t="s">
        <v>414</v>
      </c>
      <c r="B191" s="243" t="s">
        <v>1606</v>
      </c>
      <c r="C191" s="250">
        <v>43920.0</v>
      </c>
      <c r="D191" s="245" t="s">
        <v>1607</v>
      </c>
      <c r="E191" s="247" t="s">
        <v>1226</v>
      </c>
      <c r="F191" s="243" t="s">
        <v>1227</v>
      </c>
      <c r="G191" s="243" t="s">
        <v>1228</v>
      </c>
      <c r="H191" s="237"/>
      <c r="I191" s="237"/>
      <c r="J191" s="237"/>
      <c r="K191" s="237"/>
      <c r="L191" s="237"/>
      <c r="M191" s="237"/>
      <c r="N191" s="237"/>
      <c r="O191" s="237"/>
      <c r="P191" s="237"/>
      <c r="Q191" s="237"/>
      <c r="R191" s="237"/>
      <c r="S191" s="237"/>
      <c r="T191" s="237"/>
      <c r="U191" s="237"/>
      <c r="V191" s="237"/>
    </row>
    <row r="192" ht="12.75" customHeight="1">
      <c r="A192" s="248" t="s">
        <v>418</v>
      </c>
      <c r="B192" s="243" t="s">
        <v>1608</v>
      </c>
      <c r="C192" s="249" t="s">
        <v>1224</v>
      </c>
      <c r="D192" s="245" t="s">
        <v>1609</v>
      </c>
      <c r="E192" s="243" t="s">
        <v>1226</v>
      </c>
      <c r="F192" s="243" t="s">
        <v>1231</v>
      </c>
      <c r="G192" s="243" t="s">
        <v>1172</v>
      </c>
      <c r="H192" s="237"/>
      <c r="I192" s="237"/>
      <c r="J192" s="237"/>
      <c r="K192" s="237"/>
      <c r="L192" s="237"/>
      <c r="M192" s="237"/>
      <c r="N192" s="237"/>
      <c r="O192" s="237"/>
      <c r="P192" s="237"/>
      <c r="Q192" s="237"/>
      <c r="R192" s="237"/>
      <c r="S192" s="237"/>
      <c r="T192" s="237"/>
      <c r="U192" s="237"/>
      <c r="V192" s="237"/>
    </row>
    <row r="193" ht="12.75" customHeight="1">
      <c r="A193" s="248" t="s">
        <v>418</v>
      </c>
      <c r="B193" s="243" t="s">
        <v>1610</v>
      </c>
      <c r="C193" s="249" t="s">
        <v>1224</v>
      </c>
      <c r="D193" s="245" t="s">
        <v>1611</v>
      </c>
      <c r="E193" s="243" t="s">
        <v>1226</v>
      </c>
      <c r="F193" s="243" t="s">
        <v>1227</v>
      </c>
      <c r="G193" s="243" t="s">
        <v>1228</v>
      </c>
      <c r="H193" s="237"/>
      <c r="I193" s="237"/>
      <c r="J193" s="237"/>
      <c r="K193" s="237"/>
      <c r="L193" s="237"/>
      <c r="M193" s="237"/>
      <c r="N193" s="237"/>
      <c r="O193" s="237"/>
      <c r="P193" s="237"/>
      <c r="Q193" s="237"/>
      <c r="R193" s="237"/>
      <c r="S193" s="237"/>
      <c r="T193" s="237"/>
      <c r="U193" s="237"/>
      <c r="V193" s="237"/>
    </row>
    <row r="194" ht="12.75" customHeight="1">
      <c r="A194" s="248" t="s">
        <v>418</v>
      </c>
      <c r="B194" s="243" t="s">
        <v>1612</v>
      </c>
      <c r="C194" s="249" t="s">
        <v>1233</v>
      </c>
      <c r="D194" s="245" t="s">
        <v>1613</v>
      </c>
      <c r="E194" s="243" t="s">
        <v>1226</v>
      </c>
      <c r="F194" s="243" t="s">
        <v>1231</v>
      </c>
      <c r="G194" s="243" t="s">
        <v>1172</v>
      </c>
      <c r="H194" s="237"/>
      <c r="I194" s="237"/>
      <c r="J194" s="237"/>
      <c r="K194" s="237"/>
      <c r="L194" s="237"/>
      <c r="M194" s="237"/>
      <c r="N194" s="237"/>
      <c r="O194" s="237"/>
      <c r="P194" s="237"/>
      <c r="Q194" s="237"/>
      <c r="R194" s="237"/>
      <c r="S194" s="237"/>
      <c r="T194" s="237"/>
      <c r="U194" s="237"/>
      <c r="V194" s="237"/>
    </row>
    <row r="195" ht="12.75" customHeight="1">
      <c r="A195" s="248" t="s">
        <v>418</v>
      </c>
      <c r="B195" s="243" t="s">
        <v>1614</v>
      </c>
      <c r="C195" s="250">
        <v>43920.0</v>
      </c>
      <c r="D195" s="245" t="s">
        <v>1615</v>
      </c>
      <c r="E195" s="247" t="s">
        <v>1226</v>
      </c>
      <c r="F195" s="243" t="s">
        <v>1227</v>
      </c>
      <c r="G195" s="243" t="s">
        <v>1228</v>
      </c>
      <c r="H195" s="237"/>
      <c r="I195" s="237"/>
      <c r="J195" s="237"/>
      <c r="K195" s="237"/>
      <c r="L195" s="237"/>
      <c r="M195" s="237"/>
      <c r="N195" s="237"/>
      <c r="O195" s="237"/>
      <c r="P195" s="237"/>
      <c r="Q195" s="237"/>
      <c r="R195" s="237"/>
      <c r="S195" s="237"/>
      <c r="T195" s="237"/>
      <c r="U195" s="237"/>
      <c r="V195" s="237"/>
    </row>
    <row r="196" ht="12.75" customHeight="1">
      <c r="A196" s="248" t="s">
        <v>423</v>
      </c>
      <c r="B196" s="243" t="s">
        <v>1616</v>
      </c>
      <c r="C196" s="249" t="s">
        <v>1224</v>
      </c>
      <c r="D196" s="245" t="s">
        <v>1617</v>
      </c>
      <c r="E196" s="243" t="s">
        <v>1226</v>
      </c>
      <c r="F196" s="243" t="s">
        <v>1231</v>
      </c>
      <c r="G196" s="243" t="s">
        <v>1172</v>
      </c>
      <c r="H196" s="237"/>
      <c r="I196" s="237"/>
      <c r="J196" s="237"/>
      <c r="K196" s="237"/>
      <c r="L196" s="237"/>
      <c r="M196" s="237"/>
      <c r="N196" s="237"/>
      <c r="O196" s="237"/>
      <c r="P196" s="237"/>
      <c r="Q196" s="237"/>
      <c r="R196" s="237"/>
      <c r="S196" s="237"/>
      <c r="T196" s="237"/>
      <c r="U196" s="237"/>
      <c r="V196" s="237"/>
    </row>
    <row r="197" ht="12.75" customHeight="1">
      <c r="A197" s="248" t="s">
        <v>423</v>
      </c>
      <c r="B197" s="243" t="s">
        <v>1610</v>
      </c>
      <c r="C197" s="249" t="s">
        <v>1224</v>
      </c>
      <c r="D197" s="245" t="s">
        <v>1611</v>
      </c>
      <c r="E197" s="243" t="s">
        <v>1226</v>
      </c>
      <c r="F197" s="243" t="s">
        <v>1227</v>
      </c>
      <c r="G197" s="243" t="s">
        <v>1228</v>
      </c>
      <c r="H197" s="237"/>
      <c r="I197" s="237"/>
      <c r="J197" s="237"/>
      <c r="K197" s="237"/>
      <c r="L197" s="237"/>
      <c r="M197" s="237"/>
      <c r="N197" s="237"/>
      <c r="O197" s="237"/>
      <c r="P197" s="237"/>
      <c r="Q197" s="237"/>
      <c r="R197" s="237"/>
      <c r="S197" s="237"/>
      <c r="T197" s="237"/>
      <c r="U197" s="237"/>
      <c r="V197" s="237"/>
    </row>
    <row r="198" ht="12.75" customHeight="1">
      <c r="A198" s="248" t="s">
        <v>423</v>
      </c>
      <c r="B198" s="243" t="s">
        <v>1618</v>
      </c>
      <c r="C198" s="249" t="s">
        <v>1233</v>
      </c>
      <c r="D198" s="245" t="s">
        <v>1619</v>
      </c>
      <c r="E198" s="243" t="s">
        <v>1226</v>
      </c>
      <c r="F198" s="243" t="s">
        <v>1231</v>
      </c>
      <c r="G198" s="243" t="s">
        <v>1172</v>
      </c>
      <c r="H198" s="237"/>
      <c r="I198" s="237"/>
      <c r="J198" s="237"/>
      <c r="K198" s="237"/>
      <c r="L198" s="237"/>
      <c r="M198" s="237"/>
      <c r="N198" s="237"/>
      <c r="O198" s="237"/>
      <c r="P198" s="237"/>
      <c r="Q198" s="237"/>
      <c r="R198" s="237"/>
      <c r="S198" s="237"/>
      <c r="T198" s="237"/>
      <c r="U198" s="237"/>
      <c r="V198" s="237"/>
    </row>
    <row r="199" ht="12.75" customHeight="1">
      <c r="A199" s="248" t="s">
        <v>423</v>
      </c>
      <c r="B199" s="243" t="s">
        <v>1620</v>
      </c>
      <c r="C199" s="250">
        <v>43920.0</v>
      </c>
      <c r="D199" s="245" t="s">
        <v>1621</v>
      </c>
      <c r="E199" s="247" t="s">
        <v>1226</v>
      </c>
      <c r="F199" s="243" t="s">
        <v>1227</v>
      </c>
      <c r="G199" s="243" t="s">
        <v>1228</v>
      </c>
      <c r="H199" s="237"/>
      <c r="I199" s="237"/>
      <c r="J199" s="237"/>
      <c r="K199" s="237"/>
      <c r="L199" s="237"/>
      <c r="M199" s="237"/>
      <c r="N199" s="237"/>
      <c r="O199" s="237"/>
      <c r="P199" s="237"/>
      <c r="Q199" s="237"/>
      <c r="R199" s="237"/>
      <c r="S199" s="237"/>
      <c r="T199" s="237"/>
      <c r="U199" s="237"/>
      <c r="V199" s="237"/>
    </row>
    <row r="200" ht="12.75" customHeight="1">
      <c r="A200" s="248" t="s">
        <v>427</v>
      </c>
      <c r="B200" s="243" t="s">
        <v>1622</v>
      </c>
      <c r="C200" s="249" t="s">
        <v>1224</v>
      </c>
      <c r="D200" s="245" t="s">
        <v>1623</v>
      </c>
      <c r="E200" s="243" t="s">
        <v>1226</v>
      </c>
      <c r="F200" s="243" t="s">
        <v>1227</v>
      </c>
      <c r="G200" s="243" t="s">
        <v>1228</v>
      </c>
      <c r="H200" s="237"/>
      <c r="I200" s="237"/>
      <c r="J200" s="237"/>
      <c r="K200" s="237"/>
      <c r="L200" s="237"/>
      <c r="M200" s="237"/>
      <c r="N200" s="237"/>
      <c r="O200" s="237"/>
      <c r="P200" s="237"/>
      <c r="Q200" s="237"/>
      <c r="R200" s="237"/>
      <c r="S200" s="237"/>
      <c r="T200" s="237"/>
      <c r="U200" s="237"/>
      <c r="V200" s="237"/>
    </row>
    <row r="201" ht="12.75" customHeight="1">
      <c r="A201" s="248" t="s">
        <v>427</v>
      </c>
      <c r="B201" s="243" t="s">
        <v>1624</v>
      </c>
      <c r="C201" s="249" t="s">
        <v>1224</v>
      </c>
      <c r="D201" s="245" t="s">
        <v>1625</v>
      </c>
      <c r="E201" s="243" t="s">
        <v>1226</v>
      </c>
      <c r="F201" s="243" t="s">
        <v>1231</v>
      </c>
      <c r="G201" s="243" t="s">
        <v>1172</v>
      </c>
      <c r="H201" s="237"/>
      <c r="I201" s="237"/>
      <c r="J201" s="237"/>
      <c r="K201" s="237"/>
      <c r="L201" s="237"/>
      <c r="M201" s="237"/>
      <c r="N201" s="237"/>
      <c r="O201" s="237"/>
      <c r="P201" s="237"/>
      <c r="Q201" s="237"/>
      <c r="R201" s="237"/>
      <c r="S201" s="237"/>
      <c r="T201" s="237"/>
      <c r="U201" s="237"/>
      <c r="V201" s="237"/>
    </row>
    <row r="202" ht="12.75" customHeight="1">
      <c r="A202" s="248" t="s">
        <v>427</v>
      </c>
      <c r="B202" s="243" t="s">
        <v>1626</v>
      </c>
      <c r="C202" s="249" t="s">
        <v>1233</v>
      </c>
      <c r="D202" s="245" t="s">
        <v>1627</v>
      </c>
      <c r="E202" s="243" t="s">
        <v>1226</v>
      </c>
      <c r="F202" s="243" t="s">
        <v>1231</v>
      </c>
      <c r="G202" s="243" t="s">
        <v>1172</v>
      </c>
      <c r="H202" s="237"/>
      <c r="I202" s="237"/>
      <c r="J202" s="237"/>
      <c r="K202" s="237"/>
      <c r="L202" s="237"/>
      <c r="M202" s="237"/>
      <c r="N202" s="237"/>
      <c r="O202" s="237"/>
      <c r="P202" s="237"/>
      <c r="Q202" s="237"/>
      <c r="R202" s="237"/>
      <c r="S202" s="237"/>
      <c r="T202" s="237"/>
      <c r="U202" s="237"/>
      <c r="V202" s="237"/>
    </row>
    <row r="203" ht="12.75" customHeight="1">
      <c r="A203" s="248" t="s">
        <v>427</v>
      </c>
      <c r="B203" s="243" t="s">
        <v>1628</v>
      </c>
      <c r="C203" s="250">
        <v>43920.0</v>
      </c>
      <c r="D203" s="245" t="s">
        <v>1629</v>
      </c>
      <c r="E203" s="247" t="s">
        <v>1226</v>
      </c>
      <c r="F203" s="243" t="s">
        <v>1227</v>
      </c>
      <c r="G203" s="243" t="s">
        <v>1228</v>
      </c>
      <c r="H203" s="237"/>
      <c r="I203" s="237"/>
      <c r="J203" s="237"/>
      <c r="K203" s="237"/>
      <c r="L203" s="237"/>
      <c r="M203" s="237"/>
      <c r="N203" s="237"/>
      <c r="O203" s="237"/>
      <c r="P203" s="237"/>
      <c r="Q203" s="237"/>
      <c r="R203" s="237"/>
      <c r="S203" s="237"/>
      <c r="T203" s="237"/>
      <c r="U203" s="237"/>
      <c r="V203" s="237"/>
    </row>
    <row r="204" ht="12.75" customHeight="1">
      <c r="A204" s="248" t="s">
        <v>432</v>
      </c>
      <c r="B204" s="243" t="s">
        <v>1630</v>
      </c>
      <c r="C204" s="249" t="s">
        <v>1224</v>
      </c>
      <c r="D204" s="245" t="s">
        <v>1631</v>
      </c>
      <c r="E204" s="243" t="s">
        <v>1226</v>
      </c>
      <c r="F204" s="243" t="s">
        <v>1231</v>
      </c>
      <c r="G204" s="243" t="s">
        <v>1172</v>
      </c>
      <c r="H204" s="237"/>
      <c r="I204" s="237"/>
      <c r="J204" s="237"/>
      <c r="K204" s="237"/>
      <c r="L204" s="237"/>
      <c r="M204" s="237"/>
      <c r="N204" s="237"/>
      <c r="O204" s="237"/>
      <c r="P204" s="237"/>
      <c r="Q204" s="237"/>
      <c r="R204" s="237"/>
      <c r="S204" s="237"/>
      <c r="T204" s="237"/>
      <c r="U204" s="237"/>
      <c r="V204" s="237"/>
    </row>
    <row r="205" ht="12.75" customHeight="1">
      <c r="A205" s="248" t="s">
        <v>432</v>
      </c>
      <c r="B205" s="243" t="s">
        <v>1632</v>
      </c>
      <c r="C205" s="250">
        <v>43920.0</v>
      </c>
      <c r="D205" s="245" t="s">
        <v>1633</v>
      </c>
      <c r="E205" s="247" t="s">
        <v>1226</v>
      </c>
      <c r="F205" s="243" t="s">
        <v>1227</v>
      </c>
      <c r="G205" s="243" t="s">
        <v>1228</v>
      </c>
      <c r="H205" s="237"/>
      <c r="I205" s="237"/>
      <c r="J205" s="237"/>
      <c r="K205" s="237"/>
      <c r="L205" s="237"/>
      <c r="M205" s="237"/>
      <c r="N205" s="237"/>
      <c r="O205" s="237"/>
      <c r="P205" s="237"/>
      <c r="Q205" s="237"/>
      <c r="R205" s="237"/>
      <c r="S205" s="237"/>
      <c r="T205" s="237"/>
      <c r="U205" s="237"/>
      <c r="V205" s="237"/>
    </row>
    <row r="206" ht="12.75" customHeight="1">
      <c r="A206" s="248" t="s">
        <v>438</v>
      </c>
      <c r="B206" s="243" t="s">
        <v>1634</v>
      </c>
      <c r="C206" s="249" t="s">
        <v>1224</v>
      </c>
      <c r="D206" s="245" t="s">
        <v>1635</v>
      </c>
      <c r="E206" s="243" t="s">
        <v>1226</v>
      </c>
      <c r="F206" s="243" t="s">
        <v>1231</v>
      </c>
      <c r="G206" s="243" t="s">
        <v>1172</v>
      </c>
      <c r="H206" s="237"/>
      <c r="I206" s="237"/>
      <c r="J206" s="237"/>
      <c r="K206" s="237"/>
      <c r="L206" s="237"/>
      <c r="M206" s="237"/>
      <c r="N206" s="237"/>
      <c r="O206" s="237"/>
      <c r="P206" s="237"/>
      <c r="Q206" s="237"/>
      <c r="R206" s="237"/>
      <c r="S206" s="237"/>
      <c r="T206" s="237"/>
      <c r="U206" s="237"/>
      <c r="V206" s="237"/>
    </row>
    <row r="207" ht="12.75" customHeight="1">
      <c r="A207" s="248" t="s">
        <v>438</v>
      </c>
      <c r="B207" s="243" t="s">
        <v>1636</v>
      </c>
      <c r="C207" s="250">
        <v>43920.0</v>
      </c>
      <c r="D207" s="245" t="s">
        <v>1637</v>
      </c>
      <c r="E207" s="247" t="s">
        <v>1226</v>
      </c>
      <c r="F207" s="243" t="s">
        <v>1227</v>
      </c>
      <c r="G207" s="243" t="s">
        <v>1228</v>
      </c>
      <c r="H207" s="237"/>
      <c r="I207" s="237"/>
      <c r="J207" s="237"/>
      <c r="K207" s="237"/>
      <c r="L207" s="237"/>
      <c r="M207" s="237"/>
      <c r="N207" s="237"/>
      <c r="O207" s="237"/>
      <c r="P207" s="237"/>
      <c r="Q207" s="237"/>
      <c r="R207" s="237"/>
      <c r="S207" s="237"/>
      <c r="T207" s="237"/>
      <c r="U207" s="237"/>
      <c r="V207" s="237"/>
    </row>
    <row r="208" ht="12.75" customHeight="1">
      <c r="A208" s="248" t="s">
        <v>442</v>
      </c>
      <c r="B208" s="243" t="s">
        <v>1638</v>
      </c>
      <c r="C208" s="249" t="s">
        <v>1224</v>
      </c>
      <c r="D208" s="245" t="s">
        <v>1639</v>
      </c>
      <c r="E208" s="243" t="s">
        <v>1226</v>
      </c>
      <c r="F208" s="243" t="s">
        <v>1231</v>
      </c>
      <c r="G208" s="243" t="s">
        <v>1172</v>
      </c>
      <c r="H208" s="237"/>
      <c r="I208" s="237"/>
      <c r="J208" s="237"/>
      <c r="K208" s="237"/>
      <c r="L208" s="237"/>
      <c r="M208" s="237"/>
      <c r="N208" s="237"/>
      <c r="O208" s="237"/>
      <c r="P208" s="237"/>
      <c r="Q208" s="237"/>
      <c r="R208" s="237"/>
      <c r="S208" s="237"/>
      <c r="T208" s="237"/>
      <c r="U208" s="237"/>
      <c r="V208" s="237"/>
    </row>
    <row r="209" ht="12.75" customHeight="1">
      <c r="A209" s="248" t="s">
        <v>442</v>
      </c>
      <c r="B209" s="243" t="s">
        <v>1640</v>
      </c>
      <c r="C209" s="250">
        <v>43920.0</v>
      </c>
      <c r="D209" s="245" t="s">
        <v>1641</v>
      </c>
      <c r="E209" s="247" t="s">
        <v>1226</v>
      </c>
      <c r="F209" s="243" t="s">
        <v>1227</v>
      </c>
      <c r="G209" s="243" t="s">
        <v>1228</v>
      </c>
      <c r="H209" s="237"/>
      <c r="I209" s="237"/>
      <c r="J209" s="237"/>
      <c r="K209" s="237"/>
      <c r="L209" s="237"/>
      <c r="M209" s="237"/>
      <c r="N209" s="237"/>
      <c r="O209" s="237"/>
      <c r="P209" s="237"/>
      <c r="Q209" s="237"/>
      <c r="R209" s="237"/>
      <c r="S209" s="237"/>
      <c r="T209" s="237"/>
      <c r="U209" s="237"/>
      <c r="V209" s="237"/>
    </row>
    <row r="210" ht="12.75" customHeight="1">
      <c r="A210" s="248" t="s">
        <v>446</v>
      </c>
      <c r="B210" s="243" t="s">
        <v>1642</v>
      </c>
      <c r="C210" s="249" t="s">
        <v>1224</v>
      </c>
      <c r="D210" s="245" t="s">
        <v>1643</v>
      </c>
      <c r="E210" s="243" t="s">
        <v>1226</v>
      </c>
      <c r="F210" s="243" t="s">
        <v>1227</v>
      </c>
      <c r="G210" s="243" t="s">
        <v>1228</v>
      </c>
      <c r="H210" s="237"/>
      <c r="I210" s="237"/>
      <c r="J210" s="237"/>
      <c r="K210" s="237"/>
      <c r="L210" s="237"/>
      <c r="M210" s="237"/>
      <c r="N210" s="237"/>
      <c r="O210" s="237"/>
      <c r="P210" s="237"/>
      <c r="Q210" s="237"/>
      <c r="R210" s="237"/>
      <c r="S210" s="237"/>
      <c r="T210" s="237"/>
      <c r="U210" s="237"/>
      <c r="V210" s="237"/>
    </row>
    <row r="211" ht="12.75" customHeight="1">
      <c r="A211" s="248" t="s">
        <v>446</v>
      </c>
      <c r="B211" s="243" t="s">
        <v>1644</v>
      </c>
      <c r="C211" s="249" t="s">
        <v>1224</v>
      </c>
      <c r="D211" s="245" t="s">
        <v>1645</v>
      </c>
      <c r="E211" s="243" t="s">
        <v>1226</v>
      </c>
      <c r="F211" s="243" t="s">
        <v>1227</v>
      </c>
      <c r="G211" s="243" t="s">
        <v>1228</v>
      </c>
      <c r="H211" s="237"/>
      <c r="I211" s="237"/>
      <c r="J211" s="237"/>
      <c r="K211" s="237"/>
      <c r="L211" s="237"/>
      <c r="M211" s="237"/>
      <c r="N211" s="237"/>
      <c r="O211" s="237"/>
      <c r="P211" s="237"/>
      <c r="Q211" s="237"/>
      <c r="R211" s="237"/>
      <c r="S211" s="237"/>
      <c r="T211" s="237"/>
      <c r="U211" s="237"/>
      <c r="V211" s="237"/>
    </row>
    <row r="212" ht="12.75" customHeight="1">
      <c r="A212" s="248" t="s">
        <v>446</v>
      </c>
      <c r="B212" s="243" t="s">
        <v>1646</v>
      </c>
      <c r="C212" s="249" t="s">
        <v>1224</v>
      </c>
      <c r="D212" s="245" t="s">
        <v>1647</v>
      </c>
      <c r="E212" s="243" t="s">
        <v>1226</v>
      </c>
      <c r="F212" s="243" t="s">
        <v>1231</v>
      </c>
      <c r="G212" s="243" t="s">
        <v>1172</v>
      </c>
      <c r="H212" s="237"/>
      <c r="I212" s="237"/>
      <c r="J212" s="237"/>
      <c r="K212" s="237"/>
      <c r="L212" s="237"/>
      <c r="M212" s="237"/>
      <c r="N212" s="237"/>
      <c r="O212" s="237"/>
      <c r="P212" s="237"/>
      <c r="Q212" s="237"/>
      <c r="R212" s="237"/>
      <c r="S212" s="237"/>
      <c r="T212" s="237"/>
      <c r="U212" s="237"/>
      <c r="V212" s="237"/>
    </row>
    <row r="213" ht="12.75" customHeight="1">
      <c r="A213" s="248" t="s">
        <v>446</v>
      </c>
      <c r="B213" s="243" t="s">
        <v>1648</v>
      </c>
      <c r="C213" s="249" t="s">
        <v>1233</v>
      </c>
      <c r="D213" s="245" t="s">
        <v>1649</v>
      </c>
      <c r="E213" s="243" t="s">
        <v>1226</v>
      </c>
      <c r="F213" s="243" t="s">
        <v>1231</v>
      </c>
      <c r="G213" s="243" t="s">
        <v>1172</v>
      </c>
      <c r="H213" s="237"/>
      <c r="I213" s="237"/>
      <c r="J213" s="237"/>
      <c r="K213" s="237"/>
      <c r="L213" s="237"/>
      <c r="M213" s="237"/>
      <c r="N213" s="237"/>
      <c r="O213" s="237"/>
      <c r="P213" s="237"/>
      <c r="Q213" s="237"/>
      <c r="R213" s="237"/>
      <c r="S213" s="237"/>
      <c r="T213" s="237"/>
      <c r="U213" s="237"/>
      <c r="V213" s="237"/>
    </row>
    <row r="214" ht="12.75" customHeight="1">
      <c r="A214" s="248" t="s">
        <v>446</v>
      </c>
      <c r="B214" s="243" t="s">
        <v>1650</v>
      </c>
      <c r="C214" s="250">
        <v>43920.0</v>
      </c>
      <c r="D214" s="245" t="s">
        <v>1651</v>
      </c>
      <c r="E214" s="247" t="s">
        <v>1226</v>
      </c>
      <c r="F214" s="243" t="s">
        <v>1227</v>
      </c>
      <c r="G214" s="243" t="s">
        <v>1228</v>
      </c>
      <c r="H214" s="237"/>
      <c r="I214" s="237"/>
      <c r="J214" s="237"/>
      <c r="K214" s="237"/>
      <c r="L214" s="237"/>
      <c r="M214" s="237"/>
      <c r="N214" s="237"/>
      <c r="O214" s="237"/>
      <c r="P214" s="237"/>
      <c r="Q214" s="237"/>
      <c r="R214" s="237"/>
      <c r="S214" s="237"/>
      <c r="T214" s="237"/>
      <c r="U214" s="237"/>
      <c r="V214" s="237"/>
    </row>
    <row r="215" ht="12.75" customHeight="1">
      <c r="A215" s="248" t="s">
        <v>452</v>
      </c>
      <c r="B215" s="243" t="s">
        <v>1652</v>
      </c>
      <c r="C215" s="249" t="s">
        <v>1233</v>
      </c>
      <c r="D215" s="245" t="s">
        <v>1653</v>
      </c>
      <c r="E215" s="243" t="s">
        <v>1226</v>
      </c>
      <c r="F215" s="243" t="s">
        <v>1231</v>
      </c>
      <c r="G215" s="243" t="s">
        <v>1172</v>
      </c>
      <c r="H215" s="237"/>
      <c r="I215" s="237"/>
      <c r="J215" s="237"/>
      <c r="K215" s="237"/>
      <c r="L215" s="237"/>
      <c r="M215" s="237"/>
      <c r="N215" s="237"/>
      <c r="O215" s="237"/>
      <c r="P215" s="237"/>
      <c r="Q215" s="237"/>
      <c r="R215" s="237"/>
      <c r="S215" s="237"/>
      <c r="T215" s="237"/>
      <c r="U215" s="237"/>
      <c r="V215" s="237"/>
    </row>
    <row r="216" ht="12.75" customHeight="1">
      <c r="A216" s="248" t="s">
        <v>452</v>
      </c>
      <c r="B216" s="243" t="s">
        <v>1576</v>
      </c>
      <c r="C216" s="250">
        <v>43920.0</v>
      </c>
      <c r="D216" s="245" t="s">
        <v>1577</v>
      </c>
      <c r="E216" s="247" t="s">
        <v>1226</v>
      </c>
      <c r="F216" s="243" t="s">
        <v>1227</v>
      </c>
      <c r="G216" s="243" t="s">
        <v>1228</v>
      </c>
      <c r="H216" s="237"/>
      <c r="I216" s="237"/>
      <c r="J216" s="237"/>
      <c r="K216" s="237"/>
      <c r="L216" s="237"/>
      <c r="M216" s="237"/>
      <c r="N216" s="237"/>
      <c r="O216" s="237"/>
      <c r="P216" s="237"/>
      <c r="Q216" s="237"/>
      <c r="R216" s="237"/>
      <c r="S216" s="237"/>
      <c r="T216" s="237"/>
      <c r="U216" s="237"/>
      <c r="V216" s="237"/>
    </row>
    <row r="217" ht="12.75" customHeight="1">
      <c r="A217" s="248" t="s">
        <v>456</v>
      </c>
      <c r="B217" s="243" t="s">
        <v>1654</v>
      </c>
      <c r="C217" s="249" t="s">
        <v>1233</v>
      </c>
      <c r="D217" s="245" t="s">
        <v>1655</v>
      </c>
      <c r="E217" s="243" t="s">
        <v>1226</v>
      </c>
      <c r="F217" s="243" t="s">
        <v>1231</v>
      </c>
      <c r="G217" s="243" t="s">
        <v>1172</v>
      </c>
      <c r="H217" s="237"/>
      <c r="I217" s="237"/>
      <c r="J217" s="237"/>
      <c r="K217" s="237"/>
      <c r="L217" s="237"/>
      <c r="M217" s="237"/>
      <c r="N217" s="237"/>
      <c r="O217" s="237"/>
      <c r="P217" s="237"/>
      <c r="Q217" s="237"/>
      <c r="R217" s="237"/>
      <c r="S217" s="237"/>
      <c r="T217" s="237"/>
      <c r="U217" s="237"/>
      <c r="V217" s="237"/>
    </row>
    <row r="218" ht="12.75" customHeight="1">
      <c r="A218" s="248" t="s">
        <v>460</v>
      </c>
      <c r="B218" s="243" t="s">
        <v>1656</v>
      </c>
      <c r="C218" s="249" t="s">
        <v>1233</v>
      </c>
      <c r="D218" s="245" t="s">
        <v>1657</v>
      </c>
      <c r="E218" s="243" t="s">
        <v>1226</v>
      </c>
      <c r="F218" s="243" t="s">
        <v>1231</v>
      </c>
      <c r="G218" s="243" t="s">
        <v>1172</v>
      </c>
      <c r="H218" s="237"/>
      <c r="I218" s="237"/>
      <c r="J218" s="237"/>
      <c r="K218" s="237"/>
      <c r="L218" s="237"/>
      <c r="M218" s="237"/>
      <c r="N218" s="237"/>
      <c r="O218" s="237"/>
      <c r="P218" s="237"/>
      <c r="Q218" s="237"/>
      <c r="R218" s="237"/>
      <c r="S218" s="237"/>
      <c r="T218" s="237"/>
      <c r="U218" s="237"/>
      <c r="V218" s="237"/>
    </row>
    <row r="219" ht="12.75" customHeight="1">
      <c r="A219" s="248" t="s">
        <v>465</v>
      </c>
      <c r="B219" s="243" t="s">
        <v>1658</v>
      </c>
      <c r="C219" s="249" t="s">
        <v>1233</v>
      </c>
      <c r="D219" s="245" t="s">
        <v>1659</v>
      </c>
      <c r="E219" s="243" t="s">
        <v>1226</v>
      </c>
      <c r="F219" s="243" t="s">
        <v>1231</v>
      </c>
      <c r="G219" s="243" t="s">
        <v>1172</v>
      </c>
      <c r="H219" s="237"/>
      <c r="I219" s="237"/>
      <c r="J219" s="237"/>
      <c r="K219" s="237"/>
      <c r="L219" s="237"/>
      <c r="M219" s="237"/>
      <c r="N219" s="237"/>
      <c r="O219" s="237"/>
      <c r="P219" s="237"/>
      <c r="Q219" s="237"/>
      <c r="R219" s="237"/>
      <c r="S219" s="237"/>
      <c r="T219" s="237"/>
      <c r="U219" s="237"/>
      <c r="V219" s="237"/>
    </row>
    <row r="220" ht="12.75" customHeight="1">
      <c r="A220" s="248" t="s">
        <v>481</v>
      </c>
      <c r="B220" s="243" t="s">
        <v>1660</v>
      </c>
      <c r="C220" s="249" t="s">
        <v>1224</v>
      </c>
      <c r="D220" s="245" t="s">
        <v>1661</v>
      </c>
      <c r="E220" s="243" t="s">
        <v>1226</v>
      </c>
      <c r="F220" s="243" t="s">
        <v>1231</v>
      </c>
      <c r="G220" s="243" t="s">
        <v>1172</v>
      </c>
      <c r="H220" s="237"/>
      <c r="I220" s="237"/>
      <c r="J220" s="237"/>
      <c r="K220" s="237"/>
      <c r="L220" s="237"/>
      <c r="M220" s="237"/>
      <c r="N220" s="237"/>
      <c r="O220" s="237"/>
      <c r="P220" s="237"/>
      <c r="Q220" s="237"/>
      <c r="R220" s="237"/>
      <c r="S220" s="237"/>
      <c r="T220" s="237"/>
      <c r="U220" s="237"/>
      <c r="V220" s="237"/>
    </row>
    <row r="221" ht="12.75" customHeight="1">
      <c r="A221" s="248" t="s">
        <v>481</v>
      </c>
      <c r="B221" s="243" t="s">
        <v>1662</v>
      </c>
      <c r="C221" s="249" t="s">
        <v>1224</v>
      </c>
      <c r="D221" s="245" t="s">
        <v>1663</v>
      </c>
      <c r="E221" s="243" t="s">
        <v>1226</v>
      </c>
      <c r="F221" s="243" t="s">
        <v>1227</v>
      </c>
      <c r="G221" s="243" t="s">
        <v>1228</v>
      </c>
      <c r="H221" s="237"/>
      <c r="I221" s="237"/>
      <c r="J221" s="237"/>
      <c r="K221" s="237"/>
      <c r="L221" s="237"/>
      <c r="M221" s="237"/>
      <c r="N221" s="237"/>
      <c r="O221" s="237"/>
      <c r="P221" s="237"/>
      <c r="Q221" s="237"/>
      <c r="R221" s="237"/>
      <c r="S221" s="237"/>
      <c r="T221" s="237"/>
      <c r="U221" s="237"/>
      <c r="V221" s="237"/>
    </row>
    <row r="222" ht="12.75" customHeight="1">
      <c r="A222" s="248" t="s">
        <v>481</v>
      </c>
      <c r="B222" s="243" t="s">
        <v>1664</v>
      </c>
      <c r="C222" s="249" t="s">
        <v>1264</v>
      </c>
      <c r="D222" s="245" t="s">
        <v>1665</v>
      </c>
      <c r="E222" s="243" t="s">
        <v>1226</v>
      </c>
      <c r="F222" s="243" t="s">
        <v>1231</v>
      </c>
      <c r="G222" s="243" t="s">
        <v>1172</v>
      </c>
      <c r="H222" s="237"/>
      <c r="I222" s="237"/>
      <c r="J222" s="237"/>
      <c r="K222" s="237"/>
      <c r="L222" s="237"/>
      <c r="M222" s="237"/>
      <c r="N222" s="237"/>
      <c r="O222" s="237"/>
      <c r="P222" s="237"/>
      <c r="Q222" s="237"/>
      <c r="R222" s="237"/>
      <c r="S222" s="237"/>
      <c r="T222" s="237"/>
      <c r="U222" s="237"/>
      <c r="V222" s="237"/>
    </row>
    <row r="223" ht="12.75" customHeight="1">
      <c r="A223" s="248" t="s">
        <v>481</v>
      </c>
      <c r="B223" s="243" t="s">
        <v>1666</v>
      </c>
      <c r="C223" s="250">
        <v>43920.0</v>
      </c>
      <c r="D223" s="245" t="s">
        <v>1667</v>
      </c>
      <c r="E223" s="247" t="s">
        <v>1226</v>
      </c>
      <c r="F223" s="243" t="s">
        <v>1227</v>
      </c>
      <c r="G223" s="243" t="s">
        <v>1228</v>
      </c>
      <c r="H223" s="237"/>
      <c r="I223" s="237"/>
      <c r="J223" s="237"/>
      <c r="K223" s="237"/>
      <c r="L223" s="237"/>
      <c r="M223" s="237"/>
      <c r="N223" s="237"/>
      <c r="O223" s="237"/>
      <c r="P223" s="237"/>
      <c r="Q223" s="237"/>
      <c r="R223" s="237"/>
      <c r="S223" s="237"/>
      <c r="T223" s="237"/>
      <c r="U223" s="237"/>
      <c r="V223" s="237"/>
    </row>
    <row r="224" ht="12.75" customHeight="1">
      <c r="A224" s="248" t="s">
        <v>485</v>
      </c>
      <c r="B224" s="243" t="s">
        <v>1668</v>
      </c>
      <c r="C224" s="249" t="s">
        <v>1224</v>
      </c>
      <c r="D224" s="245" t="s">
        <v>1669</v>
      </c>
      <c r="E224" s="243" t="s">
        <v>1226</v>
      </c>
      <c r="F224" s="243" t="s">
        <v>1227</v>
      </c>
      <c r="G224" s="243" t="s">
        <v>1228</v>
      </c>
      <c r="H224" s="237"/>
      <c r="I224" s="237"/>
      <c r="J224" s="237"/>
      <c r="K224" s="237"/>
      <c r="L224" s="237"/>
      <c r="M224" s="237"/>
      <c r="N224" s="237"/>
      <c r="O224" s="237"/>
      <c r="P224" s="237"/>
      <c r="Q224" s="237"/>
      <c r="R224" s="237"/>
      <c r="S224" s="237"/>
      <c r="T224" s="237"/>
      <c r="U224" s="237"/>
      <c r="V224" s="237"/>
    </row>
    <row r="225" ht="12.75" customHeight="1">
      <c r="A225" s="248" t="s">
        <v>485</v>
      </c>
      <c r="B225" s="243" t="s">
        <v>1670</v>
      </c>
      <c r="C225" s="249" t="s">
        <v>1224</v>
      </c>
      <c r="D225" s="245" t="s">
        <v>1671</v>
      </c>
      <c r="E225" s="243" t="s">
        <v>1226</v>
      </c>
      <c r="F225" s="243" t="s">
        <v>1231</v>
      </c>
      <c r="G225" s="243" t="s">
        <v>1172</v>
      </c>
      <c r="H225" s="237"/>
      <c r="I225" s="237"/>
      <c r="J225" s="237"/>
      <c r="K225" s="237"/>
      <c r="L225" s="237"/>
      <c r="M225" s="237"/>
      <c r="N225" s="237"/>
      <c r="O225" s="237"/>
      <c r="P225" s="237"/>
      <c r="Q225" s="237"/>
      <c r="R225" s="237"/>
      <c r="S225" s="237"/>
      <c r="T225" s="237"/>
      <c r="U225" s="237"/>
      <c r="V225" s="237"/>
    </row>
    <row r="226" ht="12.75" customHeight="1">
      <c r="A226" s="248" t="s">
        <v>485</v>
      </c>
      <c r="B226" s="243" t="s">
        <v>1672</v>
      </c>
      <c r="C226" s="249" t="s">
        <v>1264</v>
      </c>
      <c r="D226" s="245" t="s">
        <v>1673</v>
      </c>
      <c r="E226" s="243" t="s">
        <v>1226</v>
      </c>
      <c r="F226" s="243" t="s">
        <v>1231</v>
      </c>
      <c r="G226" s="243" t="s">
        <v>1172</v>
      </c>
      <c r="H226" s="237"/>
      <c r="I226" s="237"/>
      <c r="J226" s="237"/>
      <c r="K226" s="237"/>
      <c r="L226" s="237"/>
      <c r="M226" s="237"/>
      <c r="N226" s="237"/>
      <c r="O226" s="237"/>
      <c r="P226" s="237"/>
      <c r="Q226" s="237"/>
      <c r="R226" s="237"/>
      <c r="S226" s="237"/>
      <c r="T226" s="237"/>
      <c r="U226" s="237"/>
      <c r="V226" s="237"/>
    </row>
    <row r="227" ht="12.75" customHeight="1">
      <c r="A227" s="248" t="s">
        <v>485</v>
      </c>
      <c r="B227" s="243" t="s">
        <v>1674</v>
      </c>
      <c r="C227" s="250">
        <v>43920.0</v>
      </c>
      <c r="D227" s="245" t="s">
        <v>1675</v>
      </c>
      <c r="E227" s="247" t="s">
        <v>1226</v>
      </c>
      <c r="F227" s="243" t="s">
        <v>1227</v>
      </c>
      <c r="G227" s="243" t="s">
        <v>1228</v>
      </c>
      <c r="H227" s="237"/>
      <c r="I227" s="237"/>
      <c r="J227" s="237"/>
      <c r="K227" s="237"/>
      <c r="L227" s="237"/>
      <c r="M227" s="237"/>
      <c r="N227" s="237"/>
      <c r="O227" s="237"/>
      <c r="P227" s="237"/>
      <c r="Q227" s="237"/>
      <c r="R227" s="237"/>
      <c r="S227" s="237"/>
      <c r="T227" s="237"/>
      <c r="U227" s="237"/>
      <c r="V227" s="237"/>
    </row>
    <row r="228" ht="12.75" customHeight="1">
      <c r="A228" s="248" t="s">
        <v>516</v>
      </c>
      <c r="B228" s="243" t="s">
        <v>1676</v>
      </c>
      <c r="C228" s="249" t="s">
        <v>1224</v>
      </c>
      <c r="D228" s="245" t="s">
        <v>1677</v>
      </c>
      <c r="E228" s="243" t="s">
        <v>1226</v>
      </c>
      <c r="F228" s="243" t="s">
        <v>1231</v>
      </c>
      <c r="G228" s="243" t="s">
        <v>1172</v>
      </c>
      <c r="H228" s="237"/>
      <c r="I228" s="237"/>
      <c r="J228" s="237"/>
      <c r="K228" s="237"/>
      <c r="L228" s="237"/>
      <c r="M228" s="237"/>
      <c r="N228" s="237"/>
      <c r="O228" s="237"/>
      <c r="P228" s="237"/>
      <c r="Q228" s="237"/>
      <c r="R228" s="237"/>
      <c r="S228" s="237"/>
      <c r="T228" s="237"/>
      <c r="U228" s="237"/>
      <c r="V228" s="237"/>
    </row>
    <row r="229" ht="12.75" customHeight="1">
      <c r="A229" s="248" t="s">
        <v>516</v>
      </c>
      <c r="B229" s="243" t="s">
        <v>1678</v>
      </c>
      <c r="C229" s="249" t="s">
        <v>1224</v>
      </c>
      <c r="D229" s="245" t="s">
        <v>1679</v>
      </c>
      <c r="E229" s="243" t="s">
        <v>1226</v>
      </c>
      <c r="F229" s="243" t="s">
        <v>1227</v>
      </c>
      <c r="G229" s="243" t="s">
        <v>1228</v>
      </c>
      <c r="H229" s="237"/>
      <c r="I229" s="237"/>
      <c r="J229" s="237"/>
      <c r="K229" s="237"/>
      <c r="L229" s="237"/>
      <c r="M229" s="237"/>
      <c r="N229" s="237"/>
      <c r="O229" s="237"/>
      <c r="P229" s="237"/>
      <c r="Q229" s="237"/>
      <c r="R229" s="237"/>
      <c r="S229" s="237"/>
      <c r="T229" s="237"/>
      <c r="U229" s="237"/>
      <c r="V229" s="237"/>
    </row>
    <row r="230" ht="12.75" customHeight="1">
      <c r="A230" s="248" t="s">
        <v>516</v>
      </c>
      <c r="B230" s="243" t="s">
        <v>1680</v>
      </c>
      <c r="C230" s="249" t="s">
        <v>1233</v>
      </c>
      <c r="D230" s="245" t="s">
        <v>1681</v>
      </c>
      <c r="E230" s="243" t="s">
        <v>1226</v>
      </c>
      <c r="F230" s="243" t="s">
        <v>1231</v>
      </c>
      <c r="G230" s="243" t="s">
        <v>1172</v>
      </c>
      <c r="H230" s="237"/>
      <c r="I230" s="237"/>
      <c r="J230" s="237"/>
      <c r="K230" s="237"/>
      <c r="L230" s="237"/>
      <c r="M230" s="237"/>
      <c r="N230" s="237"/>
      <c r="O230" s="237"/>
      <c r="P230" s="237"/>
      <c r="Q230" s="237"/>
      <c r="R230" s="237"/>
      <c r="S230" s="237"/>
      <c r="T230" s="237"/>
      <c r="U230" s="237"/>
      <c r="V230" s="237"/>
    </row>
    <row r="231" ht="12.75" customHeight="1">
      <c r="A231" s="248" t="s">
        <v>516</v>
      </c>
      <c r="B231" s="243" t="s">
        <v>1682</v>
      </c>
      <c r="C231" s="250">
        <v>43920.0</v>
      </c>
      <c r="D231" s="245" t="s">
        <v>1683</v>
      </c>
      <c r="E231" s="247" t="s">
        <v>1226</v>
      </c>
      <c r="F231" s="243" t="s">
        <v>1227</v>
      </c>
      <c r="G231" s="243" t="s">
        <v>1228</v>
      </c>
      <c r="H231" s="237"/>
      <c r="I231" s="237"/>
      <c r="J231" s="237"/>
      <c r="K231" s="237"/>
      <c r="L231" s="237"/>
      <c r="M231" s="237"/>
      <c r="N231" s="237"/>
      <c r="O231" s="237"/>
      <c r="P231" s="237"/>
      <c r="Q231" s="237"/>
      <c r="R231" s="237"/>
      <c r="S231" s="237"/>
      <c r="T231" s="237"/>
      <c r="U231" s="237"/>
      <c r="V231" s="237"/>
    </row>
    <row r="232" ht="12.75" customHeight="1">
      <c r="A232" s="248" t="s">
        <v>522</v>
      </c>
      <c r="B232" s="243" t="s">
        <v>1684</v>
      </c>
      <c r="C232" s="249" t="s">
        <v>1224</v>
      </c>
      <c r="D232" s="245" t="s">
        <v>1685</v>
      </c>
      <c r="E232" s="243" t="s">
        <v>1226</v>
      </c>
      <c r="F232" s="243" t="s">
        <v>1231</v>
      </c>
      <c r="G232" s="243" t="s">
        <v>1172</v>
      </c>
      <c r="H232" s="237"/>
      <c r="I232" s="237"/>
      <c r="J232" s="237"/>
      <c r="K232" s="237"/>
      <c r="L232" s="237"/>
      <c r="M232" s="237"/>
      <c r="N232" s="237"/>
      <c r="O232" s="237"/>
      <c r="P232" s="237"/>
      <c r="Q232" s="237"/>
      <c r="R232" s="237"/>
      <c r="S232" s="237"/>
      <c r="T232" s="237"/>
      <c r="U232" s="237"/>
      <c r="V232" s="237"/>
    </row>
    <row r="233" ht="12.75" customHeight="1">
      <c r="A233" s="248" t="s">
        <v>522</v>
      </c>
      <c r="B233" s="243" t="s">
        <v>1686</v>
      </c>
      <c r="C233" s="249" t="s">
        <v>1224</v>
      </c>
      <c r="D233" s="245" t="s">
        <v>1687</v>
      </c>
      <c r="E233" s="243" t="s">
        <v>1226</v>
      </c>
      <c r="F233" s="243" t="s">
        <v>1227</v>
      </c>
      <c r="G233" s="243" t="s">
        <v>1228</v>
      </c>
      <c r="H233" s="237"/>
      <c r="I233" s="237"/>
      <c r="J233" s="237"/>
      <c r="K233" s="237"/>
      <c r="L233" s="237"/>
      <c r="M233" s="237"/>
      <c r="N233" s="237"/>
      <c r="O233" s="237"/>
      <c r="P233" s="237"/>
      <c r="Q233" s="237"/>
      <c r="R233" s="237"/>
      <c r="S233" s="237"/>
      <c r="T233" s="237"/>
      <c r="U233" s="237"/>
      <c r="V233" s="237"/>
    </row>
    <row r="234" ht="12.75" customHeight="1">
      <c r="A234" s="248" t="s">
        <v>522</v>
      </c>
      <c r="B234" s="243" t="s">
        <v>1688</v>
      </c>
      <c r="C234" s="249" t="s">
        <v>1233</v>
      </c>
      <c r="D234" s="245" t="s">
        <v>1689</v>
      </c>
      <c r="E234" s="243" t="s">
        <v>1226</v>
      </c>
      <c r="F234" s="243" t="s">
        <v>1231</v>
      </c>
      <c r="G234" s="243" t="s">
        <v>1172</v>
      </c>
      <c r="H234" s="237"/>
      <c r="I234" s="237"/>
      <c r="J234" s="237"/>
      <c r="K234" s="237"/>
      <c r="L234" s="237"/>
      <c r="M234" s="237"/>
      <c r="N234" s="237"/>
      <c r="O234" s="237"/>
      <c r="P234" s="237"/>
      <c r="Q234" s="237"/>
      <c r="R234" s="237"/>
      <c r="S234" s="237"/>
      <c r="T234" s="237"/>
      <c r="U234" s="237"/>
      <c r="V234" s="237"/>
    </row>
    <row r="235" ht="12.75" customHeight="1">
      <c r="A235" s="248" t="s">
        <v>522</v>
      </c>
      <c r="B235" s="243" t="s">
        <v>1690</v>
      </c>
      <c r="C235" s="250">
        <v>43920.0</v>
      </c>
      <c r="D235" s="245" t="s">
        <v>1691</v>
      </c>
      <c r="E235" s="247" t="s">
        <v>1226</v>
      </c>
      <c r="F235" s="243" t="s">
        <v>1227</v>
      </c>
      <c r="G235" s="243" t="s">
        <v>1228</v>
      </c>
      <c r="H235" s="237"/>
      <c r="I235" s="237"/>
      <c r="J235" s="237"/>
      <c r="K235" s="237"/>
      <c r="L235" s="237"/>
      <c r="M235" s="237"/>
      <c r="N235" s="237"/>
      <c r="O235" s="237"/>
      <c r="P235" s="237"/>
      <c r="Q235" s="237"/>
      <c r="R235" s="237"/>
      <c r="S235" s="237"/>
      <c r="T235" s="237"/>
      <c r="U235" s="237"/>
      <c r="V235" s="237"/>
    </row>
    <row r="236" ht="12.75" customHeight="1">
      <c r="A236" s="248" t="s">
        <v>526</v>
      </c>
      <c r="B236" s="243" t="s">
        <v>1692</v>
      </c>
      <c r="C236" s="249" t="s">
        <v>1224</v>
      </c>
      <c r="D236" s="245" t="s">
        <v>1693</v>
      </c>
      <c r="E236" s="243" t="s">
        <v>1226</v>
      </c>
      <c r="F236" s="243" t="s">
        <v>1231</v>
      </c>
      <c r="G236" s="243" t="s">
        <v>1172</v>
      </c>
      <c r="H236" s="237"/>
      <c r="I236" s="237"/>
      <c r="J236" s="237"/>
      <c r="K236" s="237"/>
      <c r="L236" s="237"/>
      <c r="M236" s="237"/>
      <c r="N236" s="237"/>
      <c r="O236" s="237"/>
      <c r="P236" s="237"/>
      <c r="Q236" s="237"/>
      <c r="R236" s="237"/>
      <c r="S236" s="237"/>
      <c r="T236" s="237"/>
      <c r="U236" s="237"/>
      <c r="V236" s="237"/>
    </row>
    <row r="237" ht="12.75" customHeight="1">
      <c r="A237" s="248" t="s">
        <v>526</v>
      </c>
      <c r="B237" s="243" t="s">
        <v>1694</v>
      </c>
      <c r="C237" s="249" t="s">
        <v>1233</v>
      </c>
      <c r="D237" s="245" t="s">
        <v>1695</v>
      </c>
      <c r="E237" s="243" t="s">
        <v>1226</v>
      </c>
      <c r="F237" s="243" t="s">
        <v>1231</v>
      </c>
      <c r="G237" s="243" t="s">
        <v>1172</v>
      </c>
      <c r="H237" s="237"/>
      <c r="I237" s="237"/>
      <c r="J237" s="237"/>
      <c r="K237" s="237"/>
      <c r="L237" s="237"/>
      <c r="M237" s="237"/>
      <c r="N237" s="237"/>
      <c r="O237" s="237"/>
      <c r="P237" s="237"/>
      <c r="Q237" s="237"/>
      <c r="R237" s="237"/>
      <c r="S237" s="237"/>
      <c r="T237" s="237"/>
      <c r="U237" s="237"/>
      <c r="V237" s="237"/>
    </row>
    <row r="238" ht="12.75" customHeight="1">
      <c r="A238" s="248" t="s">
        <v>526</v>
      </c>
      <c r="B238" s="243" t="s">
        <v>1696</v>
      </c>
      <c r="C238" s="250">
        <v>43920.0</v>
      </c>
      <c r="D238" s="245" t="s">
        <v>1697</v>
      </c>
      <c r="E238" s="247" t="s">
        <v>1226</v>
      </c>
      <c r="F238" s="243" t="s">
        <v>1227</v>
      </c>
      <c r="G238" s="243" t="s">
        <v>1228</v>
      </c>
      <c r="H238" s="237"/>
      <c r="I238" s="237"/>
      <c r="J238" s="237"/>
      <c r="K238" s="237"/>
      <c r="L238" s="237"/>
      <c r="M238" s="237"/>
      <c r="N238" s="237"/>
      <c r="O238" s="237"/>
      <c r="P238" s="237"/>
      <c r="Q238" s="237"/>
      <c r="R238" s="237"/>
      <c r="S238" s="237"/>
      <c r="T238" s="237"/>
      <c r="U238" s="237"/>
      <c r="V238" s="237"/>
    </row>
    <row r="239" ht="12.75" customHeight="1">
      <c r="A239" s="248" t="s">
        <v>532</v>
      </c>
      <c r="B239" s="243" t="s">
        <v>1698</v>
      </c>
      <c r="C239" s="249" t="s">
        <v>1224</v>
      </c>
      <c r="D239" s="245" t="s">
        <v>1699</v>
      </c>
      <c r="E239" s="243" t="s">
        <v>1226</v>
      </c>
      <c r="F239" s="243" t="s">
        <v>1231</v>
      </c>
      <c r="G239" s="243" t="s">
        <v>1172</v>
      </c>
      <c r="H239" s="237"/>
      <c r="I239" s="237"/>
      <c r="J239" s="237"/>
      <c r="K239" s="237"/>
      <c r="L239" s="237"/>
      <c r="M239" s="237"/>
      <c r="N239" s="237"/>
      <c r="O239" s="237"/>
      <c r="P239" s="237"/>
      <c r="Q239" s="237"/>
      <c r="R239" s="237"/>
      <c r="S239" s="237"/>
      <c r="T239" s="237"/>
      <c r="U239" s="237"/>
      <c r="V239" s="237"/>
    </row>
    <row r="240" ht="12.75" customHeight="1">
      <c r="A240" s="248" t="s">
        <v>532</v>
      </c>
      <c r="B240" s="243" t="s">
        <v>1700</v>
      </c>
      <c r="C240" s="249" t="s">
        <v>1224</v>
      </c>
      <c r="D240" s="245" t="s">
        <v>1701</v>
      </c>
      <c r="E240" s="243" t="s">
        <v>1226</v>
      </c>
      <c r="F240" s="243" t="s">
        <v>1227</v>
      </c>
      <c r="G240" s="243" t="s">
        <v>1228</v>
      </c>
      <c r="H240" s="237"/>
      <c r="I240" s="237"/>
      <c r="J240" s="237"/>
      <c r="K240" s="237"/>
      <c r="L240" s="237"/>
      <c r="M240" s="237"/>
      <c r="N240" s="237"/>
      <c r="O240" s="237"/>
      <c r="P240" s="237"/>
      <c r="Q240" s="237"/>
      <c r="R240" s="237"/>
      <c r="S240" s="237"/>
      <c r="T240" s="237"/>
      <c r="U240" s="237"/>
      <c r="V240" s="237"/>
    </row>
    <row r="241" ht="12.75" customHeight="1">
      <c r="A241" s="248" t="s">
        <v>532</v>
      </c>
      <c r="B241" s="243" t="s">
        <v>1702</v>
      </c>
      <c r="C241" s="249" t="s">
        <v>1233</v>
      </c>
      <c r="D241" s="245" t="s">
        <v>1703</v>
      </c>
      <c r="E241" s="243" t="s">
        <v>1226</v>
      </c>
      <c r="F241" s="243" t="s">
        <v>1231</v>
      </c>
      <c r="G241" s="243" t="s">
        <v>1172</v>
      </c>
      <c r="H241" s="237"/>
      <c r="I241" s="237"/>
      <c r="J241" s="237"/>
      <c r="K241" s="237"/>
      <c r="L241" s="237"/>
      <c r="M241" s="237"/>
      <c r="N241" s="237"/>
      <c r="O241" s="237"/>
      <c r="P241" s="237"/>
      <c r="Q241" s="237"/>
      <c r="R241" s="237"/>
      <c r="S241" s="237"/>
      <c r="T241" s="237"/>
      <c r="U241" s="237"/>
      <c r="V241" s="237"/>
    </row>
    <row r="242" ht="12.75" customHeight="1">
      <c r="A242" s="248" t="s">
        <v>532</v>
      </c>
      <c r="B242" s="243" t="s">
        <v>1704</v>
      </c>
      <c r="C242" s="250">
        <v>43920.0</v>
      </c>
      <c r="D242" s="245" t="s">
        <v>1705</v>
      </c>
      <c r="E242" s="247" t="s">
        <v>1226</v>
      </c>
      <c r="F242" s="243" t="s">
        <v>1227</v>
      </c>
      <c r="G242" s="243" t="s">
        <v>1228</v>
      </c>
      <c r="H242" s="237"/>
      <c r="I242" s="237"/>
      <c r="J242" s="237"/>
      <c r="K242" s="237"/>
      <c r="L242" s="237"/>
      <c r="M242" s="237"/>
      <c r="N242" s="237"/>
      <c r="O242" s="237"/>
      <c r="P242" s="237"/>
      <c r="Q242" s="237"/>
      <c r="R242" s="237"/>
      <c r="S242" s="237"/>
      <c r="T242" s="237"/>
      <c r="U242" s="237"/>
      <c r="V242" s="237"/>
    </row>
    <row r="243" ht="12.75" customHeight="1">
      <c r="A243" s="248" t="s">
        <v>538</v>
      </c>
      <c r="B243" s="243" t="s">
        <v>1706</v>
      </c>
      <c r="C243" s="249" t="s">
        <v>1224</v>
      </c>
      <c r="D243" s="245" t="s">
        <v>1707</v>
      </c>
      <c r="E243" s="243" t="s">
        <v>1226</v>
      </c>
      <c r="F243" s="243" t="s">
        <v>1227</v>
      </c>
      <c r="G243" s="243" t="s">
        <v>1228</v>
      </c>
      <c r="H243" s="237"/>
      <c r="I243" s="237"/>
      <c r="J243" s="237"/>
      <c r="K243" s="237"/>
      <c r="L243" s="237"/>
      <c r="M243" s="237"/>
      <c r="N243" s="237"/>
      <c r="O243" s="237"/>
      <c r="P243" s="237"/>
      <c r="Q243" s="237"/>
      <c r="R243" s="237"/>
      <c r="S243" s="237"/>
      <c r="T243" s="237"/>
      <c r="U243" s="237"/>
      <c r="V243" s="237"/>
    </row>
    <row r="244" ht="12.75" customHeight="1">
      <c r="A244" s="248" t="s">
        <v>538</v>
      </c>
      <c r="B244" s="243" t="s">
        <v>1708</v>
      </c>
      <c r="C244" s="249" t="s">
        <v>1224</v>
      </c>
      <c r="D244" s="245" t="s">
        <v>1709</v>
      </c>
      <c r="E244" s="243" t="s">
        <v>1226</v>
      </c>
      <c r="F244" s="243" t="s">
        <v>1231</v>
      </c>
      <c r="G244" s="243" t="s">
        <v>1172</v>
      </c>
      <c r="H244" s="237"/>
      <c r="I244" s="237"/>
      <c r="J244" s="237"/>
      <c r="K244" s="237"/>
      <c r="L244" s="237"/>
      <c r="M244" s="237"/>
      <c r="N244" s="237"/>
      <c r="O244" s="237"/>
      <c r="P244" s="237"/>
      <c r="Q244" s="237"/>
      <c r="R244" s="237"/>
      <c r="S244" s="237"/>
      <c r="T244" s="237"/>
      <c r="U244" s="237"/>
      <c r="V244" s="237"/>
    </row>
    <row r="245" ht="12.75" customHeight="1">
      <c r="A245" s="248" t="s">
        <v>538</v>
      </c>
      <c r="B245" s="243" t="s">
        <v>1710</v>
      </c>
      <c r="C245" s="249" t="s">
        <v>1233</v>
      </c>
      <c r="D245" s="245" t="s">
        <v>1711</v>
      </c>
      <c r="E245" s="243" t="s">
        <v>1226</v>
      </c>
      <c r="F245" s="243" t="s">
        <v>1231</v>
      </c>
      <c r="G245" s="243" t="s">
        <v>1172</v>
      </c>
      <c r="H245" s="237"/>
      <c r="I245" s="237"/>
      <c r="J245" s="237"/>
      <c r="K245" s="237"/>
      <c r="L245" s="237"/>
      <c r="M245" s="237"/>
      <c r="N245" s="237"/>
      <c r="O245" s="237"/>
      <c r="P245" s="237"/>
      <c r="Q245" s="237"/>
      <c r="R245" s="237"/>
      <c r="S245" s="237"/>
      <c r="T245" s="237"/>
      <c r="U245" s="237"/>
      <c r="V245" s="237"/>
    </row>
    <row r="246" ht="12.75" customHeight="1">
      <c r="A246" s="248" t="s">
        <v>538</v>
      </c>
      <c r="B246" s="243" t="s">
        <v>1712</v>
      </c>
      <c r="C246" s="250">
        <v>43920.0</v>
      </c>
      <c r="D246" s="245" t="s">
        <v>1713</v>
      </c>
      <c r="E246" s="247" t="s">
        <v>1226</v>
      </c>
      <c r="F246" s="243" t="s">
        <v>1227</v>
      </c>
      <c r="G246" s="243" t="s">
        <v>1228</v>
      </c>
      <c r="H246" s="237"/>
      <c r="I246" s="237"/>
      <c r="J246" s="237"/>
      <c r="K246" s="237"/>
      <c r="L246" s="237"/>
      <c r="M246" s="237"/>
      <c r="N246" s="237"/>
      <c r="O246" s="237"/>
      <c r="P246" s="237"/>
      <c r="Q246" s="237"/>
      <c r="R246" s="237"/>
      <c r="S246" s="237"/>
      <c r="T246" s="237"/>
      <c r="U246" s="237"/>
      <c r="V246" s="237"/>
    </row>
    <row r="247" ht="12.75" customHeight="1">
      <c r="A247" s="248" t="s">
        <v>560</v>
      </c>
      <c r="B247" s="243" t="s">
        <v>1714</v>
      </c>
      <c r="C247" s="249" t="s">
        <v>1224</v>
      </c>
      <c r="D247" s="245" t="s">
        <v>1715</v>
      </c>
      <c r="E247" s="243" t="s">
        <v>1226</v>
      </c>
      <c r="F247" s="243" t="s">
        <v>1231</v>
      </c>
      <c r="G247" s="243" t="s">
        <v>1172</v>
      </c>
      <c r="H247" s="237"/>
      <c r="I247" s="237"/>
      <c r="J247" s="237"/>
      <c r="K247" s="237"/>
      <c r="L247" s="237"/>
      <c r="M247" s="237"/>
      <c r="N247" s="237"/>
      <c r="O247" s="237"/>
      <c r="P247" s="237"/>
      <c r="Q247" s="237"/>
      <c r="R247" s="237"/>
      <c r="S247" s="237"/>
      <c r="T247" s="237"/>
      <c r="U247" s="237"/>
      <c r="V247" s="237"/>
    </row>
    <row r="248" ht="12.75" customHeight="1">
      <c r="A248" s="248" t="s">
        <v>560</v>
      </c>
      <c r="B248" s="243" t="s">
        <v>1716</v>
      </c>
      <c r="C248" s="249" t="s">
        <v>1224</v>
      </c>
      <c r="D248" s="245" t="s">
        <v>1717</v>
      </c>
      <c r="E248" s="243" t="s">
        <v>1226</v>
      </c>
      <c r="F248" s="243" t="s">
        <v>1227</v>
      </c>
      <c r="G248" s="243" t="s">
        <v>1228</v>
      </c>
      <c r="H248" s="237"/>
      <c r="I248" s="237"/>
      <c r="J248" s="237"/>
      <c r="K248" s="237"/>
      <c r="L248" s="237"/>
      <c r="M248" s="237"/>
      <c r="N248" s="237"/>
      <c r="O248" s="237"/>
      <c r="P248" s="237"/>
      <c r="Q248" s="237"/>
      <c r="R248" s="237"/>
      <c r="S248" s="237"/>
      <c r="T248" s="237"/>
      <c r="U248" s="237"/>
      <c r="V248" s="237"/>
    </row>
    <row r="249" ht="12.75" customHeight="1">
      <c r="A249" s="248" t="s">
        <v>560</v>
      </c>
      <c r="B249" s="243" t="s">
        <v>1718</v>
      </c>
      <c r="C249" s="250">
        <v>43920.0</v>
      </c>
      <c r="D249" s="245" t="s">
        <v>1719</v>
      </c>
      <c r="E249" s="247" t="s">
        <v>1226</v>
      </c>
      <c r="F249" s="243" t="s">
        <v>1227</v>
      </c>
      <c r="G249" s="243" t="s">
        <v>1228</v>
      </c>
      <c r="H249" s="237"/>
      <c r="I249" s="237"/>
      <c r="J249" s="237"/>
      <c r="K249" s="237"/>
      <c r="L249" s="237"/>
      <c r="M249" s="237"/>
      <c r="N249" s="237"/>
      <c r="O249" s="237"/>
      <c r="P249" s="237"/>
      <c r="Q249" s="237"/>
      <c r="R249" s="237"/>
      <c r="S249" s="237"/>
      <c r="T249" s="237"/>
      <c r="U249" s="237"/>
      <c r="V249" s="237"/>
    </row>
    <row r="250" ht="13.5" customHeight="1">
      <c r="A250" s="248" t="s">
        <v>565</v>
      </c>
      <c r="B250" s="243" t="s">
        <v>1720</v>
      </c>
      <c r="C250" s="249" t="s">
        <v>1233</v>
      </c>
      <c r="D250" s="245" t="s">
        <v>1721</v>
      </c>
      <c r="E250" s="243" t="s">
        <v>1226</v>
      </c>
      <c r="F250" s="243" t="s">
        <v>1231</v>
      </c>
      <c r="G250" s="243" t="s">
        <v>1172</v>
      </c>
      <c r="H250" s="237"/>
      <c r="I250" s="237"/>
      <c r="J250" s="237"/>
      <c r="K250" s="237"/>
      <c r="L250" s="237"/>
      <c r="M250" s="237"/>
      <c r="N250" s="237"/>
      <c r="O250" s="237"/>
      <c r="P250" s="237"/>
      <c r="Q250" s="237"/>
      <c r="R250" s="237"/>
      <c r="S250" s="237"/>
      <c r="T250" s="237"/>
      <c r="U250" s="237"/>
      <c r="V250" s="237"/>
    </row>
    <row r="251" ht="15.0" customHeight="1">
      <c r="A251" s="248" t="s">
        <v>569</v>
      </c>
      <c r="B251" s="243" t="s">
        <v>1722</v>
      </c>
      <c r="C251" s="249" t="s">
        <v>1723</v>
      </c>
      <c r="D251" s="245" t="s">
        <v>1724</v>
      </c>
      <c r="E251" s="243" t="s">
        <v>1226</v>
      </c>
      <c r="F251" s="243" t="s">
        <v>1231</v>
      </c>
      <c r="G251" s="243" t="s">
        <v>1172</v>
      </c>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hyperlinks>
    <hyperlink r:id="rId1" ref="D3"/>
    <hyperlink r:id="rId2" ref="D4"/>
    <hyperlink r:id="rId3" ref="D5"/>
    <hyperlink r:id="rId4" ref="D6"/>
    <hyperlink r:id="rId5" ref="D7"/>
    <hyperlink r:id="rId6" ref="D8"/>
    <hyperlink r:id="rId7" ref="D9"/>
    <hyperlink r:id="rId8" ref="D10"/>
    <hyperlink r:id="rId9" ref="D11"/>
    <hyperlink r:id="rId10" ref="D12"/>
    <hyperlink r:id="rId11" ref="D13"/>
    <hyperlink r:id="rId12" ref="D14"/>
    <hyperlink r:id="rId13" ref="D15"/>
    <hyperlink r:id="rId14" ref="D16"/>
    <hyperlink r:id="rId15" ref="D17"/>
    <hyperlink r:id="rId16" ref="D18"/>
    <hyperlink r:id="rId17" ref="D19"/>
    <hyperlink r:id="rId18" ref="D20"/>
    <hyperlink r:id="rId19" ref="D21"/>
    <hyperlink r:id="rId20" ref="D22"/>
    <hyperlink r:id="rId21" ref="D23"/>
    <hyperlink r:id="rId22" ref="D24"/>
    <hyperlink r:id="rId23" ref="D25"/>
    <hyperlink r:id="rId24" ref="D26"/>
    <hyperlink r:id="rId25" ref="D27"/>
    <hyperlink r:id="rId26" ref="D28"/>
    <hyperlink r:id="rId27" ref="D29"/>
    <hyperlink r:id="rId28" ref="D30"/>
    <hyperlink r:id="rId29" ref="D31"/>
    <hyperlink r:id="rId30" ref="D32"/>
    <hyperlink r:id="rId31" ref="D33"/>
    <hyperlink r:id="rId32" ref="D34"/>
    <hyperlink r:id="rId33" ref="D35"/>
    <hyperlink r:id="rId34" ref="D36"/>
    <hyperlink r:id="rId35" ref="D37"/>
    <hyperlink r:id="rId36" ref="D38"/>
    <hyperlink r:id="rId37" ref="D39"/>
    <hyperlink r:id="rId38" ref="D40"/>
    <hyperlink r:id="rId39" ref="D41"/>
    <hyperlink r:id="rId40" ref="D42"/>
    <hyperlink r:id="rId41" ref="D43"/>
    <hyperlink r:id="rId42" ref="D44"/>
    <hyperlink r:id="rId43" ref="D45"/>
    <hyperlink r:id="rId44" ref="D46"/>
    <hyperlink r:id="rId45" ref="D47"/>
    <hyperlink r:id="rId46" ref="D48"/>
    <hyperlink r:id="rId47" ref="D49"/>
    <hyperlink r:id="rId48" ref="D50"/>
    <hyperlink r:id="rId49" ref="D51"/>
    <hyperlink r:id="rId50" ref="D52"/>
    <hyperlink r:id="rId51" ref="D53"/>
    <hyperlink r:id="rId52" ref="D54"/>
    <hyperlink r:id="rId53" ref="D55"/>
    <hyperlink r:id="rId54" ref="D56"/>
    <hyperlink r:id="rId55" ref="D57"/>
    <hyperlink r:id="rId56" ref="D58"/>
    <hyperlink r:id="rId57" ref="D59"/>
    <hyperlink r:id="rId58" ref="D60"/>
    <hyperlink r:id="rId59" ref="D61"/>
    <hyperlink r:id="rId60" ref="D62"/>
    <hyperlink r:id="rId61" ref="D63"/>
    <hyperlink r:id="rId62" ref="D64"/>
    <hyperlink r:id="rId63" ref="D65"/>
    <hyperlink r:id="rId64" ref="D66"/>
    <hyperlink r:id="rId65" ref="D67"/>
    <hyperlink r:id="rId66" ref="D68"/>
    <hyperlink r:id="rId67" ref="D69"/>
    <hyperlink r:id="rId68" ref="D70"/>
    <hyperlink r:id="rId69" ref="D71"/>
    <hyperlink r:id="rId70" ref="D72"/>
    <hyperlink r:id="rId71" ref="D73"/>
    <hyperlink r:id="rId72" ref="D74"/>
    <hyperlink r:id="rId73" ref="D75"/>
    <hyperlink r:id="rId74" ref="D76"/>
    <hyperlink r:id="rId75" ref="D77"/>
    <hyperlink r:id="rId76" ref="D78"/>
    <hyperlink r:id="rId77" ref="D79"/>
    <hyperlink r:id="rId78" ref="D80"/>
    <hyperlink r:id="rId79" ref="D81"/>
    <hyperlink r:id="rId80" ref="D82"/>
    <hyperlink r:id="rId81" ref="D83"/>
    <hyperlink r:id="rId82" ref="D84"/>
    <hyperlink r:id="rId83" ref="D85"/>
    <hyperlink r:id="rId84" ref="D86"/>
    <hyperlink r:id="rId85" ref="D87"/>
    <hyperlink r:id="rId86" ref="D88"/>
    <hyperlink r:id="rId87" ref="D89"/>
    <hyperlink r:id="rId88" ref="D90"/>
    <hyperlink r:id="rId89" ref="D91"/>
    <hyperlink r:id="rId90" ref="D92"/>
    <hyperlink r:id="rId91" ref="D93"/>
    <hyperlink r:id="rId92" ref="D94"/>
    <hyperlink r:id="rId93" ref="D95"/>
    <hyperlink r:id="rId94" ref="D96"/>
    <hyperlink r:id="rId95" ref="D97"/>
    <hyperlink r:id="rId96" ref="D98"/>
    <hyperlink r:id="rId97" ref="D99"/>
    <hyperlink r:id="rId98" ref="D100"/>
    <hyperlink r:id="rId99" ref="D101"/>
    <hyperlink r:id="rId100" ref="D102"/>
    <hyperlink r:id="rId101" ref="D103"/>
    <hyperlink r:id="rId102" ref="D104"/>
    <hyperlink r:id="rId103" ref="D105"/>
    <hyperlink r:id="rId104" ref="D106"/>
    <hyperlink r:id="rId105" ref="D107"/>
    <hyperlink r:id="rId106" ref="D108"/>
    <hyperlink r:id="rId107" ref="D109"/>
    <hyperlink r:id="rId108" ref="D110"/>
    <hyperlink r:id="rId109" ref="D111"/>
    <hyperlink r:id="rId110" ref="D112"/>
    <hyperlink r:id="rId111" ref="D113"/>
    <hyperlink r:id="rId112" ref="D114"/>
    <hyperlink r:id="rId113" ref="D115"/>
    <hyperlink r:id="rId114" ref="D116"/>
    <hyperlink r:id="rId115" ref="D117"/>
    <hyperlink r:id="rId116" ref="D118"/>
    <hyperlink r:id="rId117" ref="D119"/>
    <hyperlink r:id="rId118" ref="D120"/>
    <hyperlink r:id="rId119" ref="D121"/>
    <hyperlink r:id="rId120" ref="D122"/>
    <hyperlink r:id="rId121" ref="D123"/>
    <hyperlink r:id="rId122" ref="D124"/>
    <hyperlink r:id="rId123" ref="D125"/>
    <hyperlink r:id="rId124" ref="D126"/>
    <hyperlink r:id="rId125" ref="D127"/>
    <hyperlink r:id="rId126" ref="D128"/>
    <hyperlink r:id="rId127" ref="D129"/>
    <hyperlink r:id="rId128" ref="D130"/>
    <hyperlink r:id="rId129" ref="D131"/>
    <hyperlink r:id="rId130" ref="D132"/>
    <hyperlink r:id="rId131" ref="D133"/>
    <hyperlink r:id="rId132" ref="D134"/>
    <hyperlink r:id="rId133" ref="D135"/>
    <hyperlink r:id="rId134" ref="D136"/>
    <hyperlink r:id="rId135" ref="D137"/>
    <hyperlink r:id="rId136" ref="D138"/>
    <hyperlink r:id="rId137" ref="D139"/>
    <hyperlink r:id="rId138" ref="D140"/>
    <hyperlink r:id="rId139" ref="D141"/>
    <hyperlink r:id="rId140" ref="D142"/>
    <hyperlink r:id="rId141" ref="D143"/>
    <hyperlink r:id="rId142" ref="D144"/>
    <hyperlink r:id="rId143" ref="D145"/>
    <hyperlink r:id="rId144" ref="D146"/>
    <hyperlink r:id="rId145" ref="D147"/>
    <hyperlink r:id="rId146" ref="D148"/>
    <hyperlink r:id="rId147" ref="D149"/>
    <hyperlink r:id="rId148" ref="D150"/>
    <hyperlink r:id="rId149" ref="D151"/>
    <hyperlink r:id="rId150" ref="D152"/>
    <hyperlink r:id="rId151" ref="D153"/>
    <hyperlink r:id="rId152" ref="D154"/>
    <hyperlink r:id="rId153" ref="D155"/>
    <hyperlink r:id="rId154" ref="D156"/>
    <hyperlink r:id="rId155" ref="D157"/>
    <hyperlink r:id="rId156" ref="D158"/>
    <hyperlink r:id="rId157" ref="D159"/>
    <hyperlink r:id="rId158" ref="D160"/>
    <hyperlink r:id="rId159" ref="D161"/>
    <hyperlink r:id="rId160" ref="D162"/>
    <hyperlink r:id="rId161" ref="D163"/>
    <hyperlink r:id="rId162" ref="D164"/>
    <hyperlink r:id="rId163" ref="D165"/>
    <hyperlink r:id="rId164" ref="D166"/>
    <hyperlink r:id="rId165" ref="D167"/>
    <hyperlink r:id="rId166" ref="D168"/>
    <hyperlink r:id="rId167" ref="D169"/>
    <hyperlink r:id="rId168" ref="D170"/>
    <hyperlink r:id="rId169" ref="D171"/>
    <hyperlink r:id="rId170" ref="D172"/>
    <hyperlink r:id="rId171" ref="D173"/>
    <hyperlink r:id="rId172" ref="D174"/>
    <hyperlink r:id="rId173" ref="D175"/>
    <hyperlink r:id="rId174" ref="D176"/>
    <hyperlink r:id="rId175" ref="D177"/>
    <hyperlink r:id="rId176" ref="D178"/>
    <hyperlink r:id="rId177" ref="D179"/>
    <hyperlink r:id="rId178" ref="D180"/>
    <hyperlink r:id="rId179" ref="D181"/>
    <hyperlink r:id="rId180" ref="D182"/>
    <hyperlink r:id="rId181" ref="D183"/>
    <hyperlink r:id="rId182" ref="D184"/>
    <hyperlink r:id="rId183" ref="D185"/>
    <hyperlink r:id="rId184" ref="D186"/>
    <hyperlink r:id="rId185" ref="D187"/>
    <hyperlink r:id="rId186" ref="D188"/>
    <hyperlink r:id="rId187" ref="D189"/>
    <hyperlink r:id="rId188" ref="D190"/>
    <hyperlink r:id="rId189" ref="D191"/>
    <hyperlink r:id="rId190" ref="D192"/>
    <hyperlink r:id="rId191" ref="D193"/>
    <hyperlink r:id="rId192" ref="D194"/>
    <hyperlink r:id="rId193" ref="D195"/>
    <hyperlink r:id="rId194" ref="D196"/>
    <hyperlink r:id="rId195" ref="D197"/>
    <hyperlink r:id="rId196" ref="D198"/>
    <hyperlink r:id="rId197" ref="D199"/>
    <hyperlink r:id="rId198" ref="D200"/>
    <hyperlink r:id="rId199" ref="D201"/>
    <hyperlink r:id="rId200" ref="D202"/>
    <hyperlink r:id="rId201" ref="D203"/>
    <hyperlink r:id="rId202" ref="D204"/>
    <hyperlink r:id="rId203" ref="D205"/>
    <hyperlink r:id="rId204" ref="D206"/>
    <hyperlink r:id="rId205" ref="D207"/>
    <hyperlink r:id="rId206" ref="D208"/>
    <hyperlink r:id="rId207" ref="D209"/>
    <hyperlink r:id="rId208" ref="D210"/>
    <hyperlink r:id="rId209" ref="D211"/>
    <hyperlink r:id="rId210" ref="D212"/>
    <hyperlink r:id="rId211" ref="D213"/>
    <hyperlink r:id="rId212" ref="D214"/>
    <hyperlink r:id="rId213" ref="D215"/>
    <hyperlink r:id="rId214" ref="D216"/>
    <hyperlink r:id="rId215" ref="D217"/>
    <hyperlink r:id="rId216" ref="D218"/>
    <hyperlink r:id="rId217" ref="D219"/>
    <hyperlink r:id="rId218" ref="D220"/>
    <hyperlink r:id="rId219" ref="D221"/>
    <hyperlink r:id="rId220" ref="D222"/>
    <hyperlink r:id="rId221" ref="D223"/>
    <hyperlink r:id="rId222" ref="D224"/>
    <hyperlink r:id="rId223" ref="D225"/>
    <hyperlink r:id="rId224" ref="D226"/>
    <hyperlink r:id="rId225" ref="D227"/>
    <hyperlink r:id="rId226" ref="D228"/>
    <hyperlink r:id="rId227" ref="D229"/>
    <hyperlink r:id="rId228" ref="D230"/>
    <hyperlink r:id="rId229" ref="D231"/>
    <hyperlink r:id="rId230" ref="D232"/>
    <hyperlink r:id="rId231" ref="D233"/>
    <hyperlink r:id="rId232" ref="D234"/>
    <hyperlink r:id="rId233" ref="D235"/>
    <hyperlink r:id="rId234" ref="D236"/>
    <hyperlink r:id="rId235" ref="D237"/>
    <hyperlink r:id="rId236" ref="D238"/>
    <hyperlink r:id="rId237" ref="D239"/>
    <hyperlink r:id="rId238" ref="D240"/>
    <hyperlink r:id="rId239" ref="D241"/>
    <hyperlink r:id="rId240" ref="D242"/>
    <hyperlink r:id="rId241" ref="D243"/>
    <hyperlink r:id="rId242" ref="D244"/>
    <hyperlink r:id="rId243" ref="D245"/>
    <hyperlink r:id="rId244" ref="D246"/>
    <hyperlink r:id="rId245" ref="D247"/>
    <hyperlink r:id="rId246" ref="D248"/>
    <hyperlink r:id="rId247" ref="D249"/>
    <hyperlink r:id="rId248" ref="D250"/>
    <hyperlink r:id="rId249" ref="D251"/>
  </hyperlinks>
  <printOptions/>
  <pageMargins bottom="0.39375000000000004" footer="0.0" header="0.0" left="0.7000000000000001" right="0.7000000000000001" top="0.39375000000000004"/>
  <pageSetup orientation="portrait"/>
  <headerFooter>
    <oddHeader>&amp;C000000 OFFICIAL#_x000D_000000000000 OFFICIAL# </oddHeader>
    <oddFooter>&amp;C #000000 OFFICIAL_x000D_#000000 OFFICIAL</oddFooter>
  </headerFooter>
  <drawing r:id="rId250"/>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18.63"/>
  </cols>
  <sheetData>
    <row r="1">
      <c r="A1" s="121" t="str">
        <f t="array" ref="A1">HYPERLINK(INDEX('#_Column_IATI_Standard_Lookup'!$D:$D,MATCH(A$2,'#_Column_IATI_Standard_Lookup'!$B:$B,0)), INDEX('#_Column_IATI_Standard_Lookup'!$A:$A,MATCH(A$2,'#_Column_IATI_Standard_Lookup'!$B:$B,0)))</f>
        <v>IATI Identifier</v>
      </c>
      <c r="B1" s="253" t="s">
        <v>1725</v>
      </c>
      <c r="C1" s="253" t="s">
        <v>1726</v>
      </c>
      <c r="D1" s="253" t="s">
        <v>1727</v>
      </c>
    </row>
    <row r="2">
      <c r="A2" s="30" t="s">
        <v>71</v>
      </c>
      <c r="B2" s="254" t="s">
        <v>1728</v>
      </c>
      <c r="C2" s="254" t="s">
        <v>1729</v>
      </c>
      <c r="D2" s="254" t="s">
        <v>1730</v>
      </c>
    </row>
    <row r="3">
      <c r="A3" s="255" t="s">
        <v>105</v>
      </c>
      <c r="B3" s="253">
        <v>1.0</v>
      </c>
      <c r="C3" s="253">
        <v>3.0</v>
      </c>
      <c r="D3" s="253" t="s">
        <v>1731</v>
      </c>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19.25"/>
    <col customWidth="1" min="3" max="6" width="12.88"/>
  </cols>
  <sheetData>
    <row r="1">
      <c r="A1" s="256" t="s">
        <v>747</v>
      </c>
      <c r="B1" s="81" t="s">
        <v>1732</v>
      </c>
      <c r="C1" s="81" t="s">
        <v>1733</v>
      </c>
    </row>
    <row r="2">
      <c r="A2" s="257" t="s">
        <v>71</v>
      </c>
      <c r="B2" s="81" t="s">
        <v>1734</v>
      </c>
      <c r="C2" s="81" t="s">
        <v>1735</v>
      </c>
    </row>
    <row r="3">
      <c r="A3" s="37" t="s">
        <v>105</v>
      </c>
      <c r="B3" s="37" t="s">
        <v>109</v>
      </c>
      <c r="C3" s="81">
        <v>2.0</v>
      </c>
    </row>
    <row r="4">
      <c r="A4" s="37" t="s">
        <v>105</v>
      </c>
      <c r="B4" s="37" t="s">
        <v>117</v>
      </c>
      <c r="C4" s="81">
        <v>2.0</v>
      </c>
    </row>
    <row r="5">
      <c r="A5" s="37" t="s">
        <v>105</v>
      </c>
      <c r="B5" s="37" t="s">
        <v>122</v>
      </c>
      <c r="C5" s="81">
        <v>2.0</v>
      </c>
    </row>
    <row r="6">
      <c r="A6" s="37" t="s">
        <v>105</v>
      </c>
      <c r="B6" s="37" t="s">
        <v>127</v>
      </c>
      <c r="C6" s="81">
        <v>2.0</v>
      </c>
    </row>
    <row r="7">
      <c r="A7" s="37" t="s">
        <v>105</v>
      </c>
      <c r="B7" s="37" t="s">
        <v>131</v>
      </c>
      <c r="C7" s="81">
        <v>2.0</v>
      </c>
    </row>
    <row r="8">
      <c r="A8" s="37" t="s">
        <v>105</v>
      </c>
      <c r="B8" s="37" t="s">
        <v>136</v>
      </c>
      <c r="C8" s="81">
        <v>2.0</v>
      </c>
    </row>
    <row r="9">
      <c r="A9" s="37" t="s">
        <v>105</v>
      </c>
      <c r="B9" s="37" t="s">
        <v>142</v>
      </c>
      <c r="C9" s="81">
        <v>2.0</v>
      </c>
    </row>
    <row r="10">
      <c r="A10" s="37" t="s">
        <v>105</v>
      </c>
      <c r="B10" s="37" t="s">
        <v>146</v>
      </c>
      <c r="C10" s="81">
        <v>2.0</v>
      </c>
    </row>
    <row r="11">
      <c r="A11" s="37" t="s">
        <v>105</v>
      </c>
      <c r="B11" s="37" t="s">
        <v>151</v>
      </c>
      <c r="C11" s="81">
        <v>2.0</v>
      </c>
    </row>
    <row r="12">
      <c r="A12" s="37" t="s">
        <v>105</v>
      </c>
      <c r="B12" s="37" t="s">
        <v>156</v>
      </c>
      <c r="C12" s="81">
        <v>2.0</v>
      </c>
    </row>
    <row r="13">
      <c r="A13" s="37" t="s">
        <v>105</v>
      </c>
      <c r="B13" s="37" t="s">
        <v>161</v>
      </c>
      <c r="C13" s="81">
        <v>2.0</v>
      </c>
    </row>
    <row r="14">
      <c r="A14" s="37" t="s">
        <v>105</v>
      </c>
      <c r="B14" s="37" t="s">
        <v>165</v>
      </c>
      <c r="C14" s="81">
        <v>2.0</v>
      </c>
    </row>
    <row r="15">
      <c r="A15" s="37" t="s">
        <v>105</v>
      </c>
      <c r="B15" s="37" t="s">
        <v>170</v>
      </c>
      <c r="C15" s="81">
        <v>2.0</v>
      </c>
    </row>
    <row r="16">
      <c r="A16" s="37" t="s">
        <v>105</v>
      </c>
      <c r="B16" s="37" t="s">
        <v>174</v>
      </c>
      <c r="C16" s="81">
        <v>2.0</v>
      </c>
    </row>
    <row r="17">
      <c r="A17" s="37" t="s">
        <v>105</v>
      </c>
      <c r="B17" s="37" t="s">
        <v>175</v>
      </c>
      <c r="C17" s="81">
        <v>2.0</v>
      </c>
    </row>
    <row r="18">
      <c r="A18" s="37" t="s">
        <v>105</v>
      </c>
      <c r="B18" s="37" t="s">
        <v>179</v>
      </c>
      <c r="C18" s="81">
        <v>2.0</v>
      </c>
    </row>
    <row r="19">
      <c r="A19" s="37" t="s">
        <v>105</v>
      </c>
      <c r="B19" s="37" t="s">
        <v>186</v>
      </c>
      <c r="C19" s="81">
        <v>2.0</v>
      </c>
    </row>
    <row r="20">
      <c r="A20" s="37" t="s">
        <v>105</v>
      </c>
      <c r="B20" s="37" t="s">
        <v>191</v>
      </c>
      <c r="C20" s="81">
        <v>2.0</v>
      </c>
    </row>
    <row r="21" ht="15.75" customHeight="1">
      <c r="A21" s="37" t="s">
        <v>105</v>
      </c>
      <c r="B21" s="37" t="s">
        <v>195</v>
      </c>
      <c r="C21" s="81">
        <v>2.0</v>
      </c>
    </row>
    <row r="22" ht="15.75" customHeight="1">
      <c r="A22" s="37" t="s">
        <v>105</v>
      </c>
      <c r="B22" s="37" t="s">
        <v>199</v>
      </c>
      <c r="C22" s="81">
        <v>2.0</v>
      </c>
    </row>
    <row r="23" ht="15.75" customHeight="1">
      <c r="A23" s="37" t="s">
        <v>105</v>
      </c>
      <c r="B23" s="37" t="s">
        <v>203</v>
      </c>
      <c r="C23" s="81">
        <v>2.0</v>
      </c>
    </row>
    <row r="24" ht="15.75" customHeight="1">
      <c r="A24" s="37" t="s">
        <v>105</v>
      </c>
      <c r="B24" s="37" t="s">
        <v>207</v>
      </c>
      <c r="C24" s="81">
        <v>2.0</v>
      </c>
    </row>
    <row r="25" ht="15.75" customHeight="1">
      <c r="A25" s="37" t="s">
        <v>105</v>
      </c>
      <c r="B25" s="37" t="s">
        <v>213</v>
      </c>
      <c r="C25" s="81">
        <v>2.0</v>
      </c>
    </row>
    <row r="26" ht="15.75" customHeight="1">
      <c r="A26" s="37" t="s">
        <v>105</v>
      </c>
      <c r="B26" s="37" t="s">
        <v>217</v>
      </c>
      <c r="C26" s="81">
        <v>2.0</v>
      </c>
    </row>
    <row r="27" ht="15.75" customHeight="1">
      <c r="A27" s="37" t="s">
        <v>105</v>
      </c>
      <c r="B27" s="37" t="s">
        <v>221</v>
      </c>
      <c r="C27" s="81">
        <v>2.0</v>
      </c>
    </row>
    <row r="28" ht="15.75" customHeight="1">
      <c r="A28" s="37" t="s">
        <v>105</v>
      </c>
      <c r="B28" s="37" t="s">
        <v>227</v>
      </c>
      <c r="C28" s="81">
        <v>2.0</v>
      </c>
    </row>
    <row r="29" ht="15.75" customHeight="1">
      <c r="A29" s="37" t="s">
        <v>105</v>
      </c>
      <c r="B29" s="37" t="s">
        <v>231</v>
      </c>
      <c r="C29" s="81">
        <v>2.0</v>
      </c>
    </row>
    <row r="30" ht="15.75" customHeight="1">
      <c r="A30" s="37" t="s">
        <v>105</v>
      </c>
      <c r="B30" s="37" t="s">
        <v>235</v>
      </c>
      <c r="C30" s="81">
        <v>2.0</v>
      </c>
    </row>
    <row r="31" ht="15.75" customHeight="1">
      <c r="A31" s="37" t="s">
        <v>105</v>
      </c>
      <c r="B31" s="37" t="s">
        <v>239</v>
      </c>
      <c r="C31" s="81">
        <v>2.0</v>
      </c>
    </row>
    <row r="32" ht="15.75" customHeight="1">
      <c r="A32" s="37" t="s">
        <v>105</v>
      </c>
      <c r="B32" s="37" t="s">
        <v>244</v>
      </c>
      <c r="C32" s="81">
        <v>2.0</v>
      </c>
    </row>
    <row r="33" ht="15.75" customHeight="1">
      <c r="A33" s="37" t="s">
        <v>105</v>
      </c>
      <c r="B33" s="37" t="s">
        <v>248</v>
      </c>
      <c r="C33" s="81">
        <v>2.0</v>
      </c>
    </row>
    <row r="34" ht="15.75" customHeight="1">
      <c r="A34" s="37" t="s">
        <v>105</v>
      </c>
      <c r="B34" s="37" t="s">
        <v>252</v>
      </c>
      <c r="C34" s="81">
        <v>2.0</v>
      </c>
    </row>
    <row r="35" ht="15.75" customHeight="1">
      <c r="A35" s="37" t="s">
        <v>105</v>
      </c>
      <c r="B35" s="37" t="s">
        <v>256</v>
      </c>
      <c r="C35" s="81">
        <v>2.0</v>
      </c>
    </row>
    <row r="36" ht="15.75" customHeight="1">
      <c r="A36" s="37" t="s">
        <v>105</v>
      </c>
      <c r="B36" s="37" t="s">
        <v>260</v>
      </c>
      <c r="C36" s="81">
        <v>2.0</v>
      </c>
    </row>
    <row r="37" ht="15.75" customHeight="1">
      <c r="A37" s="37" t="s">
        <v>105</v>
      </c>
      <c r="B37" s="37" t="s">
        <v>265</v>
      </c>
      <c r="C37" s="81">
        <v>2.0</v>
      </c>
    </row>
    <row r="38" ht="15.75" customHeight="1">
      <c r="A38" s="37" t="s">
        <v>105</v>
      </c>
      <c r="B38" s="37" t="s">
        <v>269</v>
      </c>
      <c r="C38" s="81">
        <v>2.0</v>
      </c>
    </row>
    <row r="39" ht="15.75" customHeight="1">
      <c r="A39" s="37" t="s">
        <v>105</v>
      </c>
      <c r="B39" s="37" t="s">
        <v>273</v>
      </c>
      <c r="C39" s="81">
        <v>2.0</v>
      </c>
    </row>
    <row r="40" ht="15.75" customHeight="1">
      <c r="A40" s="37" t="s">
        <v>105</v>
      </c>
      <c r="B40" s="37" t="s">
        <v>279</v>
      </c>
      <c r="C40" s="81">
        <v>2.0</v>
      </c>
    </row>
    <row r="41" ht="15.75" customHeight="1">
      <c r="A41" s="37" t="s">
        <v>105</v>
      </c>
      <c r="B41" s="37" t="s">
        <v>285</v>
      </c>
      <c r="C41" s="81">
        <v>2.0</v>
      </c>
    </row>
    <row r="42" ht="15.75" customHeight="1">
      <c r="A42" s="37" t="s">
        <v>105</v>
      </c>
      <c r="B42" s="37" t="s">
        <v>289</v>
      </c>
      <c r="C42" s="81">
        <v>2.0</v>
      </c>
    </row>
    <row r="43" ht="15.75" customHeight="1">
      <c r="A43" s="37" t="s">
        <v>105</v>
      </c>
      <c r="B43" s="37" t="s">
        <v>293</v>
      </c>
      <c r="C43" s="81">
        <v>2.0</v>
      </c>
    </row>
    <row r="44" ht="15.75" customHeight="1">
      <c r="A44" s="37" t="s">
        <v>105</v>
      </c>
      <c r="B44" s="37" t="s">
        <v>297</v>
      </c>
      <c r="C44" s="81">
        <v>2.0</v>
      </c>
    </row>
    <row r="45" ht="15.75" customHeight="1">
      <c r="A45" s="37" t="s">
        <v>105</v>
      </c>
      <c r="B45" s="37" t="s">
        <v>301</v>
      </c>
      <c r="C45" s="81">
        <v>2.0</v>
      </c>
    </row>
    <row r="46" ht="15.75" customHeight="1">
      <c r="A46" s="37" t="s">
        <v>105</v>
      </c>
      <c r="B46" s="37" t="s">
        <v>305</v>
      </c>
      <c r="C46" s="81">
        <v>2.0</v>
      </c>
    </row>
    <row r="47" ht="15.75" customHeight="1">
      <c r="A47" s="37" t="s">
        <v>105</v>
      </c>
      <c r="B47" s="37" t="s">
        <v>309</v>
      </c>
      <c r="C47" s="81">
        <v>2.0</v>
      </c>
    </row>
    <row r="48" ht="15.75" customHeight="1">
      <c r="A48" s="37" t="s">
        <v>105</v>
      </c>
      <c r="B48" s="37" t="s">
        <v>314</v>
      </c>
      <c r="C48" s="81">
        <v>2.0</v>
      </c>
    </row>
    <row r="49" ht="15.75" customHeight="1">
      <c r="A49" s="37" t="s">
        <v>105</v>
      </c>
      <c r="B49" s="37" t="s">
        <v>320</v>
      </c>
      <c r="C49" s="81">
        <v>2.0</v>
      </c>
    </row>
    <row r="50" ht="15.75" customHeight="1">
      <c r="A50" s="37" t="s">
        <v>105</v>
      </c>
      <c r="B50" s="37" t="s">
        <v>325</v>
      </c>
      <c r="C50" s="81">
        <v>2.0</v>
      </c>
    </row>
    <row r="51" ht="15.75" customHeight="1">
      <c r="A51" s="37" t="s">
        <v>105</v>
      </c>
      <c r="B51" s="37" t="s">
        <v>330</v>
      </c>
      <c r="C51" s="81">
        <v>2.0</v>
      </c>
    </row>
    <row r="52" ht="15.75" customHeight="1">
      <c r="A52" s="37" t="s">
        <v>105</v>
      </c>
      <c r="B52" s="37" t="s">
        <v>334</v>
      </c>
      <c r="C52" s="81">
        <v>2.0</v>
      </c>
    </row>
    <row r="53" ht="15.75" customHeight="1">
      <c r="A53" s="37" t="s">
        <v>105</v>
      </c>
      <c r="B53" s="258" t="s">
        <v>339</v>
      </c>
      <c r="C53" s="81">
        <v>2.0</v>
      </c>
    </row>
    <row r="54" ht="15.75" customHeight="1">
      <c r="A54" s="37" t="s">
        <v>105</v>
      </c>
      <c r="B54" s="258" t="s">
        <v>345</v>
      </c>
      <c r="C54" s="81">
        <v>2.0</v>
      </c>
    </row>
    <row r="55" ht="15.75" customHeight="1">
      <c r="A55" s="37" t="s">
        <v>105</v>
      </c>
      <c r="B55" s="37" t="s">
        <v>349</v>
      </c>
      <c r="C55" s="81">
        <v>2.0</v>
      </c>
    </row>
    <row r="56" ht="15.75" customHeight="1">
      <c r="A56" s="37" t="s">
        <v>105</v>
      </c>
      <c r="B56" s="37" t="s">
        <v>356</v>
      </c>
      <c r="C56" s="81">
        <v>2.0</v>
      </c>
    </row>
    <row r="57" ht="15.75" customHeight="1">
      <c r="A57" s="37" t="s">
        <v>105</v>
      </c>
      <c r="B57" s="37" t="s">
        <v>363</v>
      </c>
      <c r="C57" s="81">
        <v>2.0</v>
      </c>
    </row>
    <row r="58" ht="15.75" customHeight="1">
      <c r="A58" s="37" t="s">
        <v>105</v>
      </c>
      <c r="B58" s="37" t="s">
        <v>370</v>
      </c>
      <c r="C58" s="81">
        <v>2.0</v>
      </c>
    </row>
    <row r="59" ht="15.75" customHeight="1">
      <c r="A59" s="37" t="s">
        <v>105</v>
      </c>
      <c r="B59" s="37" t="s">
        <v>376</v>
      </c>
      <c r="C59" s="81">
        <v>2.0</v>
      </c>
    </row>
    <row r="60" ht="15.75" customHeight="1">
      <c r="A60" s="37" t="s">
        <v>105</v>
      </c>
      <c r="B60" s="37" t="s">
        <v>383</v>
      </c>
      <c r="C60" s="81">
        <v>2.0</v>
      </c>
    </row>
    <row r="61" ht="15.75" customHeight="1">
      <c r="A61" s="37" t="s">
        <v>105</v>
      </c>
      <c r="B61" s="37" t="s">
        <v>389</v>
      </c>
      <c r="C61" s="81">
        <v>2.0</v>
      </c>
    </row>
    <row r="62" ht="15.75" customHeight="1">
      <c r="A62" s="37" t="s">
        <v>105</v>
      </c>
      <c r="B62" s="37" t="s">
        <v>395</v>
      </c>
      <c r="C62" s="81">
        <v>2.0</v>
      </c>
    </row>
    <row r="63" ht="15.75" customHeight="1">
      <c r="A63" s="37" t="s">
        <v>105</v>
      </c>
      <c r="B63" s="37" t="s">
        <v>399</v>
      </c>
      <c r="C63" s="81">
        <v>2.0</v>
      </c>
    </row>
    <row r="64" ht="15.75" customHeight="1">
      <c r="A64" s="37" t="s">
        <v>105</v>
      </c>
      <c r="B64" s="37" t="s">
        <v>405</v>
      </c>
      <c r="C64" s="81">
        <v>2.0</v>
      </c>
    </row>
    <row r="65" ht="15.75" customHeight="1">
      <c r="A65" s="37" t="s">
        <v>105</v>
      </c>
      <c r="B65" s="37" t="s">
        <v>409</v>
      </c>
      <c r="C65" s="81">
        <v>2.0</v>
      </c>
    </row>
    <row r="66" ht="15.75" customHeight="1">
      <c r="A66" s="37" t="s">
        <v>105</v>
      </c>
      <c r="B66" s="37" t="s">
        <v>414</v>
      </c>
      <c r="C66" s="81">
        <v>2.0</v>
      </c>
    </row>
    <row r="67" ht="15.75" customHeight="1">
      <c r="A67" s="37" t="s">
        <v>105</v>
      </c>
      <c r="B67" s="37" t="s">
        <v>418</v>
      </c>
      <c r="C67" s="81">
        <v>2.0</v>
      </c>
    </row>
    <row r="68" ht="15.75" customHeight="1">
      <c r="A68" s="37" t="s">
        <v>105</v>
      </c>
      <c r="B68" s="37" t="s">
        <v>423</v>
      </c>
      <c r="C68" s="81">
        <v>2.0</v>
      </c>
    </row>
    <row r="69" ht="15.75" customHeight="1">
      <c r="A69" s="37" t="s">
        <v>105</v>
      </c>
      <c r="B69" s="37" t="s">
        <v>427</v>
      </c>
      <c r="C69" s="81">
        <v>2.0</v>
      </c>
    </row>
    <row r="70" ht="15.75" customHeight="1">
      <c r="A70" s="37" t="s">
        <v>105</v>
      </c>
      <c r="B70" s="37" t="s">
        <v>432</v>
      </c>
      <c r="C70" s="81">
        <v>2.0</v>
      </c>
    </row>
    <row r="71" ht="15.75" customHeight="1">
      <c r="A71" s="37" t="s">
        <v>105</v>
      </c>
      <c r="B71" s="37" t="s">
        <v>438</v>
      </c>
      <c r="C71" s="81">
        <v>2.0</v>
      </c>
    </row>
    <row r="72" ht="15.75" customHeight="1">
      <c r="A72" s="37" t="s">
        <v>105</v>
      </c>
      <c r="B72" s="37" t="s">
        <v>442</v>
      </c>
      <c r="C72" s="81">
        <v>2.0</v>
      </c>
    </row>
    <row r="73" ht="15.75" customHeight="1">
      <c r="A73" s="37" t="s">
        <v>105</v>
      </c>
      <c r="B73" s="37" t="s">
        <v>446</v>
      </c>
      <c r="C73" s="81">
        <v>2.0</v>
      </c>
    </row>
    <row r="74" ht="15.75" customHeight="1">
      <c r="A74" s="37" t="s">
        <v>105</v>
      </c>
      <c r="B74" s="37" t="s">
        <v>452</v>
      </c>
      <c r="C74" s="81">
        <v>2.0</v>
      </c>
    </row>
    <row r="75" ht="15.75" customHeight="1">
      <c r="A75" s="37" t="s">
        <v>105</v>
      </c>
      <c r="B75" s="37" t="s">
        <v>456</v>
      </c>
      <c r="C75" s="81">
        <v>2.0</v>
      </c>
    </row>
    <row r="76" ht="15.75" customHeight="1">
      <c r="A76" s="37" t="s">
        <v>105</v>
      </c>
      <c r="B76" s="37" t="s">
        <v>460</v>
      </c>
      <c r="C76" s="81">
        <v>2.0</v>
      </c>
    </row>
    <row r="77" ht="15.75" customHeight="1">
      <c r="A77" s="37" t="s">
        <v>105</v>
      </c>
      <c r="B77" s="37" t="s">
        <v>465</v>
      </c>
      <c r="C77" s="81">
        <v>2.0</v>
      </c>
    </row>
    <row r="78" ht="15.75" customHeight="1">
      <c r="A78" s="37" t="s">
        <v>105</v>
      </c>
      <c r="B78" s="37" t="s">
        <v>469</v>
      </c>
      <c r="C78" s="81">
        <v>2.0</v>
      </c>
    </row>
    <row r="79" ht="15.75" customHeight="1">
      <c r="A79" s="37" t="s">
        <v>105</v>
      </c>
      <c r="B79" s="37" t="s">
        <v>473</v>
      </c>
      <c r="C79" s="81">
        <v>2.0</v>
      </c>
    </row>
    <row r="80" ht="15.75" customHeight="1">
      <c r="A80" s="37" t="s">
        <v>105</v>
      </c>
      <c r="B80" s="37" t="s">
        <v>477</v>
      </c>
      <c r="C80" s="81">
        <v>2.0</v>
      </c>
    </row>
    <row r="81" ht="15.75" customHeight="1">
      <c r="A81" s="37" t="s">
        <v>105</v>
      </c>
      <c r="B81" s="37" t="s">
        <v>481</v>
      </c>
      <c r="C81" s="81">
        <v>2.0</v>
      </c>
    </row>
    <row r="82" ht="15.75" customHeight="1">
      <c r="A82" s="37" t="s">
        <v>105</v>
      </c>
      <c r="B82" s="37" t="s">
        <v>485</v>
      </c>
      <c r="C82" s="81">
        <v>2.0</v>
      </c>
    </row>
    <row r="83" ht="15.75" customHeight="1">
      <c r="A83" s="37" t="s">
        <v>105</v>
      </c>
      <c r="B83" s="37" t="s">
        <v>490</v>
      </c>
      <c r="C83" s="81">
        <v>2.0</v>
      </c>
    </row>
    <row r="84" ht="15.75" customHeight="1">
      <c r="A84" s="37" t="s">
        <v>105</v>
      </c>
      <c r="B84" s="37" t="s">
        <v>495</v>
      </c>
      <c r="C84" s="81">
        <v>2.0</v>
      </c>
    </row>
    <row r="85" ht="15.75" customHeight="1">
      <c r="A85" s="37" t="s">
        <v>105</v>
      </c>
      <c r="B85" s="37" t="s">
        <v>500</v>
      </c>
      <c r="C85" s="81">
        <v>2.0</v>
      </c>
    </row>
    <row r="86" ht="15.75" customHeight="1">
      <c r="A86" s="37" t="s">
        <v>105</v>
      </c>
      <c r="B86" s="37" t="s">
        <v>505</v>
      </c>
      <c r="C86" s="81">
        <v>2.0</v>
      </c>
    </row>
    <row r="87" ht="15.75" customHeight="1">
      <c r="A87" s="37" t="s">
        <v>105</v>
      </c>
      <c r="B87" s="37" t="s">
        <v>511</v>
      </c>
      <c r="C87" s="81">
        <v>2.0</v>
      </c>
    </row>
    <row r="88" ht="15.75" customHeight="1">
      <c r="A88" s="37" t="s">
        <v>105</v>
      </c>
      <c r="B88" s="37" t="s">
        <v>516</v>
      </c>
      <c r="C88" s="81">
        <v>2.0</v>
      </c>
    </row>
    <row r="89" ht="15.75" customHeight="1">
      <c r="A89" s="37" t="s">
        <v>105</v>
      </c>
      <c r="B89" s="37" t="s">
        <v>522</v>
      </c>
      <c r="C89" s="81">
        <v>2.0</v>
      </c>
    </row>
    <row r="90" ht="15.75" customHeight="1">
      <c r="A90" s="37" t="s">
        <v>105</v>
      </c>
      <c r="B90" s="37" t="s">
        <v>526</v>
      </c>
      <c r="C90" s="81">
        <v>2.0</v>
      </c>
    </row>
    <row r="91" ht="15.75" customHeight="1">
      <c r="A91" s="37" t="s">
        <v>105</v>
      </c>
      <c r="B91" s="37" t="s">
        <v>532</v>
      </c>
      <c r="C91" s="81">
        <v>2.0</v>
      </c>
    </row>
    <row r="92" ht="15.75" customHeight="1">
      <c r="A92" s="37" t="s">
        <v>105</v>
      </c>
      <c r="B92" s="37" t="s">
        <v>538</v>
      </c>
      <c r="C92" s="81">
        <v>2.0</v>
      </c>
    </row>
    <row r="93" ht="15.75" customHeight="1">
      <c r="A93" s="37" t="s">
        <v>105</v>
      </c>
      <c r="B93" s="37" t="s">
        <v>544</v>
      </c>
      <c r="C93" s="81">
        <v>2.0</v>
      </c>
    </row>
    <row r="94" ht="15.75" customHeight="1">
      <c r="A94" s="37" t="s">
        <v>105</v>
      </c>
      <c r="B94" s="37" t="s">
        <v>550</v>
      </c>
      <c r="C94" s="81">
        <v>2.0</v>
      </c>
    </row>
    <row r="95" ht="15.75" customHeight="1">
      <c r="A95" s="37" t="s">
        <v>105</v>
      </c>
      <c r="B95" s="37" t="s">
        <v>556</v>
      </c>
      <c r="C95" s="81">
        <v>2.0</v>
      </c>
    </row>
    <row r="96" ht="15.75" customHeight="1">
      <c r="A96" s="37" t="s">
        <v>105</v>
      </c>
      <c r="B96" s="37" t="s">
        <v>560</v>
      </c>
      <c r="C96" s="81">
        <v>2.0</v>
      </c>
    </row>
    <row r="97" ht="15.75" customHeight="1">
      <c r="A97" s="37" t="s">
        <v>105</v>
      </c>
      <c r="B97" s="37" t="s">
        <v>565</v>
      </c>
      <c r="C97" s="81">
        <v>2.0</v>
      </c>
    </row>
    <row r="98" ht="15.75" customHeight="1">
      <c r="A98" s="37" t="s">
        <v>105</v>
      </c>
      <c r="B98" s="37" t="s">
        <v>569</v>
      </c>
      <c r="C98" s="81">
        <v>2.0</v>
      </c>
    </row>
    <row r="99" ht="15.75" customHeight="1">
      <c r="A99" s="37" t="s">
        <v>109</v>
      </c>
      <c r="B99" s="37" t="s">
        <v>105</v>
      </c>
      <c r="C99" s="81">
        <v>1.0</v>
      </c>
    </row>
    <row r="100" ht="15.75" customHeight="1">
      <c r="A100" s="37" t="s">
        <v>117</v>
      </c>
      <c r="B100" s="37" t="s">
        <v>105</v>
      </c>
      <c r="C100" s="81">
        <v>1.0</v>
      </c>
    </row>
    <row r="101" ht="15.75" customHeight="1">
      <c r="A101" s="37" t="s">
        <v>122</v>
      </c>
      <c r="B101" s="37" t="s">
        <v>105</v>
      </c>
      <c r="C101" s="81">
        <v>1.0</v>
      </c>
    </row>
    <row r="102" ht="15.75" customHeight="1">
      <c r="A102" s="37" t="s">
        <v>127</v>
      </c>
      <c r="B102" s="37" t="s">
        <v>105</v>
      </c>
      <c r="C102" s="81">
        <v>1.0</v>
      </c>
    </row>
    <row r="103" ht="15.75" customHeight="1">
      <c r="A103" s="37" t="s">
        <v>131</v>
      </c>
      <c r="B103" s="37" t="s">
        <v>105</v>
      </c>
      <c r="C103" s="81">
        <v>1.0</v>
      </c>
    </row>
    <row r="104" ht="15.75" customHeight="1">
      <c r="A104" s="37" t="s">
        <v>136</v>
      </c>
      <c r="B104" s="37" t="s">
        <v>105</v>
      </c>
      <c r="C104" s="81">
        <v>1.0</v>
      </c>
    </row>
    <row r="105" ht="15.75" customHeight="1">
      <c r="A105" s="37" t="s">
        <v>142</v>
      </c>
      <c r="B105" s="37" t="s">
        <v>105</v>
      </c>
      <c r="C105" s="81">
        <v>1.0</v>
      </c>
    </row>
    <row r="106" ht="15.75" customHeight="1">
      <c r="A106" s="37" t="s">
        <v>146</v>
      </c>
      <c r="B106" s="37" t="s">
        <v>105</v>
      </c>
      <c r="C106" s="81">
        <v>1.0</v>
      </c>
    </row>
    <row r="107" ht="15.75" customHeight="1">
      <c r="A107" s="37" t="s">
        <v>151</v>
      </c>
      <c r="B107" s="37" t="s">
        <v>105</v>
      </c>
      <c r="C107" s="81">
        <v>1.0</v>
      </c>
    </row>
    <row r="108" ht="15.75" customHeight="1">
      <c r="A108" s="37" t="s">
        <v>156</v>
      </c>
      <c r="B108" s="37" t="s">
        <v>105</v>
      </c>
      <c r="C108" s="81">
        <v>1.0</v>
      </c>
    </row>
    <row r="109" ht="15.75" customHeight="1">
      <c r="A109" s="37" t="s">
        <v>161</v>
      </c>
      <c r="B109" s="37" t="s">
        <v>105</v>
      </c>
      <c r="C109" s="81">
        <v>1.0</v>
      </c>
    </row>
    <row r="110" ht="15.75" customHeight="1">
      <c r="A110" s="37" t="s">
        <v>165</v>
      </c>
      <c r="B110" s="37" t="s">
        <v>105</v>
      </c>
      <c r="C110" s="81">
        <v>1.0</v>
      </c>
    </row>
    <row r="111" ht="15.75" customHeight="1">
      <c r="A111" s="37" t="s">
        <v>170</v>
      </c>
      <c r="B111" s="37" t="s">
        <v>105</v>
      </c>
      <c r="C111" s="81">
        <v>1.0</v>
      </c>
    </row>
    <row r="112" ht="15.75" customHeight="1">
      <c r="A112" s="37" t="s">
        <v>174</v>
      </c>
      <c r="B112" s="37" t="s">
        <v>105</v>
      </c>
      <c r="C112" s="81">
        <v>1.0</v>
      </c>
    </row>
    <row r="113" ht="15.75" customHeight="1">
      <c r="A113" s="37" t="s">
        <v>175</v>
      </c>
      <c r="B113" s="37" t="s">
        <v>105</v>
      </c>
      <c r="C113" s="81">
        <v>1.0</v>
      </c>
    </row>
    <row r="114" ht="15.75" customHeight="1">
      <c r="A114" s="37" t="s">
        <v>179</v>
      </c>
      <c r="B114" s="37" t="s">
        <v>105</v>
      </c>
      <c r="C114" s="81">
        <v>1.0</v>
      </c>
    </row>
    <row r="115" ht="15.75" customHeight="1">
      <c r="A115" s="37" t="s">
        <v>186</v>
      </c>
      <c r="B115" s="37" t="s">
        <v>105</v>
      </c>
      <c r="C115" s="81">
        <v>1.0</v>
      </c>
    </row>
    <row r="116" ht="15.75" customHeight="1">
      <c r="A116" s="37" t="s">
        <v>191</v>
      </c>
      <c r="B116" s="37" t="s">
        <v>105</v>
      </c>
      <c r="C116" s="81">
        <v>1.0</v>
      </c>
    </row>
    <row r="117" ht="15.75" customHeight="1">
      <c r="A117" s="37" t="s">
        <v>195</v>
      </c>
      <c r="B117" s="37" t="s">
        <v>105</v>
      </c>
      <c r="C117" s="81">
        <v>1.0</v>
      </c>
    </row>
    <row r="118" ht="15.75" customHeight="1">
      <c r="A118" s="37" t="s">
        <v>199</v>
      </c>
      <c r="B118" s="37" t="s">
        <v>105</v>
      </c>
      <c r="C118" s="81">
        <v>1.0</v>
      </c>
    </row>
    <row r="119" ht="15.75" customHeight="1">
      <c r="A119" s="37" t="s">
        <v>203</v>
      </c>
      <c r="B119" s="37" t="s">
        <v>105</v>
      </c>
      <c r="C119" s="81">
        <v>1.0</v>
      </c>
    </row>
    <row r="120" ht="15.75" customHeight="1">
      <c r="A120" s="37" t="s">
        <v>207</v>
      </c>
      <c r="B120" s="37" t="s">
        <v>105</v>
      </c>
      <c r="C120" s="81">
        <v>1.0</v>
      </c>
    </row>
    <row r="121" ht="15.75" customHeight="1">
      <c r="A121" s="37" t="s">
        <v>213</v>
      </c>
      <c r="B121" s="37" t="s">
        <v>105</v>
      </c>
      <c r="C121" s="81">
        <v>1.0</v>
      </c>
    </row>
    <row r="122" ht="15.75" customHeight="1">
      <c r="A122" s="37" t="s">
        <v>217</v>
      </c>
      <c r="B122" s="37" t="s">
        <v>105</v>
      </c>
      <c r="C122" s="81">
        <v>1.0</v>
      </c>
    </row>
    <row r="123" ht="15.75" customHeight="1">
      <c r="A123" s="37" t="s">
        <v>221</v>
      </c>
      <c r="B123" s="37" t="s">
        <v>105</v>
      </c>
      <c r="C123" s="81">
        <v>1.0</v>
      </c>
    </row>
    <row r="124" ht="15.75" customHeight="1">
      <c r="A124" s="37" t="s">
        <v>227</v>
      </c>
      <c r="B124" s="37" t="s">
        <v>105</v>
      </c>
      <c r="C124" s="81">
        <v>1.0</v>
      </c>
    </row>
    <row r="125" ht="15.75" customHeight="1">
      <c r="A125" s="37" t="s">
        <v>231</v>
      </c>
      <c r="B125" s="37" t="s">
        <v>105</v>
      </c>
      <c r="C125" s="81">
        <v>1.0</v>
      </c>
    </row>
    <row r="126" ht="15.75" customHeight="1">
      <c r="A126" s="37" t="s">
        <v>235</v>
      </c>
      <c r="B126" s="37" t="s">
        <v>105</v>
      </c>
      <c r="C126" s="81">
        <v>1.0</v>
      </c>
    </row>
    <row r="127" ht="15.75" customHeight="1">
      <c r="A127" s="37" t="s">
        <v>239</v>
      </c>
      <c r="B127" s="37" t="s">
        <v>105</v>
      </c>
      <c r="C127" s="81">
        <v>1.0</v>
      </c>
    </row>
    <row r="128" ht="15.75" customHeight="1">
      <c r="A128" s="37" t="s">
        <v>244</v>
      </c>
      <c r="B128" s="37" t="s">
        <v>105</v>
      </c>
      <c r="C128" s="81">
        <v>1.0</v>
      </c>
    </row>
    <row r="129" ht="15.75" customHeight="1">
      <c r="A129" s="37" t="s">
        <v>248</v>
      </c>
      <c r="B129" s="37" t="s">
        <v>105</v>
      </c>
      <c r="C129" s="81">
        <v>1.0</v>
      </c>
    </row>
    <row r="130" ht="15.75" customHeight="1">
      <c r="A130" s="37" t="s">
        <v>252</v>
      </c>
      <c r="B130" s="37" t="s">
        <v>105</v>
      </c>
      <c r="C130" s="81">
        <v>1.0</v>
      </c>
    </row>
    <row r="131" ht="15.75" customHeight="1">
      <c r="A131" s="37" t="s">
        <v>256</v>
      </c>
      <c r="B131" s="37" t="s">
        <v>105</v>
      </c>
      <c r="C131" s="81">
        <v>1.0</v>
      </c>
    </row>
    <row r="132" ht="15.75" customHeight="1">
      <c r="A132" s="37" t="s">
        <v>260</v>
      </c>
      <c r="B132" s="37" t="s">
        <v>105</v>
      </c>
      <c r="C132" s="81">
        <v>1.0</v>
      </c>
    </row>
    <row r="133" ht="15.75" customHeight="1">
      <c r="A133" s="37" t="s">
        <v>265</v>
      </c>
      <c r="B133" s="37" t="s">
        <v>105</v>
      </c>
      <c r="C133" s="81">
        <v>1.0</v>
      </c>
    </row>
    <row r="134" ht="15.75" customHeight="1">
      <c r="A134" s="37" t="s">
        <v>269</v>
      </c>
      <c r="B134" s="37" t="s">
        <v>105</v>
      </c>
      <c r="C134" s="81">
        <v>1.0</v>
      </c>
    </row>
    <row r="135" ht="15.75" customHeight="1">
      <c r="A135" s="37" t="s">
        <v>273</v>
      </c>
      <c r="B135" s="37" t="s">
        <v>105</v>
      </c>
      <c r="C135" s="81">
        <v>1.0</v>
      </c>
    </row>
    <row r="136" ht="15.75" customHeight="1">
      <c r="A136" s="37" t="s">
        <v>279</v>
      </c>
      <c r="B136" s="37" t="s">
        <v>105</v>
      </c>
      <c r="C136" s="81">
        <v>1.0</v>
      </c>
    </row>
    <row r="137" ht="15.75" customHeight="1">
      <c r="A137" s="37" t="s">
        <v>285</v>
      </c>
      <c r="B137" s="37" t="s">
        <v>105</v>
      </c>
      <c r="C137" s="81">
        <v>1.0</v>
      </c>
    </row>
    <row r="138" ht="15.75" customHeight="1">
      <c r="A138" s="37" t="s">
        <v>289</v>
      </c>
      <c r="B138" s="37" t="s">
        <v>105</v>
      </c>
      <c r="C138" s="81">
        <v>1.0</v>
      </c>
    </row>
    <row r="139" ht="15.75" customHeight="1">
      <c r="A139" s="37" t="s">
        <v>293</v>
      </c>
      <c r="B139" s="37" t="s">
        <v>105</v>
      </c>
      <c r="C139" s="81">
        <v>1.0</v>
      </c>
    </row>
    <row r="140" ht="15.75" customHeight="1">
      <c r="A140" s="37" t="s">
        <v>297</v>
      </c>
      <c r="B140" s="37" t="s">
        <v>105</v>
      </c>
      <c r="C140" s="81">
        <v>1.0</v>
      </c>
    </row>
    <row r="141" ht="15.75" customHeight="1">
      <c r="A141" s="37" t="s">
        <v>301</v>
      </c>
      <c r="B141" s="37" t="s">
        <v>105</v>
      </c>
      <c r="C141" s="81">
        <v>1.0</v>
      </c>
    </row>
    <row r="142" ht="15.75" customHeight="1">
      <c r="A142" s="37" t="s">
        <v>305</v>
      </c>
      <c r="B142" s="37" t="s">
        <v>105</v>
      </c>
      <c r="C142" s="81">
        <v>1.0</v>
      </c>
    </row>
    <row r="143" ht="15.75" customHeight="1">
      <c r="A143" s="37" t="s">
        <v>309</v>
      </c>
      <c r="B143" s="37" t="s">
        <v>105</v>
      </c>
      <c r="C143" s="81">
        <v>1.0</v>
      </c>
    </row>
    <row r="144" ht="15.75" customHeight="1">
      <c r="A144" s="37" t="s">
        <v>314</v>
      </c>
      <c r="B144" s="37" t="s">
        <v>105</v>
      </c>
      <c r="C144" s="81">
        <v>1.0</v>
      </c>
    </row>
    <row r="145" ht="15.75" customHeight="1">
      <c r="A145" s="37" t="s">
        <v>320</v>
      </c>
      <c r="B145" s="37" t="s">
        <v>105</v>
      </c>
      <c r="C145" s="81">
        <v>1.0</v>
      </c>
    </row>
    <row r="146" ht="15.75" customHeight="1">
      <c r="A146" s="37" t="s">
        <v>325</v>
      </c>
      <c r="B146" s="37" t="s">
        <v>105</v>
      </c>
      <c r="C146" s="81">
        <v>1.0</v>
      </c>
    </row>
    <row r="147" ht="15.75" customHeight="1">
      <c r="A147" s="37" t="s">
        <v>330</v>
      </c>
      <c r="B147" s="37" t="s">
        <v>105</v>
      </c>
      <c r="C147" s="81">
        <v>1.0</v>
      </c>
    </row>
    <row r="148" ht="15.75" customHeight="1">
      <c r="A148" s="37" t="s">
        <v>334</v>
      </c>
      <c r="B148" s="37" t="s">
        <v>105</v>
      </c>
      <c r="C148" s="81">
        <v>1.0</v>
      </c>
    </row>
    <row r="149" ht="15.75" customHeight="1">
      <c r="A149" s="258" t="s">
        <v>339</v>
      </c>
      <c r="B149" s="37" t="s">
        <v>105</v>
      </c>
      <c r="C149" s="81">
        <v>1.0</v>
      </c>
    </row>
    <row r="150" ht="15.75" customHeight="1">
      <c r="A150" s="258" t="s">
        <v>345</v>
      </c>
      <c r="B150" s="37" t="s">
        <v>105</v>
      </c>
      <c r="C150" s="81">
        <v>1.0</v>
      </c>
    </row>
    <row r="151" ht="15.75" customHeight="1">
      <c r="A151" s="37" t="s">
        <v>349</v>
      </c>
      <c r="B151" s="37" t="s">
        <v>105</v>
      </c>
      <c r="C151" s="81">
        <v>1.0</v>
      </c>
    </row>
    <row r="152" ht="15.75" customHeight="1">
      <c r="A152" s="37" t="s">
        <v>356</v>
      </c>
      <c r="B152" s="37" t="s">
        <v>105</v>
      </c>
      <c r="C152" s="81">
        <v>1.0</v>
      </c>
    </row>
    <row r="153" ht="15.75" customHeight="1">
      <c r="A153" s="37" t="s">
        <v>363</v>
      </c>
      <c r="B153" s="37" t="s">
        <v>105</v>
      </c>
      <c r="C153" s="81">
        <v>1.0</v>
      </c>
    </row>
    <row r="154" ht="15.75" customHeight="1">
      <c r="A154" s="37" t="s">
        <v>370</v>
      </c>
      <c r="B154" s="37" t="s">
        <v>105</v>
      </c>
      <c r="C154" s="81">
        <v>1.0</v>
      </c>
    </row>
    <row r="155" ht="15.75" customHeight="1">
      <c r="A155" s="37" t="s">
        <v>376</v>
      </c>
      <c r="B155" s="37" t="s">
        <v>105</v>
      </c>
      <c r="C155" s="81">
        <v>1.0</v>
      </c>
    </row>
    <row r="156" ht="15.75" customHeight="1">
      <c r="A156" s="37" t="s">
        <v>383</v>
      </c>
      <c r="B156" s="37" t="s">
        <v>105</v>
      </c>
      <c r="C156" s="81">
        <v>1.0</v>
      </c>
    </row>
    <row r="157" ht="15.75" customHeight="1">
      <c r="A157" s="37" t="s">
        <v>389</v>
      </c>
      <c r="B157" s="37" t="s">
        <v>105</v>
      </c>
      <c r="C157" s="81">
        <v>1.0</v>
      </c>
    </row>
    <row r="158" ht="15.75" customHeight="1">
      <c r="A158" s="37" t="s">
        <v>395</v>
      </c>
      <c r="B158" s="37" t="s">
        <v>105</v>
      </c>
      <c r="C158" s="81">
        <v>1.0</v>
      </c>
    </row>
    <row r="159" ht="15.75" customHeight="1">
      <c r="A159" s="37" t="s">
        <v>399</v>
      </c>
      <c r="B159" s="37" t="s">
        <v>105</v>
      </c>
      <c r="C159" s="81">
        <v>1.0</v>
      </c>
    </row>
    <row r="160" ht="15.75" customHeight="1">
      <c r="A160" s="37" t="s">
        <v>405</v>
      </c>
      <c r="B160" s="37" t="s">
        <v>105</v>
      </c>
      <c r="C160" s="81">
        <v>1.0</v>
      </c>
    </row>
    <row r="161" ht="15.75" customHeight="1">
      <c r="A161" s="37" t="s">
        <v>409</v>
      </c>
      <c r="B161" s="37" t="s">
        <v>105</v>
      </c>
      <c r="C161" s="81">
        <v>1.0</v>
      </c>
    </row>
    <row r="162" ht="15.75" customHeight="1">
      <c r="A162" s="37" t="s">
        <v>414</v>
      </c>
      <c r="B162" s="37" t="s">
        <v>105</v>
      </c>
      <c r="C162" s="81">
        <v>1.0</v>
      </c>
    </row>
    <row r="163" ht="15.75" customHeight="1">
      <c r="A163" s="37" t="s">
        <v>418</v>
      </c>
      <c r="B163" s="37" t="s">
        <v>105</v>
      </c>
      <c r="C163" s="81">
        <v>1.0</v>
      </c>
    </row>
    <row r="164" ht="15.75" customHeight="1">
      <c r="A164" s="37" t="s">
        <v>423</v>
      </c>
      <c r="B164" s="37" t="s">
        <v>105</v>
      </c>
      <c r="C164" s="81">
        <v>1.0</v>
      </c>
    </row>
    <row r="165" ht="15.75" customHeight="1">
      <c r="A165" s="37" t="s">
        <v>427</v>
      </c>
      <c r="B165" s="37" t="s">
        <v>105</v>
      </c>
      <c r="C165" s="81">
        <v>1.0</v>
      </c>
    </row>
    <row r="166" ht="15.75" customHeight="1">
      <c r="A166" s="37" t="s">
        <v>432</v>
      </c>
      <c r="B166" s="37" t="s">
        <v>105</v>
      </c>
      <c r="C166" s="81">
        <v>1.0</v>
      </c>
    </row>
    <row r="167" ht="15.75" customHeight="1">
      <c r="A167" s="37" t="s">
        <v>438</v>
      </c>
      <c r="B167" s="37" t="s">
        <v>105</v>
      </c>
      <c r="C167" s="81">
        <v>1.0</v>
      </c>
    </row>
    <row r="168" ht="15.75" customHeight="1">
      <c r="A168" s="37" t="s">
        <v>442</v>
      </c>
      <c r="B168" s="37" t="s">
        <v>105</v>
      </c>
      <c r="C168" s="81">
        <v>1.0</v>
      </c>
    </row>
    <row r="169" ht="15.75" customHeight="1">
      <c r="A169" s="37" t="s">
        <v>446</v>
      </c>
      <c r="B169" s="37" t="s">
        <v>105</v>
      </c>
      <c r="C169" s="81">
        <v>1.0</v>
      </c>
    </row>
    <row r="170" ht="15.75" customHeight="1">
      <c r="A170" s="37" t="s">
        <v>452</v>
      </c>
      <c r="B170" s="37" t="s">
        <v>105</v>
      </c>
      <c r="C170" s="81">
        <v>1.0</v>
      </c>
    </row>
    <row r="171" ht="15.75" customHeight="1">
      <c r="A171" s="37" t="s">
        <v>456</v>
      </c>
      <c r="B171" s="37" t="s">
        <v>105</v>
      </c>
      <c r="C171" s="81">
        <v>1.0</v>
      </c>
    </row>
    <row r="172" ht="15.75" customHeight="1">
      <c r="A172" s="37" t="s">
        <v>460</v>
      </c>
      <c r="B172" s="37" t="s">
        <v>105</v>
      </c>
      <c r="C172" s="81">
        <v>1.0</v>
      </c>
    </row>
    <row r="173" ht="15.75" customHeight="1">
      <c r="A173" s="37" t="s">
        <v>465</v>
      </c>
      <c r="B173" s="37" t="s">
        <v>105</v>
      </c>
      <c r="C173" s="81">
        <v>1.0</v>
      </c>
    </row>
    <row r="174" ht="15.75" customHeight="1">
      <c r="A174" s="37" t="s">
        <v>469</v>
      </c>
      <c r="B174" s="37" t="s">
        <v>105</v>
      </c>
      <c r="C174" s="81">
        <v>1.0</v>
      </c>
    </row>
    <row r="175" ht="15.75" customHeight="1">
      <c r="A175" s="37" t="s">
        <v>473</v>
      </c>
      <c r="B175" s="37" t="s">
        <v>105</v>
      </c>
      <c r="C175" s="81">
        <v>1.0</v>
      </c>
    </row>
    <row r="176" ht="15.75" customHeight="1">
      <c r="A176" s="37" t="s">
        <v>477</v>
      </c>
      <c r="B176" s="37" t="s">
        <v>105</v>
      </c>
      <c r="C176" s="81">
        <v>1.0</v>
      </c>
    </row>
    <row r="177" ht="15.75" customHeight="1">
      <c r="A177" s="37" t="s">
        <v>481</v>
      </c>
      <c r="B177" s="37" t="s">
        <v>105</v>
      </c>
      <c r="C177" s="81">
        <v>1.0</v>
      </c>
    </row>
    <row r="178" ht="15.75" customHeight="1">
      <c r="A178" s="37" t="s">
        <v>485</v>
      </c>
      <c r="B178" s="37" t="s">
        <v>105</v>
      </c>
      <c r="C178" s="81">
        <v>1.0</v>
      </c>
    </row>
    <row r="179" ht="15.75" customHeight="1">
      <c r="A179" s="37" t="s">
        <v>490</v>
      </c>
      <c r="B179" s="37" t="s">
        <v>105</v>
      </c>
      <c r="C179" s="81">
        <v>1.0</v>
      </c>
    </row>
    <row r="180" ht="15.75" customHeight="1">
      <c r="A180" s="37" t="s">
        <v>495</v>
      </c>
      <c r="B180" s="37" t="s">
        <v>105</v>
      </c>
      <c r="C180" s="81">
        <v>1.0</v>
      </c>
    </row>
    <row r="181" ht="15.75" customHeight="1">
      <c r="A181" s="37" t="s">
        <v>500</v>
      </c>
      <c r="B181" s="37" t="s">
        <v>105</v>
      </c>
      <c r="C181" s="81">
        <v>1.0</v>
      </c>
    </row>
    <row r="182" ht="15.75" customHeight="1">
      <c r="A182" s="37" t="s">
        <v>505</v>
      </c>
      <c r="B182" s="37" t="s">
        <v>105</v>
      </c>
      <c r="C182" s="81">
        <v>1.0</v>
      </c>
    </row>
    <row r="183" ht="15.75" customHeight="1">
      <c r="A183" s="37" t="s">
        <v>511</v>
      </c>
      <c r="B183" s="37" t="s">
        <v>105</v>
      </c>
      <c r="C183" s="81">
        <v>1.0</v>
      </c>
    </row>
    <row r="184" ht="15.75" customHeight="1">
      <c r="A184" s="37" t="s">
        <v>516</v>
      </c>
      <c r="B184" s="37" t="s">
        <v>105</v>
      </c>
      <c r="C184" s="81">
        <v>1.0</v>
      </c>
    </row>
    <row r="185" ht="15.75" customHeight="1">
      <c r="A185" s="37" t="s">
        <v>522</v>
      </c>
      <c r="B185" s="37" t="s">
        <v>105</v>
      </c>
      <c r="C185" s="81">
        <v>1.0</v>
      </c>
    </row>
    <row r="186" ht="15.75" customHeight="1">
      <c r="A186" s="37" t="s">
        <v>526</v>
      </c>
      <c r="B186" s="37" t="s">
        <v>105</v>
      </c>
      <c r="C186" s="81">
        <v>1.0</v>
      </c>
    </row>
    <row r="187" ht="15.75" customHeight="1">
      <c r="A187" s="37" t="s">
        <v>532</v>
      </c>
      <c r="B187" s="37" t="s">
        <v>105</v>
      </c>
      <c r="C187" s="81">
        <v>1.0</v>
      </c>
    </row>
    <row r="188" ht="15.75" customHeight="1">
      <c r="A188" s="37" t="s">
        <v>538</v>
      </c>
      <c r="B188" s="37" t="s">
        <v>105</v>
      </c>
      <c r="C188" s="253">
        <v>1.0</v>
      </c>
    </row>
    <row r="189" ht="15.75" customHeight="1">
      <c r="A189" s="37" t="s">
        <v>544</v>
      </c>
      <c r="B189" s="37" t="s">
        <v>105</v>
      </c>
      <c r="C189" s="253">
        <v>1.0</v>
      </c>
    </row>
    <row r="190" ht="15.75" customHeight="1">
      <c r="A190" s="37" t="s">
        <v>550</v>
      </c>
      <c r="B190" s="37" t="s">
        <v>105</v>
      </c>
      <c r="C190" s="253">
        <v>1.0</v>
      </c>
    </row>
    <row r="191" ht="15.75" customHeight="1">
      <c r="A191" s="37" t="s">
        <v>556</v>
      </c>
      <c r="B191" s="37" t="s">
        <v>105</v>
      </c>
      <c r="C191" s="253">
        <v>1.0</v>
      </c>
    </row>
    <row r="192" ht="15.75" customHeight="1">
      <c r="A192" s="37" t="s">
        <v>560</v>
      </c>
      <c r="B192" s="37" t="s">
        <v>105</v>
      </c>
      <c r="C192" s="253">
        <v>1.0</v>
      </c>
    </row>
    <row r="193" ht="15.75" customHeight="1">
      <c r="A193" s="37" t="s">
        <v>565</v>
      </c>
      <c r="B193" s="37" t="s">
        <v>105</v>
      </c>
      <c r="C193" s="253">
        <v>1.0</v>
      </c>
    </row>
    <row r="194" ht="15.75" customHeight="1">
      <c r="A194" s="37" t="s">
        <v>569</v>
      </c>
      <c r="B194" s="37" t="s">
        <v>105</v>
      </c>
      <c r="C194" s="253">
        <v>1.0</v>
      </c>
    </row>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rintOptions/>
  <pageMargins bottom="1.37763888888889" footer="0.0" header="0.0" left="0.7480555555555561" right="0.7480555555555561" top="1.37763888888889"/>
  <pageSetup orientation="portrait"/>
  <headerFooter>
    <oddHeader>&amp;C000000 OFFICIAL#_x000D_000000000000 OFFICIAL# </oddHeader>
    <oddFooter>&amp;C #000000 OFFICIAL_x000D_#000000 OFFICIAL</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0.63"/>
  </cols>
  <sheetData>
    <row r="1" ht="12.0" customHeight="1">
      <c r="A1" s="135" t="s">
        <v>1736</v>
      </c>
      <c r="B1" s="135" t="s">
        <v>1737</v>
      </c>
      <c r="C1" s="135" t="s">
        <v>1738</v>
      </c>
    </row>
    <row r="2" ht="13.5" customHeight="1">
      <c r="A2" s="135" t="s">
        <v>1739</v>
      </c>
      <c r="B2" s="259">
        <v>2.03</v>
      </c>
      <c r="C2" s="135"/>
    </row>
    <row r="3" ht="13.5" customHeight="1">
      <c r="A3" s="135" t="s">
        <v>1740</v>
      </c>
      <c r="B3" s="260">
        <f>NOW()</f>
        <v>45729.07149</v>
      </c>
      <c r="C3" s="135"/>
    </row>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0" footer="0.0" header="0.0" left="0.787361111111111" right="0.787361111111111" top="0.0"/>
  <pageSetup orientation="portrait"/>
  <headerFooter>
    <oddHeader>&amp;C000000 OFFICIAL#_x000D_000000000000 OFFICIAL# 000000&amp;A</oddHeader>
    <oddFooter>&amp;CPage &amp;P #000000 OFFICIAL_x000D_#000000 OFFICIAL</oddFooter>
  </headerFooter>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3.25"/>
  </cols>
  <sheetData>
    <row r="1" ht="13.5" customHeight="1">
      <c r="A1" s="261" t="s">
        <v>1741</v>
      </c>
      <c r="B1" s="261" t="s">
        <v>1742</v>
      </c>
      <c r="C1" s="261" t="s">
        <v>1743</v>
      </c>
      <c r="D1" s="261" t="s">
        <v>1744</v>
      </c>
      <c r="E1" s="261"/>
      <c r="F1" s="261" t="s">
        <v>1741</v>
      </c>
      <c r="G1" s="261" t="s">
        <v>1745</v>
      </c>
      <c r="H1" s="261" t="s">
        <v>1743</v>
      </c>
      <c r="I1" s="261" t="s">
        <v>1744</v>
      </c>
      <c r="J1" s="261"/>
      <c r="K1" s="261" t="s">
        <v>1741</v>
      </c>
      <c r="L1" s="261" t="s">
        <v>1746</v>
      </c>
      <c r="M1" s="261" t="s">
        <v>1747</v>
      </c>
      <c r="N1" s="261" t="s">
        <v>1744</v>
      </c>
      <c r="O1" s="261"/>
      <c r="P1" s="261"/>
      <c r="Q1" s="261"/>
      <c r="R1" s="261"/>
      <c r="S1" s="261"/>
      <c r="T1" s="261"/>
      <c r="U1" s="261"/>
      <c r="V1" s="261"/>
      <c r="W1" s="261"/>
      <c r="X1" s="261"/>
      <c r="Y1" s="261"/>
      <c r="Z1" s="261"/>
    </row>
    <row r="2" ht="13.5" customHeight="1">
      <c r="A2" s="262" t="str">
        <f t="shared" ref="A2:A53" si="1">HYPERLINK(D2,C2)</f>
        <v>IATI Identifier</v>
      </c>
      <c r="B2" s="261" t="s">
        <v>71</v>
      </c>
      <c r="C2" s="261" t="s">
        <v>747</v>
      </c>
      <c r="D2" s="262" t="s">
        <v>1748</v>
      </c>
      <c r="E2" s="261"/>
      <c r="F2" s="262" t="str">
        <f t="shared" ref="F2:F7" si="2">HYPERLINK(I2,H2)</f>
        <v>IATI Identifier</v>
      </c>
      <c r="G2" s="261" t="s">
        <v>71</v>
      </c>
      <c r="H2" s="261" t="s">
        <v>747</v>
      </c>
      <c r="I2" s="262" t="s">
        <v>1748</v>
      </c>
      <c r="J2" s="261"/>
      <c r="K2" s="262" t="str">
        <f t="shared" ref="K2:K6" si="3">HYPERLINK(N2,M2)</f>
        <v>IATI Identifier</v>
      </c>
      <c r="L2" s="261" t="s">
        <v>71</v>
      </c>
      <c r="M2" s="261" t="s">
        <v>747</v>
      </c>
      <c r="N2" s="262" t="s">
        <v>1748</v>
      </c>
      <c r="O2" s="261"/>
      <c r="P2" s="261"/>
      <c r="Q2" s="261"/>
      <c r="R2" s="261"/>
      <c r="S2" s="261"/>
      <c r="T2" s="261"/>
      <c r="U2" s="261"/>
      <c r="V2" s="261"/>
      <c r="W2" s="261"/>
      <c r="X2" s="261"/>
      <c r="Y2" s="261"/>
      <c r="Z2" s="261"/>
    </row>
    <row r="3" ht="13.5" customHeight="1">
      <c r="A3" s="262" t="str">
        <f t="shared" si="1"/>
        <v>Default Currency</v>
      </c>
      <c r="B3" s="261" t="s">
        <v>1</v>
      </c>
      <c r="C3" s="261" t="s">
        <v>0</v>
      </c>
      <c r="D3" s="262" t="s">
        <v>1749</v>
      </c>
      <c r="E3" s="261"/>
      <c r="F3" s="262" t="str">
        <f t="shared" si="2"/>
        <v>Budget Value</v>
      </c>
      <c r="G3" s="261" t="s">
        <v>704</v>
      </c>
      <c r="H3" s="261" t="s">
        <v>1750</v>
      </c>
      <c r="I3" s="262" t="s">
        <v>1751</v>
      </c>
      <c r="J3" s="261"/>
      <c r="K3" s="262" t="str">
        <f t="shared" si="3"/>
        <v>Transaction Value</v>
      </c>
      <c r="L3" s="261" t="s">
        <v>762</v>
      </c>
      <c r="M3" s="261" t="s">
        <v>790</v>
      </c>
      <c r="N3" s="262" t="s">
        <v>1752</v>
      </c>
      <c r="O3" s="261"/>
      <c r="P3" s="261"/>
      <c r="Q3" s="261"/>
      <c r="R3" s="261"/>
      <c r="S3" s="261"/>
      <c r="T3" s="261"/>
      <c r="U3" s="261"/>
      <c r="V3" s="261"/>
      <c r="W3" s="261"/>
      <c r="X3" s="261"/>
      <c r="Y3" s="261"/>
      <c r="Z3" s="261"/>
    </row>
    <row r="4" ht="13.5" customHeight="1">
      <c r="A4" s="262" t="str">
        <f t="shared" si="1"/>
        <v>Reporting Organisation Name</v>
      </c>
      <c r="B4" s="261" t="s">
        <v>4</v>
      </c>
      <c r="C4" s="261" t="s">
        <v>3</v>
      </c>
      <c r="D4" s="262" t="s">
        <v>1753</v>
      </c>
      <c r="E4" s="261"/>
      <c r="F4" s="262" t="str">
        <f t="shared" si="2"/>
        <v>Budget Value Date</v>
      </c>
      <c r="G4" s="261" t="s">
        <v>705</v>
      </c>
      <c r="H4" s="261" t="s">
        <v>1754</v>
      </c>
      <c r="I4" s="262" t="s">
        <v>1751</v>
      </c>
      <c r="J4" s="261"/>
      <c r="K4" s="262" t="str">
        <f t="shared" si="3"/>
        <v>Transaction Date</v>
      </c>
      <c r="L4" s="263" t="s">
        <v>763</v>
      </c>
      <c r="M4" s="261" t="s">
        <v>749</v>
      </c>
      <c r="N4" s="262" t="s">
        <v>1755</v>
      </c>
      <c r="O4" s="261"/>
      <c r="P4" s="261"/>
      <c r="Q4" s="261"/>
      <c r="R4" s="261"/>
      <c r="S4" s="261"/>
      <c r="T4" s="261"/>
      <c r="U4" s="261"/>
      <c r="V4" s="261"/>
      <c r="W4" s="261"/>
      <c r="X4" s="261"/>
      <c r="Y4" s="261"/>
      <c r="Z4" s="261"/>
    </row>
    <row r="5" ht="13.5" customHeight="1">
      <c r="A5" s="262" t="str">
        <f t="shared" si="1"/>
        <v>Reporting Organisation Reference</v>
      </c>
      <c r="B5" s="261" t="s">
        <v>7</v>
      </c>
      <c r="C5" s="261" t="s">
        <v>6</v>
      </c>
      <c r="D5" s="262" t="s">
        <v>1753</v>
      </c>
      <c r="E5" s="261"/>
      <c r="F5" s="262" t="str">
        <f t="shared" si="2"/>
        <v>Budget Start Date</v>
      </c>
      <c r="G5" s="261" t="s">
        <v>706</v>
      </c>
      <c r="H5" s="261" t="s">
        <v>1756</v>
      </c>
      <c r="I5" s="262" t="s">
        <v>1757</v>
      </c>
      <c r="J5" s="261"/>
      <c r="K5" s="262" t="str">
        <f t="shared" si="3"/>
        <v>Transaction Value Date</v>
      </c>
      <c r="L5" s="261" t="s">
        <v>764</v>
      </c>
      <c r="M5" s="261" t="s">
        <v>1758</v>
      </c>
      <c r="N5" s="262" t="s">
        <v>1752</v>
      </c>
      <c r="O5" s="261"/>
      <c r="P5" s="261"/>
      <c r="Q5" s="261"/>
      <c r="R5" s="261"/>
      <c r="S5" s="261"/>
      <c r="T5" s="261"/>
      <c r="U5" s="261"/>
      <c r="V5" s="261"/>
      <c r="W5" s="261"/>
      <c r="X5" s="261"/>
      <c r="Y5" s="261"/>
      <c r="Z5" s="261"/>
    </row>
    <row r="6" ht="13.5" customHeight="1">
      <c r="A6" s="262" t="str">
        <f t="shared" si="1"/>
        <v>Reporting Organisation Type</v>
      </c>
      <c r="B6" s="261" t="s">
        <v>10</v>
      </c>
      <c r="C6" s="261" t="s">
        <v>9</v>
      </c>
      <c r="D6" s="262" t="s">
        <v>1753</v>
      </c>
      <c r="E6" s="261"/>
      <c r="F6" s="262" t="str">
        <f t="shared" si="2"/>
        <v>Budget End Date</v>
      </c>
      <c r="G6" s="261" t="s">
        <v>707</v>
      </c>
      <c r="H6" s="261" t="s">
        <v>1759</v>
      </c>
      <c r="I6" s="262" t="s">
        <v>1760</v>
      </c>
      <c r="J6" s="261"/>
      <c r="K6" s="262" t="str">
        <f t="shared" si="3"/>
        <v>Transaction Type Code</v>
      </c>
      <c r="L6" s="261" t="s">
        <v>765</v>
      </c>
      <c r="M6" s="261" t="s">
        <v>1761</v>
      </c>
      <c r="N6" s="262" t="s">
        <v>1762</v>
      </c>
      <c r="O6" s="261"/>
      <c r="P6" s="261"/>
      <c r="Q6" s="261"/>
      <c r="R6" s="261"/>
      <c r="S6" s="261"/>
      <c r="T6" s="261"/>
      <c r="U6" s="261"/>
      <c r="V6" s="261"/>
      <c r="W6" s="261"/>
      <c r="X6" s="261"/>
      <c r="Y6" s="261"/>
      <c r="Z6" s="261"/>
    </row>
    <row r="7" ht="13.5" customHeight="1">
      <c r="A7" s="262" t="str">
        <f t="shared" si="1"/>
        <v>Other Identifier Reference</v>
      </c>
      <c r="B7" s="261" t="s">
        <v>1763</v>
      </c>
      <c r="C7" s="261" t="s">
        <v>1764</v>
      </c>
      <c r="D7" s="262" t="s">
        <v>1765</v>
      </c>
      <c r="E7" s="261"/>
      <c r="F7" s="262" t="str">
        <f t="shared" si="2"/>
        <v>Budget Status</v>
      </c>
      <c r="G7" s="261" t="s">
        <v>708</v>
      </c>
      <c r="H7" s="261" t="s">
        <v>1766</v>
      </c>
      <c r="I7" s="262" t="s">
        <v>1767</v>
      </c>
      <c r="J7" s="261"/>
      <c r="K7" s="261"/>
      <c r="L7" s="261"/>
      <c r="M7" s="261"/>
      <c r="N7" s="261"/>
      <c r="O7" s="261"/>
      <c r="P7" s="261"/>
      <c r="Q7" s="261"/>
      <c r="R7" s="261"/>
      <c r="S7" s="261"/>
      <c r="T7" s="261"/>
      <c r="U7" s="261"/>
      <c r="V7" s="261"/>
      <c r="W7" s="261"/>
      <c r="X7" s="261"/>
      <c r="Y7" s="261"/>
      <c r="Z7" s="261"/>
    </row>
    <row r="8" ht="13.5" customHeight="1">
      <c r="A8" s="262" t="str">
        <f t="shared" si="1"/>
        <v>Other Identifier Type</v>
      </c>
      <c r="B8" s="261" t="s">
        <v>1768</v>
      </c>
      <c r="C8" s="261" t="s">
        <v>1769</v>
      </c>
      <c r="D8" s="262" t="s">
        <v>1765</v>
      </c>
      <c r="E8" s="261"/>
      <c r="F8" s="261"/>
      <c r="G8" s="261"/>
      <c r="H8" s="261"/>
      <c r="I8" s="261"/>
      <c r="J8" s="261"/>
      <c r="K8" s="261"/>
      <c r="L8" s="261"/>
      <c r="M8" s="261"/>
      <c r="N8" s="261"/>
      <c r="O8" s="261"/>
      <c r="P8" s="261"/>
      <c r="Q8" s="261"/>
      <c r="R8" s="261"/>
      <c r="S8" s="261"/>
      <c r="T8" s="261"/>
      <c r="U8" s="261"/>
      <c r="V8" s="261"/>
      <c r="W8" s="261"/>
      <c r="X8" s="261"/>
      <c r="Y8" s="261"/>
      <c r="Z8" s="261"/>
    </row>
    <row r="9" ht="13.5" customHeight="1">
      <c r="A9" s="262" t="str">
        <f t="shared" si="1"/>
        <v>Funding Organisation Reference</v>
      </c>
      <c r="B9" s="261" t="s">
        <v>12</v>
      </c>
      <c r="C9" s="261" t="s">
        <v>11</v>
      </c>
      <c r="D9" s="262" t="s">
        <v>1770</v>
      </c>
      <c r="E9" s="261"/>
      <c r="F9" s="261"/>
      <c r="G9" s="261"/>
      <c r="H9" s="261"/>
      <c r="I9" s="261"/>
      <c r="J9" s="261"/>
      <c r="K9" s="261"/>
      <c r="L9" s="261"/>
      <c r="M9" s="261"/>
      <c r="N9" s="261"/>
      <c r="O9" s="261"/>
      <c r="P9" s="261"/>
      <c r="Q9" s="261"/>
      <c r="R9" s="261"/>
      <c r="S9" s="261"/>
      <c r="T9" s="261"/>
      <c r="U9" s="261"/>
      <c r="V9" s="261"/>
      <c r="W9" s="261"/>
      <c r="X9" s="261"/>
      <c r="Y9" s="261"/>
      <c r="Z9" s="261"/>
    </row>
    <row r="10" ht="13.5" customHeight="1">
      <c r="A10" s="262" t="str">
        <f t="shared" si="1"/>
        <v>Funding Organisation Name</v>
      </c>
      <c r="B10" s="261" t="s">
        <v>15</v>
      </c>
      <c r="C10" s="261" t="s">
        <v>14</v>
      </c>
      <c r="D10" s="262" t="s">
        <v>1749</v>
      </c>
      <c r="E10" s="261"/>
      <c r="F10" s="261"/>
      <c r="G10" s="261"/>
      <c r="H10" s="261"/>
      <c r="I10" s="261"/>
      <c r="J10" s="261"/>
      <c r="K10" s="261"/>
      <c r="L10" s="261"/>
      <c r="M10" s="261"/>
      <c r="N10" s="261"/>
      <c r="O10" s="261"/>
      <c r="P10" s="261"/>
      <c r="Q10" s="261"/>
      <c r="R10" s="261"/>
      <c r="S10" s="261"/>
      <c r="T10" s="261"/>
      <c r="U10" s="261"/>
      <c r="V10" s="261"/>
      <c r="W10" s="261"/>
      <c r="X10" s="261"/>
      <c r="Y10" s="261"/>
      <c r="Z10" s="261"/>
    </row>
    <row r="11" ht="13.5" customHeight="1">
      <c r="A11" s="262" t="str">
        <f t="shared" si="1"/>
        <v>Funding Organisation Role</v>
      </c>
      <c r="B11" s="261" t="s">
        <v>18</v>
      </c>
      <c r="C11" s="261" t="s">
        <v>17</v>
      </c>
      <c r="D11" s="262" t="s">
        <v>1770</v>
      </c>
      <c r="E11" s="261"/>
      <c r="F11" s="261"/>
      <c r="G11" s="261"/>
      <c r="H11" s="261"/>
      <c r="I11" s="261"/>
      <c r="J11" s="261"/>
      <c r="K11" s="261"/>
      <c r="L11" s="261"/>
      <c r="M11" s="261"/>
      <c r="N11" s="261"/>
      <c r="O11" s="261"/>
      <c r="P11" s="261"/>
      <c r="Q11" s="261"/>
      <c r="R11" s="261"/>
      <c r="S11" s="261"/>
      <c r="T11" s="261"/>
      <c r="U11" s="261"/>
      <c r="V11" s="261"/>
      <c r="W11" s="261"/>
      <c r="X11" s="261"/>
      <c r="Y11" s="261"/>
      <c r="Z11" s="261"/>
    </row>
    <row r="12" ht="13.5" customHeight="1">
      <c r="A12" s="262" t="str">
        <f t="shared" si="1"/>
        <v>Participating Organisation Reference</v>
      </c>
      <c r="B12" s="261" t="s">
        <v>20</v>
      </c>
      <c r="C12" s="261" t="s">
        <v>1771</v>
      </c>
      <c r="D12" s="262" t="s">
        <v>1770</v>
      </c>
      <c r="E12" s="261"/>
      <c r="F12" s="261"/>
      <c r="G12" s="261"/>
      <c r="H12" s="261"/>
      <c r="I12" s="261"/>
      <c r="J12" s="261"/>
      <c r="K12" s="261"/>
      <c r="L12" s="261"/>
      <c r="M12" s="261"/>
      <c r="N12" s="261"/>
      <c r="O12" s="261"/>
      <c r="P12" s="261"/>
      <c r="Q12" s="261"/>
      <c r="R12" s="261"/>
      <c r="S12" s="261"/>
      <c r="T12" s="261"/>
      <c r="U12" s="261"/>
      <c r="V12" s="261"/>
      <c r="W12" s="261"/>
      <c r="X12" s="261"/>
      <c r="Y12" s="261"/>
      <c r="Z12" s="261"/>
    </row>
    <row r="13" ht="13.5" customHeight="1">
      <c r="A13" s="262" t="str">
        <f t="shared" si="1"/>
        <v>Participating Organisation Name</v>
      </c>
      <c r="B13" s="261" t="s">
        <v>23</v>
      </c>
      <c r="C13" s="261" t="s">
        <v>1772</v>
      </c>
      <c r="D13" s="262" t="s">
        <v>1770</v>
      </c>
      <c r="E13" s="261"/>
      <c r="F13" s="261"/>
      <c r="G13" s="261"/>
      <c r="H13" s="261"/>
      <c r="I13" s="261"/>
      <c r="J13" s="261"/>
      <c r="K13" s="261"/>
      <c r="L13" s="261"/>
      <c r="M13" s="261"/>
      <c r="N13" s="261"/>
      <c r="O13" s="261"/>
      <c r="P13" s="261"/>
      <c r="Q13" s="261"/>
      <c r="R13" s="261"/>
      <c r="S13" s="261"/>
      <c r="T13" s="261"/>
      <c r="U13" s="261"/>
      <c r="V13" s="261"/>
      <c r="W13" s="261"/>
      <c r="X13" s="261"/>
      <c r="Y13" s="261"/>
      <c r="Z13" s="261"/>
    </row>
    <row r="14" ht="13.5" customHeight="1">
      <c r="A14" s="262" t="str">
        <f t="shared" si="1"/>
        <v>Participating Organisation Role</v>
      </c>
      <c r="B14" s="261" t="s">
        <v>26</v>
      </c>
      <c r="C14" s="261" t="s">
        <v>1773</v>
      </c>
      <c r="D14" s="262" t="s">
        <v>1770</v>
      </c>
      <c r="E14" s="261"/>
      <c r="F14" s="261"/>
      <c r="G14" s="261"/>
      <c r="H14" s="261"/>
      <c r="I14" s="261"/>
      <c r="J14" s="261"/>
      <c r="K14" s="261"/>
      <c r="L14" s="261"/>
      <c r="M14" s="261"/>
      <c r="N14" s="261"/>
      <c r="O14" s="261"/>
      <c r="P14" s="261"/>
      <c r="Q14" s="261"/>
      <c r="R14" s="261"/>
      <c r="S14" s="261"/>
      <c r="T14" s="261"/>
      <c r="U14" s="261"/>
      <c r="V14" s="261"/>
      <c r="W14" s="261"/>
      <c r="X14" s="261"/>
      <c r="Y14" s="261"/>
      <c r="Z14" s="261"/>
    </row>
    <row r="15" ht="13.5" customHeight="1">
      <c r="A15" s="262" t="str">
        <f t="shared" si="1"/>
        <v>Activity Title</v>
      </c>
      <c r="B15" s="261" t="s">
        <v>79</v>
      </c>
      <c r="C15" s="261" t="s">
        <v>1774</v>
      </c>
      <c r="D15" s="262" t="s">
        <v>1775</v>
      </c>
      <c r="E15" s="261"/>
      <c r="F15" s="261"/>
      <c r="G15" s="261"/>
      <c r="H15" s="261"/>
      <c r="I15" s="261"/>
      <c r="J15" s="261"/>
      <c r="K15" s="261"/>
      <c r="L15" s="261"/>
      <c r="M15" s="261"/>
      <c r="N15" s="261"/>
      <c r="O15" s="261"/>
      <c r="P15" s="261"/>
      <c r="Q15" s="261"/>
      <c r="R15" s="261"/>
      <c r="S15" s="261"/>
      <c r="T15" s="261"/>
      <c r="U15" s="261"/>
      <c r="V15" s="261"/>
      <c r="W15" s="261"/>
      <c r="X15" s="261"/>
      <c r="Y15" s="261"/>
      <c r="Z15" s="261"/>
    </row>
    <row r="16" ht="13.5" customHeight="1">
      <c r="A16" s="262" t="str">
        <f t="shared" si="1"/>
        <v>Activity Decription</v>
      </c>
      <c r="B16" s="261" t="s">
        <v>80</v>
      </c>
      <c r="C16" s="261" t="s">
        <v>1776</v>
      </c>
      <c r="D16" s="262" t="s">
        <v>1777</v>
      </c>
      <c r="E16" s="261"/>
      <c r="F16" s="261"/>
      <c r="G16" s="261"/>
      <c r="H16" s="261"/>
      <c r="I16" s="261"/>
      <c r="J16" s="261"/>
      <c r="K16" s="261"/>
      <c r="L16" s="261"/>
      <c r="M16" s="261"/>
      <c r="N16" s="261"/>
      <c r="O16" s="261"/>
      <c r="P16" s="261"/>
      <c r="Q16" s="261"/>
      <c r="R16" s="261"/>
      <c r="S16" s="261"/>
      <c r="T16" s="261"/>
      <c r="U16" s="261"/>
      <c r="V16" s="261"/>
      <c r="W16" s="261"/>
      <c r="X16" s="261"/>
      <c r="Y16" s="261"/>
      <c r="Z16" s="261"/>
    </row>
    <row r="17" ht="13.5" customHeight="1">
      <c r="A17" s="262" t="str">
        <f t="shared" si="1"/>
        <v>Activity Decription</v>
      </c>
      <c r="B17" s="261" t="s">
        <v>81</v>
      </c>
      <c r="C17" s="261" t="s">
        <v>1776</v>
      </c>
      <c r="D17" s="262" t="s">
        <v>1777</v>
      </c>
      <c r="E17" s="261"/>
      <c r="F17" s="261"/>
      <c r="G17" s="261"/>
      <c r="H17" s="261"/>
      <c r="I17" s="261"/>
      <c r="J17" s="261"/>
      <c r="K17" s="261"/>
      <c r="L17" s="261"/>
      <c r="M17" s="261"/>
      <c r="N17" s="261"/>
      <c r="O17" s="261"/>
      <c r="P17" s="261"/>
      <c r="Q17" s="261"/>
      <c r="R17" s="261"/>
      <c r="S17" s="261"/>
      <c r="T17" s="261"/>
      <c r="U17" s="261"/>
      <c r="V17" s="261"/>
      <c r="W17" s="261"/>
      <c r="X17" s="261"/>
      <c r="Y17" s="261"/>
      <c r="Z17" s="261"/>
    </row>
    <row r="18" ht="13.5" customHeight="1">
      <c r="A18" s="262" t="str">
        <f t="shared" si="1"/>
        <v>Planned Start Date</v>
      </c>
      <c r="B18" s="261" t="s">
        <v>82</v>
      </c>
      <c r="C18" s="261" t="s">
        <v>1778</v>
      </c>
      <c r="D18" s="262" t="s">
        <v>1779</v>
      </c>
      <c r="E18" s="261"/>
      <c r="F18" s="261"/>
      <c r="G18" s="261"/>
      <c r="H18" s="261"/>
      <c r="I18" s="261"/>
      <c r="J18" s="261"/>
      <c r="K18" s="261"/>
      <c r="L18" s="261"/>
      <c r="M18" s="261"/>
      <c r="N18" s="261"/>
      <c r="O18" s="261"/>
      <c r="P18" s="261"/>
      <c r="Q18" s="261"/>
      <c r="R18" s="261"/>
      <c r="S18" s="261"/>
      <c r="T18" s="261"/>
      <c r="U18" s="261"/>
      <c r="V18" s="261"/>
      <c r="W18" s="261"/>
      <c r="X18" s="261"/>
      <c r="Y18" s="261"/>
      <c r="Z18" s="261"/>
    </row>
    <row r="19" ht="13.5" customHeight="1">
      <c r="A19" s="262" t="str">
        <f t="shared" si="1"/>
        <v>Planned Start Date (Type)</v>
      </c>
      <c r="B19" s="261" t="s">
        <v>83</v>
      </c>
      <c r="C19" s="261" t="s">
        <v>1780</v>
      </c>
      <c r="D19" s="262" t="s">
        <v>1779</v>
      </c>
      <c r="E19" s="261"/>
      <c r="F19" s="261"/>
      <c r="G19" s="261"/>
      <c r="H19" s="261"/>
      <c r="I19" s="261"/>
      <c r="J19" s="261"/>
      <c r="K19" s="261"/>
      <c r="L19" s="261"/>
      <c r="M19" s="261"/>
      <c r="N19" s="261"/>
      <c r="O19" s="261"/>
      <c r="P19" s="261"/>
      <c r="Q19" s="261"/>
      <c r="R19" s="261"/>
      <c r="S19" s="261"/>
      <c r="T19" s="261"/>
      <c r="U19" s="261"/>
      <c r="V19" s="261"/>
      <c r="W19" s="261"/>
      <c r="X19" s="261"/>
      <c r="Y19" s="261"/>
      <c r="Z19" s="261"/>
    </row>
    <row r="20" ht="13.5" customHeight="1">
      <c r="A20" s="262" t="str">
        <f t="shared" si="1"/>
        <v>Actual Start Date</v>
      </c>
      <c r="B20" s="261" t="s">
        <v>84</v>
      </c>
      <c r="C20" s="261" t="s">
        <v>1781</v>
      </c>
      <c r="D20" s="262" t="s">
        <v>1779</v>
      </c>
      <c r="E20" s="261"/>
      <c r="F20" s="261"/>
      <c r="G20" s="261"/>
      <c r="H20" s="261"/>
      <c r="I20" s="261"/>
      <c r="J20" s="261"/>
      <c r="K20" s="261"/>
      <c r="L20" s="261"/>
      <c r="M20" s="261"/>
      <c r="N20" s="261"/>
      <c r="O20" s="261"/>
      <c r="P20" s="261"/>
      <c r="Q20" s="261"/>
      <c r="R20" s="261"/>
      <c r="S20" s="261"/>
      <c r="T20" s="261"/>
      <c r="U20" s="261"/>
      <c r="V20" s="261"/>
      <c r="W20" s="261"/>
      <c r="X20" s="261"/>
      <c r="Y20" s="261"/>
      <c r="Z20" s="261"/>
    </row>
    <row r="21" ht="15.75" customHeight="1">
      <c r="A21" s="262" t="str">
        <f t="shared" si="1"/>
        <v>Actual Start Date (Type)</v>
      </c>
      <c r="B21" s="261" t="s">
        <v>85</v>
      </c>
      <c r="C21" s="261" t="s">
        <v>1782</v>
      </c>
      <c r="D21" s="262" t="s">
        <v>1779</v>
      </c>
      <c r="E21" s="261"/>
      <c r="F21" s="261"/>
      <c r="G21" s="261"/>
      <c r="H21" s="261"/>
      <c r="I21" s="261"/>
      <c r="J21" s="261"/>
      <c r="K21" s="261"/>
      <c r="L21" s="261"/>
      <c r="M21" s="261"/>
      <c r="N21" s="261"/>
      <c r="O21" s="261"/>
      <c r="P21" s="261"/>
      <c r="Q21" s="261"/>
      <c r="R21" s="261"/>
      <c r="S21" s="261"/>
      <c r="T21" s="261"/>
      <c r="U21" s="261"/>
      <c r="V21" s="261"/>
      <c r="W21" s="261"/>
      <c r="X21" s="261"/>
      <c r="Y21" s="261"/>
      <c r="Z21" s="261"/>
    </row>
    <row r="22" ht="15.75" customHeight="1">
      <c r="A22" s="262" t="str">
        <f t="shared" si="1"/>
        <v>Planned End Date</v>
      </c>
      <c r="B22" s="261" t="s">
        <v>86</v>
      </c>
      <c r="C22" s="261" t="s">
        <v>1783</v>
      </c>
      <c r="D22" s="262" t="s">
        <v>1779</v>
      </c>
      <c r="E22" s="261"/>
      <c r="F22" s="261"/>
      <c r="G22" s="261"/>
      <c r="H22" s="261"/>
      <c r="I22" s="261"/>
      <c r="J22" s="261"/>
      <c r="K22" s="261"/>
      <c r="L22" s="261"/>
      <c r="M22" s="261"/>
      <c r="N22" s="261"/>
      <c r="O22" s="261"/>
      <c r="P22" s="261"/>
      <c r="Q22" s="261"/>
      <c r="R22" s="261"/>
      <c r="S22" s="261"/>
      <c r="T22" s="261"/>
      <c r="U22" s="261"/>
      <c r="V22" s="261"/>
      <c r="W22" s="261"/>
      <c r="X22" s="261"/>
      <c r="Y22" s="261"/>
      <c r="Z22" s="261"/>
    </row>
    <row r="23" ht="15.75" customHeight="1">
      <c r="A23" s="262" t="str">
        <f t="shared" si="1"/>
        <v>Planned End Date (Type)</v>
      </c>
      <c r="B23" s="261" t="s">
        <v>87</v>
      </c>
      <c r="C23" s="261" t="s">
        <v>1784</v>
      </c>
      <c r="D23" s="262" t="s">
        <v>1779</v>
      </c>
      <c r="E23" s="261"/>
      <c r="F23" s="261"/>
      <c r="G23" s="261"/>
      <c r="H23" s="261"/>
      <c r="I23" s="261"/>
      <c r="J23" s="261"/>
      <c r="K23" s="261"/>
      <c r="L23" s="261"/>
      <c r="M23" s="261"/>
      <c r="N23" s="261"/>
      <c r="O23" s="261"/>
      <c r="P23" s="261"/>
      <c r="Q23" s="261"/>
      <c r="R23" s="261"/>
      <c r="S23" s="261"/>
      <c r="T23" s="261"/>
      <c r="U23" s="261"/>
      <c r="V23" s="261"/>
      <c r="W23" s="261"/>
      <c r="X23" s="261"/>
      <c r="Y23" s="261"/>
      <c r="Z23" s="261"/>
    </row>
    <row r="24" ht="15.75" customHeight="1">
      <c r="A24" s="262" t="str">
        <f t="shared" si="1"/>
        <v>Actual End Date</v>
      </c>
      <c r="B24" s="261" t="s">
        <v>88</v>
      </c>
      <c r="C24" s="261" t="s">
        <v>1785</v>
      </c>
      <c r="D24" s="262" t="s">
        <v>1779</v>
      </c>
      <c r="E24" s="261"/>
      <c r="F24" s="261"/>
      <c r="G24" s="261"/>
      <c r="H24" s="261"/>
      <c r="I24" s="261"/>
      <c r="J24" s="261"/>
      <c r="K24" s="261"/>
      <c r="L24" s="261"/>
      <c r="M24" s="261"/>
      <c r="N24" s="261"/>
      <c r="O24" s="261"/>
      <c r="P24" s="261"/>
      <c r="Q24" s="261"/>
      <c r="R24" s="261"/>
      <c r="S24" s="261"/>
      <c r="T24" s="261"/>
      <c r="U24" s="261"/>
      <c r="V24" s="261"/>
      <c r="W24" s="261"/>
      <c r="X24" s="261"/>
      <c r="Y24" s="261"/>
      <c r="Z24" s="261"/>
    </row>
    <row r="25" ht="15.75" customHeight="1">
      <c r="A25" s="262" t="str">
        <f t="shared" si="1"/>
        <v>Actual End Date (Type)</v>
      </c>
      <c r="B25" s="261" t="s">
        <v>89</v>
      </c>
      <c r="C25" s="261" t="s">
        <v>1786</v>
      </c>
      <c r="D25" s="262" t="s">
        <v>1779</v>
      </c>
      <c r="E25" s="261"/>
      <c r="F25" s="261"/>
      <c r="G25" s="261"/>
      <c r="H25" s="261"/>
      <c r="I25" s="261"/>
      <c r="J25" s="261"/>
      <c r="K25" s="261"/>
      <c r="L25" s="261"/>
      <c r="M25" s="261"/>
      <c r="N25" s="261"/>
      <c r="O25" s="261"/>
      <c r="P25" s="261"/>
      <c r="Q25" s="261"/>
      <c r="R25" s="261"/>
      <c r="S25" s="261"/>
      <c r="T25" s="261"/>
      <c r="U25" s="261"/>
      <c r="V25" s="261"/>
      <c r="W25" s="261"/>
      <c r="X25" s="261"/>
      <c r="Y25" s="261"/>
      <c r="Z25" s="261"/>
    </row>
    <row r="26" ht="15.75" customHeight="1">
      <c r="A26" s="262" t="str">
        <f t="shared" si="1"/>
        <v>Activity Scope Code</v>
      </c>
      <c r="B26" s="261" t="s">
        <v>90</v>
      </c>
      <c r="C26" s="261" t="s">
        <v>1787</v>
      </c>
      <c r="D26" s="262" t="s">
        <v>1788</v>
      </c>
      <c r="E26" s="261"/>
      <c r="F26" s="261"/>
      <c r="G26" s="261"/>
      <c r="H26" s="261"/>
      <c r="I26" s="261"/>
      <c r="J26" s="261"/>
      <c r="K26" s="261"/>
      <c r="L26" s="261"/>
      <c r="M26" s="261"/>
      <c r="N26" s="261"/>
      <c r="O26" s="261"/>
      <c r="P26" s="261"/>
      <c r="Q26" s="261"/>
      <c r="R26" s="261"/>
      <c r="S26" s="261"/>
      <c r="T26" s="261"/>
      <c r="U26" s="261"/>
      <c r="V26" s="261"/>
      <c r="W26" s="261"/>
      <c r="X26" s="261"/>
      <c r="Y26" s="261"/>
      <c r="Z26" s="261"/>
    </row>
    <row r="27" ht="15.75" customHeight="1">
      <c r="A27" s="262" t="str">
        <f t="shared" si="1"/>
        <v>Activity Status Code</v>
      </c>
      <c r="B27" s="261" t="s">
        <v>91</v>
      </c>
      <c r="C27" s="261" t="s">
        <v>1789</v>
      </c>
      <c r="D27" s="262" t="s">
        <v>1790</v>
      </c>
      <c r="E27" s="261"/>
      <c r="F27" s="261"/>
      <c r="G27" s="261"/>
      <c r="H27" s="261"/>
      <c r="I27" s="261"/>
      <c r="J27" s="261"/>
      <c r="K27" s="261"/>
      <c r="L27" s="261"/>
      <c r="M27" s="261"/>
      <c r="N27" s="261"/>
      <c r="O27" s="261"/>
      <c r="P27" s="261"/>
      <c r="Q27" s="261"/>
      <c r="R27" s="261"/>
      <c r="S27" s="261"/>
      <c r="T27" s="261"/>
      <c r="U27" s="261"/>
      <c r="V27" s="261"/>
      <c r="W27" s="261"/>
      <c r="X27" s="261"/>
      <c r="Y27" s="261"/>
      <c r="Z27" s="261"/>
    </row>
    <row r="28" ht="15.75" customHeight="1">
      <c r="A28" s="262" t="str">
        <f t="shared" si="1"/>
        <v>Default Aid Type Code</v>
      </c>
      <c r="B28" s="261" t="s">
        <v>28</v>
      </c>
      <c r="C28" s="261" t="s">
        <v>27</v>
      </c>
      <c r="D28" s="262" t="s">
        <v>1791</v>
      </c>
      <c r="E28" s="261"/>
      <c r="F28" s="261"/>
      <c r="G28" s="261"/>
      <c r="H28" s="261"/>
      <c r="I28" s="261"/>
      <c r="J28" s="261"/>
      <c r="K28" s="261"/>
      <c r="L28" s="261"/>
      <c r="M28" s="261"/>
      <c r="N28" s="261"/>
      <c r="O28" s="261"/>
      <c r="P28" s="261"/>
      <c r="Q28" s="261"/>
      <c r="R28" s="261"/>
      <c r="S28" s="261"/>
      <c r="T28" s="261"/>
      <c r="U28" s="261"/>
      <c r="V28" s="261"/>
      <c r="W28" s="261"/>
      <c r="X28" s="261"/>
      <c r="Y28" s="261"/>
      <c r="Z28" s="261"/>
    </row>
    <row r="29" ht="15.75" customHeight="1">
      <c r="A29" s="262" t="str">
        <f t="shared" si="1"/>
        <v>CRS Channel Code</v>
      </c>
      <c r="B29" s="261" t="s">
        <v>92</v>
      </c>
      <c r="C29" s="261" t="s">
        <v>1792</v>
      </c>
      <c r="D29" s="262" t="s">
        <v>1793</v>
      </c>
      <c r="E29" s="261"/>
      <c r="F29" s="261"/>
      <c r="G29" s="261"/>
      <c r="H29" s="261"/>
      <c r="I29" s="261"/>
      <c r="J29" s="261"/>
      <c r="K29" s="261"/>
      <c r="L29" s="261"/>
      <c r="M29" s="261"/>
      <c r="N29" s="261"/>
      <c r="O29" s="261"/>
      <c r="P29" s="261"/>
      <c r="Q29" s="261"/>
      <c r="R29" s="261"/>
      <c r="S29" s="261"/>
      <c r="T29" s="261"/>
      <c r="U29" s="261"/>
      <c r="V29" s="261"/>
      <c r="W29" s="261"/>
      <c r="X29" s="261"/>
      <c r="Y29" s="261"/>
      <c r="Z29" s="261"/>
    </row>
    <row r="30" ht="15.75" customHeight="1">
      <c r="A30" s="262" t="str">
        <f t="shared" si="1"/>
        <v>Recipient Country Code</v>
      </c>
      <c r="B30" s="261" t="s">
        <v>93</v>
      </c>
      <c r="C30" s="261" t="s">
        <v>1794</v>
      </c>
      <c r="D30" s="262" t="s">
        <v>1795</v>
      </c>
      <c r="E30" s="261"/>
      <c r="F30" s="261"/>
      <c r="G30" s="261"/>
      <c r="H30" s="261"/>
      <c r="I30" s="261"/>
      <c r="J30" s="261"/>
      <c r="K30" s="261"/>
      <c r="L30" s="261"/>
      <c r="M30" s="261"/>
      <c r="N30" s="261"/>
      <c r="O30" s="261"/>
      <c r="P30" s="261"/>
      <c r="Q30" s="261"/>
      <c r="R30" s="261"/>
      <c r="S30" s="261"/>
      <c r="T30" s="261"/>
      <c r="U30" s="261"/>
      <c r="V30" s="261"/>
      <c r="W30" s="261"/>
      <c r="X30" s="261"/>
      <c r="Y30" s="261"/>
      <c r="Z30" s="261"/>
    </row>
    <row r="31" ht="15.75" customHeight="1">
      <c r="A31" s="262" t="str">
        <f t="shared" si="1"/>
        <v>Recipient Country Name</v>
      </c>
      <c r="B31" s="261" t="s">
        <v>94</v>
      </c>
      <c r="C31" s="261" t="s">
        <v>1796</v>
      </c>
      <c r="D31" s="262" t="s">
        <v>1795</v>
      </c>
      <c r="E31" s="261"/>
      <c r="F31" s="261"/>
      <c r="G31" s="261"/>
      <c r="H31" s="261"/>
      <c r="I31" s="261"/>
      <c r="J31" s="261"/>
      <c r="K31" s="261"/>
      <c r="L31" s="261"/>
      <c r="M31" s="261"/>
      <c r="N31" s="261"/>
      <c r="O31" s="261"/>
      <c r="P31" s="261"/>
      <c r="Q31" s="261"/>
      <c r="R31" s="261"/>
      <c r="S31" s="261"/>
      <c r="T31" s="261"/>
      <c r="U31" s="261"/>
      <c r="V31" s="261"/>
      <c r="W31" s="261"/>
      <c r="X31" s="261"/>
      <c r="Y31" s="261"/>
      <c r="Z31" s="261"/>
    </row>
    <row r="32" ht="15.75" customHeight="1">
      <c r="A32" s="262" t="str">
        <f t="shared" si="1"/>
        <v>Recipient Region Code</v>
      </c>
      <c r="B32" s="261" t="s">
        <v>95</v>
      </c>
      <c r="C32" s="261" t="s">
        <v>1797</v>
      </c>
      <c r="D32" s="262" t="s">
        <v>1798</v>
      </c>
      <c r="E32" s="261"/>
      <c r="F32" s="261"/>
      <c r="G32" s="261"/>
      <c r="H32" s="261"/>
      <c r="I32" s="261"/>
      <c r="J32" s="261"/>
      <c r="K32" s="261"/>
      <c r="L32" s="261"/>
      <c r="M32" s="261"/>
      <c r="N32" s="261"/>
      <c r="O32" s="261"/>
      <c r="P32" s="261"/>
      <c r="Q32" s="261"/>
      <c r="R32" s="261"/>
      <c r="S32" s="261"/>
      <c r="T32" s="261"/>
      <c r="U32" s="261"/>
      <c r="V32" s="261"/>
      <c r="W32" s="261"/>
      <c r="X32" s="261"/>
      <c r="Y32" s="261"/>
      <c r="Z32" s="261"/>
    </row>
    <row r="33" ht="15.75" customHeight="1">
      <c r="A33" s="262" t="str">
        <f t="shared" si="1"/>
        <v>Recipient Region Name</v>
      </c>
      <c r="B33" s="261" t="s">
        <v>96</v>
      </c>
      <c r="C33" s="261" t="s">
        <v>1799</v>
      </c>
      <c r="D33" s="262" t="s">
        <v>1798</v>
      </c>
      <c r="E33" s="261"/>
      <c r="F33" s="261"/>
      <c r="G33" s="261"/>
      <c r="H33" s="261"/>
      <c r="I33" s="261"/>
      <c r="J33" s="261"/>
      <c r="K33" s="261"/>
      <c r="L33" s="261"/>
      <c r="M33" s="261"/>
      <c r="N33" s="261"/>
      <c r="O33" s="261"/>
      <c r="P33" s="261"/>
      <c r="Q33" s="261"/>
      <c r="R33" s="261"/>
      <c r="S33" s="261"/>
      <c r="T33" s="261"/>
      <c r="U33" s="261"/>
      <c r="V33" s="261"/>
      <c r="W33" s="261"/>
      <c r="X33" s="261"/>
      <c r="Y33" s="261"/>
      <c r="Z33" s="261"/>
    </row>
    <row r="34" ht="15.75" customHeight="1">
      <c r="A34" s="262" t="str">
        <f t="shared" si="1"/>
        <v>Recipient Region Narrative</v>
      </c>
      <c r="B34" s="261" t="s">
        <v>97</v>
      </c>
      <c r="C34" s="261" t="s">
        <v>1800</v>
      </c>
      <c r="D34" s="262" t="s">
        <v>1798</v>
      </c>
      <c r="E34" s="261"/>
      <c r="F34" s="261"/>
      <c r="G34" s="261"/>
      <c r="H34" s="261"/>
      <c r="I34" s="261"/>
      <c r="J34" s="261"/>
      <c r="K34" s="261"/>
      <c r="L34" s="261"/>
      <c r="M34" s="261"/>
      <c r="N34" s="261"/>
      <c r="O34" s="261"/>
      <c r="P34" s="261"/>
      <c r="Q34" s="261"/>
      <c r="R34" s="261"/>
      <c r="S34" s="261"/>
      <c r="T34" s="261"/>
      <c r="U34" s="261"/>
      <c r="V34" s="261"/>
      <c r="W34" s="261"/>
      <c r="X34" s="261"/>
      <c r="Y34" s="261"/>
      <c r="Z34" s="261"/>
    </row>
    <row r="35" ht="15.75" customHeight="1">
      <c r="A35" s="262" t="str">
        <f t="shared" si="1"/>
        <v>Default Finance Type</v>
      </c>
      <c r="B35" s="261" t="s">
        <v>31</v>
      </c>
      <c r="C35" s="261" t="s">
        <v>30</v>
      </c>
      <c r="D35" s="262" t="s">
        <v>1801</v>
      </c>
      <c r="E35" s="261"/>
      <c r="F35" s="261"/>
      <c r="G35" s="261"/>
      <c r="H35" s="261"/>
      <c r="I35" s="261"/>
      <c r="J35" s="261"/>
      <c r="K35" s="261"/>
      <c r="L35" s="261"/>
      <c r="M35" s="261"/>
      <c r="N35" s="261"/>
      <c r="O35" s="261"/>
      <c r="P35" s="261"/>
      <c r="Q35" s="261"/>
      <c r="R35" s="261"/>
      <c r="S35" s="261"/>
      <c r="T35" s="261"/>
      <c r="U35" s="261"/>
      <c r="V35" s="261"/>
      <c r="W35" s="261"/>
      <c r="X35" s="261"/>
      <c r="Y35" s="261"/>
      <c r="Z35" s="261"/>
    </row>
    <row r="36" ht="15.75" customHeight="1">
      <c r="A36" s="262" t="str">
        <f t="shared" si="1"/>
        <v>Default Flow Type</v>
      </c>
      <c r="B36" s="261" t="s">
        <v>33</v>
      </c>
      <c r="C36" s="261" t="s">
        <v>32</v>
      </c>
      <c r="D36" s="262" t="s">
        <v>1802</v>
      </c>
      <c r="E36" s="261"/>
      <c r="F36" s="261"/>
      <c r="G36" s="261"/>
      <c r="H36" s="261"/>
      <c r="I36" s="261"/>
      <c r="J36" s="261"/>
      <c r="K36" s="261"/>
      <c r="L36" s="261"/>
      <c r="M36" s="261"/>
      <c r="N36" s="261"/>
      <c r="O36" s="261"/>
      <c r="P36" s="261"/>
      <c r="Q36" s="261"/>
      <c r="R36" s="261"/>
      <c r="S36" s="261"/>
      <c r="T36" s="261"/>
      <c r="U36" s="261"/>
      <c r="V36" s="261"/>
      <c r="W36" s="261"/>
      <c r="X36" s="261"/>
      <c r="Y36" s="261"/>
      <c r="Z36" s="261"/>
    </row>
    <row r="37" ht="15.75" customHeight="1">
      <c r="A37" s="262" t="str">
        <f t="shared" si="1"/>
        <v>Policy Marker Code</v>
      </c>
      <c r="B37" s="261" t="s">
        <v>99</v>
      </c>
      <c r="C37" s="261" t="s">
        <v>1803</v>
      </c>
      <c r="D37" s="262" t="s">
        <v>1804</v>
      </c>
      <c r="E37" s="261"/>
      <c r="F37" s="261"/>
      <c r="G37" s="261"/>
      <c r="H37" s="261"/>
      <c r="I37" s="261"/>
      <c r="J37" s="261"/>
      <c r="K37" s="261"/>
      <c r="L37" s="261"/>
      <c r="M37" s="261"/>
      <c r="N37" s="261"/>
      <c r="O37" s="261"/>
      <c r="P37" s="261"/>
      <c r="Q37" s="261"/>
      <c r="R37" s="261"/>
      <c r="S37" s="261"/>
      <c r="T37" s="261"/>
      <c r="U37" s="261"/>
      <c r="V37" s="261"/>
      <c r="W37" s="261"/>
      <c r="X37" s="261"/>
      <c r="Y37" s="261"/>
      <c r="Z37" s="261"/>
    </row>
    <row r="38" ht="15.75" customHeight="1">
      <c r="A38" s="262" t="str">
        <f t="shared" si="1"/>
        <v>Policy Marker Significance</v>
      </c>
      <c r="B38" s="261" t="s">
        <v>100</v>
      </c>
      <c r="C38" s="261" t="s">
        <v>1805</v>
      </c>
      <c r="D38" s="262" t="s">
        <v>1804</v>
      </c>
      <c r="E38" s="261"/>
      <c r="F38" s="261"/>
      <c r="G38" s="261"/>
      <c r="H38" s="261"/>
      <c r="I38" s="261"/>
      <c r="J38" s="261"/>
      <c r="K38" s="261"/>
      <c r="L38" s="261"/>
      <c r="M38" s="261"/>
      <c r="N38" s="261"/>
      <c r="O38" s="261"/>
      <c r="P38" s="261"/>
      <c r="Q38" s="261"/>
      <c r="R38" s="261"/>
      <c r="S38" s="261"/>
      <c r="T38" s="261"/>
      <c r="U38" s="261"/>
      <c r="V38" s="261"/>
      <c r="W38" s="261"/>
      <c r="X38" s="261"/>
      <c r="Y38" s="261"/>
      <c r="Z38" s="261"/>
    </row>
    <row r="39" ht="15.75" customHeight="1">
      <c r="A39" s="262" t="str">
        <f t="shared" si="1"/>
        <v>Sector Code</v>
      </c>
      <c r="B39" s="261" t="s">
        <v>1806</v>
      </c>
      <c r="C39" s="261" t="s">
        <v>1807</v>
      </c>
      <c r="D39" s="262" t="s">
        <v>1808</v>
      </c>
      <c r="E39" s="261"/>
      <c r="F39" s="261"/>
      <c r="G39" s="261"/>
      <c r="H39" s="261"/>
      <c r="I39" s="261"/>
      <c r="J39" s="261"/>
      <c r="K39" s="261"/>
      <c r="L39" s="261"/>
      <c r="M39" s="261"/>
      <c r="N39" s="261"/>
      <c r="O39" s="261"/>
      <c r="P39" s="261"/>
      <c r="Q39" s="261"/>
      <c r="R39" s="261"/>
      <c r="S39" s="261"/>
      <c r="T39" s="261"/>
      <c r="U39" s="261"/>
      <c r="V39" s="261"/>
      <c r="W39" s="261"/>
      <c r="X39" s="261"/>
      <c r="Y39" s="261"/>
      <c r="Z39" s="261"/>
    </row>
    <row r="40" ht="15.75" customHeight="1">
      <c r="A40" s="262" t="str">
        <f t="shared" si="1"/>
        <v>Sector Description</v>
      </c>
      <c r="B40" s="261" t="s">
        <v>1809</v>
      </c>
      <c r="C40" s="261" t="s">
        <v>1810</v>
      </c>
      <c r="D40" s="262" t="s">
        <v>1808</v>
      </c>
      <c r="E40" s="261"/>
      <c r="F40" s="261"/>
      <c r="G40" s="261"/>
      <c r="H40" s="261"/>
      <c r="I40" s="261"/>
      <c r="J40" s="261"/>
      <c r="K40" s="261"/>
      <c r="L40" s="261"/>
      <c r="M40" s="261"/>
      <c r="N40" s="261"/>
      <c r="O40" s="261"/>
      <c r="P40" s="261"/>
      <c r="Q40" s="261"/>
      <c r="R40" s="261"/>
      <c r="S40" s="261"/>
      <c r="T40" s="261"/>
      <c r="U40" s="261"/>
      <c r="V40" s="261"/>
      <c r="W40" s="261"/>
      <c r="X40" s="261"/>
      <c r="Y40" s="261"/>
      <c r="Z40" s="261"/>
    </row>
    <row r="41" ht="15.75" customHeight="1">
      <c r="A41" s="262" t="str">
        <f t="shared" si="1"/>
        <v>Sector Vocabulary</v>
      </c>
      <c r="B41" s="261" t="s">
        <v>1811</v>
      </c>
      <c r="C41" s="261" t="s">
        <v>1812</v>
      </c>
      <c r="D41" s="262" t="s">
        <v>1808</v>
      </c>
      <c r="E41" s="261"/>
      <c r="F41" s="261"/>
      <c r="G41" s="261"/>
      <c r="H41" s="261"/>
      <c r="I41" s="261"/>
      <c r="J41" s="261"/>
      <c r="K41" s="261"/>
      <c r="L41" s="261"/>
      <c r="M41" s="261"/>
      <c r="N41" s="261"/>
      <c r="O41" s="261"/>
      <c r="P41" s="261"/>
      <c r="Q41" s="261"/>
      <c r="R41" s="261"/>
      <c r="S41" s="261"/>
      <c r="T41" s="261"/>
      <c r="U41" s="261"/>
      <c r="V41" s="261"/>
      <c r="W41" s="261"/>
      <c r="X41" s="261"/>
      <c r="Y41" s="261"/>
      <c r="Z41" s="261"/>
    </row>
    <row r="42" ht="15.75" customHeight="1">
      <c r="A42" s="262" t="str">
        <f t="shared" si="1"/>
        <v>Defult Tied Status</v>
      </c>
      <c r="B42" s="261" t="s">
        <v>35</v>
      </c>
      <c r="C42" s="261" t="s">
        <v>34</v>
      </c>
      <c r="D42" s="262" t="s">
        <v>1813</v>
      </c>
      <c r="E42" s="261"/>
      <c r="F42" s="261"/>
      <c r="G42" s="261"/>
      <c r="H42" s="261"/>
      <c r="I42" s="261"/>
      <c r="J42" s="261"/>
      <c r="K42" s="261"/>
      <c r="L42" s="261"/>
      <c r="M42" s="261"/>
      <c r="N42" s="261"/>
      <c r="O42" s="261"/>
      <c r="P42" s="261"/>
      <c r="Q42" s="261"/>
      <c r="R42" s="261"/>
      <c r="S42" s="261"/>
      <c r="T42" s="261"/>
      <c r="U42" s="261"/>
      <c r="V42" s="261"/>
      <c r="W42" s="261"/>
      <c r="X42" s="261"/>
      <c r="Y42" s="261"/>
      <c r="Z42" s="261"/>
    </row>
    <row r="43" ht="15.75" customHeight="1">
      <c r="A43" s="262" t="str">
        <f t="shared" si="1"/>
        <v>Primary Document Link URL</v>
      </c>
      <c r="B43" s="261" t="s">
        <v>1147</v>
      </c>
      <c r="C43" s="261" t="s">
        <v>1814</v>
      </c>
      <c r="D43" s="262" t="s">
        <v>1815</v>
      </c>
      <c r="E43" s="261"/>
      <c r="F43" s="261"/>
      <c r="G43" s="261"/>
      <c r="H43" s="261"/>
      <c r="I43" s="261"/>
      <c r="J43" s="261"/>
      <c r="K43" s="261"/>
      <c r="L43" s="261"/>
      <c r="M43" s="261"/>
      <c r="N43" s="261"/>
      <c r="O43" s="261"/>
      <c r="P43" s="261"/>
      <c r="Q43" s="261"/>
      <c r="R43" s="261"/>
      <c r="S43" s="261"/>
      <c r="T43" s="261"/>
      <c r="U43" s="261"/>
      <c r="V43" s="261"/>
      <c r="W43" s="261"/>
      <c r="X43" s="261"/>
      <c r="Y43" s="261"/>
      <c r="Z43" s="261"/>
    </row>
    <row r="44" ht="15.75" customHeight="1">
      <c r="A44" s="262" t="str">
        <f t="shared" si="1"/>
        <v>Primary Document Format</v>
      </c>
      <c r="B44" s="261" t="s">
        <v>1148</v>
      </c>
      <c r="C44" s="261" t="s">
        <v>1816</v>
      </c>
      <c r="D44" s="262" t="s">
        <v>1815</v>
      </c>
      <c r="E44" s="261"/>
      <c r="F44" s="261"/>
      <c r="G44" s="261"/>
      <c r="H44" s="261"/>
      <c r="I44" s="261"/>
      <c r="J44" s="261"/>
      <c r="K44" s="261"/>
      <c r="L44" s="261"/>
      <c r="M44" s="261"/>
      <c r="N44" s="261"/>
      <c r="O44" s="261"/>
      <c r="P44" s="261"/>
      <c r="Q44" s="261"/>
      <c r="R44" s="261"/>
      <c r="S44" s="261"/>
      <c r="T44" s="261"/>
      <c r="U44" s="261"/>
      <c r="V44" s="261"/>
      <c r="W44" s="261"/>
      <c r="X44" s="261"/>
      <c r="Y44" s="261"/>
      <c r="Z44" s="261"/>
    </row>
    <row r="45" ht="15.75" customHeight="1">
      <c r="A45" s="262" t="str">
        <f t="shared" si="1"/>
        <v>Primary Document Title</v>
      </c>
      <c r="B45" s="261" t="s">
        <v>1817</v>
      </c>
      <c r="C45" s="261" t="s">
        <v>1818</v>
      </c>
      <c r="D45" s="262" t="s">
        <v>1815</v>
      </c>
      <c r="E45" s="261"/>
      <c r="F45" s="261"/>
      <c r="G45" s="261"/>
      <c r="H45" s="261"/>
      <c r="I45" s="261"/>
      <c r="J45" s="261"/>
      <c r="K45" s="261"/>
      <c r="L45" s="261"/>
      <c r="M45" s="261"/>
      <c r="N45" s="261"/>
      <c r="O45" s="261"/>
      <c r="P45" s="261"/>
      <c r="Q45" s="261"/>
      <c r="R45" s="261"/>
      <c r="S45" s="261"/>
      <c r="T45" s="261"/>
      <c r="U45" s="261"/>
      <c r="V45" s="261"/>
      <c r="W45" s="261"/>
      <c r="X45" s="261"/>
      <c r="Y45" s="261"/>
      <c r="Z45" s="261"/>
    </row>
    <row r="46" ht="15.75" customHeight="1">
      <c r="A46" s="262" t="str">
        <f t="shared" si="1"/>
        <v>Primary Docment Category</v>
      </c>
      <c r="B46" s="261" t="s">
        <v>1819</v>
      </c>
      <c r="C46" s="261" t="s">
        <v>1820</v>
      </c>
      <c r="D46" s="262" t="s">
        <v>1815</v>
      </c>
      <c r="E46" s="261"/>
      <c r="F46" s="261"/>
      <c r="G46" s="261"/>
      <c r="H46" s="261"/>
      <c r="I46" s="261"/>
      <c r="J46" s="261"/>
      <c r="K46" s="261"/>
      <c r="L46" s="261"/>
      <c r="M46" s="261"/>
      <c r="N46" s="261"/>
      <c r="O46" s="261"/>
      <c r="P46" s="261"/>
      <c r="Q46" s="261"/>
      <c r="R46" s="261"/>
      <c r="S46" s="261"/>
      <c r="T46" s="261"/>
      <c r="U46" s="261"/>
      <c r="V46" s="261"/>
      <c r="W46" s="261"/>
      <c r="X46" s="261"/>
      <c r="Y46" s="261"/>
      <c r="Z46" s="261"/>
    </row>
    <row r="47" ht="15.75" customHeight="1">
      <c r="A47" s="262" t="str">
        <f t="shared" si="1"/>
        <v>Primary Docment language</v>
      </c>
      <c r="B47" s="261" t="s">
        <v>1821</v>
      </c>
      <c r="C47" s="261" t="s">
        <v>1822</v>
      </c>
      <c r="D47" s="262" t="s">
        <v>1815</v>
      </c>
      <c r="E47" s="261"/>
      <c r="F47" s="261"/>
      <c r="G47" s="261"/>
      <c r="H47" s="261"/>
      <c r="I47" s="261"/>
      <c r="J47" s="261"/>
      <c r="K47" s="261"/>
      <c r="L47" s="261"/>
      <c r="M47" s="261"/>
      <c r="N47" s="261"/>
      <c r="O47" s="261"/>
      <c r="P47" s="261"/>
      <c r="Q47" s="261"/>
      <c r="R47" s="261"/>
      <c r="S47" s="261"/>
      <c r="T47" s="261"/>
      <c r="U47" s="261"/>
      <c r="V47" s="261"/>
      <c r="W47" s="261"/>
      <c r="X47" s="261"/>
      <c r="Y47" s="261"/>
      <c r="Z47" s="261"/>
    </row>
    <row r="48" ht="15.75" customHeight="1">
      <c r="A48" s="262" t="str">
        <f t="shared" si="1"/>
        <v>Secondary Document Link URL</v>
      </c>
      <c r="B48" s="261" t="s">
        <v>1823</v>
      </c>
      <c r="C48" s="261" t="s">
        <v>1824</v>
      </c>
      <c r="D48" s="262" t="s">
        <v>1815</v>
      </c>
      <c r="E48" s="261"/>
      <c r="F48" s="261"/>
      <c r="G48" s="261"/>
      <c r="H48" s="261"/>
      <c r="I48" s="261"/>
      <c r="J48" s="261"/>
      <c r="K48" s="261"/>
      <c r="L48" s="261"/>
      <c r="M48" s="261"/>
      <c r="N48" s="261"/>
      <c r="O48" s="261"/>
      <c r="P48" s="261"/>
      <c r="Q48" s="261"/>
      <c r="R48" s="261"/>
      <c r="S48" s="261"/>
      <c r="T48" s="261"/>
      <c r="U48" s="261"/>
      <c r="V48" s="261"/>
      <c r="W48" s="261"/>
      <c r="X48" s="261"/>
      <c r="Y48" s="261"/>
      <c r="Z48" s="261"/>
    </row>
    <row r="49" ht="15.75" customHeight="1">
      <c r="A49" s="262" t="str">
        <f t="shared" si="1"/>
        <v>Secondary Document Format</v>
      </c>
      <c r="B49" s="261" t="s">
        <v>1825</v>
      </c>
      <c r="C49" s="261" t="s">
        <v>1826</v>
      </c>
      <c r="D49" s="262" t="s">
        <v>1815</v>
      </c>
      <c r="E49" s="261"/>
      <c r="F49" s="261"/>
      <c r="G49" s="261"/>
      <c r="H49" s="261"/>
      <c r="I49" s="261"/>
      <c r="J49" s="261"/>
      <c r="K49" s="261"/>
      <c r="L49" s="261"/>
      <c r="M49" s="261"/>
      <c r="N49" s="261"/>
      <c r="O49" s="261"/>
      <c r="P49" s="261"/>
      <c r="Q49" s="261"/>
      <c r="R49" s="261"/>
      <c r="S49" s="261"/>
      <c r="T49" s="261"/>
      <c r="U49" s="261"/>
      <c r="V49" s="261"/>
      <c r="W49" s="261"/>
      <c r="X49" s="261"/>
      <c r="Y49" s="261"/>
      <c r="Z49" s="261"/>
    </row>
    <row r="50" ht="15.75" customHeight="1">
      <c r="A50" s="262" t="str">
        <f t="shared" si="1"/>
        <v>Secondary Document Title</v>
      </c>
      <c r="B50" s="261" t="s">
        <v>1827</v>
      </c>
      <c r="C50" s="261" t="s">
        <v>1828</v>
      </c>
      <c r="D50" s="262" t="s">
        <v>1815</v>
      </c>
      <c r="E50" s="261"/>
      <c r="F50" s="261"/>
      <c r="G50" s="261"/>
      <c r="H50" s="261"/>
      <c r="I50" s="261"/>
      <c r="J50" s="261"/>
      <c r="K50" s="261"/>
      <c r="L50" s="261"/>
      <c r="M50" s="261"/>
      <c r="N50" s="261"/>
      <c r="O50" s="261"/>
      <c r="P50" s="261"/>
      <c r="Q50" s="261"/>
      <c r="R50" s="261"/>
      <c r="S50" s="261"/>
      <c r="T50" s="261"/>
      <c r="U50" s="261"/>
      <c r="V50" s="261"/>
      <c r="W50" s="261"/>
      <c r="X50" s="261"/>
      <c r="Y50" s="261"/>
      <c r="Z50" s="261"/>
    </row>
    <row r="51" ht="15.75" customHeight="1">
      <c r="A51" s="262" t="str">
        <f t="shared" si="1"/>
        <v>Secondary Docment Category</v>
      </c>
      <c r="B51" s="261" t="s">
        <v>1829</v>
      </c>
      <c r="C51" s="261" t="s">
        <v>1830</v>
      </c>
      <c r="D51" s="262" t="s">
        <v>1815</v>
      </c>
      <c r="E51" s="261"/>
      <c r="F51" s="261"/>
      <c r="G51" s="261"/>
      <c r="H51" s="261"/>
      <c r="I51" s="261"/>
      <c r="J51" s="261"/>
      <c r="K51" s="261"/>
      <c r="L51" s="261"/>
      <c r="M51" s="261"/>
      <c r="N51" s="261"/>
      <c r="O51" s="261"/>
      <c r="P51" s="261"/>
      <c r="Q51" s="261"/>
      <c r="R51" s="261"/>
      <c r="S51" s="261"/>
      <c r="T51" s="261"/>
      <c r="U51" s="261"/>
      <c r="V51" s="261"/>
      <c r="W51" s="261"/>
      <c r="X51" s="261"/>
      <c r="Y51" s="261"/>
      <c r="Z51" s="261"/>
    </row>
    <row r="52" ht="15.75" customHeight="1">
      <c r="A52" s="262" t="str">
        <f t="shared" si="1"/>
        <v>Secondary Docment language</v>
      </c>
      <c r="B52" s="261" t="s">
        <v>1831</v>
      </c>
      <c r="C52" s="261" t="s">
        <v>1832</v>
      </c>
      <c r="D52" s="262" t="s">
        <v>1815</v>
      </c>
      <c r="E52" s="261"/>
      <c r="F52" s="261"/>
      <c r="G52" s="261"/>
      <c r="H52" s="261"/>
      <c r="I52" s="261"/>
      <c r="J52" s="261"/>
      <c r="K52" s="261"/>
      <c r="L52" s="261"/>
      <c r="M52" s="261"/>
      <c r="N52" s="261"/>
      <c r="O52" s="261"/>
      <c r="P52" s="261"/>
      <c r="Q52" s="261"/>
      <c r="R52" s="261"/>
      <c r="S52" s="261"/>
      <c r="T52" s="261"/>
      <c r="U52" s="261"/>
      <c r="V52" s="261"/>
      <c r="W52" s="261"/>
      <c r="X52" s="261"/>
      <c r="Y52" s="261"/>
      <c r="Z52" s="261"/>
    </row>
    <row r="53" ht="15.75" customHeight="1">
      <c r="A53" s="262" t="str">
        <f t="shared" si="1"/>
        <v>Contact Email</v>
      </c>
      <c r="B53" s="261" t="s">
        <v>48</v>
      </c>
      <c r="C53" s="261" t="s">
        <v>47</v>
      </c>
      <c r="D53" s="262" t="s">
        <v>1833</v>
      </c>
      <c r="E53" s="261"/>
      <c r="F53" s="261"/>
      <c r="G53" s="261"/>
      <c r="H53" s="261"/>
      <c r="I53" s="261"/>
      <c r="J53" s="261"/>
      <c r="K53" s="261"/>
      <c r="L53" s="261"/>
      <c r="M53" s="261"/>
      <c r="N53" s="261"/>
      <c r="O53" s="261"/>
      <c r="P53" s="261"/>
      <c r="Q53" s="261"/>
      <c r="R53" s="261"/>
      <c r="S53" s="261"/>
      <c r="T53" s="261"/>
      <c r="U53" s="261"/>
      <c r="V53" s="261"/>
      <c r="W53" s="261"/>
      <c r="X53" s="261"/>
      <c r="Y53" s="261"/>
      <c r="Z53" s="261"/>
    </row>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D2"/>
    <hyperlink r:id="rId2" ref="I2"/>
    <hyperlink r:id="rId3" ref="N2"/>
    <hyperlink r:id="rId4" ref="D3"/>
    <hyperlink r:id="rId5" ref="I3"/>
    <hyperlink r:id="rId6" ref="N3"/>
    <hyperlink r:id="rId7" ref="D4"/>
    <hyperlink r:id="rId8" ref="I4"/>
    <hyperlink r:id="rId9" ref="N4"/>
    <hyperlink r:id="rId10" ref="D5"/>
    <hyperlink r:id="rId11" ref="I5"/>
    <hyperlink r:id="rId12" ref="N5"/>
    <hyperlink r:id="rId13" ref="D6"/>
    <hyperlink r:id="rId14" ref="I6"/>
    <hyperlink r:id="rId15" ref="N6"/>
    <hyperlink r:id="rId16" ref="D7"/>
    <hyperlink r:id="rId17" ref="I7"/>
    <hyperlink r:id="rId18" ref="D8"/>
    <hyperlink r:id="rId19" ref="D9"/>
    <hyperlink r:id="rId20" ref="D10"/>
    <hyperlink r:id="rId21" ref="D11"/>
    <hyperlink r:id="rId22" ref="D12"/>
    <hyperlink r:id="rId23" ref="D13"/>
    <hyperlink r:id="rId24" ref="D14"/>
    <hyperlink r:id="rId25" ref="D15"/>
    <hyperlink r:id="rId26" ref="D16"/>
    <hyperlink r:id="rId27" ref="D17"/>
    <hyperlink r:id="rId28" ref="D18"/>
    <hyperlink r:id="rId29" ref="D19"/>
    <hyperlink r:id="rId30" ref="D20"/>
    <hyperlink r:id="rId31" ref="D21"/>
    <hyperlink r:id="rId32" ref="D22"/>
    <hyperlink r:id="rId33" ref="D23"/>
    <hyperlink r:id="rId34" ref="D24"/>
    <hyperlink r:id="rId35" ref="D25"/>
    <hyperlink r:id="rId36" ref="D26"/>
    <hyperlink r:id="rId37" ref="D27"/>
    <hyperlink r:id="rId38" ref="D28"/>
    <hyperlink r:id="rId39" ref="D29"/>
    <hyperlink r:id="rId40" ref="D30"/>
    <hyperlink r:id="rId41" ref="D31"/>
    <hyperlink r:id="rId42" ref="D32"/>
    <hyperlink r:id="rId43" ref="D33"/>
    <hyperlink r:id="rId44" ref="D34"/>
    <hyperlink r:id="rId45" ref="D35"/>
    <hyperlink r:id="rId46" ref="D36"/>
    <hyperlink r:id="rId47" ref="D37"/>
    <hyperlink r:id="rId48" ref="D38"/>
    <hyperlink r:id="rId49" ref="D39"/>
    <hyperlink r:id="rId50" ref="D40"/>
    <hyperlink r:id="rId51" ref="D41"/>
    <hyperlink r:id="rId52" ref="D42"/>
    <hyperlink r:id="rId53" ref="D43"/>
    <hyperlink r:id="rId54" ref="D44"/>
    <hyperlink r:id="rId55" ref="D45"/>
    <hyperlink r:id="rId56" ref="D46"/>
    <hyperlink r:id="rId57" ref="D47"/>
    <hyperlink r:id="rId58" ref="D48"/>
    <hyperlink r:id="rId59" ref="D49"/>
    <hyperlink r:id="rId60" ref="D50"/>
    <hyperlink r:id="rId61" ref="D51"/>
    <hyperlink r:id="rId62" ref="D52"/>
    <hyperlink r:id="rId63" ref="D53"/>
  </hyperlinks>
  <printOptions/>
  <pageMargins bottom="0.39375000000000004" footer="0.0" header="0.0" left="0.7000000000000001" right="0.7000000000000001" top="0.39375000000000004"/>
  <pageSetup orientation="portrait"/>
  <headerFooter>
    <oddHeader>&amp;C000000 OFFICIAL#_x000D_000000000000 OFFICIAL# </oddHeader>
    <oddFooter>&amp;C #000000 OFFICIAL_x000D_#000000 OFFICIAL</oddFooter>
  </headerFooter>
  <drawing r:id="rId64"/>
</worksheet>
</file>