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pivotTables/pivotTable1.xml" ContentType="application/vnd.openxmlformats-officedocument.spreadsheetml.pivotTable+xml"/>
  <Override PartName="/xl/tables/table4.xml" ContentType="application/vnd.openxmlformats-officedocument.spreadsheetml.table+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kaeauk-my.sharepoint.com/personal/amy_coulson_ukaea_uk/Documents/Pipeline/"/>
    </mc:Choice>
  </mc:AlternateContent>
  <xr:revisionPtr revIDLastSave="7" documentId="8_{55FD26BF-2D41-4471-A5CC-C7C71682D18C}" xr6:coauthVersionLast="47" xr6:coauthVersionMax="47" xr10:uidLastSave="{4911000E-CBD6-466F-9713-3B238E63BC4C}"/>
  <bookViews>
    <workbookView xWindow="-108" yWindow="-108" windowWidth="23256" windowHeight="12456" tabRatio="579" firstSheet="2" activeTab="2" xr2:uid="{6C3C3B02-9394-46F6-96B7-3E3610B2B65B}"/>
  </bookViews>
  <sheets>
    <sheet name="Reporting Guidance (hide)" sheetId="12" state="hidden" r:id="rId1"/>
    <sheet name="The Librarian" sheetId="10" state="hidden" r:id="rId2"/>
    <sheet name="Guidance" sheetId="1" r:id="rId3"/>
    <sheet name="Aspirational" sheetId="4" r:id="rId4"/>
    <sheet name="PIN's" sheetId="3" r:id="rId5"/>
    <sheet name="FIP &amp; pre commercial activities" sheetId="5" r:id="rId6"/>
    <sheet name="Sheet2" sheetId="13" state="hidden" r:id="rId7"/>
    <sheet name="Sheet1" sheetId="11" state="hidden" r:id="rId8"/>
    <sheet name="Tenders" sheetId="2" r:id="rId9"/>
  </sheets>
  <definedNames>
    <definedName name="_xlnm._FilterDatabase" localSheetId="3" hidden="1">Aspirational!$A$1:$H$22</definedName>
    <definedName name="_xlnm._FilterDatabase" localSheetId="8" hidden="1">Tenders!$E$34:$E$34</definedName>
    <definedName name="_msoanchor_1">#REF!</definedName>
    <definedName name="Amount">#REF!</definedName>
    <definedName name="Tier">#REF!</definedName>
  </definedNames>
  <calcPr calcId="191028"/>
  <pivotCaches>
    <pivotCache cacheId="0" r:id="rId1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0" l="1"/>
  <c r="G3" i="10"/>
  <c r="U3" i="10"/>
  <c r="T3" i="10"/>
  <c r="S3" i="10"/>
  <c r="R3" i="10"/>
  <c r="Q3" i="10"/>
  <c r="P3" i="10"/>
  <c r="O3" i="10"/>
  <c r="N3" i="10"/>
  <c r="M3" i="10"/>
  <c r="L3" i="10"/>
  <c r="K3" i="10"/>
  <c r="J3" i="10"/>
  <c r="I3" i="10"/>
  <c r="H3" i="10"/>
  <c r="F3" i="10"/>
  <c r="E3" i="10"/>
  <c r="D3" i="10"/>
  <c r="C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Brown, Daniel</author>
  </authors>
  <commentList>
    <comment ref="E2" authorId="0" shapeId="0" xr:uid="{178D9B22-EB86-406C-AB64-6711FC3B5EEB}">
      <text>
        <r>
          <rPr>
            <b/>
            <sz val="9"/>
            <color indexed="81"/>
            <rFont val="Tahoma"/>
            <family val="2"/>
          </rPr>
          <t>Brown, Daniel:</t>
        </r>
        <r>
          <rPr>
            <sz val="9"/>
            <color indexed="81"/>
            <rFont val="Tahoma"/>
            <family val="2"/>
          </rPr>
          <t xml:space="preserve">
if its displaying a area when a reference hasn’t been added, ignore it, its waffling</t>
        </r>
      </text>
    </comment>
    <comment ref="N2" authorId="0" shapeId="0" xr:uid="{0EBEAD28-BDC6-40F8-A778-C63C09B1EA73}">
      <text>
        <r>
          <rPr>
            <b/>
            <sz val="9"/>
            <color indexed="81"/>
            <rFont val="Tahoma"/>
            <family val="2"/>
          </rPr>
          <t>Brown, Daniel:</t>
        </r>
        <r>
          <rPr>
            <sz val="9"/>
            <color indexed="81"/>
            <rFont val="Tahoma"/>
            <family val="2"/>
          </rPr>
          <t xml:space="preserve">
if its displaying a number when a reference hasn’t been added, ignore it, its waffling
</t>
        </r>
      </text>
    </comment>
    <comment ref="T2" authorId="0" shapeId="0" xr:uid="{61E5D3F1-642D-4A24-B848-5FF70A8F6679}">
      <text>
        <r>
          <rPr>
            <b/>
            <sz val="9"/>
            <color indexed="81"/>
            <rFont val="Tahoma"/>
            <family val="2"/>
          </rPr>
          <t>Brown, Daniel:</t>
        </r>
        <r>
          <rPr>
            <sz val="9"/>
            <color indexed="81"/>
            <rFont val="Tahoma"/>
            <family val="2"/>
          </rPr>
          <t xml:space="preserve">
If its already displaying a date when a Refernce hasn’t been added, ignore it, its waffling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tc={3BE8A5C5-257E-46BB-B23C-EDCC45227445}</author>
  </authors>
  <commentList>
    <comment ref="H3" authorId="0" shapeId="0" xr:uid="{3BE8A5C5-257E-46BB-B23C-EDCC45227445}">
      <text>
        <t>[Threaded comment]
Your version of Excel allows you to read this threaded comment; however, any edits to it will get removed if the file is opened in a newer version of Excel. Learn more: https://go.microsoft.com/fwlink/?linkid=870924
Comment:
    Fill in as much detail as possible, no more than 4 lines</t>
      </text>
    </comment>
  </commentList>
</comments>
</file>

<file path=xl/sharedStrings.xml><?xml version="1.0" encoding="utf-8"?>
<sst xmlns="http://schemas.openxmlformats.org/spreadsheetml/2006/main" count="1729" uniqueCount="720">
  <si>
    <t>Guideance</t>
  </si>
  <si>
    <r>
      <t xml:space="preserve">Important note: when this tab is not being used for guideance when reports are being generated quarterly, it must be hidden to not interupt the regular flow of the spreadsheet. When the report has been generated, this tab must be </t>
    </r>
    <r>
      <rPr>
        <b/>
        <sz val="11"/>
        <color theme="1"/>
        <rFont val="Calibri"/>
        <family val="2"/>
        <scheme val="minor"/>
      </rPr>
      <t>DELETED</t>
    </r>
    <r>
      <rPr>
        <sz val="11"/>
        <color theme="1"/>
        <rFont val="Calibri"/>
        <family val="2"/>
        <scheme val="minor"/>
      </rPr>
      <t xml:space="preserve"> on the offline copy taken for the report.</t>
    </r>
  </si>
  <si>
    <r>
      <t xml:space="preserve">Prior to this process, people should have been warned a week or two in advance that we will be reporting on this, so details should be fairly up to date.
1. when generating the report, first step, download an offlien copy of this spreadsheet, never work on the live copy of the document, it will </t>
    </r>
    <r>
      <rPr>
        <b/>
        <sz val="11"/>
        <color theme="1"/>
        <rFont val="Calibri"/>
        <family val="2"/>
        <scheme val="minor"/>
      </rPr>
      <t>always</t>
    </r>
    <r>
      <rPr>
        <sz val="11"/>
        <color theme="1"/>
        <rFont val="Calibri"/>
        <family val="2"/>
        <scheme val="minor"/>
      </rPr>
      <t xml:space="preserve"> end in tears and un-needed stress.
2. once you have an offline copy of the document, delete the "tender Numbers" tab, it isnt reported on and therefore is not needed
3.  check that all details are filled out as best as possible and are updated on the guideance tab.
4.  On the aspirational tab, check with the owner of any lines with a red cell in the "Potential RFQ Issue Forecast (Financial yearly Quarters)" column if the line has progressed past a aspirational piece, if it has, remove the line.
5. Remove any PIN rows on the PIN's tab that have a red cell in the "status" Column.
6. on the tenders tab, remove column F (from Cell F3 down, or it will break the spreadsheet if you go from F1 or 2). after this follow the next steps closely:
- Filter column C to have the following options selected: finished, Live procurement, contract signed, Pre-Award and cancelled, delete any of these lines.
- for the remaining lines, make sure that there are no blank entries in columns: A,B,C,D,E and what will now be F,G,H,I,J,K,L,M,N,O,P,Q,R,S,T,U and V
- once you have checked for blank cells, check coloured cells in all columns, these will all need to be checked manually with the owner of that line, if they can send details, you can update, if they dont, the line will be removed. the most important columns are Q,R,S and T. check if the tender has gone past the RFQ date set, if it hasnt, the date needs to be updated, they should have put the new predicted date in coulmn R (Updated RFQ), rag any of these dates into predicted release date to override the original date, then remove both the updated release quarter, and the reason for this, these columns are both internal.
- once all details have been checked, remove the conditional format on the whole sheet (CTRL+A then home in the ribbon, conditional formatting, clear rules)
- do 1 final check to make sure there are as few empty cells, TBC's etc as possible.
7. move to the contract register, delete columns U and V they arent needed, then check the contract end date column, if the date is red, contact the line owner to see if it needs to be updated to closed.
8. on the FIP tab, just check the 2 dates columns to make sure they arent red, if they are, check with the line owner if they need to be updated.
once all the steps are done, the document should be ready for publication.</t>
    </r>
  </si>
  <si>
    <t>Call-off from existing framework</t>
  </si>
  <si>
    <t>Bronze</t>
  </si>
  <si>
    <t>CCS framework</t>
  </si>
  <si>
    <t>Contracts Finder</t>
  </si>
  <si>
    <t>Silver</t>
  </si>
  <si>
    <t>Find a tender</t>
  </si>
  <si>
    <t>Other Public Sector Framework</t>
  </si>
  <si>
    <t xml:space="preserve">New Requirement </t>
  </si>
  <si>
    <t>Yes</t>
  </si>
  <si>
    <t>Not Started</t>
  </si>
  <si>
    <t>Notification -No response required.</t>
  </si>
  <si>
    <t>Communications</t>
  </si>
  <si>
    <t>PIN Pending</t>
  </si>
  <si>
    <t>Central Operations</t>
  </si>
  <si>
    <t>&lt;£100k</t>
  </si>
  <si>
    <t>All</t>
  </si>
  <si>
    <t>Re-Procurement (Same Scope)</t>
  </si>
  <si>
    <t>No</t>
  </si>
  <si>
    <t>Business Case Approval</t>
  </si>
  <si>
    <t>Notification - Supplier requested to respond to questionnaire</t>
  </si>
  <si>
    <t>Corporate Development</t>
  </si>
  <si>
    <t>£100k to &lt;£500k</t>
  </si>
  <si>
    <t>Re-Procurement (Different Scope)</t>
  </si>
  <si>
    <t>TBC</t>
  </si>
  <si>
    <t>ITT Published</t>
  </si>
  <si>
    <t>Corporate Services</t>
  </si>
  <si>
    <t>£500k to &lt;£1M</t>
  </si>
  <si>
    <t>Facilities</t>
  </si>
  <si>
    <t>Engineering, Computing &amp; STEP partner</t>
  </si>
  <si>
    <t>£1m to &lt;£5m</t>
  </si>
  <si>
    <t>Fusion Technology, Tritium Fuel Cycle &amp; Industrial Capability</t>
  </si>
  <si>
    <t>£5m to &lt;£10m</t>
  </si>
  <si>
    <t>ICT</t>
  </si>
  <si>
    <t>Materials, Blankets &amp; Research Programme</t>
  </si>
  <si>
    <t>£10m to &lt;£25m</t>
  </si>
  <si>
    <t>H3AT</t>
  </si>
  <si>
    <t>Plasmas, Fusion Operations &amp; ITER ops</t>
  </si>
  <si>
    <t>£25m to &lt;£50m</t>
  </si>
  <si>
    <t>QSHE, Risk &amp; Assurance</t>
  </si>
  <si>
    <t>JDR</t>
  </si>
  <si>
    <t>Not Common Goods and Services</t>
  </si>
  <si>
    <t>Robotics, Repurposing &amp; Decommisioning</t>
  </si>
  <si>
    <t>Personnel related</t>
  </si>
  <si>
    <t>MAST-U</t>
  </si>
  <si>
    <t>Professional Services - Other</t>
  </si>
  <si>
    <t>MRF</t>
  </si>
  <si>
    <t>Q2-2024/25</t>
  </si>
  <si>
    <t>Buildings &amp; Facilities Management</t>
  </si>
  <si>
    <t>NFTP</t>
  </si>
  <si>
    <t>Q3-2024/25</t>
  </si>
  <si>
    <t>Waste Management</t>
  </si>
  <si>
    <t>Q4-2024/25</t>
  </si>
  <si>
    <t>Q1-2025/26</t>
  </si>
  <si>
    <t>Business Systems</t>
  </si>
  <si>
    <t>Q2-2025/26</t>
  </si>
  <si>
    <t>Property</t>
  </si>
  <si>
    <t>Q3-2025/26</t>
  </si>
  <si>
    <t>Campus Development</t>
  </si>
  <si>
    <t>Q4-2025/26</t>
  </si>
  <si>
    <t>Chief Engineer</t>
  </si>
  <si>
    <t>Q1-2026/27</t>
  </si>
  <si>
    <t>Q2-2026/27</t>
  </si>
  <si>
    <t>Commercial</t>
  </si>
  <si>
    <t>Q3-2026/27</t>
  </si>
  <si>
    <t>Q4-2026/27</t>
  </si>
  <si>
    <t>Computing</t>
  </si>
  <si>
    <t>Q1-2027/28</t>
  </si>
  <si>
    <t>Culham</t>
  </si>
  <si>
    <t>Q2-2027/28</t>
  </si>
  <si>
    <t>Q3-2027/28</t>
  </si>
  <si>
    <t>Q1-2028/29</t>
  </si>
  <si>
    <t>Q3-2028/29</t>
  </si>
  <si>
    <t>FTF</t>
  </si>
  <si>
    <t>Fusion Foundations</t>
  </si>
  <si>
    <t>Innovation</t>
  </si>
  <si>
    <t>Integrated Engineering</t>
  </si>
  <si>
    <t>JET Decom &amp; Repurposing</t>
  </si>
  <si>
    <t>Legal</t>
  </si>
  <si>
    <t>People</t>
  </si>
  <si>
    <t>Plasma Science &amp; Fusion Operations</t>
  </si>
  <si>
    <t>QSHE</t>
  </si>
  <si>
    <t>RACE</t>
  </si>
  <si>
    <t>RAICO</t>
  </si>
  <si>
    <t>Skills</t>
  </si>
  <si>
    <t>Whitehaven</t>
  </si>
  <si>
    <t>Tender searcher slot 1</t>
  </si>
  <si>
    <t>Tender Reference</t>
  </si>
  <si>
    <t>Procurement Officer</t>
  </si>
  <si>
    <t>Procurement Activity Stage</t>
  </si>
  <si>
    <t>Business Unit</t>
  </si>
  <si>
    <t>Delivery Area</t>
  </si>
  <si>
    <t>CAB Approval</t>
  </si>
  <si>
    <t>Procurement/Contract: Title</t>
  </si>
  <si>
    <t>Brief Description of Scope</t>
  </si>
  <si>
    <t>Contract Type</t>
  </si>
  <si>
    <t>Requirement Type</t>
  </si>
  <si>
    <t>CCS Level 1</t>
  </si>
  <si>
    <t>Procurement Route</t>
  </si>
  <si>
    <t>Estimated Value Band</t>
  </si>
  <si>
    <t>Whole Life Value</t>
  </si>
  <si>
    <t>Bronze, Silver, Gold tiering (see Guidance Tab)</t>
  </si>
  <si>
    <t>RFQ Issue Forecast (do not change once a date has been input)
(Financial Year Quarters- see Guidance)</t>
  </si>
  <si>
    <t>Updated RFQ Release Quarter (Financial Year Quarters- see Guidance)</t>
  </si>
  <si>
    <t>Reason for tender delay (for internal use only)</t>
  </si>
  <si>
    <t>Planned Contract Start Date
(Financial Year Quarters- see Guidance)</t>
  </si>
  <si>
    <t xml:space="preserve">Estimated Contract Length Forecast
</t>
  </si>
  <si>
    <t>Useful Publication Information</t>
  </si>
  <si>
    <t xml:space="preserve">Tender Description </t>
  </si>
  <si>
    <t>Date</t>
  </si>
  <si>
    <t>EU Supply Reference</t>
  </si>
  <si>
    <t>Robert Franklin</t>
  </si>
  <si>
    <t>Nicola Adams</t>
  </si>
  <si>
    <t>Anthony Stratton</t>
  </si>
  <si>
    <t>Jack Swindells</t>
  </si>
  <si>
    <t>Maili Nugent</t>
  </si>
  <si>
    <t>Vincent Tsang</t>
  </si>
  <si>
    <t>Phil Perkins</t>
  </si>
  <si>
    <t>Guy Wells</t>
  </si>
  <si>
    <t>Emma Davies</t>
  </si>
  <si>
    <t>Caroline Gow</t>
  </si>
  <si>
    <t>Phil O'Hagan</t>
  </si>
  <si>
    <t>Consarc Engineering</t>
  </si>
  <si>
    <t>Matt Burton</t>
  </si>
  <si>
    <t>Calum Stead</t>
  </si>
  <si>
    <t>T/AMW030/22</t>
  </si>
  <si>
    <t>Carl Evans</t>
  </si>
  <si>
    <t>Charlotte Byrne</t>
  </si>
  <si>
    <t>Corporate Clothing</t>
  </si>
  <si>
    <t>EDS Framework</t>
  </si>
  <si>
    <t>Jane Lubbock</t>
  </si>
  <si>
    <t>Imogen Pether</t>
  </si>
  <si>
    <t xml:space="preserve">Ioanna Bampatsia </t>
  </si>
  <si>
    <t>Laser Welding Machines</t>
  </si>
  <si>
    <t>Jordan Luker</t>
  </si>
  <si>
    <t>Lynda Parker</t>
  </si>
  <si>
    <t>T/MN078/24</t>
  </si>
  <si>
    <t>Colette Broadwith</t>
  </si>
  <si>
    <t>T/CS137/24</t>
  </si>
  <si>
    <t>Construction Lead Advisor and Design Support Services</t>
  </si>
  <si>
    <t>T/IB143/24</t>
  </si>
  <si>
    <t>T/VT144/24</t>
  </si>
  <si>
    <t>T/RAF151/24</t>
  </si>
  <si>
    <t>Non-Destructive Testing</t>
  </si>
  <si>
    <t>T/RAF152/24</t>
  </si>
  <si>
    <t>T/RAF154/24</t>
  </si>
  <si>
    <t>T/JLL/156/24</t>
  </si>
  <si>
    <t>Hazardous Waste Disposal</t>
  </si>
  <si>
    <t>T/RAF159/24</t>
  </si>
  <si>
    <t>Emily Akehurst</t>
  </si>
  <si>
    <t>tbc</t>
  </si>
  <si>
    <t>T/RAF167/24</t>
  </si>
  <si>
    <t>Emilie Terry</t>
  </si>
  <si>
    <t>Incineration of Radioactive Waste</t>
  </si>
  <si>
    <t>T/RAF186/24</t>
  </si>
  <si>
    <t>T/RAF188/24</t>
  </si>
  <si>
    <t>Procurement Officer Name</t>
  </si>
  <si>
    <t>T/EA198/24</t>
  </si>
  <si>
    <t>T/RAF200/24</t>
  </si>
  <si>
    <t>Manufacturing Framework</t>
  </si>
  <si>
    <t>Tbc</t>
  </si>
  <si>
    <t>T/HR004/25</t>
  </si>
  <si>
    <t>JDR Economic Assessment for FBC</t>
  </si>
  <si>
    <t>Hamid Rahman</t>
  </si>
  <si>
    <t>T/JS005/25</t>
  </si>
  <si>
    <t>T/RAF011/25</t>
  </si>
  <si>
    <t>Electron Beam Additive Manufacturing Machine</t>
  </si>
  <si>
    <t>T/RAF012/25</t>
  </si>
  <si>
    <t>Safety Case Support Service</t>
  </si>
  <si>
    <t>T/RAF013/25</t>
  </si>
  <si>
    <t>Specialist Transport Services</t>
  </si>
  <si>
    <t>Steve Booker</t>
  </si>
  <si>
    <t>T/CG022/25</t>
  </si>
  <si>
    <t>T/RAF023/25</t>
  </si>
  <si>
    <t>Pc Power Supply</t>
  </si>
  <si>
    <t>Paul Raimbach</t>
  </si>
  <si>
    <t>Emma Liddle</t>
  </si>
  <si>
    <t xml:space="preserve">
This Procurement Pipeline contains information on forthcoming procurements. UKAEA aims to provide long-term visibility of forthcoming procurement opportunities to enable the supply chain to make informed decisions to potentially tender for this work, based upon the information provided. 
Tendering opportunities are advertised through EU Supply, to Cabinet Office Contracts Finder and Find a Tender Service. You can set up alerts based on off of CPV (Common Procurement Vocabulary) codes so you will be notified when we publish a tender on those CPV codes. All interest, requests to participate and, or enquiries should be submitted to the named Procurement Representative identified in the advertisement.  
 This pipeline document will be reviewed and updated quarterly. 
UKAEA makes no commitment that:
1) The requirements identified in this table will be procured
2) The annual value of any contract will be as stated
3) The timing of any future procurement exercises will be as stated
4) The procurement route will be as stated
</t>
  </si>
  <si>
    <t>1. Understanding the tabs</t>
  </si>
  <si>
    <t>Aspirational</t>
  </si>
  <si>
    <t>Tender Numbers</t>
  </si>
  <si>
    <t>PIN Page</t>
  </si>
  <si>
    <t>Tenders</t>
  </si>
  <si>
    <t>Contracts registry</t>
  </si>
  <si>
    <t>FIP</t>
  </si>
  <si>
    <t>A forward view of opportunities UKAEA may have over the next 1 – 5 years but not guaranteed. Thus informing the supply chain or our aspirations and giving them an informal chance to comment on capability, capacity &amp; budget etc.</t>
  </si>
  <si>
    <t>Registry for tender opportunities before they are added to the pipeline</t>
  </si>
  <si>
    <t>Prior information notices (PINs). Used to gain feedback from the market and/or gauge interest in future tenders</t>
  </si>
  <si>
    <t xml:space="preserve">Opportunities that have been confirmed to go out to tender. The tripartite group have unanimously agreed a realistic budget exists and the proposed purchase is a genuine requirement.  </t>
  </si>
  <si>
    <t>An up-to-date registry of contracts that have been awarded</t>
  </si>
  <si>
    <t>Fusion Industry Programme challenges</t>
  </si>
  <si>
    <t>2. Understanding the headings</t>
  </si>
  <si>
    <t>2.1 Aspirational</t>
  </si>
  <si>
    <t>Requirement: Title</t>
  </si>
  <si>
    <t xml:space="preserve">Requirement: Description </t>
  </si>
  <si>
    <t>Potential RFQ Issue Forecast (Financial yearly Quarters)</t>
  </si>
  <si>
    <t>Business unit within UKAEA that is undertaking the procurement</t>
  </si>
  <si>
    <t>Delivery area within UKAEA that is undertaking the procurement</t>
  </si>
  <si>
    <t>Procurement lead</t>
  </si>
  <si>
    <t>Title of the potential procurement activity</t>
  </si>
  <si>
    <t>Description of the procurement/contract</t>
  </si>
  <si>
    <t>Estimated range of value of the procurement/contract</t>
  </si>
  <si>
    <t>The financial year quarter in which the procurement could be started if pursued</t>
  </si>
  <si>
    <t>Q1 YY/YY = April -June
Q2 YY/YY =  July - September
Q3 YY/YY= October - December
Q4 YY/YY = January - March</t>
  </si>
  <si>
    <t>2.2 Tender Numbers</t>
  </si>
  <si>
    <t>Tender reference</t>
  </si>
  <si>
    <t>The Procurement Reference number, the system is numerical based on the last number used in this column with the procurement team members initials</t>
  </si>
  <si>
    <t>The date on which the tender reference has been registered for use</t>
  </si>
  <si>
    <t>The procurement team member who has registered the tender reference for use</t>
  </si>
  <si>
    <t>2.3 PIN Page</t>
  </si>
  <si>
    <t>PIN Title</t>
  </si>
  <si>
    <t>Information required from Supplier</t>
  </si>
  <si>
    <t>Capability Area (use CPV Code description)</t>
  </si>
  <si>
    <t xml:space="preserve"> Predicted Procurement Route</t>
  </si>
  <si>
    <t>RFQ Issue Forecast</t>
  </si>
  <si>
    <t>Contract Start Date Forecast (Financial Year Quarters- see below)</t>
  </si>
  <si>
    <t>Status Of Pin</t>
  </si>
  <si>
    <t>Hyperlink to PIN</t>
  </si>
  <si>
    <t>The Procurement Tender Reference number, registered against this Procurement opportunity within the "Tender Numbers" sheet</t>
  </si>
  <si>
    <t>The procurement team member who is managing this procurement opportunity</t>
  </si>
  <si>
    <t>Title of the PIN opportunity, is usually the same as the intended procurement title</t>
  </si>
  <si>
    <t>What kind of information is being sought from the market, such as if UKAEA is just sounding the market to see potential interest, or if we are actively seeking more information</t>
  </si>
  <si>
    <t>The key capability area(s) you wish to use, identified through using the description of the main CPV code(s)</t>
  </si>
  <si>
    <t>The route the procurement is likely to take, i.e.. Open market tender, framework tender, JNCA etc.</t>
  </si>
  <si>
    <t>The financial year quarter in which the procurement is likely to be started, see below for guidance</t>
  </si>
  <si>
    <t>The financial year quarter in which the procurement could be awarded</t>
  </si>
  <si>
    <t>The status of the PIN, whether pending, live or closed</t>
  </si>
  <si>
    <t>A hyperlink to the PIN page on which ever tendering service is being used</t>
  </si>
  <si>
    <t>2.4 Tenders</t>
  </si>
  <si>
    <t>Whole life Value</t>
  </si>
  <si>
    <t>Bronze, Silver, Gold tiering</t>
  </si>
  <si>
    <t>RFQ Issue Forecast
(Financial Year Quarters)</t>
  </si>
  <si>
    <t>Updated RFQ Release Quarter (Financial Year Quarters)</t>
  </si>
  <si>
    <t>Planned Contract Start Date
(Financial Year Quarters)</t>
  </si>
  <si>
    <t>Where in the procurement process the tender is, I.e.. new opportunity, responses collected, contract awarded, standstill etc.
if the tender is aborted, please put "aborted" along with the date it was aborted on</t>
  </si>
  <si>
    <t>Whether the procurement has gone to CAB for approval, and what stage this is, in progress, approved, or not going to CAB for examples.</t>
  </si>
  <si>
    <t>Title of the procurement/contract</t>
  </si>
  <si>
    <t>A brief description of the procurement, what the procurement is for etc. Note the title should not be duplicated in this cell</t>
  </si>
  <si>
    <t>The proposed contract type</t>
  </si>
  <si>
    <t>whether the requirement is new, re-procurement etc</t>
  </si>
  <si>
    <t>The category of the goods or services based upon the Crown Commercial Services (CCS) standard categories.</t>
  </si>
  <si>
    <t>The procurement route that the tender will be taking, i.e.. Open market tender, closed framework tender, JNCA etc.</t>
  </si>
  <si>
    <t>The total value of the whole contract</t>
  </si>
  <si>
    <r>
      <rPr>
        <sz val="11"/>
        <color rgb="FFFF0000"/>
        <rFont val="Calibri"/>
        <family val="2"/>
        <scheme val="minor"/>
      </rPr>
      <t xml:space="preserve"> 
</t>
    </r>
    <r>
      <rPr>
        <sz val="11"/>
        <rFont val="Calibri"/>
        <family val="2"/>
        <scheme val="minor"/>
      </rPr>
      <t>Level 5 or above to determine contract tier based on value, risk, complexity and criticality. See Contract tiering tool (link too be added)</t>
    </r>
  </si>
  <si>
    <r>
      <t xml:space="preserve">The financial year quarter in which the procurement event is scheduled to start. 
</t>
    </r>
    <r>
      <rPr>
        <i/>
        <sz val="11"/>
        <rFont val="Arial"/>
        <family val="2"/>
      </rPr>
      <t>Note: do not change if the tender is delayed. This is done in the updated RFQ Release cell.</t>
    </r>
  </si>
  <si>
    <t>The financial year quarter in which any delayed RFQ is scheduled to be started. If an RFQ is delayed more than once then the new release date should be entered into this cell and over write any pre-existing information.</t>
  </si>
  <si>
    <t>The financial year quarter in which any contract scheduled to be executed</t>
  </si>
  <si>
    <t>The estimated length of the contract in years (months if less than a year)</t>
  </si>
  <si>
    <t>Useful details for this particular publication</t>
  </si>
  <si>
    <t>2.5 Contracts Registry</t>
  </si>
  <si>
    <t>Status</t>
  </si>
  <si>
    <t>Contract Title</t>
  </si>
  <si>
    <t>Brief Description of Contract</t>
  </si>
  <si>
    <t>Supplier</t>
  </si>
  <si>
    <t>Sourcing / Route</t>
  </si>
  <si>
    <t>Contract Value</t>
  </si>
  <si>
    <t xml:space="preserve">Bronze, Silver, Gold tiering </t>
  </si>
  <si>
    <t>Contract start date (DD/MM/YYY Format)</t>
  </si>
  <si>
    <t>Original Contract length</t>
  </si>
  <si>
    <t>Extension if used</t>
  </si>
  <si>
    <t>Contract End Date (DD/MM/YYYY Format)</t>
  </si>
  <si>
    <t>The Procurement Tender Reference number, registered against this contract within the "Tender Numbers" sheet</t>
  </si>
  <si>
    <t>The status of the contract, whether it is in progress of creation, currently active, extended or closed.</t>
  </si>
  <si>
    <t>Title of the contract</t>
  </si>
  <si>
    <t>A brief description of the contract, what the procurement is for etc.</t>
  </si>
  <si>
    <t>The supplier or suppliers who have been awarded the contract</t>
  </si>
  <si>
    <t>the route taken to achieve the contract through the tendering process, IE, contracts finder, Framework agreement, JNCA ETC</t>
  </si>
  <si>
    <t>The agreed upon contract type</t>
  </si>
  <si>
    <t>The procurement team member who is managing this contract.</t>
  </si>
  <si>
    <t>The total value of the contract agreed upon in the tendering exercise award.</t>
  </si>
  <si>
    <t xml:space="preserve"> 
Level 5 or above to determine contract tier based on value, risk, complexity and criticality. See Contract tiering tool (link too be added)</t>
  </si>
  <si>
    <t>The exact date that the contract starts from (not in quarters)</t>
  </si>
  <si>
    <t>The agreed upon original length of the contract, once entered, this should not be changed</t>
  </si>
  <si>
    <t>If an extension is used,  how long the extension to the contract is for</t>
  </si>
  <si>
    <t>The exact date that the contract will end, taking into account extensions used where necessary</t>
  </si>
  <si>
    <t>2.6 FIP Tenders</t>
  </si>
  <si>
    <t xml:space="preserve">Procurement/Contract: Description </t>
  </si>
  <si>
    <t>RFQ Issue Forecast
(Financial Year Quarters- see Guidance)</t>
  </si>
  <si>
    <t>Contract Start Date Forecast
(Financial Year Quarters- see Guidance)</t>
  </si>
  <si>
    <t>Estimated Contract Length Forecast</t>
  </si>
  <si>
    <t>Suitable for SMEs?</t>
  </si>
  <si>
    <t>The financial year quarter in which the procurement event is scheduled to start. 
Note: do not change if the tender is delayed. This is done in the updated RFQ Release cell.</t>
  </si>
  <si>
    <t>The financial year quarter in which any contract is scheduled to be executed</t>
  </si>
  <si>
    <t>Whether or not the tender will be suitable for SME suppliers in the market place</t>
  </si>
  <si>
    <t>3. About the business pillars</t>
  </si>
  <si>
    <t>Pillars</t>
  </si>
  <si>
    <t>Delivery Area's</t>
  </si>
  <si>
    <t>Directorates</t>
  </si>
  <si>
    <t>Fusion Industry and Innovations Program​</t>
  </si>
  <si>
    <t>FIP Challenge programme​</t>
  </si>
  <si>
    <t>Innovation​</t>
  </si>
  <si>
    <t>Business Development​</t>
  </si>
  <si>
    <t>Liberti, Blankets &amp; Research Programme Fusion Futures​</t>
  </si>
  <si>
    <t>Neutron source</t>
  </si>
  <si>
    <t>Blanket facilities research</t>
  </si>
  <si>
    <t>EPSRC research support</t>
  </si>
  <si>
    <t>Collaboration, partnerships</t>
  </si>
  <si>
    <t>MRF development​</t>
  </si>
  <si>
    <t>IRIS – Fusion Futures​</t>
  </si>
  <si>
    <t>Skills development programme</t>
  </si>
  <si>
    <t>Academic collaboration​</t>
  </si>
  <si>
    <t>OAS support​</t>
  </si>
  <si>
    <t>ITER – Fusion Futures ​</t>
  </si>
  <si>
    <t>Procurement of high number of delivery projects​</t>
  </si>
  <si>
    <t>Plasma and  ​DMS solutions​</t>
  </si>
  <si>
    <t>Development of new supply chain ​</t>
  </si>
  <si>
    <t>Commercial support​</t>
  </si>
  <si>
    <t>Fusion Technology ​</t>
  </si>
  <si>
    <t>​Fusion technology existing programmes.​</t>
  </si>
  <si>
    <t>H3AT​</t>
  </si>
  <si>
    <t>Chimera</t>
  </si>
  <si>
    <t>Export Licensing matters relating to procurement.</t>
  </si>
  <si>
    <t>Robotics,  Repurposing,​ Decom Division.​</t>
  </si>
  <si>
    <t>JDR Decomissioning</t>
  </si>
  <si>
    <t>Repurposing of JDR components ​</t>
  </si>
  <si>
    <t>RACE​</t>
  </si>
  <si>
    <t>RAICO future programme</t>
  </si>
  <si>
    <t>ARC</t>
  </si>
  <si>
    <t>Professional​ Services Category Supports</t>
  </si>
  <si>
    <t>People and Culture</t>
  </si>
  <si>
    <t>PMO</t>
  </si>
  <si>
    <t>Comms</t>
  </si>
  <si>
    <t>ASW Retender</t>
  </si>
  <si>
    <t>Construction and  developments Supports​</t>
  </si>
  <si>
    <t>Infrastructure projects</t>
  </si>
  <si>
    <t>New build capital schemes, Lead Advisor construction framework​</t>
  </si>
  <si>
    <t>Development of new property delivery models ​</t>
  </si>
  <si>
    <t>JV Support</t>
  </si>
  <si>
    <t>FM and Engineering ​Supports</t>
  </si>
  <si>
    <t>B&amp;FM</t>
  </si>
  <si>
    <t>Culham Campus</t>
  </si>
  <si>
    <t>Hard FM</t>
  </si>
  <si>
    <t>Soft FM</t>
  </si>
  <si>
    <t>Fusion Partner</t>
  </si>
  <si>
    <t>Integrated Engineering Services</t>
  </si>
  <si>
    <t>Plasma and Fusion Ops</t>
  </si>
  <si>
    <t>Technical Services</t>
  </si>
  <si>
    <t>EERF Framework</t>
  </si>
  <si>
    <t>Governance and  ​Systems development. ​</t>
  </si>
  <si>
    <t>Procurement Governance</t>
  </si>
  <si>
    <t>Regulatory Compliance</t>
  </si>
  <si>
    <t>P2P</t>
  </si>
  <si>
    <t>Develop Procurement and contract Systems and Processes</t>
  </si>
  <si>
    <t xml:space="preserve">Implementation of  PCR2023. </t>
  </si>
  <si>
    <t>Marval</t>
  </si>
  <si>
    <t>DESNEZ and Cabinet Office Reporting</t>
  </si>
  <si>
    <t>4. Procurement Function Members, Details and Contact Details</t>
  </si>
  <si>
    <t>Procurement team
Responsible for</t>
  </si>
  <si>
    <t>Team Members Business Unit/s</t>
  </si>
  <si>
    <t>Contact Email Address</t>
  </si>
  <si>
    <t>MAST-U All</t>
  </si>
  <si>
    <t>UKAEA General and Fusion Foundations</t>
  </si>
  <si>
    <t>UKAEA General All / Fusion Foundations All</t>
  </si>
  <si>
    <t>anthony.stratton@ukaea.uk</t>
  </si>
  <si>
    <t>calum.stead@ukaea.uk</t>
  </si>
  <si>
    <t xml:space="preserve"> MRF</t>
  </si>
  <si>
    <t>carl.evans@ukaea.uk</t>
  </si>
  <si>
    <t>UKAEA General</t>
  </si>
  <si>
    <t>HR/Business Support All</t>
  </si>
  <si>
    <t>caroline.gow@ukaea.uk</t>
  </si>
  <si>
    <t xml:space="preserve">NFTP </t>
  </si>
  <si>
    <t>Fusion Technology Facilities</t>
  </si>
  <si>
    <t>charlotte.byrne@ukaea.uk</t>
  </si>
  <si>
    <t>colette.mckernan@ukaea.uk</t>
  </si>
  <si>
    <t>emma.davies@ukaea.uk</t>
  </si>
  <si>
    <t>Generic Enquiries</t>
  </si>
  <si>
    <t>supplychain@ukaea.uk</t>
  </si>
  <si>
    <t>I.T.</t>
  </si>
  <si>
    <t>guy.wells@ukaea.uk</t>
  </si>
  <si>
    <t>UKAEA General All</t>
  </si>
  <si>
    <t>imogen.pether@ukaea.uk</t>
  </si>
  <si>
    <t>NFTP / RACE</t>
  </si>
  <si>
    <t>ioanna.bampatsia@ukaea.uk</t>
  </si>
  <si>
    <t>jack.swindells@ukaea.uk</t>
  </si>
  <si>
    <t>Head of Procurement</t>
  </si>
  <si>
    <t>Jane.Lubbock@ukaea.uk</t>
  </si>
  <si>
    <t>MRF All</t>
  </si>
  <si>
    <t>MAST-U/RACE/H3AT</t>
  </si>
  <si>
    <t>Jordan.Luker@ukaea.UK</t>
  </si>
  <si>
    <t>maili.nugent@ukaea.uk</t>
  </si>
  <si>
    <t>matt.burton@ukaea.uk</t>
  </si>
  <si>
    <t>nicola.adams@ukaea.uk</t>
  </si>
  <si>
    <t>Phillip.O'Hagan@ukaea.uk</t>
  </si>
  <si>
    <t>RACE/RAICO</t>
  </si>
  <si>
    <t>phil.perkins@ukaea.uk</t>
  </si>
  <si>
    <t>MAST-U  ESS</t>
  </si>
  <si>
    <t>robert.franklin@ukaea.uk</t>
  </si>
  <si>
    <t>NFTP / FIP</t>
  </si>
  <si>
    <t>vincent.tsang@ukaea.uk</t>
  </si>
  <si>
    <t>Lynda.Parker@ukaea.uk</t>
  </si>
  <si>
    <t>Emily.Akehurst@ukaea.uk</t>
  </si>
  <si>
    <t>Emily.Terry@ukaea.uk</t>
  </si>
  <si>
    <t>Jonny Adams</t>
  </si>
  <si>
    <t>Jonny.Adams@ukaea.uk</t>
  </si>
  <si>
    <t>Paul.Raimbach@ukaea.uk</t>
  </si>
  <si>
    <t>Emma.Liddle@ukaea.uk</t>
  </si>
  <si>
    <t>Steve.Booker@ukaea.uk</t>
  </si>
  <si>
    <t>hamid.rahman@ukaea.uk</t>
  </si>
  <si>
    <t>Aspirational Work Pieces</t>
  </si>
  <si>
    <t>Delivery Locations</t>
  </si>
  <si>
    <t>Aspirational Piece Owner</t>
  </si>
  <si>
    <t>Aspirational Piece Details</t>
  </si>
  <si>
    <t>Financial Details</t>
  </si>
  <si>
    <t>Potential Release of Tender</t>
  </si>
  <si>
    <t>Has this Progressed to PIN or further?</t>
  </si>
  <si>
    <t>CORPORATE SERVICES</t>
  </si>
  <si>
    <t>incident response</t>
  </si>
  <si>
    <t>IT Incident reponse</t>
  </si>
  <si>
    <t>Document Management Software</t>
  </si>
  <si>
    <t>UKAEA wide document management solution</t>
  </si>
  <si>
    <t>CORPORATE DEVELOPMENT</t>
  </si>
  <si>
    <t xml:space="preserve">E6 Quad refurbishments </t>
  </si>
  <si>
    <t xml:space="preserve">E6 Quad referbishments at UKAEA Culham site. Tendered via the Dynamic Purchasing System </t>
  </si>
  <si>
    <t>CAMPUS DEVELOPMENT</t>
  </si>
  <si>
    <t xml:space="preserve">LIBRTI Building </t>
  </si>
  <si>
    <t>Design and Build of the LIBRTI Facility</t>
  </si>
  <si>
    <t>Roads and Pavements Framework</t>
  </si>
  <si>
    <t xml:space="preserve">Renewal of our roads and pavements repair framework </t>
  </si>
  <si>
    <t>West Burton Skills Centre</t>
  </si>
  <si>
    <t xml:space="preserve">Building of Skills Centre at our West Burton site </t>
  </si>
  <si>
    <t>BUILDINGS &amp; FACILITY MGNT</t>
  </si>
  <si>
    <t xml:space="preserve">Drainage Services Framework </t>
  </si>
  <si>
    <t>Drainage services framework</t>
  </si>
  <si>
    <t>FUSION FOUNDATIONS</t>
  </si>
  <si>
    <t>Site Infrastructure Project (SIP) Work Package 3</t>
  </si>
  <si>
    <t>Repurposing of the 400/36kv Private Network, Refurbishment of J5 building</t>
  </si>
  <si>
    <t>Site Infrastructure Project (SIP) Work Package 4</t>
  </si>
  <si>
    <t>Repurposing of the Culham East 11kv Private Network, Construction of T3 Switchroom</t>
  </si>
  <si>
    <t>Site Infrastructure Project (SIP) Work Package 5</t>
  </si>
  <si>
    <t>Provision of new 36kV/11kV Culham East Experimental Private Network</t>
  </si>
  <si>
    <t>Site Infrastructure Project (SIP) Work Package 11</t>
  </si>
  <si>
    <t>New Road Infrastructure</t>
  </si>
  <si>
    <t>Site Infrastructure Project (SIP) Work Package 12</t>
  </si>
  <si>
    <t>Redevelopment of Utilities Layout (not perimeter)</t>
  </si>
  <si>
    <t>Site Infrastructure Project (SIP) Work Package 13</t>
  </si>
  <si>
    <t>Active Drain Diversion</t>
  </si>
  <si>
    <t>Site Infrastructure Project (SIP) Work Package 14</t>
  </si>
  <si>
    <t xml:space="preserve">Site Clearance and Leveling Around Exisiting Buildings </t>
  </si>
  <si>
    <t>Site Infrastructure Project (SIP) Work Package 17</t>
  </si>
  <si>
    <t>Second Site Entrance, Gatehouse &amp; Multi Storey Car Park</t>
  </si>
  <si>
    <t>Facades Refurbishment</t>
  </si>
  <si>
    <t>Refurbishment and Replacement of E Building Facades</t>
  </si>
  <si>
    <t>Central Support Facility Relocation of STG Workshop</t>
  </si>
  <si>
    <t>Relocation inc. decomissioning &amp; re-comissioning of Special Techniques Group (STG) equipment.</t>
  </si>
  <si>
    <t>Central Support Facility Move of Manufacturing Services Team Workshops</t>
  </si>
  <si>
    <t>Relocation of Machinery from old Manufacturing Services Team (MST) workshop to Central Support Facility</t>
  </si>
  <si>
    <t>Renewal of Autonomous Bus Service</t>
  </si>
  <si>
    <t>Tenders for renewal of the Culham Campus autonomous bus service operation for a 4 year period</t>
  </si>
  <si>
    <t>PEOPLE</t>
  </si>
  <si>
    <t>BPSS and employment vetting</t>
  </si>
  <si>
    <t>BPSS and employement vetting for staff, agency workers and selected contractors</t>
  </si>
  <si>
    <t>Remote Handling</t>
  </si>
  <si>
    <t>Robotic remote handling, could be small cobots, through wall manipulators, etc.</t>
  </si>
  <si>
    <t>Size Reduction</t>
  </si>
  <si>
    <t>Various technologies to size reduce contaminated components for cleaning, packaging etc.</t>
  </si>
  <si>
    <t>Digital Technologies</t>
  </si>
  <si>
    <t>Data capture, visualisation continued work on BIM, analytics etc</t>
  </si>
  <si>
    <t>Redevelop the JET Active Gas Handling System to provide a testing facility for ITER and other fusion organisations</t>
  </si>
  <si>
    <t>Retention of Laswer Cutting Subject Matter Expert</t>
  </si>
  <si>
    <t>Design &amp; Manufacture Of Vessel Feedthroughs</t>
  </si>
  <si>
    <t>Design &amp; Manufacture of robotic interface feedthough requirement.</t>
  </si>
  <si>
    <t>Divertor Coil Removal</t>
  </si>
  <si>
    <t>Design, manufacture &amp; test of in vessel cutting solutrion to segment &amp; extract Diver Coils from JET.</t>
  </si>
  <si>
    <t>Design &amp; Manufacture Of Transfer Module</t>
  </si>
  <si>
    <t>Design &amp; Manufacture of tranfer module to provide solution for extraction of components out of JET reactor.</t>
  </si>
  <si>
    <t>VTS End Effector</t>
  </si>
  <si>
    <t>Design &amp; Manufacture of upraded robotic end effertor units in relation to decomissioning activities.</t>
  </si>
  <si>
    <t>In Vessel Viewing System</t>
  </si>
  <si>
    <t>Supply of equipment related to In Vessel viewing systems.</t>
  </si>
  <si>
    <t>Divertor Spt. Structure Removal Tooling Implementation</t>
  </si>
  <si>
    <t>RH Vacuum Cleaner</t>
  </si>
  <si>
    <t>RH Vacuum Cleaner - Design + Manufacture for Invessel opperations.</t>
  </si>
  <si>
    <t>Stud Welding Tool - Manufacture</t>
  </si>
  <si>
    <t>Design &amp; Manufacture Stud Welding Tool for invessel decomissioning requirements.</t>
  </si>
  <si>
    <t>Power Shears - Manufacture</t>
  </si>
  <si>
    <t>Design &amp; Manufacture Power Shears sytem for invessel decomissioning size reduction requirements. for invessel decomissioning requirements.</t>
  </si>
  <si>
    <t>ISO Container RH Tooling Stillages - Design &amp; Manufacture</t>
  </si>
  <si>
    <t>Laser Cutting System</t>
  </si>
  <si>
    <t>Laser Cutting System - Design + Manufacture for invessel size reduction.</t>
  </si>
  <si>
    <t>ISO Container Furniture System</t>
  </si>
  <si>
    <t>ISO Containers + ISO Container Furniture System - Manufacture for invessel component handling.</t>
  </si>
  <si>
    <t>Decommissioning and Handling (D&amp;H) - Size Reduction</t>
  </si>
  <si>
    <t>D&amp;H Size Reduction multiple contracts - Low Level Waste OSR Large Item Onsite Size Reduction Facility (OSR - out of Scope waste).</t>
  </si>
  <si>
    <t>D&amp;H Size Reduction multiple contracts - Material Sorting and Size Reduction Facility</t>
  </si>
  <si>
    <t>Tier 1  Decommissioning Management Support</t>
  </si>
  <si>
    <t>Integrated Business Partner for decomissioning activities, External support to overall delivery of Decommissioning and repurposing.</t>
  </si>
  <si>
    <t>Tier 2 Decommissioning Support</t>
  </si>
  <si>
    <t>External support to overall delivery of Decommissioning and repurposing</t>
  </si>
  <si>
    <t>Proton Beam Window (PBW) Strongback, Supporting Plates &amp; Receiver Cup</t>
  </si>
  <si>
    <t>The PBW (Proton Beam Window) is one of the ESS Target Components that will be remotely handled in the Active Cells.  UKAEA are providing the equipment for the handling and size reduction operations  and a mock-up PBW to enable testing.  Manufacturing requirement.</t>
  </si>
  <si>
    <t>Proton Beam Window (PBW)Test Component</t>
  </si>
  <si>
    <t>Manufacture requirement, test component  for line above.</t>
  </si>
  <si>
    <t>FUSION TECHNOLOGY, TRITIUM FUEL CYCLE &amp; INTERNATIONAL CAPABILITY</t>
  </si>
  <si>
    <t>Engineering, Computing &amp; STEP Partner</t>
  </si>
  <si>
    <t>Industrial Support Services</t>
  </si>
  <si>
    <t>Industrial support services in support of operations, plant shutdowns, maintenance growth of business units.
Services include mechanical fitting, machining, welding, electrical fitting, maintenance, heavy lifting, scaffolding and various identified semi-skilled tasks.</t>
  </si>
  <si>
    <t>£10M to £20M</t>
  </si>
  <si>
    <t>K1 Quad (West)</t>
  </si>
  <si>
    <t>K1 west quad refurbishment. Civils and landscaping.</t>
  </si>
  <si>
    <t>COMMUNICATIONS</t>
  </si>
  <si>
    <t>UKAEA website overhaul</t>
  </si>
  <si>
    <t xml:space="preserve">New external facing website, replacing CCFE ebsite to align with branding changes. Retire the CCFE website and integrate all website addresses associated with UKAEA. </t>
  </si>
  <si>
    <t>LEGAL</t>
  </si>
  <si>
    <t>Legal Matters Software</t>
  </si>
  <si>
    <t>A solution to assist in reducing admin and turnaround on legal matters. Matters and document management</t>
  </si>
  <si>
    <t xml:space="preserve">MATERIALS, BLANKETS &amp; RESEARCH PROGRAMME </t>
  </si>
  <si>
    <t xml:space="preserve">D1 Refurbishment </t>
  </si>
  <si>
    <t>Refurbishment of the D1 building including windows and door refurbishment and decorations. This will be tendered via DPS</t>
  </si>
  <si>
    <t>Power distribution unit and cabling</t>
  </si>
  <si>
    <t>Procurement of power distribution unit and associated cabling - various contracts.</t>
  </si>
  <si>
    <t>Multiple - expected &gt;£20k-£50k</t>
  </si>
  <si>
    <t>Procurement of Manufacture of RH Tooling</t>
  </si>
  <si>
    <t xml:space="preserve">Manufacturing of bespoke tooling to enable the existing ESS Active Cells manipulator, and installed Active Cells equipment, to remotely handle various components and materials - ESS Active Cells </t>
  </si>
  <si>
    <t>MAST-U Solenoid and Pc Coil</t>
  </si>
  <si>
    <t>A type of electromagnet for use within the MAST experiement.</t>
  </si>
  <si>
    <t>UKAEA requires a Consultant to support on the delivery of designs for project at any RIBA stage, from inception through to completion. However, additional property and estate-related services may also be needed, such as building surveying, asset management, property surveying, and master-planning.</t>
  </si>
  <si>
    <t>PIN issued on 30/08/2024</t>
  </si>
  <si>
    <t>Digital Asset Management System</t>
  </si>
  <si>
    <t xml:space="preserve">Digital Asset Management System for storage and management and sharing of UKAEA media including photos and videos from events, PR, internal resources and more </t>
  </si>
  <si>
    <t>K1 Offices Refurbishment Packages</t>
  </si>
  <si>
    <t>Refurbishment works for the remaining K1 offices</t>
  </si>
  <si>
    <t>PINI lifting frame</t>
  </si>
  <si>
    <t>Supply of a replacement lifting frame for the neutral beam PINI. Provision of manufacture, including welding and certification</t>
  </si>
  <si>
    <t>£20k</t>
  </si>
  <si>
    <t>Real time protection system hardware</t>
  </si>
  <si>
    <t>Replacement real time protection system hardware, including FPGA and control hardware. Likely split into multiple smaller orders from a range of suppliers (AJT will check)</t>
  </si>
  <si>
    <t>£40k</t>
  </si>
  <si>
    <t>Crane survey</t>
  </si>
  <si>
    <t>Survey on north and south cranes.</t>
  </si>
  <si>
    <t>£50k</t>
  </si>
  <si>
    <t>Hard FM Services</t>
  </si>
  <si>
    <t>Hard FM Services contract</t>
  </si>
  <si>
    <t>IP Patent &amp; landscaping services</t>
  </si>
  <si>
    <t>MPAC</t>
  </si>
  <si>
    <t>New build facility at Culham Campus.</t>
  </si>
  <si>
    <t>Project MIAMI</t>
  </si>
  <si>
    <t>Building refurbishment at Culham Campus.</t>
  </si>
  <si>
    <t>4A1 - Digital Platform for the National Fusion Skills Hub (NFSH)</t>
  </si>
  <si>
    <t>For the development of an online digital platform for the National Fusion Skills Hub, capable of hosting material for employers, jobseekers, learners, and educators</t>
  </si>
  <si>
    <t>Additive Manufacturing machine (AM) of Electron Beam (EB) technology.  Approx build capacity 100mm x 200mm and capable of build in tungesten material</t>
  </si>
  <si>
    <t>£500k - £1m</t>
  </si>
  <si>
    <t>Moved to Tenders</t>
  </si>
  <si>
    <t>A multi-supplier framework for the provision of various manufacturing processes (scope yet to be determined).</t>
  </si>
  <si>
    <t>K1 Gutter Re-Lining</t>
  </si>
  <si>
    <t>Re-lining all the gutters in building K1 so it is water tight</t>
  </si>
  <si>
    <t>The Design, Manufacturing, Delivery, Installation and Commissioning of a large megawatt power supply to control the current within the Pc magnet coil.</t>
  </si>
  <si>
    <t>£2M</t>
  </si>
  <si>
    <t>Yes - PIN</t>
  </si>
  <si>
    <t>Electrical Distribution in D15</t>
  </si>
  <si>
    <t>Supply and installation of electrical distribution in D15.</t>
  </si>
  <si>
    <t>£100k to &lt;£200k</t>
  </si>
  <si>
    <t>HVAC Upgrades - OSM</t>
  </si>
  <si>
    <t>Upgrades to the HVAC system in J1 (Note: input from Size Reduction -MSSR concept required before placement of PIN &amp; Tender)</t>
  </si>
  <si>
    <t>Idea Management Software</t>
  </si>
  <si>
    <t>Ability to both oush and pull ideas that will result in technology transfer. Access required by all employees and contractors and ideally integrated into Microsfot teams. Provide the ability to manage ideas through the process</t>
  </si>
  <si>
    <t>Leadership Management COnsultancy</t>
  </si>
  <si>
    <t xml:space="preserve"> Change management, business transformation, business processes and strategy.</t>
  </si>
  <si>
    <t>Upgrading of Power Infrastructure</t>
  </si>
  <si>
    <t>Conducting condition survey of assets and design, removal and installation of new Power Infrastructure</t>
  </si>
  <si>
    <t>Health Physics/TAL New Facility</t>
  </si>
  <si>
    <t>New Facility for Health Physics/TAL - Build or Refurbishment</t>
  </si>
  <si>
    <t>E1 DDA</t>
  </si>
  <si>
    <t>Installation and Removal of Doors, Stair Lifts to DDA Standards</t>
  </si>
  <si>
    <t>K1 Foyer Refurbishment</t>
  </si>
  <si>
    <t>Refurbishment of the K1 Foyer and Lift Installation</t>
  </si>
  <si>
    <t>K1 West Guttering</t>
  </si>
  <si>
    <t>Replacement of the guttering for the K1 Building</t>
  </si>
  <si>
    <t>UKAEA PINS (Prior Information Notification)</t>
  </si>
  <si>
    <t>Tender Identifiers</t>
  </si>
  <si>
    <t>PIN Delivery Locations</t>
  </si>
  <si>
    <t>Key PIN Details</t>
  </si>
  <si>
    <t>Financial Information</t>
  </si>
  <si>
    <t>Predicted Timings and Release Dates</t>
  </si>
  <si>
    <t>PIN Status</t>
  </si>
  <si>
    <t>Main Capability Area (use CPV Code description)</t>
  </si>
  <si>
    <t>RFQ Issue Forecast (Financial Year Quarters)</t>
  </si>
  <si>
    <t>Contract Start Date Forecast (Financial Year Quarters- see Guidance)</t>
  </si>
  <si>
    <t>Hyperlink to PIN (not needed in the case of a framework)</t>
  </si>
  <si>
    <t>Find a Tender Service</t>
  </si>
  <si>
    <t>Contracts Finder competition</t>
  </si>
  <si>
    <t>Machining Framework</t>
  </si>
  <si>
    <t xml:space="preserve">Not yet available </t>
  </si>
  <si>
    <t>INNOVATION</t>
  </si>
  <si>
    <t>Innovation Projects - Expression of Interest</t>
  </si>
  <si>
    <t>Research &amp; Development</t>
  </si>
  <si>
    <t>Blast Air Coolers for Super Grid Transformers</t>
  </si>
  <si>
    <t>Multi-Supplier Framework for Manufacturing</t>
  </si>
  <si>
    <t>Fabrication Work</t>
  </si>
  <si>
    <t>To Follow</t>
  </si>
  <si>
    <t>Grounds Maintenance, Arboriculture, Pest Control and Associated Estate Services</t>
  </si>
  <si>
    <t>Design, manufacturing and testing of new Pc Coil Power Supply</t>
  </si>
  <si>
    <t>Not common goods</t>
  </si>
  <si>
    <t>UKAEA FIP Tenders</t>
  </si>
  <si>
    <t>Procurement Tender Details</t>
  </si>
  <si>
    <t>Procurement Timings</t>
  </si>
  <si>
    <t>SME Suitability</t>
  </si>
  <si>
    <t>Commercial Person</t>
  </si>
  <si>
    <t>SBRI Competition Fusion Industry Challenges - Diagnostics</t>
  </si>
  <si>
    <t xml:space="preserve">Cycle 1 Competition for FIP Cycle 5 Improving fusion power plant control with innovative and robust diagnostic systems. </t>
  </si>
  <si>
    <t>6 months</t>
  </si>
  <si>
    <t>1D1c - International Fellowship scheme (wider UK industry)</t>
  </si>
  <si>
    <t>Select industrial partners for UKAEA to fund the UK participant in International Fellowship Partnerships between UK industries and International partners.</t>
  </si>
  <si>
    <t>2 years</t>
  </si>
  <si>
    <t>2A2 - Fusion Access Bursaries</t>
  </si>
  <si>
    <t>Providing funds to universities to enable them to award student bursaries for fusion-relevant MSc courses against living costs</t>
  </si>
  <si>
    <t>1 year</t>
  </si>
  <si>
    <t>2B1 - Visiting academics</t>
  </si>
  <si>
    <t>Select partners for UKAEA to fund time for their staff to spend time delivering teaching and / or developing suitable fusion related curriculum</t>
  </si>
  <si>
    <t>2B2a - Summer Internships</t>
  </si>
  <si>
    <t>Select partners for UKAEA to provide funding in support of summer internships</t>
  </si>
  <si>
    <t>3 months</t>
  </si>
  <si>
    <t>4C2 - Shared industrial CPD</t>
  </si>
  <si>
    <t>Select industrial partners to fund the development of shared training collateral to support CPD and Early Careers.</t>
  </si>
  <si>
    <t>12 months</t>
  </si>
  <si>
    <t>(All)</t>
  </si>
  <si>
    <t>Row Labels</t>
  </si>
  <si>
    <t>Count of Supplier</t>
  </si>
  <si>
    <t>Academia</t>
  </si>
  <si>
    <t>Atkins Ltd</t>
  </si>
  <si>
    <t>Frazer-Nash Consultancy Ltd</t>
  </si>
  <si>
    <t>General Atomics</t>
  </si>
  <si>
    <t>Gow's Lybster Ltd</t>
  </si>
  <si>
    <t>Insight Direct UK Ltd</t>
  </si>
  <si>
    <t>Jacobs Clean Energy Ltd</t>
  </si>
  <si>
    <t>Jacobs UK Ltd</t>
  </si>
  <si>
    <t>Kyoto Fusioneering</t>
  </si>
  <si>
    <t>McBains Limited</t>
  </si>
  <si>
    <t>Mildren Construction Ltd</t>
  </si>
  <si>
    <t>NAMRC</t>
  </si>
  <si>
    <t>TWI Ltd</t>
  </si>
  <si>
    <t>Grand Total</t>
  </si>
  <si>
    <t>N/a</t>
  </si>
  <si>
    <t>* Other (please specify in comments)</t>
  </si>
  <si>
    <t>Not Common Goods &amp; Services</t>
  </si>
  <si>
    <t xml:space="preserve">Bronze </t>
  </si>
  <si>
    <t>Peer Review Support Services</t>
  </si>
  <si>
    <t>Public Sector Framework</t>
  </si>
  <si>
    <t>UKAEA Procurement Tenders</t>
  </si>
  <si>
    <t>Procurement Identifiers</t>
  </si>
  <si>
    <t>Tender Stage Tracking</t>
  </si>
  <si>
    <t>Tender Delivery Locations</t>
  </si>
  <si>
    <t>Tender Details</t>
  </si>
  <si>
    <t>Financial information</t>
  </si>
  <si>
    <t>Tender Predicted length and contract predicted length</t>
  </si>
  <si>
    <t>Comments</t>
  </si>
  <si>
    <t>&lt;1 year</t>
  </si>
  <si>
    <t>Services</t>
  </si>
  <si>
    <t xml:space="preserve">3 years </t>
  </si>
  <si>
    <t>Relocation services</t>
  </si>
  <si>
    <t>Relocation support services to various countries. Support to include rental properties, utilities, language, shipping</t>
  </si>
  <si>
    <t>Professional Services</t>
  </si>
  <si>
    <t>&lt; 1 year</t>
  </si>
  <si>
    <t>CED-2024-0446</t>
  </si>
  <si>
    <t>Plant Condition Survey</t>
  </si>
  <si>
    <t>&gt;3 years</t>
  </si>
  <si>
    <t>Electrical &amp; Electronic Components</t>
  </si>
  <si>
    <t>Multi-Supplier Framework for the supply of Electrical &amp; Electronic Components, Tools and Associated Items.</t>
  </si>
  <si>
    <t>&gt; 3 years</t>
  </si>
  <si>
    <t>T/GW/201/24</t>
  </si>
  <si>
    <t>Infrastructure Visualisation Tool</t>
  </si>
  <si>
    <t>Digital twin software for culham site</t>
  </si>
  <si>
    <t>TBA</t>
  </si>
  <si>
    <t>JDR Waste Data System (JDRWDS )</t>
  </si>
  <si>
    <t>Data capture system to support &amp; track waste processessing and site movemnts inclusive of software development and hardware infastructure.</t>
  </si>
  <si>
    <t>4 years</t>
  </si>
  <si>
    <t>Immigration services</t>
  </si>
  <si>
    <t>Immigration advice including advice on visas and work permits. Support includes filing temporary work visas and residence permits and tracking/monitoring the immigration status.</t>
  </si>
  <si>
    <t>Microsoft 365 Licences</t>
  </si>
  <si>
    <t xml:space="preserve">Standard suite of Microsoft 365 licences including anti virus and azure cloud access. </t>
  </si>
  <si>
    <t>Corporate Clothing and Uniform Supply Services</t>
  </si>
  <si>
    <t>LUPC Framework being used</t>
  </si>
  <si>
    <t>Holistic hazardous waste management solution for all associated hazardous waste produced on-site at Culham Campus.  Essentially providing a collection and disposal service, technical advice and associated 'ad-hoc' service.</t>
  </si>
  <si>
    <t>Not common goods and services</t>
  </si>
  <si>
    <t>T/JLL/176/24</t>
  </si>
  <si>
    <t>Machining of mechanical test equipment for MRF</t>
  </si>
  <si>
    <t>MSE business area</t>
  </si>
  <si>
    <t>To assess which option provides the most benefit and best value for money and to write the findings into an economic case which will be supplied to DESNZ PIC.</t>
  </si>
  <si>
    <t>Via CCS</t>
  </si>
  <si>
    <t>&gt;3 Years</t>
  </si>
  <si>
    <t>T-PJP182-24</t>
  </si>
  <si>
    <t>RAICo Marketing and Communications</t>
  </si>
  <si>
    <t>To provide Marketing and Communications support to the RAICo Programme.</t>
  </si>
  <si>
    <t>TBD</t>
  </si>
  <si>
    <t>2A1b - Fusion Access Report</t>
  </si>
  <si>
    <t>Commission a report on data driven analysis of the fusion sector demographic and an action plan to address identified barriers to entry</t>
  </si>
  <si>
    <t>Controlled Waste &amp; Recycling</t>
  </si>
  <si>
    <t>Supply of suitable waste container or skips with the removal/exchange of skips for onward recycling/recovery/disposal following application of waste hierarchy and all statutory legal obligations.</t>
  </si>
  <si>
    <t>The peer review of safety cases to support high hazard activities within our organisation.</t>
  </si>
  <si>
    <t>The supply of 5 transformer oil cooler assemblies consisting of cooler sections, plenum and fans with pumps assembly.  The requirement also includes the draining of oil from current transformers and the installation of the new equipment.</t>
  </si>
  <si>
    <t>Machine Inspection and Maintenance</t>
  </si>
  <si>
    <t>Inspection, Maintenance and Parts for ageing industrial machinery located across the Authority's site(s)</t>
  </si>
  <si>
    <t>The writing of safety cases to support high hazard activities within our organisation.</t>
  </si>
  <si>
    <t>Cranes and Hoists Maintenance and Repair at the Culham Campus</t>
  </si>
  <si>
    <t>To provide a scheduled and reactive maintenance on all fixed crane and hoist assets held on site.</t>
  </si>
  <si>
    <t>Planning &amp; Estates Services</t>
  </si>
  <si>
    <t>Provision of Advice and Support to UKAEA for Planning Applications</t>
  </si>
  <si>
    <t>RM6168 Estate Management Services</t>
  </si>
  <si>
    <t>Hire of HGV with HIAB and Driver/Operator for moving of containers etc on Culham Campus</t>
  </si>
  <si>
    <t>IP Patent Attorney and IP Landscaping Services</t>
  </si>
  <si>
    <t xml:space="preserve">2 years </t>
  </si>
  <si>
    <t>Testing of welds and provision of mechanical testing of components</t>
  </si>
  <si>
    <t>Notify Body and Third-Party Inspection (TPI)</t>
  </si>
  <si>
    <t>Provision of Conformity Assessment Body services and Third-Party Inspection (TPI) in relation to The Pressure Equipment (Safety) Regulations, The Pressure Systems Safety Regulations &amp; The Transportable Pressure Vessels Regulations in regards to general requirements across the organisation.</t>
  </si>
  <si>
    <t>Pipework for DBB Cryopump</t>
  </si>
  <si>
    <t xml:space="preserve">Procurement, fabrication and welding of sub-assemblies, for the DBB cryopump. Followed by final assembly and welding onto free-issue cryo panels. </t>
  </si>
  <si>
    <t xml:space="preserve"> </t>
  </si>
  <si>
    <t>&gt;1 year</t>
  </si>
  <si>
    <t>BPSS Employment vetting</t>
  </si>
  <si>
    <t>BPSS Pre-employment checks for employees and contractors</t>
  </si>
  <si>
    <t xml:space="preserve">ESS - MRP Stand,  Lifting Equipment , Test Piece and Moto Flange Interface </t>
  </si>
  <si>
    <t>Manufacture and supply  of the bespoke designed equipment as build to print requirement.</t>
  </si>
  <si>
    <t>&lt; 1 Year</t>
  </si>
  <si>
    <t>Procurement &amp; Manufacture  of RH Tooling Storage</t>
  </si>
  <si>
    <t>Manufacture of the bespoke designed storage units within which the RH Tooling will be stored. These items will be located within the ESS Active Cells Maintenance Cell</t>
  </si>
  <si>
    <t>RFQ Issue Forecast 
(Financial Year Quarters- see Guidance)</t>
  </si>
  <si>
    <t>MATERIALS</t>
  </si>
  <si>
    <t>Iain Willcocks</t>
  </si>
  <si>
    <t>iain.willcocks@ukaea.uk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</si>
</sst>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44" formatCode="_-&quot;£&quot;* #,##0.00_-;\-&quot;£&quot;* #,##0.00_-;_-&quot;£&quot;* &quot;-&quot;??_-;_-@_-"/>
    <numFmt numFmtId="164" formatCode="mm\-yy"/>
  </numFmts>
  <fonts count="27" x14ac:knownFonts="1">
    <font>
      <sz val="11"/>
      <color theme="1"/>
      <name val="Calibri"/>
      <family val="2"/>
      <scheme val="minor"/>
    </font>
    <font>
      <sz val="11"/>
      <color theme="1"/>
      <name val="Calibri"/>
      <family val="2"/>
      <scheme val="minor"/>
    </font>
    <font>
      <sz val="11"/>
      <color theme="1"/>
      <name val="Calibri"/>
      <family val="2"/>
      <scheme val="minor"/>
    </font>
    <font>
      <b/>
      <sz val="11"/>
      <color theme="0"/>
      <name val="Arial"/>
      <family val="2"/>
    </font>
    <font>
      <sz val="11"/>
      <color theme="1"/>
      <name val="Arial"/>
      <family val="2"/>
    </font>
    <font>
      <sz val="11"/>
      <color rgb="FF000000"/>
      <name val="Arial"/>
      <family val="2"/>
    </font>
    <font>
      <b/>
      <sz val="11"/>
      <name val="Arial"/>
      <family val="2"/>
    </font>
    <font>
      <b/>
      <sz val="11"/>
      <name val="Calibri"/>
      <family val="2"/>
      <scheme val="minor"/>
    </font>
    <font>
      <b/>
      <sz val="11"/>
      <color theme="1"/>
      <name val="Arial"/>
      <family val="2"/>
    </font>
    <font>
      <b/>
      <sz val="11"/>
      <color theme="0"/>
      <name val="Calibri"/>
      <family val="2"/>
      <scheme val="minor"/>
    </font>
    <font>
      <sz val="12"/>
      <color theme="1"/>
      <name val="Calibri"/>
      <family val="2"/>
      <scheme val="minor"/>
    </font>
    <font>
      <b/>
      <sz val="20"/>
      <color theme="0"/>
      <name val="Arial"/>
      <family val="2"/>
    </font>
    <font>
      <sz val="8"/>
      <name val="Calibri"/>
      <family val="2"/>
      <scheme val="minor"/>
    </font>
    <font>
      <u/>
      <sz val="11"/>
      <color theme="10"/>
      <name val="Calibri"/>
      <family val="2"/>
      <scheme val="minor"/>
    </font>
    <font>
      <sz val="11"/>
      <name val="Calibri"/>
      <family val="2"/>
      <scheme val="minor"/>
    </font>
    <font>
      <sz val="11"/>
      <color rgb="FF000000"/>
      <name val="Calibri"/>
      <family val="2"/>
      <scheme val="minor"/>
    </font>
    <font>
      <sz val="10"/>
      <name val="Arial"/>
      <family val="2"/>
    </font>
    <font>
      <sz val="11"/>
      <color rgb="FFFF0000"/>
      <name val="Calibri"/>
      <family val="2"/>
      <scheme val="minor"/>
    </font>
    <font>
      <sz val="11"/>
      <name val="Arial"/>
      <family val="2"/>
    </font>
    <font>
      <i/>
      <sz val="11"/>
      <name val="Arial"/>
      <family val="2"/>
    </font>
    <font>
      <sz val="11"/>
      <color rgb="FF000000"/>
      <name val="Aptos Narrow"/>
      <family val="2"/>
    </font>
    <font>
      <sz val="9"/>
      <color indexed="81"/>
      <name val="Tahoma"/>
      <family val="2"/>
    </font>
    <font>
      <sz val="11"/>
      <color rgb="FF000000"/>
      <name val="Calibri"/>
      <family val="2"/>
    </font>
    <font>
      <b/>
      <sz val="9"/>
      <color indexed="81"/>
      <name val="Tahoma"/>
      <family val="2"/>
    </font>
    <font>
      <b/>
      <sz val="11"/>
      <color theme="1"/>
      <name val="Calibri"/>
      <family val="2"/>
      <scheme val="minor"/>
    </font>
    <font>
      <sz val="11"/>
      <color rgb="FF242424"/>
      <name val="Aptos Narrow"/>
      <family val="2"/>
    </font>
    <font>
      <u/>
      <sz val="11"/>
      <color theme="10"/>
      <name val="Arial"/>
      <family val="2"/>
    </font>
  </fonts>
  <fills count="10">
    <fill>
      <patternFill patternType="none"/>
    </fill>
    <fill>
      <patternFill patternType="gray125"/>
    </fill>
    <fill>
      <patternFill patternType="solid">
        <fgColor rgb="FF002060"/>
        <bgColor indexed="64"/>
      </patternFill>
    </fill>
    <fill>
      <patternFill patternType="solid">
        <fgColor theme="2"/>
        <bgColor indexed="64"/>
      </patternFill>
    </fill>
    <fill>
      <patternFill patternType="solid">
        <fgColor rgb="FFFFFF00"/>
        <bgColor indexed="64"/>
      </patternFill>
    </fill>
    <fill>
      <patternFill patternType="solid">
        <fgColor rgb="FF002F56"/>
        <bgColor indexed="64"/>
      </patternFill>
    </fill>
    <fill>
      <patternFill patternType="solid">
        <fgColor rgb="FF002F56"/>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D9E1F2"/>
        <bgColor rgb="FFD9E1F2"/>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theme="4" tint="0.3999755851924192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bottom style="thin">
        <color indexed="64"/>
      </bottom>
      <diagonal/>
    </border>
    <border>
      <left/>
      <right/>
      <top/>
      <bottom style="thin">
        <color indexed="64"/>
      </bottom>
      <diagonal/>
    </border>
    <border>
      <left/>
      <right/>
      <top style="thin">
        <color theme="1"/>
      </top>
      <bottom/>
      <diagonal/>
    </border>
    <border>
      <left style="thin">
        <color theme="1"/>
      </left>
      <right style="thin">
        <color theme="1"/>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thin">
        <color theme="1"/>
      </left>
      <right style="thin">
        <color theme="1"/>
      </right>
      <top style="thin">
        <color theme="1"/>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theme="4" tint="0.39997558519241921"/>
      </right>
      <top style="thin">
        <color theme="4" tint="0.39997558519241921"/>
      </top>
      <bottom/>
      <diagonal/>
    </border>
    <border>
      <left/>
      <right style="thin">
        <color theme="4" tint="0.39997558519241921"/>
      </right>
      <top style="thin">
        <color theme="4" tint="0.39997558519241921"/>
      </top>
      <bottom style="thin">
        <color theme="4" tint="0.39997558519241921"/>
      </bottom>
      <diagonal/>
    </border>
  </borders>
  <cellStyleXfs count="4">
    <xf numFmtId="0" fontId="0" fillId="0" borderId="0"/>
    <xf numFmtId="0" fontId="13" fillId="0" borderId="0" applyNumberFormat="0" applyFill="0" applyBorder="0" applyAlignment="0" applyProtection="0"/>
    <xf numFmtId="0" fontId="16" fillId="0" borderId="0"/>
    <xf numFmtId="0" fontId="4" fillId="0" borderId="0"/>
  </cellStyleXfs>
  <cellXfs count="175">
    <xf numFmtId="0" fontId="0" fillId="0" borderId="0" xfId="0"/>
    <xf numFmtId="0" fontId="4" fillId="0" borderId="0" xfId="0" applyFont="1"/>
    <xf numFmtId="0" fontId="4" fillId="0" borderId="0" xfId="0" applyFont="1" applyAlignment="1">
      <alignment wrapText="1"/>
    </xf>
    <xf numFmtId="0" fontId="4"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lignment horizontal="center" vertical="center" wrapText="1"/>
    </xf>
    <xf numFmtId="0" fontId="4" fillId="0" borderId="5" xfId="0" applyFont="1" applyBorder="1" applyAlignment="1">
      <alignment horizontal="center" vertical="center" wrapText="1"/>
    </xf>
    <xf numFmtId="0" fontId="8" fillId="3"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0" fillId="0" borderId="5" xfId="0" applyBorder="1" applyAlignment="1">
      <alignment horizontal="center" vertical="center" wrapText="1"/>
    </xf>
    <xf numFmtId="0" fontId="4" fillId="0" borderId="0" xfId="0" applyFont="1" applyAlignment="1">
      <alignment horizontal="center" wrapText="1"/>
    </xf>
    <xf numFmtId="0" fontId="8" fillId="0" borderId="0" xfId="0" applyFont="1"/>
    <xf numFmtId="0" fontId="3" fillId="5" borderId="0" xfId="0" applyFont="1" applyFill="1" applyAlignment="1">
      <alignment horizontal="center"/>
    </xf>
    <xf numFmtId="0" fontId="3" fillId="5" borderId="0" xfId="0" applyFont="1" applyFill="1"/>
    <xf numFmtId="0" fontId="3" fillId="6" borderId="0" xfId="0" applyFont="1" applyFill="1"/>
    <xf numFmtId="14" fontId="3" fillId="6" borderId="0" xfId="0" applyNumberFormat="1" applyFont="1" applyFill="1"/>
    <xf numFmtId="0" fontId="3" fillId="5" borderId="0" xfId="0" applyFont="1" applyFill="1" applyAlignment="1">
      <alignment horizontal="center" wrapText="1"/>
    </xf>
    <xf numFmtId="14" fontId="3" fillId="6" borderId="0" xfId="0" applyNumberFormat="1" applyFont="1" applyFill="1" applyAlignment="1">
      <alignment horizontal="center" wrapText="1"/>
    </xf>
    <xf numFmtId="0" fontId="4" fillId="0" borderId="6" xfId="0" applyFont="1" applyBorder="1" applyAlignment="1">
      <alignment horizontal="center" vertical="center" wrapText="1"/>
    </xf>
    <xf numFmtId="0" fontId="0" fillId="0" borderId="0" xfId="0" applyAlignment="1">
      <alignment vertical="center" wrapText="1"/>
    </xf>
    <xf numFmtId="0" fontId="18" fillId="0" borderId="5" xfId="0" applyFont="1" applyBorder="1" applyAlignment="1">
      <alignment horizontal="center" vertical="center" wrapText="1"/>
    </xf>
    <xf numFmtId="0" fontId="6" fillId="0" borderId="5" xfId="0" applyFont="1" applyBorder="1" applyAlignment="1">
      <alignment horizontal="center" vertical="center" wrapText="1"/>
    </xf>
    <xf numFmtId="0" fontId="6" fillId="3" borderId="8" xfId="0" applyFont="1" applyFill="1" applyBorder="1" applyAlignment="1">
      <alignment horizontal="center" vertical="center" wrapText="1"/>
    </xf>
    <xf numFmtId="0" fontId="0" fillId="0" borderId="5" xfId="0" applyBorder="1" applyAlignment="1">
      <alignment vertical="center" wrapText="1"/>
    </xf>
    <xf numFmtId="0" fontId="0" fillId="0" borderId="0" xfId="0" applyAlignment="1">
      <alignment wrapText="1"/>
    </xf>
    <xf numFmtId="0" fontId="0" fillId="0" borderId="0" xfId="0" applyAlignment="1">
      <alignment vertical="center"/>
    </xf>
    <xf numFmtId="14" fontId="0" fillId="0" borderId="0" xfId="0" applyNumberFormat="1" applyAlignment="1">
      <alignment vertical="center"/>
    </xf>
    <xf numFmtId="44" fontId="0" fillId="0" borderId="0" xfId="0" applyNumberFormat="1" applyAlignment="1">
      <alignment vertical="center"/>
    </xf>
    <xf numFmtId="0" fontId="0" fillId="0" borderId="15" xfId="0" applyBorder="1"/>
    <xf numFmtId="0" fontId="13" fillId="0" borderId="5" xfId="1" applyBorder="1" applyAlignment="1">
      <alignment horizontal="center" vertical="center" wrapText="1"/>
    </xf>
    <xf numFmtId="0" fontId="3" fillId="6" borderId="16" xfId="0" applyFont="1" applyFill="1" applyBorder="1" applyAlignment="1">
      <alignment horizontal="left" wrapText="1"/>
    </xf>
    <xf numFmtId="164" fontId="3" fillId="6" borderId="16" xfId="0" applyNumberFormat="1" applyFont="1" applyFill="1" applyBorder="1" applyAlignment="1">
      <alignment wrapText="1"/>
    </xf>
    <xf numFmtId="14" fontId="3" fillId="6" borderId="16" xfId="0" applyNumberFormat="1" applyFont="1" applyFill="1" applyBorder="1" applyAlignment="1">
      <alignment wrapText="1"/>
    </xf>
    <xf numFmtId="0" fontId="3" fillId="6" borderId="16" xfId="0" applyFont="1" applyFill="1" applyBorder="1" applyAlignment="1">
      <alignment horizontal="center" wrapText="1"/>
    </xf>
    <xf numFmtId="0" fontId="3" fillId="6" borderId="16" xfId="0" applyFont="1" applyFill="1" applyBorder="1" applyAlignment="1">
      <alignment wrapText="1"/>
    </xf>
    <xf numFmtId="0" fontId="3" fillId="5" borderId="16" xfId="0" applyFont="1" applyFill="1" applyBorder="1" applyAlignment="1">
      <alignment wrapText="1"/>
    </xf>
    <xf numFmtId="44" fontId="3" fillId="6" borderId="16" xfId="0" applyNumberFormat="1" applyFont="1" applyFill="1" applyBorder="1" applyAlignment="1">
      <alignment wrapText="1"/>
    </xf>
    <xf numFmtId="0" fontId="3" fillId="6" borderId="18" xfId="0" applyFont="1" applyFill="1" applyBorder="1" applyAlignment="1">
      <alignment wrapText="1"/>
    </xf>
    <xf numFmtId="0" fontId="3" fillId="6" borderId="17" xfId="0" applyFont="1" applyFill="1" applyBorder="1" applyAlignment="1">
      <alignment wrapText="1"/>
    </xf>
    <xf numFmtId="0" fontId="3" fillId="5" borderId="0" xfId="0" applyFont="1" applyFill="1" applyAlignment="1">
      <alignment vertical="center" wrapText="1"/>
    </xf>
    <xf numFmtId="0" fontId="3" fillId="6" borderId="0" xfId="0" applyFont="1" applyFill="1" applyAlignment="1">
      <alignment horizontal="left" vertical="center" wrapText="1"/>
    </xf>
    <xf numFmtId="164" fontId="3" fillId="6" borderId="0" xfId="0" applyNumberFormat="1" applyFont="1" applyFill="1" applyAlignment="1">
      <alignment vertical="center" wrapText="1"/>
    </xf>
    <xf numFmtId="14" fontId="3" fillId="6" borderId="0" xfId="0" applyNumberFormat="1" applyFont="1" applyFill="1" applyAlignment="1">
      <alignment vertical="center" wrapText="1"/>
    </xf>
    <xf numFmtId="0" fontId="3" fillId="6" borderId="0" xfId="0" applyFont="1" applyFill="1" applyAlignment="1">
      <alignment horizontal="center" vertical="center" wrapText="1"/>
    </xf>
    <xf numFmtId="0" fontId="3" fillId="6" borderId="0" xfId="0" applyFont="1" applyFill="1" applyAlignment="1">
      <alignment vertical="center" wrapText="1"/>
    </xf>
    <xf numFmtId="44" fontId="3" fillId="6" borderId="0" xfId="0" applyNumberFormat="1" applyFont="1" applyFill="1" applyAlignment="1">
      <alignment vertical="center" wrapText="1"/>
    </xf>
    <xf numFmtId="0" fontId="3" fillId="5" borderId="0" xfId="0" applyFont="1" applyFill="1" applyAlignment="1">
      <alignment horizontal="center" vertical="center"/>
    </xf>
    <xf numFmtId="0" fontId="0" fillId="0" borderId="14" xfId="0" applyBorder="1" applyAlignment="1">
      <alignment vertical="center" wrapText="1"/>
    </xf>
    <xf numFmtId="0" fontId="0" fillId="0" borderId="14" xfId="0" applyBorder="1" applyAlignment="1">
      <alignment horizontal="left" vertical="center" wrapText="1"/>
    </xf>
    <xf numFmtId="44" fontId="0" fillId="0" borderId="14" xfId="0" applyNumberFormat="1" applyBorder="1" applyAlignment="1">
      <alignment vertical="center" wrapText="1"/>
    </xf>
    <xf numFmtId="164" fontId="0" fillId="0" borderId="14" xfId="0" applyNumberFormat="1" applyBorder="1" applyAlignment="1">
      <alignment vertical="center" wrapText="1"/>
    </xf>
    <xf numFmtId="14" fontId="0" fillId="0" borderId="14" xfId="0" applyNumberFormat="1" applyBorder="1" applyAlignment="1">
      <alignment vertical="center" wrapText="1"/>
    </xf>
    <xf numFmtId="0" fontId="0" fillId="0" borderId="0" xfId="0" applyAlignment="1">
      <alignment horizontal="left" vertical="center" wrapText="1"/>
    </xf>
    <xf numFmtId="164" fontId="0" fillId="0" borderId="0" xfId="0" applyNumberFormat="1" applyAlignment="1">
      <alignment vertical="center"/>
    </xf>
    <xf numFmtId="0" fontId="4" fillId="0" borderId="3"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0" xfId="0" applyFont="1" applyBorder="1" applyAlignment="1">
      <alignment horizontal="center" vertical="center" wrapText="1"/>
    </xf>
    <xf numFmtId="0" fontId="0" fillId="0" borderId="0" xfId="0" applyAlignment="1">
      <alignment horizontal="center"/>
    </xf>
    <xf numFmtId="0" fontId="0" fillId="0" borderId="22" xfId="0" applyBorder="1"/>
    <xf numFmtId="0" fontId="13" fillId="0" borderId="0" xfId="1" applyBorder="1"/>
    <xf numFmtId="0" fontId="0" fillId="0" borderId="16" xfId="0" applyBorder="1" applyAlignment="1">
      <alignment vertical="center" wrapText="1"/>
    </xf>
    <xf numFmtId="6" fontId="0" fillId="0" borderId="14" xfId="0" applyNumberFormat="1" applyBorder="1" applyAlignment="1">
      <alignment vertical="center" wrapText="1"/>
    </xf>
    <xf numFmtId="0" fontId="0" fillId="0" borderId="0" xfId="0" pivotButton="1"/>
    <xf numFmtId="0" fontId="0" fillId="0" borderId="0" xfId="0" applyAlignment="1">
      <alignment horizontal="left"/>
    </xf>
    <xf numFmtId="0" fontId="0" fillId="0" borderId="14" xfId="0" applyBorder="1" applyAlignment="1">
      <alignment vertical="center"/>
    </xf>
    <xf numFmtId="0" fontId="0" fillId="0" borderId="14" xfId="0" applyBorder="1" applyAlignment="1">
      <alignment horizontal="left" vertical="top" wrapText="1"/>
    </xf>
    <xf numFmtId="0" fontId="0" fillId="0" borderId="0" xfId="0" applyAlignment="1">
      <alignment horizontal="left" vertical="top"/>
    </xf>
    <xf numFmtId="0" fontId="3" fillId="5" borderId="0" xfId="0" applyFont="1" applyFill="1" applyAlignment="1">
      <alignment horizontal="left" vertical="top"/>
    </xf>
    <xf numFmtId="0" fontId="3" fillId="6" borderId="0" xfId="0" applyFont="1" applyFill="1" applyAlignment="1">
      <alignment horizontal="left" vertical="top"/>
    </xf>
    <xf numFmtId="0" fontId="3" fillId="6" borderId="0" xfId="0" applyFont="1" applyFill="1" applyAlignment="1">
      <alignment horizontal="left" vertical="top" wrapText="1"/>
    </xf>
    <xf numFmtId="14" fontId="3" fillId="6" borderId="0" xfId="0" applyNumberFormat="1" applyFont="1" applyFill="1" applyAlignment="1">
      <alignment horizontal="left" vertical="top"/>
    </xf>
    <xf numFmtId="0" fontId="0" fillId="0" borderId="0" xfId="0" applyAlignment="1">
      <alignment horizontal="left" vertical="top" wrapText="1"/>
    </xf>
    <xf numFmtId="0" fontId="0" fillId="0" borderId="27" xfId="0" applyBorder="1" applyAlignment="1">
      <alignment horizontal="left" vertical="top"/>
    </xf>
    <xf numFmtId="0" fontId="22" fillId="0" borderId="0" xfId="0" applyFont="1" applyAlignment="1">
      <alignment horizontal="left" vertical="top"/>
    </xf>
    <xf numFmtId="0" fontId="22" fillId="0" borderId="0" xfId="0" applyFont="1" applyAlignment="1">
      <alignment horizontal="left" vertical="top" wrapText="1"/>
    </xf>
    <xf numFmtId="0" fontId="20" fillId="0" borderId="0" xfId="0" applyFont="1" applyAlignment="1">
      <alignment horizontal="left" vertical="top" wrapText="1"/>
    </xf>
    <xf numFmtId="0" fontId="20" fillId="0" borderId="0" xfId="0" applyFont="1" applyAlignment="1">
      <alignment horizontal="left" vertical="top"/>
    </xf>
    <xf numFmtId="0" fontId="22" fillId="9" borderId="0" xfId="0" applyFont="1" applyFill="1" applyAlignment="1">
      <alignment horizontal="left" vertical="top" wrapText="1"/>
    </xf>
    <xf numFmtId="0" fontId="5" fillId="0" borderId="0" xfId="0" applyFont="1" applyAlignment="1">
      <alignment horizontal="left" vertical="top" wrapText="1"/>
    </xf>
    <xf numFmtId="0" fontId="14" fillId="0" borderId="0" xfId="0" applyFont="1" applyAlignment="1">
      <alignment horizontal="left" vertical="top" wrapText="1"/>
    </xf>
    <xf numFmtId="0" fontId="3" fillId="6" borderId="9" xfId="0" applyFont="1" applyFill="1" applyBorder="1" applyAlignment="1">
      <alignment horizontal="left" vertical="top"/>
    </xf>
    <xf numFmtId="0" fontId="3" fillId="6" borderId="9" xfId="0" applyFont="1" applyFill="1" applyBorder="1" applyAlignment="1">
      <alignment horizontal="left" vertical="top" wrapText="1"/>
    </xf>
    <xf numFmtId="14" fontId="3" fillId="6" borderId="9" xfId="0" applyNumberFormat="1" applyFont="1" applyFill="1" applyBorder="1" applyAlignment="1">
      <alignment horizontal="left" vertical="top" wrapText="1"/>
    </xf>
    <xf numFmtId="0" fontId="10" fillId="0" borderId="0" xfId="0" applyFont="1" applyAlignment="1">
      <alignment horizontal="left" vertical="top" wrapText="1"/>
    </xf>
    <xf numFmtId="0" fontId="2" fillId="0" borderId="0" xfId="0" applyFont="1" applyAlignment="1">
      <alignment horizontal="left" vertical="top"/>
    </xf>
    <xf numFmtId="0" fontId="5" fillId="0" borderId="0" xfId="0" applyFont="1" applyAlignment="1">
      <alignment wrapText="1"/>
    </xf>
    <xf numFmtId="0" fontId="0" fillId="7" borderId="32" xfId="0" applyFill="1" applyBorder="1" applyAlignment="1">
      <alignment horizontal="left" vertical="top"/>
    </xf>
    <xf numFmtId="0" fontId="22" fillId="9" borderId="0" xfId="0" applyFont="1" applyFill="1" applyAlignment="1">
      <alignment horizontal="left" vertical="top"/>
    </xf>
    <xf numFmtId="0" fontId="22" fillId="9" borderId="31" xfId="0" applyFont="1" applyFill="1" applyBorder="1" applyAlignment="1">
      <alignment horizontal="left" vertical="top" wrapText="1"/>
    </xf>
    <xf numFmtId="0" fontId="1" fillId="0" borderId="0" xfId="0" applyFont="1" applyAlignment="1">
      <alignment horizontal="left" vertical="top"/>
    </xf>
    <xf numFmtId="0" fontId="15" fillId="0" borderId="0" xfId="0" applyFont="1" applyAlignment="1">
      <alignment horizontal="left" vertical="top"/>
    </xf>
    <xf numFmtId="0" fontId="15" fillId="0" borderId="0" xfId="0" applyFont="1" applyAlignment="1">
      <alignment horizontal="left" vertical="top" wrapText="1"/>
    </xf>
    <xf numFmtId="0" fontId="14" fillId="0" borderId="14" xfId="0" applyFont="1" applyBorder="1" applyAlignment="1">
      <alignment vertical="center" wrapText="1"/>
    </xf>
    <xf numFmtId="8" fontId="0" fillId="0" borderId="14" xfId="0" applyNumberFormat="1" applyBorder="1" applyAlignment="1">
      <alignment vertical="center" wrapText="1"/>
    </xf>
    <xf numFmtId="0" fontId="5" fillId="0" borderId="14" xfId="0" applyFont="1" applyBorder="1" applyAlignment="1">
      <alignment horizontal="left" vertical="top" wrapText="1"/>
    </xf>
    <xf numFmtId="0" fontId="22" fillId="0" borderId="14" xfId="0" applyFont="1" applyBorder="1" applyAlignment="1">
      <alignment wrapText="1"/>
    </xf>
    <xf numFmtId="0" fontId="15" fillId="0" borderId="14" xfId="0" applyFont="1" applyBorder="1" applyAlignment="1">
      <alignment horizontal="left" vertical="top"/>
    </xf>
    <xf numFmtId="0" fontId="22" fillId="0" borderId="14" xfId="0" applyFont="1" applyBorder="1" applyAlignment="1">
      <alignment vertical="center" wrapText="1"/>
    </xf>
    <xf numFmtId="0" fontId="22" fillId="0" borderId="14" xfId="0" applyFont="1" applyBorder="1" applyAlignment="1">
      <alignment horizontal="left" vertical="top" wrapText="1"/>
    </xf>
    <xf numFmtId="44" fontId="0" fillId="0" borderId="0" xfId="0" applyNumberFormat="1" applyAlignment="1">
      <alignment vertical="center" wrapText="1"/>
    </xf>
    <xf numFmtId="164" fontId="0" fillId="0" borderId="0" xfId="0" applyNumberFormat="1" applyAlignment="1">
      <alignment vertical="center" wrapText="1"/>
    </xf>
    <xf numFmtId="14" fontId="0" fillId="0" borderId="0" xfId="0" applyNumberFormat="1" applyAlignment="1">
      <alignment vertical="center" wrapText="1"/>
    </xf>
    <xf numFmtId="44" fontId="14" fillId="0" borderId="14" xfId="0" applyNumberFormat="1" applyFont="1" applyBorder="1" applyAlignment="1">
      <alignment vertical="center" wrapText="1"/>
    </xf>
    <xf numFmtId="0" fontId="25" fillId="0" borderId="0" xfId="0" applyFont="1" applyAlignment="1">
      <alignment vertical="top" wrapText="1"/>
    </xf>
    <xf numFmtId="0" fontId="25" fillId="0" borderId="0" xfId="0" applyFont="1" applyAlignment="1">
      <alignment vertical="top"/>
    </xf>
    <xf numFmtId="0" fontId="25" fillId="0" borderId="0" xfId="0" applyFont="1" applyAlignment="1">
      <alignment wrapText="1"/>
    </xf>
    <xf numFmtId="0" fontId="25" fillId="0" borderId="14" xfId="0" applyFont="1" applyBorder="1" applyAlignment="1">
      <alignment vertical="center"/>
    </xf>
    <xf numFmtId="0" fontId="25" fillId="0" borderId="14" xfId="0" applyFont="1" applyBorder="1" applyAlignment="1">
      <alignment vertical="center" wrapText="1"/>
    </xf>
    <xf numFmtId="0" fontId="25" fillId="0" borderId="14" xfId="0" applyFont="1" applyBorder="1" applyAlignment="1">
      <alignment wrapText="1"/>
    </xf>
    <xf numFmtId="0" fontId="22" fillId="0" borderId="14" xfId="0" applyFont="1" applyBorder="1" applyAlignment="1">
      <alignment horizontal="left" vertical="top"/>
    </xf>
    <xf numFmtId="164" fontId="0" fillId="0" borderId="14" xfId="0" applyNumberFormat="1" applyFill="1" applyBorder="1" applyAlignment="1">
      <alignment vertical="center" wrapText="1"/>
    </xf>
    <xf numFmtId="0" fontId="0" fillId="0" borderId="0" xfId="0" applyFill="1" applyAlignment="1">
      <alignment horizontal="left" vertical="top"/>
    </xf>
    <xf numFmtId="0" fontId="0" fillId="0" borderId="0" xfId="0" applyFill="1" applyAlignment="1">
      <alignment horizontal="left" vertical="top" wrapText="1"/>
    </xf>
    <xf numFmtId="0" fontId="5" fillId="0" borderId="0" xfId="0" applyFont="1" applyFill="1" applyAlignment="1">
      <alignment horizontal="left" vertical="top" wrapText="1"/>
    </xf>
    <xf numFmtId="0" fontId="22" fillId="0" borderId="0" xfId="0" applyFont="1" applyFill="1" applyAlignment="1">
      <alignment horizontal="left" vertical="top" wrapText="1"/>
    </xf>
    <xf numFmtId="0" fontId="0" fillId="0" borderId="14" xfId="0" applyFill="1" applyBorder="1" applyAlignment="1">
      <alignment horizontal="left" vertical="top" wrapText="1"/>
    </xf>
    <xf numFmtId="0" fontId="15" fillId="0" borderId="0" xfId="0" applyFont="1" applyFill="1" applyAlignment="1">
      <alignment horizontal="left" vertical="top"/>
    </xf>
    <xf numFmtId="0" fontId="4" fillId="0" borderId="5" xfId="0" applyFont="1" applyFill="1" applyBorder="1" applyAlignment="1">
      <alignment horizontal="center" vertical="center" wrapText="1"/>
    </xf>
    <xf numFmtId="0" fontId="4" fillId="0" borderId="5" xfId="0" applyFont="1" applyBorder="1" applyAlignment="1">
      <alignment horizontal="center" vertical="center" wrapText="1"/>
    </xf>
    <xf numFmtId="0" fontId="0" fillId="8" borderId="23" xfId="0" applyFill="1" applyBorder="1" applyAlignment="1">
      <alignment horizontal="center"/>
    </xf>
    <xf numFmtId="0" fontId="0" fillId="4" borderId="24" xfId="0" applyFill="1" applyBorder="1" applyAlignment="1">
      <alignment horizontal="left" vertical="top" wrapText="1"/>
    </xf>
    <xf numFmtId="0" fontId="0" fillId="4" borderId="25" xfId="0" applyFill="1" applyBorder="1" applyAlignment="1">
      <alignment horizontal="left" vertical="top" wrapText="1"/>
    </xf>
    <xf numFmtId="0" fontId="0" fillId="4" borderId="26" xfId="0" applyFill="1" applyBorder="1" applyAlignment="1">
      <alignment horizontal="left" vertical="top" wrapText="1"/>
    </xf>
    <xf numFmtId="0" fontId="0" fillId="4" borderId="19" xfId="0" applyFill="1" applyBorder="1" applyAlignment="1">
      <alignment horizontal="left" vertical="top" wrapText="1"/>
    </xf>
    <xf numFmtId="0" fontId="0" fillId="4" borderId="0" xfId="0" applyFill="1" applyAlignment="1">
      <alignment horizontal="left" vertical="top" wrapText="1"/>
    </xf>
    <xf numFmtId="0" fontId="0" fillId="4" borderId="27" xfId="0" applyFill="1" applyBorder="1" applyAlignment="1">
      <alignment horizontal="left" vertical="top" wrapText="1"/>
    </xf>
    <xf numFmtId="0" fontId="0" fillId="4" borderId="28" xfId="0" applyFill="1" applyBorder="1" applyAlignment="1">
      <alignment horizontal="left" vertical="top" wrapText="1"/>
    </xf>
    <xf numFmtId="0" fontId="0" fillId="4" borderId="29" xfId="0" applyFill="1" applyBorder="1" applyAlignment="1">
      <alignment horizontal="left" vertical="top" wrapText="1"/>
    </xf>
    <xf numFmtId="0" fontId="0" fillId="4" borderId="30" xfId="0" applyFill="1" applyBorder="1" applyAlignment="1">
      <alignment horizontal="left" vertical="top" wrapText="1"/>
    </xf>
    <xf numFmtId="0" fontId="0" fillId="8" borderId="24" xfId="0" applyFill="1" applyBorder="1" applyAlignment="1">
      <alignment horizontal="left" vertical="top" wrapText="1"/>
    </xf>
    <xf numFmtId="0" fontId="0" fillId="8" borderId="25" xfId="0" applyFill="1" applyBorder="1" applyAlignment="1">
      <alignment horizontal="left" vertical="top"/>
    </xf>
    <xf numFmtId="0" fontId="0" fillId="8" borderId="26" xfId="0" applyFill="1" applyBorder="1" applyAlignment="1">
      <alignment horizontal="left" vertical="top"/>
    </xf>
    <xf numFmtId="0" fontId="0" fillId="8" borderId="19" xfId="0" applyFill="1" applyBorder="1" applyAlignment="1">
      <alignment horizontal="left" vertical="top"/>
    </xf>
    <xf numFmtId="0" fontId="0" fillId="8" borderId="0" xfId="0" applyFill="1" applyAlignment="1">
      <alignment horizontal="left" vertical="top"/>
    </xf>
    <xf numFmtId="0" fontId="0" fillId="8" borderId="27" xfId="0" applyFill="1" applyBorder="1" applyAlignment="1">
      <alignment horizontal="left" vertical="top"/>
    </xf>
    <xf numFmtId="0" fontId="0" fillId="8" borderId="28" xfId="0" applyFill="1" applyBorder="1" applyAlignment="1">
      <alignment horizontal="left" vertical="top"/>
    </xf>
    <xf numFmtId="0" fontId="0" fillId="8" borderId="29" xfId="0" applyFill="1" applyBorder="1" applyAlignment="1">
      <alignment horizontal="left" vertical="top"/>
    </xf>
    <xf numFmtId="0" fontId="0" fillId="8" borderId="30" xfId="0" applyFill="1" applyBorder="1" applyAlignment="1">
      <alignment horizontal="left" vertical="top"/>
    </xf>
    <xf numFmtId="0" fontId="0" fillId="0" borderId="5" xfId="0" applyBorder="1" applyAlignment="1">
      <alignment horizontal="center" vertical="center" wrapText="1"/>
    </xf>
    <xf numFmtId="0" fontId="3" fillId="2" borderId="4" xfId="0" applyFont="1" applyFill="1" applyBorder="1" applyAlignment="1">
      <alignment horizontal="center" vertical="center"/>
    </xf>
    <xf numFmtId="0" fontId="3" fillId="2" borderId="0" xfId="0" applyFont="1" applyFill="1" applyAlignment="1">
      <alignment horizontal="center"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5" borderId="0" xfId="0" applyFont="1" applyFill="1" applyAlignment="1">
      <alignment horizontal="left" vertical="top"/>
    </xf>
    <xf numFmtId="0" fontId="11" fillId="5" borderId="0" xfId="0" applyFont="1" applyFill="1" applyAlignment="1">
      <alignment horizontal="center"/>
    </xf>
    <xf numFmtId="0" fontId="9" fillId="5" borderId="0" xfId="0" applyFont="1" applyFill="1" applyAlignment="1">
      <alignment horizontal="center"/>
    </xf>
    <xf numFmtId="0" fontId="3" fillId="5" borderId="0" xfId="0" applyFont="1" applyFill="1" applyAlignment="1">
      <alignment horizontal="center"/>
    </xf>
    <xf numFmtId="0" fontId="11" fillId="5" borderId="0" xfId="0" applyFont="1" applyFill="1" applyAlignment="1">
      <alignment horizontal="left" vertical="top" wrapText="1"/>
    </xf>
    <xf numFmtId="0" fontId="3" fillId="5" borderId="9" xfId="0" applyFont="1" applyFill="1" applyBorder="1" applyAlignment="1">
      <alignment horizontal="left" vertical="top"/>
    </xf>
    <xf numFmtId="0" fontId="11" fillId="5" borderId="0" xfId="0" applyFont="1" applyFill="1" applyAlignment="1">
      <alignment horizontal="center" vertical="center"/>
    </xf>
    <xf numFmtId="0" fontId="3" fillId="5" borderId="0" xfId="0" applyFont="1" applyFill="1" applyAlignment="1">
      <alignment horizontal="center" vertical="center"/>
    </xf>
    <xf numFmtId="164" fontId="3" fillId="5" borderId="0" xfId="0" applyNumberFormat="1" applyFont="1" applyFill="1" applyAlignment="1">
      <alignment horizontal="center" vertical="center"/>
    </xf>
    <xf numFmtId="14" fontId="3" fillId="5" borderId="0" xfId="0" applyNumberFormat="1" applyFont="1" applyFill="1" applyAlignment="1">
      <alignment horizontal="center" vertical="center"/>
    </xf>
    <xf numFmtId="0" fontId="5" fillId="0" borderId="10" xfId="0" applyFont="1" applyBorder="1" applyAlignment="1">
      <alignment horizontal="center" vertical="center" wrapText="1"/>
    </xf>
    <xf numFmtId="0" fontId="26" fillId="0" borderId="10" xfId="1" applyFont="1" applyFill="1" applyBorder="1" applyAlignment="1">
      <alignment horizontal="center" vertical="center" wrapText="1"/>
    </xf>
    <xf numFmtId="0" fontId="5" fillId="0" borderId="10" xfId="0" quotePrefix="1" applyFont="1" applyBorder="1" applyAlignment="1">
      <alignment horizontal="center" vertical="center" wrapText="1"/>
    </xf>
    <xf numFmtId="0" fontId="26" fillId="0" borderId="10" xfId="1" quotePrefix="1" applyFont="1" applyBorder="1" applyAlignment="1">
      <alignment horizontal="center" vertical="center" wrapText="1"/>
    </xf>
    <xf numFmtId="0" fontId="5" fillId="0" borderId="11" xfId="0" applyFont="1" applyBorder="1" applyAlignment="1">
      <alignment horizontal="center" vertical="center" wrapText="1"/>
    </xf>
    <xf numFmtId="0" fontId="26" fillId="0" borderId="5" xfId="1" applyFont="1" applyBorder="1" applyAlignment="1">
      <alignment horizontal="center" vertical="center" wrapText="1"/>
    </xf>
    <xf numFmtId="0" fontId="26" fillId="0" borderId="11" xfId="1" applyFont="1" applyFill="1" applyBorder="1" applyAlignment="1">
      <alignment horizontal="center" vertical="center" wrapText="1"/>
    </xf>
    <xf numFmtId="0" fontId="4"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5" fillId="0" borderId="1" xfId="0" applyFont="1" applyBorder="1" applyAlignment="1">
      <alignment horizontal="center" wrapText="1"/>
    </xf>
    <xf numFmtId="0" fontId="5" fillId="0" borderId="2" xfId="0" applyFont="1" applyBorder="1" applyAlignment="1">
      <alignment horizontal="center" wrapText="1"/>
    </xf>
    <xf numFmtId="0" fontId="5" fillId="0" borderId="3" xfId="0" applyFont="1" applyBorder="1" applyAlignment="1">
      <alignment horizontal="center" wrapText="1"/>
    </xf>
    <xf numFmtId="0" fontId="8" fillId="3" borderId="6" xfId="0" applyFont="1" applyFill="1" applyBorder="1" applyAlignment="1">
      <alignment horizontal="center" vertical="center" wrapText="1"/>
    </xf>
  </cellXfs>
  <cellStyles count="4">
    <cellStyle name="Hyperlink" xfId="1" builtinId="8"/>
    <cellStyle name="Normal" xfId="0" builtinId="0"/>
    <cellStyle name="Normal 2" xfId="2" xr:uid="{31195461-1E03-4D06-8870-4AF867D63A61}"/>
    <cellStyle name="Normal 5" xfId="3" xr:uid="{19084FFF-F54F-4567-B3FE-DAADC73D416D}"/>
  </cellStyles>
  <dxfs count="8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C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C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C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Calibri"/>
        <family val="2"/>
        <scheme val="minor"/>
      </font>
      <numFmt numFmtId="19" formatCode="dd/mm/yyyy"/>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Calibri"/>
        <family val="2"/>
        <scheme val="minor"/>
      </font>
      <numFmt numFmtId="164" formatCode="mm\-yy"/>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Calibri"/>
        <family val="2"/>
        <scheme val="minor"/>
      </font>
      <numFmt numFmtId="34" formatCode="_-&quot;£&quot;* #,##0.00_-;\-&quot;£&quot;* #,##0.00_-;_-&quot;£&quot;* &quot;-&quot;??_-;_-@_-"/>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right/>
        <top style="thin">
          <color theme="1"/>
        </top>
        <bottom/>
      </border>
    </dxf>
    <dxf>
      <border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dxf>
    <dxf>
      <alignment vertical="center" textRotation="0" wrapText="1"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border outline="0">
        <top style="thin">
          <color theme="4" tint="0.39997558519241921"/>
        </top>
      </border>
    </dxf>
    <dxf>
      <alignment horizontal="left" vertical="top" textRotation="0" indent="0" justifyLastLine="0" shrinkToFit="0" readingOrder="0"/>
    </dxf>
    <dxf>
      <border outline="0">
        <bottom style="thin">
          <color theme="4" tint="0.39997558519241921"/>
        </bottom>
      </border>
    </dxf>
    <dxf>
      <alignment horizontal="left" vertical="top" textRotation="0" indent="0" justifyLastLine="0" shrinkToFit="0" readingOrder="0"/>
    </dxf>
    <dxf>
      <alignment horizontal="center" vertical="bottom"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ill>
        <patternFill patternType="solid">
          <fgColor indexed="64"/>
          <bgColor rgb="FFFF0000"/>
        </patternFill>
      </fill>
    </dxf>
    <dxf>
      <alignment horizontal="general" vertical="bottom" textRotation="0" wrapText="1" indent="0" justifyLastLine="0" shrinkToFit="0" readingOrder="0"/>
    </dxf>
    <dxf>
      <border diagonalUp="0" diagonalDown="0">
        <left style="thin">
          <color theme="1"/>
        </left>
        <right style="thin">
          <color theme="1"/>
        </right>
        <top style="thin">
          <color theme="1"/>
        </top>
        <bottom style="thin">
          <color theme="1"/>
        </bottom>
        <vertical/>
        <horizontal/>
      </border>
    </dxf>
    <dxf>
      <font>
        <b/>
        <i val="0"/>
        <strike val="0"/>
        <condense val="0"/>
        <extend val="0"/>
        <outline val="0"/>
        <shadow val="0"/>
        <u val="none"/>
        <vertAlign val="baseline"/>
        <sz val="11"/>
        <color theme="0"/>
        <name val="Arial"/>
        <family val="2"/>
        <scheme val="none"/>
      </font>
      <fill>
        <patternFill patternType="solid">
          <fgColor indexed="64"/>
          <bgColor rgb="FF002F56"/>
        </patternFill>
      </fill>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wrapText="1" indent="0" justifyLastLine="0" shrinkToFit="0" readingOrder="0"/>
    </dxf>
    <dxf>
      <font>
        <b val="0"/>
        <i val="0"/>
        <strike val="0"/>
        <condense val="0"/>
        <extend val="0"/>
        <outline val="0"/>
        <shadow val="0"/>
        <u val="none"/>
        <vertAlign val="baseline"/>
        <sz val="11"/>
        <color rgb="FF000000"/>
        <name val="Calibri"/>
        <scheme val="none"/>
      </font>
      <alignment horizontal="left" vertical="top" textRotation="0" indent="0" justifyLastLine="0" shrinkToFit="0" readingOrder="0"/>
    </dxf>
    <dxf>
      <alignment horizontal="left" vertical="top" textRotation="0" indent="0" justifyLastLine="0" shrinkToFit="0" readingOrder="0"/>
    </dxf>
    <dxf>
      <fill>
        <patternFill patternType="none">
          <bgColor auto="1"/>
        </patternFill>
      </fill>
      <alignment horizontal="left" vertical="top" textRotation="0" indent="0" justifyLastLine="0" shrinkToFit="0" readingOrder="0"/>
    </dxf>
    <dxf>
      <fill>
        <patternFill patternType="none">
          <bgColor auto="1"/>
        </patternFill>
      </fill>
      <alignment horizontal="left" vertical="top" textRotation="0" indent="0" justifyLastLine="0" shrinkToFit="0" readingOrder="0"/>
    </dxf>
    <dxf>
      <alignment horizontal="left" vertical="top" textRotation="0" indent="0" justifyLastLine="0" shrinkToFit="0" readingOrder="0"/>
    </dxf>
    <dxf>
      <font>
        <b/>
        <i val="0"/>
        <strike val="0"/>
        <condense val="0"/>
        <extend val="0"/>
        <outline val="0"/>
        <shadow val="0"/>
        <u val="none"/>
        <vertAlign val="baseline"/>
        <sz val="11"/>
        <color theme="0"/>
        <name val="Arial"/>
        <family val="2"/>
        <scheme val="none"/>
      </font>
      <fill>
        <patternFill patternType="solid">
          <fgColor theme="4"/>
          <bgColor rgb="FF002F56"/>
        </patternFill>
      </fill>
      <alignment horizontal="left" vertical="top" textRotation="0" indent="0" justifyLastLine="0" shrinkToFit="0" readingOrder="0"/>
    </dxf>
  </dxfs>
  <tableStyles count="0" defaultTableStyle="TableStyleMedium2" defaultPivotStyle="PivotStyleLight16"/>
  <colors>
    <mruColors>
      <color rgb="FF002F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1478915</xdr:colOff>
      <xdr:row>0</xdr:row>
      <xdr:rowOff>240030</xdr:rowOff>
    </xdr:from>
    <xdr:ext cx="1688646" cy="1642745"/>
    <xdr:pic>
      <xdr:nvPicPr>
        <xdr:cNvPr id="5" name="Picture 4">
          <a:extLst>
            <a:ext uri="{FF2B5EF4-FFF2-40B4-BE49-F238E27FC236}">
              <a16:creationId xmlns:a16="http://schemas.microsoft.com/office/drawing/2014/main" id="{AB3DAD24-0324-4DDD-A1AA-A45B473BC9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50395" y="240030"/>
          <a:ext cx="1688646" cy="164274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persons/person.xml><?xml version="1.0" encoding="utf-8"?>
<personList xmlns="http://schemas.microsoft.com/office/spreadsheetml/2018/threadedcomments" xmlns:x="http://schemas.openxmlformats.org/spreadsheetml/2006/main">
  <person displayName="Brown, Daniel" id="{C59F7EAC-41D3-4BB7-9C92-2358737F5940}" userId="S::daniel.brown@ukaea.uk::9cdd007e-4749-4dd5-8d53-29f6e2c48bb3" providerId="AD"/>
</personList>
</file>

<file path=xl/pivotCache/_rels/pivotCacheDefinition1.xml.rels><?xml version="1.0" encoding="UTF-8" standalone="yes"?>
<Relationships xmlns="http://schemas.openxmlformats.org/package/2006/relationships"><Relationship Id="rId2" Type="http://schemas.openxmlformats.org/officeDocument/2006/relationships/externalLinkPath" Target="https://ukaeauk.sharepoint.com/sites/SupplyChainManagement/Supply%20Chain/Procurement%20Pipeline/2.%20Consolidated%20Data/Archive/Draft%20UKAEA%20Procurement%20Pipeline%20V13.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rown, Daniel" refreshedDate="45671.58876875" createdVersion="8" refreshedVersion="8" minRefreshableVersion="3" recordCount="610" xr:uid="{92F2732D-81C0-4BB4-977F-7B6E925839C7}">
  <cacheSource type="worksheet">
    <worksheetSource ref="A3:T639" sheet="Contracts Registry" r:id="rId2"/>
  </cacheSource>
  <cacheFields count="20">
    <cacheField name="Prcurement Officer" numFmtId="0">
      <sharedItems/>
    </cacheField>
    <cacheField name="Tender Reference" numFmtId="0">
      <sharedItems containsBlank="1"/>
    </cacheField>
    <cacheField name="Status" numFmtId="0">
      <sharedItems/>
    </cacheField>
    <cacheField name="Contract Title" numFmtId="0">
      <sharedItems containsBlank="1"/>
    </cacheField>
    <cacheField name="Brief Description of Contract" numFmtId="0">
      <sharedItems containsBlank="1" longText="1"/>
    </cacheField>
    <cacheField name="Supplier" numFmtId="0">
      <sharedItems containsBlank="1" count="452">
        <s v="Anixter Ltd"/>
        <s v="Aquila Nuclear Engineering Ltd"/>
        <s v="Mirion Technologies (Canberra UK) Ltd"/>
        <s v="KLT Konsult AB"/>
        <s v="BP Pulse"/>
        <s v="Budget Forktrucks"/>
        <s v="Veolia ES UK Ltd"/>
        <s v="Grundon Waste Management"/>
        <s v="Konecranes Demag (UK) Ltd"/>
        <s v="BG Counters Ltd"/>
        <s v="IPP"/>
        <s v="Duct Clean UK Ltd"/>
        <s v="Trinity Fire and Security "/>
        <s v="Altrad Services"/>
        <s v="Baker Bond &amp; Green Limited"/>
        <s v="Amber Construction"/>
        <s v="Inspectas Compliance Ltd"/>
        <s v="Dalkia UK"/>
        <s v="Amber Integrated Controls and Automation Ltd"/>
        <s v="Dense Air Limited"/>
        <s v="Jacobs UK Ltd"/>
        <s v="E W Beard Ltd t/a Beard"/>
        <s v="Associated Asphalt Contracting Ltd"/>
        <s v="Life Safety Distribution GmbH"/>
        <s v="Mildren Construction Ltd"/>
        <s v="Greenford Limited"/>
        <s v="Nexans Deutschland GmbH"/>
        <s v="T M Engineers (Midlands) Ltd"/>
        <s v="James Fisher Nuclear Ltd"/>
        <s v="Jacobs Field Services"/>
        <s v="Commications &amp; Power Industries"/>
        <s v="Rhode and Schwarz"/>
        <s v="Atkins Ltd"/>
        <s v="Ameresco Ltd"/>
        <s v="Integra Buildings Ltd"/>
        <s v="British Oxygen Company (BOC) Ltd"/>
        <s v="Cycle Scheme"/>
        <s v="TTH Curzon"/>
        <s v="Premier Partnership"/>
        <s v="Korn Ferry"/>
        <s v="People Asset Management "/>
        <s v="Verifile"/>
        <s v="Burges Salmon"/>
        <s v="HyBird Ltd"/>
        <s v="Altido Ltd"/>
        <s v="Studsvik"/>
        <s v="University of York"/>
        <s v="Portakabin"/>
        <s v="Ridge and Partners Ltd"/>
        <s v="Deloitte"/>
        <s v="Allen Lane Limited"/>
        <s v="Keoghs LLP"/>
        <s v="McLaughlin &amp; Harvey"/>
        <s v="Nimble"/>
        <s v="Equiniti"/>
        <s v="MIDAS"/>
        <s v="Integra Buildings Ltd "/>
        <s v="Integra Buildings Ltd."/>
        <s v="Webrecruit"/>
        <s v="CGI"/>
        <s v="Smart Recruiters"/>
        <s v="Skern Training Ltd"/>
        <s v="SME HCI (Trading as Vivup)"/>
        <s v="Managing for Quality"/>
        <s v="SGS UK"/>
        <s v="The Village SW19"/>
        <s v="Academia"/>
        <s v="Nuvia"/>
        <s v="Unit 4"/>
        <s v="LinkedIn"/>
        <s v="Medigold Health"/>
        <s v="Snelling Business Systems Limited"/>
        <s v="CVP"/>
        <s v="Lexis Nexis Butterworth"/>
        <s v="LNRS Data"/>
        <s v="Morton Fraser MacRoberts"/>
        <s v="Arthur J Gallagher"/>
        <s v="Govt Actuary Dept (GAD)"/>
        <s v="National Audit Office"/>
        <s v="HM Treasury T/A Govt Internal Audit (GIAA)"/>
        <s v="Vision ERP"/>
        <s v="Clyde&amp;Co"/>
        <s v="Clarity Travel"/>
        <s v="MTC (Manufacturing Technology Centre)"/>
        <s v="Collinson Grant and PA Consulting"/>
        <s v="The University of Sheffield"/>
        <s v="Kyoto Fusioneering"/>
        <s v="Frazer-Nash Consultancy Ltd"/>
        <s v="Element Digital Engineering Ltd"/>
        <s v="Ansaldo Nuclear Limited"/>
        <s v="Hays"/>
        <s v="Sharpe Pritchard LLP"/>
        <s v="Portakabin Ltd"/>
        <s v="Doosan Babcock Ltd"/>
        <s v="NAMRC"/>
        <s v="Altrad Babcock"/>
        <s v="Actaccom Ltd"/>
        <s v="Southerns Broadstock"/>
        <s v="Leasedrive Velo T/A Zenith"/>
        <s v="ARCO"/>
        <s v="Clifton Phototonics"/>
        <s v="Brodies LLP"/>
        <s v="Sensat"/>
        <s v="Tokamak Energy"/>
        <s v="Graham Engineering Ltd"/>
        <s v="SA Group / Bramble Hub"/>
        <s v="Burgess Salmon"/>
        <s v="McBains Limited"/>
        <s v="Bouygues UK Limited"/>
        <s v="General Atomics"/>
        <s v="Quanscient"/>
        <s v="Distinctive Performance"/>
        <s v="Dipartimento Energia, Politecnico di Torino"/>
        <s v="Specnow Ltd"/>
        <s v="BAM FM Ltd"/>
        <s v="Multiple"/>
        <s v="Jacobs Clean Energy Ltd"/>
        <s v="DSM Demolition Ltd"/>
        <s v="Graham Asset Management "/>
        <s v="McBains Ltd"/>
        <s v="Mildren Construction Ltd "/>
        <s v="Tesla"/>
        <s v="Rolls-Royce Power Engineering plc"/>
        <s v="Kier Construction Limited"/>
        <s v="Kier Graham Defence"/>
        <s v="Seed E-Science"/>
        <s v="Sword GRC Ltd"/>
        <s v="Spidex"/>
        <s v="EDF Energy"/>
        <s v="Corona Energy Retail 4 Limited"/>
        <s v="ADSM"/>
        <s v="Carter Jonas"/>
        <s v="Dassault Systems "/>
        <s v="Kyocera"/>
        <s v="Avison Young"/>
        <s v="Hyde Park Solutions"/>
        <s v="Insight Direct UK Ltd"/>
        <s v="New Verve"/>
        <s v="EDF"/>
        <s v="Twofold Ltd"/>
        <s v="Snellings Limited"/>
        <s v="Boxxe"/>
        <s v="Akhter Computers Limited"/>
        <s v="Computacenter Limited"/>
        <s v="Jisc Services"/>
        <s v="Cinos"/>
        <s v="Odyssey Interact"/>
        <s v="Ongoing"/>
        <s v="Zoom"/>
        <s v="Kellogg Brown and Root"/>
        <s v="Asite Solutions Limited"/>
        <s v="Ni-Soft"/>
        <s v="Roc Technologies Ltd"/>
        <s v="CALC4X"/>
        <s v="University of Warwick"/>
        <s v="Toci OÜ"/>
        <s v="National Instruments Corporation (UK) Ltd"/>
        <s v="Mitsubishi Electric Europe BV "/>
        <s v="Alemnis"/>
        <s v="R&amp;B Switchgear Services Ltd"/>
        <s v="Amber Integrated Controls &amp; Automation "/>
        <s v="Majenta"/>
        <s v="Unitaxi Ltd"/>
        <s v="Flightlink Chauffeurs Ltd"/>
        <s v="Aspen Technologies"/>
        <s v="Islad optics"/>
        <s v="Network Instal"/>
        <s v="Allocate Software Limited (Selenity)"/>
        <s v="Hewlett Packard"/>
        <s v="Univeristy of Strathclyde"/>
        <s v="Accipio Digital Ltd "/>
        <s v="TFI Lodestar"/>
        <s v="GIS"/>
        <s v="BSP Consulting"/>
        <s v="Gow's Lybster Ltd"/>
        <s v="KellyLea PR"/>
        <s v="Mirion Technologies Ltd"/>
        <s v="Isotope Technologies Dresden GmbH"/>
        <s v="Socotec Ltd"/>
        <s v="Henham Strategy"/>
        <s v="IRAS Active Analytics Limited"/>
        <s v="Tradebe"/>
        <s v="Ninja Toaster Productions"/>
        <s v="Simon Florey and Son Marquee Hire Ltd"/>
        <s v="360 Commercial Environments Ltd "/>
        <s v="Level Contracts "/>
        <s v="A R Smith Builders Ltd"/>
        <s v="Aluminium Window and Door Solutions "/>
        <s v="Bird &amp; Bird "/>
        <s v="Mills &amp; Reeve"/>
        <s v="Freeths "/>
        <s v="Dal Ben S.p.A"/>
        <s v="Trowers &amp; Hamlins "/>
        <s v="Grant Thornton"/>
        <s v="GatenbySanderson Ltd"/>
        <s v="OCF Ltd"/>
        <s v="Aspire Development Ltd"/>
        <s v="TWI Ltd"/>
        <s v="Hasletine Lake Kempner LLP"/>
        <s v="Appleyard Lees IP LLP"/>
        <s v="AS Scientific"/>
        <s v="RPS Consulting Services"/>
        <s v="University of Bristol"/>
        <s v="University of Edinburgh"/>
        <s v="Leybold UK Ltd"/>
        <s v="University of Manchester"/>
        <s v="Bangor University"/>
        <s v="Element Six Technologies Limited "/>
        <s v="Synectic's Security Limited"/>
        <s v="Cooltherm"/>
        <s v="Reinhold Muhleisen GmbH "/>
        <s v="DMG MORI UK Ltd"/>
        <s v="Pink Elephant Ltd"/>
        <s v="Generic Robotics Ltd "/>
        <s v="Oxford Direct Services Ltd"/>
        <s v="Oxford Instruments Nanoanalysis "/>
        <s v="Morris Line Engineering Ltd"/>
        <s v="DWE Ltd"/>
        <s v="Sumitomo (SHI) Cryogenics of Europe Limited."/>
        <s v="R&amp;B Switchgear"/>
        <s v="Engineering &amp; Technical Solutions Ltd"/>
        <s v="Multipix Imaging LTd"/>
        <s v="WMH Transmissions"/>
        <s v="IBS Inc."/>
        <s v="Xylem Water Solutions UK Ltd"/>
        <s v="Noxant"/>
        <s v="National Instruments Ltd"/>
        <s v="Cloud NC"/>
        <s v="OASIS Group"/>
        <s v="Idverde"/>
        <s v="OCS"/>
        <s v="Culligan (UK) Limited"/>
        <s v="Knowles Associates Total Fleet Management Ltd"/>
        <s v="Ricoh UK Ltd"/>
        <s v="Gunfire Limited"/>
        <s v="Veolia ES (UK) Ltd"/>
        <s v="Compressors &amp; Pneumatic Systems Ltd"/>
        <s v="Vergo"/>
        <s v="Trinity Fire and Security"/>
        <s v="Wilson James"/>
        <s v="Baxter Storey Ltd."/>
        <s v="32West Ltd."/>
        <s v="University of Oxford"/>
        <s v="Forschungszentrum JuLCH gMBh"/>
        <s v="Explosive Learning Solutions"/>
        <s v="Herobots"/>
        <s v="Camargue Group Ltd"/>
        <s v="Aquila"/>
        <s v="Demcon Multiphysics"/>
        <s v="Perfect Circle"/>
        <s v="Deloitte LLP"/>
        <s v="Arcadis Consulting UK Ltd"/>
        <s v="Jacobs"/>
        <s v="Cabinet Office"/>
        <s v="Burgess Salmon "/>
        <s v="Smolsys Ltd"/>
        <s v="EH Group Engineering AG"/>
        <s v="UK HSA"/>
        <s v="Quo Imus Limited (QI COnsulting)"/>
        <s v="RWS Information Ltd"/>
        <s v="Feedwater Ltd"/>
        <s v="RCD Lockinge Ltd"/>
        <s v="WSP Ltd"/>
        <s v="Gatenby Sanderson"/>
        <s v="Technopolis Limited"/>
        <s v="Among Equals Ltd"/>
        <s v="AECOM Ltd"/>
        <s v="Unit4"/>
        <s v="Business 2 Business Partnering Performance Management Ltd (B2Bppm Ltd)"/>
        <s v="Mott MacDonald Ltd"/>
        <s v="The Swan at Streatley (Rare Birds)"/>
        <s v="Quod Ltd"/>
        <s v="Doosan Babcock - Altrad"/>
        <s v="Wessex Fleet Solutions Ltd"/>
        <s v="HSB Engineering"/>
        <s v="Viteris Ltd"/>
        <s v="Ansaldo Nuclear Ltd"/>
        <s v="KUKA Systems Ltd"/>
        <s v="Digital Catapult"/>
        <s v="Kinova"/>
        <s v="Createc"/>
        <s v="Saffron Scientific"/>
        <s v="Haption"/>
        <s v="Tescan"/>
        <s v="Jacobs Clean"/>
        <s v="Adler and Allan"/>
        <s v="8 Rivers Capital LLC"/>
        <s v="GTI Energy"/>
        <s v="FEI UK Limited"/>
        <s v="CHART ENERGY &amp; CHEMICALS, INC"/>
        <s v="Carter Jonas LLP"/>
        <s v="Tokamak Energy "/>
        <s v="Qi-Consulting"/>
        <s v="M5tec"/>
        <s v="PDL  Solutions Ltd"/>
        <s v="AtkinsRealis"/>
        <s v="Ansaldo, Aquila and Orano"/>
        <s v="Atkins"/>
        <s v="DBD"/>
        <s v="Atkins Limited_x000a_Arcadis LLP_x000a_Prima Uno Limited_x000a_Gleeds Management Services Limited_x000a_Turner &amp; Townsend Project Management Limited_x000a_Mace Limited   _x000a_"/>
        <s v="Morgan Sindall Construction &amp; Infrastructure Ltd"/>
        <s v="McLaughlin &amp; Harvey Limited "/>
        <s v="Enable Infrastructure Ltd"/>
        <s v="Fortius Ltd T/A Constructionline"/>
        <s v="SDC Builders Ltd"/>
        <s v="Hydrasun Limited"/>
        <s v="Beaverfit Ltd"/>
        <s v="Walischmiller GMBH"/>
        <s v="Woodrow Scientific Ltd"/>
        <s v="M5tec Ltd"/>
        <s v="Frazer Nash Consultancy"/>
        <s v="Kurt J. Lesker"/>
        <s v="University of Sheffield"/>
        <s v="Actica"/>
        <s v="MBraun Inertgas-Systeme GmbH"/>
        <s v="Status Metrology"/>
        <s v="The Yard Creative Ltd "/>
        <s v="Ove Arup"/>
        <s v="WSP UK Limited"/>
        <s v="Thales"/>
        <s v="Aspen Technology Inc"/>
        <s v="Hutchinson Engineering Ltd"/>
        <s v="RS Components Ltd"/>
        <s v="Edmundson Electrical Ltd"/>
        <s v="Arco Ltd"/>
        <s v="Dell Corporation Ltd"/>
        <s v="Zurich Engineering"/>
        <s v="Added Value Industrial Engineering Solutions SLU"/>
        <s v="Atkins Limited"/>
        <s v="Nord-Lock"/>
        <s v="IGC"/>
        <s v="Sci Med Ltd"/>
        <s v="Leica Microsystems Uk"/>
        <s v="ABB Limited"/>
        <s v="Elytt Energy"/>
        <s v="L R Engineering (Fairford) Ltd"/>
        <s v="Optimum Electrical Engineering Ltd"/>
        <s v="Morgan Sindall"/>
        <s v="TSP Engineering Ltd"/>
        <s v="Abbey Engineering LLP T/A The Abbey Group"/>
        <s v="Green Resource Engineering Ltd"/>
        <s v="Tech Weld I Blenkinge AB"/>
        <s v="PMS Oxford"/>
        <s v="Hydrock Consultants Ltd"/>
        <s v="Cairnhill Structures Ltd"/>
        <s v="Van Toan Lee Ltd"/>
        <s v="OHES Ltd"/>
        <s v="Tyne"/>
        <s v="Sphera UK Ltd"/>
        <s v="Projection Heaven Ltd"/>
        <s v="British Telecommunications Public"/>
        <s v="Hydroblast"/>
        <s v="Mersen UK Teesside Ltd"/>
        <s v="JEMA Energy"/>
        <s v="Atkins Realis"/>
        <s v="Air Liquide Advanced Technologies"/>
        <s v="Securitas"/>
        <s v="Snelling Business Systems Ltd"/>
        <s v="6 Companies"/>
        <s v="Sarens UK Ltd"/>
        <s v="Control Software Solutions Ltd"/>
        <s v="Applus Aerospace UK Ltd"/>
        <s v="Lucy Electric UK Ltd"/>
        <s v="Altrad Babcock Ltd"/>
        <s v="Nortemecanica SA"/>
        <s v="Marioff Skandinavien AB"/>
        <s v="JEMA"/>
        <s v="AVS Added Value Industrial Engineering Solutions S.L.U."/>
        <s v="Harrison Property Holdings (Malton) Ltd"/>
        <s v="Pelin LLC"/>
        <s v="Amber Integrated Services"/>
        <s v="Bilfinger"/>
        <s v="Veolia Nuclear Solutions (UK) Limited"/>
        <s v="Cyan Tec Systems Limited"/>
        <s v="Quartzelec"/>
        <s v="HTMS Nv"/>
        <s v="Quantum Design UK and Ireland Limited                                                    "/>
        <s v="Netzsch Geratebau GmbH"/>
        <s v="Fraser Nash Consultancy_x000a_Doosan Babcock_x000a_Jacobs_x000a_Rolls Royce_x000a_Nuclear AMRC"/>
        <s v="British Engineering Services Ltd"/>
        <s v="PPS Electrical Ltd"/>
        <s v="FlexEJ Ltd"/>
        <s v="Brimstone Enterprises Ltd"/>
        <s v="Commonwealth Fusion Systems"/>
        <s v="Forschungszentrum Jülich"/>
        <s v="Asturfeito SA"/>
        <s v="NSG Environmental"/>
        <s v="Aquila Nuclear"/>
        <s v="AWE PLC"/>
        <s v="Atkins Limited_x000a_Frazer Nash_x000a_IDOM_x000a_Jacobs_x000a_Kinectrics_x000a_Kyoto Fusioneering_x000a_Nuvia"/>
        <s v="IDOM UK Ltd"/>
        <s v="Dal Ben SpA"/>
        <s v="TM Specialist Engineers Ltd"/>
        <s v="IMES international"/>
        <s v="PVA Industrial Vacuum Systems GmbH"/>
        <s v="Hyde Group Nuclear Ltd"/>
        <s v="Luvata Pori Oy"/>
        <s v="Arcadis (UK) Ltd"/>
        <s v="Hills"/>
        <s v="4C Associates"/>
        <s v="Oxford Sigma"/>
        <s v="Alloyed Ltd"/>
        <s v="University of Birmingham"/>
        <s v="Duality Quantum Photonics"/>
        <s v="Cal Gavin Ltd"/>
        <s v="AQSorption"/>
        <s v="University of Liverpool/Cage Capture"/>
        <s v="Full Matrix Ltd"/>
        <s v="Gencoa Ltd"/>
        <s v="IS-Instruments Ltd"/>
        <s v="GM Consultancy Services"/>
        <s v="Assystem Energy &amp; Infrastructure Ltd"/>
        <s v="Advanced Measurement Technology"/>
        <s v="Granta Automation Ltd"/>
        <s v="ESR Technology Ltd"/>
        <s v="Aitkins Ltd"/>
        <m/>
        <s v="Cavendish"/>
        <s v="IPG Photonics (UK) Ltd"/>
        <s v="FlaktGroup UK Ltd"/>
        <s v="Consarc Engineering"/>
        <s v="XYZ"/>
        <s v="WB Civil &amp; Mechanical Ltd"/>
        <s v="RED"/>
        <s v="ABB Ltd"/>
        <s v="Precision Ceramics"/>
        <s v="3-Sci Ltd"/>
        <s v="EDF Energy (Thermal Generation) Limited"/>
        <s v="Bupa (via Mercer)"/>
        <s v="Dynex semiconductor Ltd"/>
        <s v="Oxford Sigma Technologies Ltd "/>
        <s v="API Capacitors Ltd "/>
        <s v="The Diamond Growing Company "/>
        <s v="NORTEMECANICA S.A"/>
        <s v="Bond Global"/>
        <s v="Technique Services International Ltd"/>
        <s v="CORE Nuclear Solutions Ltd"/>
        <s v="Robert Walters"/>
        <s v="Skern Training "/>
        <s v="Comaea"/>
        <s v="TM Specialist Engineers Limited"/>
        <s v="Mildren Construction Limited"/>
        <s v="RARUK Automation Ltd,"/>
        <s v="Amentum Clean Energy limited"/>
        <s v="AtkinsRealis UK Ltd"/>
        <s v="WR Group"/>
        <s v="Baxter Storey"/>
        <s v="Socomec Ltd" u="1"/>
        <s v="Imperial College London" u="1"/>
        <s v="Socotec" u="1"/>
        <s v="Mirion Technologies UK" u="1"/>
        <s v="University College London" u="1"/>
      </sharedItems>
    </cacheField>
    <cacheField name="Sourcing/Route" numFmtId="0">
      <sharedItems containsBlank="1"/>
    </cacheField>
    <cacheField name="Contract Type" numFmtId="0">
      <sharedItems containsBlank="1"/>
    </cacheField>
    <cacheField name="Contract Reference" numFmtId="0">
      <sharedItems containsBlank="1" containsMixedTypes="1" containsNumber="1" containsInteger="1" minValue="1401" maxValue="140151401314014"/>
    </cacheField>
    <cacheField name="CCS Level 1" numFmtId="0">
      <sharedItems containsBlank="1"/>
    </cacheField>
    <cacheField name="Business Unit" numFmtId="0">
      <sharedItems containsBlank="1"/>
    </cacheField>
    <cacheField name="Delivery Area" numFmtId="0">
      <sharedItems containsBlank="1" count="41">
        <m/>
        <s v="CAMPUS DEVELOPMENT"/>
        <s v="Buildings &amp; Facilities Management"/>
        <s v="RACE"/>
        <s v="JDR"/>
        <s v="MAST-U"/>
        <s v="RACE ESS"/>
        <s v="FUSION FOUNDATIONS"/>
        <s v="RAICO"/>
        <s v="Plasma Science &amp; Fusion Operations"/>
        <s v="People"/>
        <s v="Legal"/>
        <s v="STEP"/>
        <s v="Finance"/>
        <s v="Culham"/>
        <s v="Property"/>
        <s v="Internal Audit"/>
        <s v="COMMUNICATIONS"/>
        <s v="BUSINESS SYSTEMS"/>
        <s v="Computing"/>
        <s v="PENSIONS"/>
        <s v="QSHE"/>
        <s v="Fusion Technology"/>
        <s v="Site Wide"/>
        <s v="H3AT"/>
        <s v="Executive Office"/>
        <s v="TRITIUM FUEL CYCLE"/>
        <s v="HPC EQUIPMENT"/>
        <s v="MRF"/>
        <s v="Fusion Industry Programme"/>
        <s v="MAST-U EBW"/>
        <s v="INNOVATION"/>
        <s v="QSHE "/>
        <s v="BUSINESS DEVELOPMENT"/>
        <s v="Integrated Engineering"/>
        <s v="Commercial"/>
        <s v="JET Decom &amp; Repurposing"/>
        <s v="INTERGRATED ENGINEERING (generally staffed matrixed out)"/>
        <s v="Risk &amp; Assurance"/>
        <s v="Chief Engineer"/>
        <s v="Whole Org" u="1"/>
      </sharedItems>
    </cacheField>
    <cacheField name="CPM for Contract" numFmtId="0">
      <sharedItems containsBlank="1" containsMixedTypes="1" containsNumber="1" containsInteger="1" minValue="0" maxValue="0"/>
    </cacheField>
    <cacheField name="Contract Value" numFmtId="0">
      <sharedItems containsBlank="1" containsMixedTypes="1" containsNumber="1" minValue="0" maxValue="30560163.300000001"/>
    </cacheField>
    <cacheField name="Bronze, Silver, Gold tiering (see Guidance Tab)" numFmtId="0">
      <sharedItems containsBlank="1"/>
    </cacheField>
    <cacheField name="Contract start date (DD/MM/YYY Format)" numFmtId="0">
      <sharedItems containsDate="1" containsBlank="1" containsMixedTypes="1" minDate="1928-02-29T00:00:00" maxDate="2025-12-02T00:00:00"/>
    </cacheField>
    <cacheField name="Original Contract length" numFmtId="14">
      <sharedItems containsDate="1" containsBlank="1" containsMixedTypes="1" minDate="2018-06-30T00:00:00" maxDate="2028-12-01T00:00:00"/>
    </cacheField>
    <cacheField name="Extension if used" numFmtId="0">
      <sharedItems containsBlank="1" containsMixedTypes="1" containsNumber="1" containsInteger="1" minValue="1" maxValue="3"/>
    </cacheField>
    <cacheField name="Contract End Date" numFmtId="14">
      <sharedItems containsDate="1" containsBlank="1" containsMixedTypes="1" minDate="2018-11-30T00:00:00" maxDate="2032-08-19T00:00:00"/>
    </cacheField>
    <cacheField name="Contract Location"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10">
  <r>
    <s v="Robert Franklin"/>
    <s v="N/A"/>
    <s v="Closed"/>
    <s v="ESS Radiation Tolerant Cabling"/>
    <s v="ESS Radiation Tolerant Cabling"/>
    <x v="0"/>
    <s v="* Other (please specify in comments)"/>
    <s v="One off"/>
    <n v="11475"/>
    <s v="Not Common Goods and Services"/>
    <m/>
    <x v="0"/>
    <s v="Michael Van De Mortel"/>
    <n v="135673.34"/>
    <s v="Bronze"/>
    <d v="1928-02-29T00:00:00"/>
    <d v="2019-06-21T00:00:00"/>
    <s v="Yes"/>
    <s v="No"/>
    <m/>
  </r>
  <r>
    <s v="Robert Franklin"/>
    <s v="N/A"/>
    <s v="Closed"/>
    <s v="ESS Waste Transfer System"/>
    <s v="ESS Waste Transfer System"/>
    <x v="1"/>
    <s v="* Other (please specify in comments)"/>
    <s v="One off"/>
    <n v="2035421"/>
    <s v="Not Common Goods and Services"/>
    <m/>
    <x v="0"/>
    <s v="William Blyth"/>
    <n v="516612.43"/>
    <s v="Silver"/>
    <d v="1928-02-29T00:00:00"/>
    <d v="2019-10-09T00:00:00"/>
    <s v="None"/>
    <s v="No"/>
    <m/>
  </r>
  <r>
    <s v="Robert Franklin"/>
    <s v="N/A"/>
    <s v="Closed"/>
    <s v="Gamma Monitors"/>
    <s v="Gamma Monitors"/>
    <x v="2"/>
    <s v="* Other (please specify in comments)"/>
    <s v="One off"/>
    <n v="2056431"/>
    <s v="Not Common Goods and Services"/>
    <m/>
    <x v="0"/>
    <s v="Christopher Gotts"/>
    <n v="55384.62"/>
    <s v="Bronze"/>
    <d v="1928-02-29T00:00:00"/>
    <d v="2021-11-26T00:00:00"/>
    <s v="No"/>
    <s v="No"/>
    <m/>
  </r>
  <r>
    <s v="Robert Franklin"/>
    <s v="N/A"/>
    <s v="Closed"/>
    <s v="ESS Site Supervisor (Agency Worker)"/>
    <s v="ESS Site Supervisor (Agency Worker)"/>
    <x v="3"/>
    <s v="* Other (please specify in comments)"/>
    <s v="One off"/>
    <n v="2043921"/>
    <s v="Professional Services - Other"/>
    <m/>
    <x v="0"/>
    <s v="Jim Melling"/>
    <n v="180000"/>
    <s v="Bronze"/>
    <d v="1928-02-29T00:00:00"/>
    <d v="2020-10-01T00:00:00"/>
    <s v="Yes"/>
    <s v="Yes"/>
    <m/>
  </r>
  <r>
    <s v="Jack Swindells"/>
    <s v="N/A"/>
    <s v="Open"/>
    <s v="EV Charging Points "/>
    <s v="Supply and Installation of EV Charging points on site"/>
    <x v="4"/>
    <s v="Call-off from existing framework"/>
    <s v="One off"/>
    <n v="12348"/>
    <s v="Construction"/>
    <s v="CORPORATE DEVELOPMENT"/>
    <x v="1"/>
    <s v="Paul Knape"/>
    <n v="106119"/>
    <s v="Bronze"/>
    <d v="2021-01-25T00:00:00"/>
    <d v="2024-10-08T00:00:00"/>
    <s v="None"/>
    <d v="2027-01-11T00:00:00"/>
    <m/>
  </r>
  <r>
    <s v="Annemarie Wright"/>
    <s v="closed"/>
    <s v="Closed"/>
    <s v="Fork Truck Leasing"/>
    <s v="To hire Forktrucks for Site"/>
    <x v="5"/>
    <s v="* Other (please specify in comments)"/>
    <s v="Ongoing"/>
    <n v="10461"/>
    <s v="Logistics"/>
    <s v="UKAEA General"/>
    <x v="0"/>
    <s v="Ben Slade"/>
    <n v="67000"/>
    <s v="Bronze"/>
    <d v="2021-12-31T00:00:00"/>
    <d v="2022-12-31T00:00:00"/>
    <s v="None"/>
    <d v="2022-12-31T00:00:00"/>
    <m/>
  </r>
  <r>
    <s v="Jim McGough"/>
    <m/>
    <s v="Closed"/>
    <s v="Incineration Services"/>
    <s v="Incineration of Radioactive Waste"/>
    <x v="6"/>
    <s v="* Other (please specify in comments)"/>
    <s v="Ongoing"/>
    <n v="10863"/>
    <s v="Not Common Goods and Services"/>
    <s v="UKAEA General"/>
    <x v="0"/>
    <s v="Stephen Reynolds"/>
    <n v="300000"/>
    <s v="Bronze"/>
    <d v="2017-11-01T00:00:00"/>
    <d v="2023-07-31T00:00:00"/>
    <s v="None"/>
    <d v="2023-07-31T00:00:00"/>
    <m/>
  </r>
  <r>
    <s v="Maili Nugent"/>
    <m/>
    <s v="Closed"/>
    <s v="Incineration Services"/>
    <s v="Incineration of Radioactive Waste"/>
    <x v="7"/>
    <s v="* Other (please specify in comments)"/>
    <s v="Ongoing"/>
    <n v="11995"/>
    <s v="Not Common Goods and Services"/>
    <s v="UKAEA General"/>
    <x v="0"/>
    <s v="Stephen Reynolds"/>
    <n v="600000"/>
    <s v="Silver"/>
    <d v="2020-04-17T00:00:00"/>
    <d v="2021-04-30T00:00:00"/>
    <s v="None"/>
    <d v="2023-04-30T00:00:00"/>
    <m/>
  </r>
  <r>
    <s v="Robert Franklin"/>
    <s v="N/A"/>
    <s v="Closed"/>
    <s v="Install and Commission Bridge and Trolley Variable Frequency Drives"/>
    <s v="Install and Commission Bridge and Trolley Variable Frequency Drives"/>
    <x v="8"/>
    <s v="* Other (please specify in comments)"/>
    <s v="One off"/>
    <n v="13310"/>
    <s v="Not Common Goods and Services"/>
    <s v="UKAEA General"/>
    <x v="0"/>
    <s v="Robert Allan"/>
    <n v="42050"/>
    <s v="Bronze"/>
    <d v="2022-11-25T00:00:00"/>
    <d v="2022-12-31T00:00:00"/>
    <s v="None"/>
    <d v="2023-03-31T00:00:00"/>
    <m/>
  </r>
  <r>
    <s v="Annemarie Wright"/>
    <s v="closed"/>
    <s v="Closed"/>
    <s v="Maintenance of Liquid Scintillation Counter Equipment"/>
    <s v="Maintenance of Liquid Scintillation Counter Equipment"/>
    <x v="9"/>
    <s v="* Other (please specify in comments)"/>
    <s v="Ongoing"/>
    <n v="13390"/>
    <s v="Not Common Goods and Services"/>
    <s v="UKAEA General"/>
    <x v="0"/>
    <s v="Ilona Karnowska-Paterski"/>
    <n v="6754.11"/>
    <s v="Bronze"/>
    <d v="2023-01-01T00:00:00"/>
    <d v="2023-12-31T00:00:00"/>
    <s v="Nil"/>
    <d v="2023-12-31T00:00:00"/>
    <m/>
  </r>
  <r>
    <s v="Robert Franklin"/>
    <s v="N/A"/>
    <s v="Closed"/>
    <s v="Filament Arc Ion Sources"/>
    <s v="Filament Arc Ion Sources"/>
    <x v="10"/>
    <s v="* Other (please specify in comments)"/>
    <s v="One off"/>
    <n v="2078385"/>
    <s v="Not Common Goods and Services"/>
    <s v="UKAEA General"/>
    <x v="0"/>
    <s v="Stuart Robinson_x000a_PINI"/>
    <n v="5000"/>
    <s v="Bronze"/>
    <d v="2023-07-04T00:00:00"/>
    <d v="2023-08-18T00:00:00"/>
    <s v="N/A"/>
    <d v="2023-08-31T00:00:00"/>
    <s v="G:\FINCON\Contracts\Tenders &amp; Contracts\Ops Team\05. General\1. Contracts\00.  Archived Contracts\2078385 - IPP Garching - PINI Ion Sources - Stuart Robinson"/>
  </r>
  <r>
    <s v="Anthony Stratton"/>
    <m/>
    <s v="Open"/>
    <s v="Asbestos Removal and Remediation"/>
    <s v="Asbestos Removal and Remediation"/>
    <x v="11"/>
    <s v="Call-off from existing framework"/>
    <s v="Ongoing"/>
    <n v="13333"/>
    <s v="Facilities"/>
    <s v="CORPORATE DEVELOPMENT"/>
    <x v="2"/>
    <s v="Paul Joyce"/>
    <n v="202170"/>
    <s v="Bronze"/>
    <d v="2022-11-04T00:00:00"/>
    <d v="2024-11-04T00:00:00"/>
    <s v="2+1"/>
    <d v="2024-11-04T00:00:00"/>
    <m/>
  </r>
  <r>
    <s v="Jack Swindells"/>
    <s v="T/IP125/23"/>
    <s v="Open"/>
    <s v="Emergency Voice Communication systems "/>
    <s v="Supply and Install of Emergency Voice Communication (EVCs) across UKAEA older buildings. To provide emergency access points for disabled persons across UKAEAs older building set. "/>
    <x v="12"/>
    <s v="Contracts Finder"/>
    <s v="one off "/>
    <n v="13966"/>
    <s v="Facilities"/>
    <s v="CORPORATE DEVELOPMENT"/>
    <x v="2"/>
    <s v="Vince Aldred"/>
    <n v="87236.92"/>
    <s v="Bronze"/>
    <d v="2024-04-30T00:00:00"/>
    <s v="31/04/2025"/>
    <s v="N/A"/>
    <d v="2025-04-30T00:00:00"/>
    <m/>
  </r>
  <r>
    <s v="Anthony Stratton"/>
    <m/>
    <s v="Open"/>
    <s v="JET Roof Scaffolding"/>
    <s v="Scaffolding to support re-roofing of JET Roof A &amp; B."/>
    <x v="13"/>
    <s v="Direct award (no competition)"/>
    <s v="One off"/>
    <n v="12388"/>
    <s v="Construction"/>
    <s v="CORPORATE DEVELOPMENT"/>
    <x v="2"/>
    <s v="Robert Sheppard"/>
    <n v="113000"/>
    <s v="Bronze"/>
    <d v="2021-03-11T00:00:00"/>
    <d v="2022-03-11T00:00:00"/>
    <s v="None"/>
    <d v="2024-10-30T00:00:00"/>
    <m/>
  </r>
  <r>
    <s v="Anthony Stratton"/>
    <m/>
    <s v="Open"/>
    <s v="Commercial Support to B&amp;FM Department"/>
    <s v="Commercial Support to B&amp;FM FM Contracts"/>
    <x v="14"/>
    <s v="Direct award (no competition)"/>
    <s v="One off"/>
    <n v="13594"/>
    <s v="Professional Services - CCL"/>
    <s v="CENTRAL OPERATIONS"/>
    <x v="2"/>
    <s v="Keith Musgrave"/>
    <n v="100000"/>
    <s v="Bronze"/>
    <d v="2023-05-15T00:00:00"/>
    <d v="2024-05-15T00:00:00"/>
    <s v="N/A"/>
    <d v="2026-03-31T00:00:00"/>
    <m/>
  </r>
  <r>
    <s v="Anthony Stratton"/>
    <m/>
    <s v="Open"/>
    <s v="JET Roof B &amp; High Level Roofs Refurbishment"/>
    <s v="JET Roof B &amp; High Level Roofs Refurbishment"/>
    <x v="15"/>
    <s v="Public Sector Framework"/>
    <s v="One off"/>
    <n v="12554"/>
    <s v="Construction"/>
    <s v="CORPORATE DEVELOPMENT"/>
    <x v="2"/>
    <s v="Robert Sheppard"/>
    <n v="1600000"/>
    <s v="Silver"/>
    <d v="2021-10-01T00:00:00"/>
    <d v="2022-03-31T00:00:00"/>
    <s v="None"/>
    <d v="2024-10-30T00:00:00"/>
    <m/>
  </r>
  <r>
    <s v="Anthony Stratton"/>
    <m/>
    <s v="Open"/>
    <s v="Asbestos Surveying"/>
    <s v="Asbestos Surveying"/>
    <x v="16"/>
    <s v="Public Sector Framework"/>
    <s v="Ongoing"/>
    <n v="13215"/>
    <s v="Facilities"/>
    <s v="CORPORATE DEVELOPMENT"/>
    <x v="1"/>
    <s v="Paul Joyce"/>
    <n v="297588"/>
    <s v="Bronze"/>
    <d v="2022-07-26T00:00:00"/>
    <d v="2024-08-31T00:00:00"/>
    <s v="2+1"/>
    <d v="2025-03-31T00:00:00"/>
    <m/>
  </r>
  <r>
    <s v="Anthony Stratton "/>
    <m/>
    <s v="Open"/>
    <s v="Mechanical &amp; Electrical Term Maintenance Contract"/>
    <s v="Provision of Electrical &amp; Mechanical Services at Culham"/>
    <x v="17"/>
    <s v="* Other (please specify in comments)"/>
    <s v="Ongoing"/>
    <n v="11693"/>
    <s v="Facilities"/>
    <s v="CENTRAL OPERATIONS"/>
    <x v="2"/>
    <s v="Robert Sheppard"/>
    <n v="7498831"/>
    <s v="Gold"/>
    <d v="2019-11-30T00:00:00"/>
    <d v="2022-11-30T00:00:00"/>
    <s v="3+2"/>
    <d v="2026-03-31T00:00:00"/>
    <m/>
  </r>
  <r>
    <s v="Ben Oborne"/>
    <m/>
    <s v="Closed"/>
    <s v="Engineering Design and Build of Electrical Assemblies"/>
    <s v="Engineering Design and Build of Electrical Assemblies"/>
    <x v="18"/>
    <s v="Call-off from existing framework"/>
    <s v="Ongoing"/>
    <n v="13297"/>
    <s v="Professional Services - Other"/>
    <s v="Robotics, Repurposing &amp; Decommisioning"/>
    <x v="3"/>
    <s v="Andy Bell"/>
    <n v="336000"/>
    <s v="Bronze"/>
    <d v="2022-10-05T00:00:00"/>
    <d v="2023-02-28T00:00:00"/>
    <s v="Option to extend for a further 20 weeks"/>
    <d v="2024-04-18T00:00:00"/>
    <m/>
  </r>
  <r>
    <s v="Ben Oborne"/>
    <m/>
    <s v="Open"/>
    <s v="RACE 5G Upgrade"/>
    <s v="RACE 5G Upgrade"/>
    <x v="19"/>
    <s v="Direct award (no competition)"/>
    <s v="One off"/>
    <n v="2067683"/>
    <s v="ICT"/>
    <s v="Robotics, Repurposing &amp; Decommisioning"/>
    <x v="3"/>
    <s v="Garry Staunton"/>
    <n v="180000"/>
    <s v="Bronze"/>
    <d v="2022-09-30T00:00:00"/>
    <d v="2025-09-29T00:00:00"/>
    <s v="None"/>
    <d v="2025-09-29T00:00:00"/>
    <m/>
  </r>
  <r>
    <s v="Ben Oborne"/>
    <m/>
    <s v="Closed"/>
    <s v="DEMO TR0-RMTF Modular Integration Work Cell"/>
    <s v="Design and supply of DEMO TR0-RMTF Modular Integration Work Cell"/>
    <x v="20"/>
    <s v="Find a tender"/>
    <s v="One off"/>
    <n v="13824"/>
    <s v="Not Common Goods and Services"/>
    <s v="Robotics, Repurposing &amp; Decommisioning"/>
    <x v="3"/>
    <s v="Ben Drumm"/>
    <n v="475780"/>
    <s v="Bronze"/>
    <d v="2023-10-17T00:00:00"/>
    <d v="2024-03-29T00:00:00"/>
    <s v="None"/>
    <d v="2024-03-29T00:00:00"/>
    <m/>
  </r>
  <r>
    <s v="Calum Stead"/>
    <s v="T/CY009/23"/>
    <s v="Closed"/>
    <s v="E03 Foyer Refurbishment"/>
    <s v="Full internal strip-out and refurbishment of the E03 foyer including refit of Costa Coffee."/>
    <x v="21"/>
    <s v="Call-off from existing framework"/>
    <s v="One off"/>
    <n v="13592"/>
    <s v="Construction"/>
    <s v="CORPORATE DEVELOPMENT"/>
    <x v="2"/>
    <s v="Adam Clark"/>
    <n v="300420"/>
    <s v="Bronze"/>
    <d v="2023-07-10T00:00:00"/>
    <d v="2023-10-16T00:00:00"/>
    <s v="N/A"/>
    <d v="2024-12-15T00:00:00"/>
    <m/>
  </r>
  <r>
    <s v="Calum Stead"/>
    <s v="T/POH197/22"/>
    <s v="Open"/>
    <s v="Roads &amp; Pavements Repair Framework "/>
    <s v="Sitewide Roads &amp; Pavement repair works, two year framework to be delivered in several work packages."/>
    <x v="22"/>
    <s v="CCS framework"/>
    <s v="One off"/>
    <n v="13523"/>
    <s v="Construction"/>
    <s v="CORPORATE DEVELOPMENT"/>
    <x v="2"/>
    <s v="Adam Clark"/>
    <n v="2500000"/>
    <s v="Silver"/>
    <d v="2023-03-28T00:00:00"/>
    <d v="2025-03-27T00:00:00"/>
    <s v="N/A"/>
    <d v="2025-03-27T00:00:00"/>
    <m/>
  </r>
  <r>
    <s v="Robert Franklin"/>
    <s v="unknown"/>
    <s v="Closed"/>
    <s v="Maintenance of Gas Detection Systems"/>
    <s v="Maintenance of Gas Detection Systems"/>
    <x v="23"/>
    <s v="* Other (please specify in comments)"/>
    <s v="Ongoing"/>
    <s v="2013377 (10864)"/>
    <s v="Not Common Goods and Services"/>
    <s v="Robotics, Repurposing &amp; Decommisioning"/>
    <x v="4"/>
    <s v="Muhammad Akhtar"/>
    <n v="17000"/>
    <s v="Bronze"/>
    <d v="2017-11-07T00:00:00"/>
    <d v="2023-12-31T00:00:00"/>
    <s v="By Mutual Agreement"/>
    <d v="2024-03-30T00:00:00"/>
    <m/>
  </r>
  <r>
    <s v="Calum Stead"/>
    <s v="T/CS146/23"/>
    <s v="Open"/>
    <s v="D15 (High Voltage Power Supply (HVPS)"/>
    <s v="The D15 building is c800 sqm and is positioned within the centre of the Culham site._x000a_The project aims to deliver one building with the following characteristics:_x000a_•_x0009_The D15 Building will form a key node in the support infrastructure of UKAEA MAST-U Science Research Project._x000a_•_x0009_This central facility will accommodate unique and one of a kind electrical equipment once completed."/>
    <x v="21"/>
    <s v="CCS framework"/>
    <s v="One off"/>
    <n v="14138"/>
    <s v="Construction"/>
    <s v="CORPORATE DEVELOPMENT"/>
    <x v="1"/>
    <s v="Reece Blakesley"/>
    <n v="1887949.32"/>
    <s v="Silver"/>
    <d v="2024-08-16T00:00:00"/>
    <d v="2025-05-23T00:00:00"/>
    <s v="N/A"/>
    <d v="2026-05-23T00:00:00"/>
    <s v="&quot;G:\FINCON\Contracts\Tenders &amp; Contracts\Projects Team\03. Calum Stead\D15 HVPS\007 Contract Documentation&quot;"/>
  </r>
  <r>
    <s v="Calum Stead"/>
    <s v="T/POH222/22"/>
    <s v="Open"/>
    <s v="Multi-storey Car Park - Completion Works"/>
    <s v="Structural support works to enable to the use the NFTP multi-storey car park."/>
    <x v="24"/>
    <s v="CCS framework"/>
    <s v="One off"/>
    <n v="13480"/>
    <s v="Construction"/>
    <s v="CORPORATE DEVELOPMENT"/>
    <x v="1"/>
    <s v="Shaun Pashley"/>
    <n v="311311.75"/>
    <s v="Bronze"/>
    <d v="2023-02-20T00:00:00"/>
    <d v="2023-05-19T00:00:00"/>
    <s v="None"/>
    <d v="2025-04-30T00:00:00"/>
    <m/>
  </r>
  <r>
    <s v="Calum Stead"/>
    <s v="T/POH107/23"/>
    <s v="Open"/>
    <s v="HyDUS Project Foundation Works"/>
    <s v="Foundations and other groundworks in connection with the HyDUS containerised laboratory"/>
    <x v="24"/>
    <s v="CCS framework"/>
    <s v="One off"/>
    <n v="13852"/>
    <s v="Construction"/>
    <s v="CORPORATE DEVELOPMENT"/>
    <x v="1"/>
    <s v="Reece Blakesley"/>
    <n v="136798.98000000001"/>
    <s v="Bronze"/>
    <d v="2023-11-13T00:00:00"/>
    <d v="2024-01-31T00:00:00"/>
    <s v="None"/>
    <d v="2025-03-05T00:00:00"/>
    <m/>
  </r>
  <r>
    <s v="Calum Stead"/>
    <s v="T/CS138/22"/>
    <s v="Open"/>
    <s v="Refurbishment of the East K1 Quad at Culham Science Centre"/>
    <s v="Landscaping and general refurbishment of the East K1 Quad at Culham Science Centre"/>
    <x v="25"/>
    <s v="Contracts Finder"/>
    <s v="One off"/>
    <n v="13719"/>
    <s v="Construction"/>
    <s v="CORPORATE SERVICES"/>
    <x v="2"/>
    <s v="Adam Clark"/>
    <n v="385527"/>
    <s v="Bronze"/>
    <d v="2023-11-29T00:00:00"/>
    <d v="2024-04-30T00:00:00"/>
    <s v="N/A"/>
    <d v="2025-01-31T00:00:00"/>
    <m/>
  </r>
  <r>
    <s v="Robert Franklin"/>
    <s v="unknown"/>
    <s v="Closed"/>
    <s v="Cryoflex Transfer Line"/>
    <s v="Cryoflex Transfer Line"/>
    <x v="26"/>
    <s v="* Other (please specify in comments)"/>
    <s v="One off"/>
    <n v="2079731"/>
    <s v="Not Common Goods and Services"/>
    <s v="PLASMAS, FUSION OPERATIONS &amp; ITER OPS"/>
    <x v="5"/>
    <s v="Andrew Gee"/>
    <n v="78090"/>
    <s v="Bronze"/>
    <d v="2023-08-08T00:00:00"/>
    <d v="2024-01-30T00:00:00"/>
    <s v="Nil"/>
    <d v="2024-08-31T00:00:00"/>
    <m/>
  </r>
  <r>
    <s v="Robert Franklin"/>
    <s v="unknown"/>
    <s v="Closed"/>
    <s v="Mast Sections and Gimble Frame Supports for European Spallation Source"/>
    <s v="Mast Sections and Gimble Frame Supports for European Spallation Source"/>
    <x v="27"/>
    <s v="* Other (please specify in comments)"/>
    <s v="One off"/>
    <n v="13832"/>
    <s v="Not Common Goods and Services"/>
    <s v="Robotics, Repurposing &amp; Decommisioning"/>
    <x v="6"/>
    <s v="William Blyth"/>
    <n v="73536.75"/>
    <s v="Bronze"/>
    <d v="2023-10-09T00:00:00"/>
    <d v="2024-04-30T00:00:00"/>
    <s v="N/A"/>
    <d v="2024-08-31T00:00:00"/>
    <m/>
  </r>
  <r>
    <s v="Calum Stead"/>
    <s v="T/CS016/23"/>
    <s v="Open"/>
    <s v="Central Support Facility"/>
    <s v="The objective of this project proposes to rationalise, update, and consolidate engineering and materials management services for the Culham Campus to provide a Central facility in support of wider UKAEA mission and objectives over the coming decades."/>
    <x v="21"/>
    <s v="Find a tender"/>
    <s v="One off"/>
    <n v="13867"/>
    <s v="Construction"/>
    <s v="CORPORATE DEVELOPMENT"/>
    <x v="7"/>
    <s v="Sam Barnett"/>
    <n v="10677409.41"/>
    <s v="Gold"/>
    <d v="2023-11-14T00:00:00"/>
    <d v="2025-03-10T00:00:00"/>
    <s v="None"/>
    <d v="2026-03-10T00:00:00"/>
    <m/>
  </r>
  <r>
    <s v="Robert Franklin"/>
    <s v="N/A"/>
    <s v="Closed"/>
    <s v="ESS Machining Station"/>
    <s v="ESS Machining Station"/>
    <x v="28"/>
    <s v="* Other (please specify in comments)"/>
    <s v="One off"/>
    <n v="11532"/>
    <s v="Not Common Goods and Services"/>
    <s v="Robotics, Repurposing &amp; Decommisioning"/>
    <x v="3"/>
    <s v="Harry Robinson"/>
    <n v="2271045.7200000002"/>
    <s v="Silver"/>
    <d v="2019-07-26T00:00:00"/>
    <d v="2021-08-01T00:00:00"/>
    <s v="None"/>
    <d v="2024-02-29T00:00:00"/>
    <m/>
  </r>
  <r>
    <s v="Carl Evans"/>
    <m/>
    <s v="Closed"/>
    <s v="Cryoplant Interconnecting Pipework"/>
    <s v="Manufacture installation and testing of Cryoplant Interconnecting Pipework"/>
    <x v="29"/>
    <s v="* Other (please specify in comments)"/>
    <s v="One off"/>
    <n v="2041081"/>
    <s v="Not Common Goods and Services"/>
    <s v="PLASMAS, FUSION OPERATIONS &amp; ITER OPS"/>
    <x v="5"/>
    <s v="Jatin Prajapati"/>
    <n v="259000"/>
    <m/>
    <d v="2020-04-01T00:00:00"/>
    <d v="2021-03-30T00:00:00"/>
    <s v="N/A"/>
    <d v="2023-09-30T00:00:00"/>
    <m/>
  </r>
  <r>
    <s v="Carl Evans"/>
    <m/>
    <s v="Closed"/>
    <s v="Electron Tube"/>
    <s v="Supply of Electron Tube"/>
    <x v="30"/>
    <s v="* Other (please specify in comments)"/>
    <s v="One off"/>
    <n v="2046081"/>
    <s v="Not Common Goods and Services"/>
    <s v="PLASMAS, FUSION OPERATIONS &amp; ITER OPS"/>
    <x v="5"/>
    <s v="Andrew Busse"/>
    <n v="136000"/>
    <m/>
    <d v="2020-12-03T00:00:00"/>
    <d v="2021-09-30T00:00:00"/>
    <s v="N/A"/>
    <d v="2023-09-30T00:00:00"/>
    <m/>
  </r>
  <r>
    <s v="Robert Franklin"/>
    <s v="N/A"/>
    <s v="Closed"/>
    <s v="Spectrum Analyser"/>
    <s v="Spectrum Analyser"/>
    <x v="31"/>
    <s v="* Other (please specify in comments)"/>
    <s v="One off"/>
    <n v="2071215"/>
    <s v="Not Common Goods and Services"/>
    <s v="PLASMAS, FUSION OPERATIONS &amp; ITER OPS"/>
    <x v="5"/>
    <s v="Heather Bonnell"/>
    <n v="47499.27"/>
    <s v="Bronze"/>
    <d v="2023-01-09T00:00:00"/>
    <d v="2023-02-28T00:00:00"/>
    <s v="Nil"/>
    <d v="2023-05-31T00:00:00"/>
    <m/>
  </r>
  <r>
    <s v="Phil Perkins"/>
    <s v="closed"/>
    <s v="Closed"/>
    <s v="11.7 - Systems Development of Process Cell"/>
    <s v="Design for an autonomous process cell (Glovebox based)"/>
    <x v="32"/>
    <s v="* Other (please specify in comments)"/>
    <s v="One off"/>
    <s v=" PO2073215"/>
    <s v="Not Common Goods and Services"/>
    <s v="Robotics, Repurposing &amp; Decommisioning"/>
    <x v="8"/>
    <s v="PeteGillham"/>
    <n v="68950.26999999999"/>
    <s v="Bronze"/>
    <d v="2023-02-22T00:00:00"/>
    <d v="2023-05-31T00:00:00"/>
    <s v="N/A"/>
    <d v="2023-07-31T00:00:00"/>
    <m/>
  </r>
  <r>
    <s v="Anthony Stratton"/>
    <s v="T/LB226/21"/>
    <s v="Open"/>
    <s v="Solar Panels (Design, Installation, Testing &amp; Commissioning) NEC4 TSC"/>
    <s v="Design, Installation, Testing &amp; Commissioning of solar PV across Culham Campus."/>
    <x v="33"/>
    <s v="Other Public Sector Framework"/>
    <s v="One off"/>
    <n v="13410"/>
    <s v="Construction"/>
    <s v="CORPORATE SERVICES"/>
    <x v="2"/>
    <s v="Dan Sinclair"/>
    <n v="4500000"/>
    <s v="Gold"/>
    <d v="2023-01-05T00:00:00"/>
    <d v="2025-12-18T00:00:00"/>
    <s v="None"/>
    <d v="2025-12-18T00:00:00"/>
    <m/>
  </r>
  <r>
    <s v="Calum Stead"/>
    <s v="T/SD132/23"/>
    <s v="Open"/>
    <s v="Modular Toilets - J12 - J3XE12"/>
    <s v="Supply of a modular toilet and shower block"/>
    <x v="34"/>
    <s v="CCS framework"/>
    <s v="One off"/>
    <s v="N/A"/>
    <s v="Construction"/>
    <s v="CORPORATE SERVICES"/>
    <x v="2"/>
    <s v="Tom Grayshon"/>
    <n v="42762"/>
    <s v="Bronze"/>
    <d v="2024-02-01T00:00:00"/>
    <d v="2024-03-31T00:00:00"/>
    <s v="N/A"/>
    <d v="2025-01-31T00:00:00"/>
    <m/>
  </r>
  <r>
    <s v="Carl Evans"/>
    <s v="T/JE113/20"/>
    <s v="Open"/>
    <s v="Supply of Bulk, Cylinder and Special Gases"/>
    <s v="Supply of Bulk, Cylinder and Special Gases"/>
    <x v="35"/>
    <s v="Find a tender"/>
    <s v="Ongoing"/>
    <n v="12561"/>
    <s v="Not Common Goods and Services"/>
    <s v="PLASMAS, FUSION OPERATIONS &amp; ITER OPS"/>
    <x v="9"/>
    <s v="Beth Evans"/>
    <n v="2400000"/>
    <s v="Silver"/>
    <d v="2021-07-01T00:00:00"/>
    <d v="2022-06-30T00:00:00"/>
    <s v="+5 years"/>
    <d v="2025-06-30T00:00:00"/>
    <s v="G:\FINCON\Contracts\Tenders &amp; Contracts\Ops Team\05. General\1. Contracts\12561 - BOC - Beth Evans"/>
  </r>
  <r>
    <s v="Caroline Gow"/>
    <s v="N/A"/>
    <s v="Open"/>
    <s v="Cycle to work scheme (EG)"/>
    <s v="Cycle to work scheme"/>
    <x v="36"/>
    <s v="Direct award (no competition)"/>
    <s v="Ongoing"/>
    <n v="10206"/>
    <s v="Personnel Related"/>
    <s v="CENTRAL OPERATIONS"/>
    <x v="10"/>
    <s v="Magda O Neill"/>
    <n v="80000"/>
    <s v="Bronze"/>
    <d v="2009-04-01T00:00:00"/>
    <d v="2025-03-31T00:00:00"/>
    <s v="None"/>
    <d v="2025-03-31T00:00:00"/>
    <m/>
  </r>
  <r>
    <s v="Caroline Gow"/>
    <s v="N/A"/>
    <s v="Open"/>
    <s v="Relocation and Immigration Services "/>
    <s v="Relocation and Immigration services for Secondments"/>
    <x v="37"/>
    <s v="Other Public Sector Framework"/>
    <s v="Ongoing"/>
    <n v="13710"/>
    <s v="Professional Services - Other"/>
    <s v="CENTRAL OPERATIONS"/>
    <x v="10"/>
    <s v="Eliska Jenner"/>
    <n v="250000"/>
    <s v="Bronze"/>
    <d v="2023-07-03T00:00:00"/>
    <d v="2024-07-02T00:00:00"/>
    <s v="plus one"/>
    <d v="2025-07-02T00:00:00"/>
    <m/>
  </r>
  <r>
    <s v="Caroline Gow"/>
    <s v="N/A"/>
    <s v="Open"/>
    <s v="Managed Training Provider"/>
    <s v="Managed Training Provider"/>
    <x v="38"/>
    <s v="Call-off from existing framework"/>
    <s v="Ongoing"/>
    <n v="13604"/>
    <s v="Personnel Related"/>
    <s v="CENTRAL OPERATIONS"/>
    <x v="10"/>
    <s v="Janet Storey"/>
    <n v="360000"/>
    <s v="Bronze"/>
    <d v="2023-05-30T00:00:00"/>
    <d v="2026-05-29T00:00:00"/>
    <n v="1"/>
    <d v="2026-05-29T00:00:00"/>
    <m/>
  </r>
  <r>
    <s v="Caroline Gow"/>
    <s v="N/A"/>
    <s v="Open"/>
    <s v="Pay Benchmarking Service"/>
    <s v="Provision of Interactive Benchmarking tool and reports"/>
    <x v="39"/>
    <s v="Call-off from existing framework"/>
    <s v="Ongoing"/>
    <n v="12781"/>
    <s v="Personnel Related"/>
    <s v="CENTRAL OPERATIONS"/>
    <x v="10"/>
    <s v="Magda O Neill"/>
    <n v="50000"/>
    <s v="Bronze"/>
    <d v="2021-12-02T00:00:00"/>
    <d v="2023-12-01T00:00:00"/>
    <s v="plus two"/>
    <d v="2025-12-01T00:00:00"/>
    <m/>
  </r>
  <r>
    <s v="Caroline Gow"/>
    <s v="N/A"/>
    <s v="Open"/>
    <s v="Occupational Health/Employee Assistance Programme"/>
    <s v="Occupational Health/Employee Assistance Programme"/>
    <x v="40"/>
    <s v="CCS framework"/>
    <s v="Ongoing"/>
    <n v="12904"/>
    <s v="Personnel Related"/>
    <s v="CENTRAL OPERATIONS"/>
    <x v="10"/>
    <s v="Suzie Melvin"/>
    <n v="600000"/>
    <s v="Silver"/>
    <d v="2022-04-21T00:00:00"/>
    <d v="2025-04-20T00:00:00"/>
    <s v="Plus 2"/>
    <d v="2025-04-20T00:00:00"/>
    <m/>
  </r>
  <r>
    <s v="Caroline Gow"/>
    <s v="N/A"/>
    <s v="Open"/>
    <s v="BPSS &amp; Associated Background Checks"/>
    <s v="BPSS Background checks (Predominantly ASW)"/>
    <x v="41"/>
    <s v="CCS framework"/>
    <s v="Ongoing"/>
    <n v="13068"/>
    <s v="Personnel Related"/>
    <s v="CENTRAL OPERATIONS"/>
    <x v="10"/>
    <s v="Caroline Johnstone"/>
    <n v="180000"/>
    <s v="Bronze"/>
    <d v="2022-05-03T00:00:00"/>
    <d v="2024-05-02T00:00:00"/>
    <s v="plus one plus one"/>
    <d v="2025-05-02T00:00:00"/>
    <m/>
  </r>
  <r>
    <s v="Caroline Gow"/>
    <s v="N/A"/>
    <s v="Open"/>
    <s v="Legal Support for Culham Fusion Development Projects Private Sector"/>
    <s v="Legal Support for Culham Fusion Development Projects Private Sector"/>
    <x v="42"/>
    <s v="CCS framework"/>
    <s v="Ongoing"/>
    <n v="13373"/>
    <s v="Professional Services - Other"/>
    <s v="CENTRAL OPERATIONS"/>
    <x v="11"/>
    <s v="David Gillham"/>
    <n v="1000000"/>
    <s v="Bronze"/>
    <d v="2022-12-19T00:00:00"/>
    <d v="2025-11-30T00:00:00"/>
    <s v="plus 1"/>
    <d v="2025-11-30T00:00:00"/>
    <m/>
  </r>
  <r>
    <s v="Phil Perkins"/>
    <s v="None"/>
    <s v="Closed"/>
    <s v="11.13 - RAICo Data Exploitation"/>
    <s v="Decommissioning Data Challenge"/>
    <x v="43"/>
    <s v="* Other (please specify in comments)"/>
    <s v="One off"/>
    <s v="C2083690"/>
    <s v="Research"/>
    <s v="Robotics, Repurposing &amp; Decommisioning"/>
    <x v="8"/>
    <s v="Pete Gillham"/>
    <n v="37434"/>
    <s v="Bronze"/>
    <d v="2023-12-01T00:00:00"/>
    <d v="2024-03-31T00:00:00"/>
    <s v="N/A"/>
    <d v="2024-03-31T00:00:00"/>
    <m/>
  </r>
  <r>
    <s v="Phil Perkins"/>
    <s v="None"/>
    <s v="Closed"/>
    <s v="11.13 - RAICo Data Exploitation"/>
    <s v="Decommissioning Data Challenge"/>
    <x v="44"/>
    <s v="* Other (please specify in comments)"/>
    <s v="One off"/>
    <s v="C2083978"/>
    <s v="Research"/>
    <s v="Robotics, Repurposing &amp; Decommisioning"/>
    <x v="8"/>
    <s v="Pete Gillham"/>
    <n v="40000"/>
    <s v="Bronze"/>
    <d v="2023-12-01T00:00:00"/>
    <d v="2024-03-31T00:00:00"/>
    <s v="N/A"/>
    <d v="2024-03-31T00:00:00"/>
    <m/>
  </r>
  <r>
    <s v="Jim McGough"/>
    <m/>
    <s v="Closed"/>
    <s v="Erosion and corrosion of Study for tubing"/>
    <s v="Erosion and corrosion of Study for tubing"/>
    <x v="45"/>
    <s v="* Other (please specify in comments)"/>
    <s v="One off"/>
    <n v="2035996"/>
    <s v="Research"/>
    <s v="PLASMAS, FUSION OPERATIONS &amp; ITER OPS"/>
    <x v="5"/>
    <s v="Chris Harrington"/>
    <n v="129887"/>
    <s v="Bronze"/>
    <d v="2019-10-31T00:00:00"/>
    <d v="2021-12-31T00:00:00"/>
    <s v="None"/>
    <d v="2021-12-31T00:00:00"/>
    <m/>
  </r>
  <r>
    <s v="Sarah Palmer"/>
    <s v="unknown"/>
    <s v="Closed"/>
    <s v="Plasma Framework Call off"/>
    <s v="Plasma Framework Call off"/>
    <x v="46"/>
    <s v="* Other (please specify in comments)"/>
    <s v="Ongoing"/>
    <s v="Framework"/>
    <s v="Research"/>
    <s v="STEP"/>
    <x v="12"/>
    <s v="David Livingstone"/>
    <n v="170000"/>
    <s v="Bronze"/>
    <d v="2020-09-01T00:00:00"/>
    <d v="2024-03-24T00:00:00"/>
    <s v="None"/>
    <d v="2024-03-24T00:00:00"/>
    <m/>
  </r>
  <r>
    <s v="Anthony Stratton"/>
    <m/>
    <s v="Closed"/>
    <s v="Provision of Temporary Buildings"/>
    <s v="Provision of Temporary Buildings"/>
    <x v="47"/>
    <s v="Call-off from existing framework"/>
    <s v="One off"/>
    <n v="12115"/>
    <s v="Construction"/>
    <s v="UKAEA General"/>
    <x v="0"/>
    <s v="Mike Bellinger"/>
    <n v="800000"/>
    <s v="Silver"/>
    <d v="2021-03-01T00:00:00"/>
    <d v="2024-03-01T00:00:00"/>
    <s v="None"/>
    <d v="2025-03-01T00:00:00"/>
    <m/>
  </r>
  <r>
    <s v="Caroline Gow"/>
    <s v="N/A"/>
    <s v="Open"/>
    <s v="Legal Advice and Services to support UKAEA Strategic Commercial Development Opportunities"/>
    <s v="Legal Advice and Services to support UKAEA Strategic Commercial Development Opportunities CCDP1&amp;2 and GF1"/>
    <x v="42"/>
    <s v="CCS framework"/>
    <s v="Ongoing"/>
    <n v="13346"/>
    <s v="Professional Services - Other"/>
    <s v="CENTRAL OPERATIONS"/>
    <x v="11"/>
    <s v="David Gillham"/>
    <n v="550000"/>
    <s v="Bronze"/>
    <d v="2022-12-01T00:00:00"/>
    <d v="2025-11-30T00:00:00"/>
    <s v="plus 1"/>
    <d v="2025-11-30T00:00:00"/>
    <m/>
  </r>
  <r>
    <s v="Emma Davies "/>
    <m/>
    <s v="Closed"/>
    <s v="Quantity Surveying Consultancy"/>
    <s v="Quantity Surveying Consultancy"/>
    <x v="48"/>
    <s v="Call-off from existing framework"/>
    <s v="Ongoing"/>
    <n v="11602"/>
    <s v="Professional Services - CCL"/>
    <s v="UKAEA General"/>
    <x v="0"/>
    <s v="Mike Bellinger"/>
    <n v="20000"/>
    <s v="Bronze"/>
    <d v="2019-09-04T00:00:00"/>
    <d v="2022-08-31T00:00:00"/>
    <s v="1+1"/>
    <d v="2023-02-28T00:00:00"/>
    <m/>
  </r>
  <r>
    <s v="Caroline Gow"/>
    <s v="N/A"/>
    <s v="Open"/>
    <s v="Tax and VAT advice"/>
    <s v="Tax and VAT advice"/>
    <x v="49"/>
    <s v="CCS framework"/>
    <s v="Ongoing"/>
    <n v="13707"/>
    <s v="Professional Services - Other"/>
    <s v="CENTRAL OPERATIONS"/>
    <x v="13"/>
    <s v="Stuart Biltcliffe"/>
    <n v="90000"/>
    <s v="Bronze"/>
    <d v="2023-06-29T00:00:00"/>
    <d v="2026-06-28T00:00:00"/>
    <s v="plus one"/>
    <d v="2026-06-28T00:00:00"/>
    <m/>
  </r>
  <r>
    <s v="Caroline Gow"/>
    <s v="N/A"/>
    <s v="Open"/>
    <s v="Executive Recruitment"/>
    <s v="Executive Recruitement support"/>
    <x v="50"/>
    <s v="CCS framework"/>
    <s v="Ongoing"/>
    <s v="AL14656"/>
    <s v="Personnel Related"/>
    <s v="CORPORATE SERVICES"/>
    <x v="14"/>
    <s v="Paul Bellamy"/>
    <n v="75000"/>
    <s v="Bronze"/>
    <d v="2024-09-04T00:00:00"/>
    <d v="2026-09-03T00:00:00"/>
    <s v="Plus 2"/>
    <d v="2026-09-03T00:00:00"/>
    <m/>
  </r>
  <r>
    <s v="Caroline Gow"/>
    <s v="N/A"/>
    <s v="Open"/>
    <s v="Legal Services - Liability Claims Support (England + Scotland)"/>
    <s v="Legal Liability Claims Support"/>
    <x v="51"/>
    <s v="CCS framework"/>
    <s v="Ongoing"/>
    <n v="14009"/>
    <s v="Professional Services - Other"/>
    <s v="CORPORATE SERVICES"/>
    <x v="11"/>
    <s v="Ian Korner"/>
    <n v="120"/>
    <s v="Bronze"/>
    <d v="2024-05-31T00:00:00"/>
    <d v="2027-05-31T00:00:00"/>
    <s v="None"/>
    <d v="2027-05-31T00:00:00"/>
    <m/>
  </r>
  <r>
    <s v="Emma Davies"/>
    <s v="T/ED028/21"/>
    <s v="Closed"/>
    <s v="OAS Phase 3"/>
    <s v="Design and Build of new OAS Phase 3 facility "/>
    <x v="52"/>
    <s v="Call-off from existing framework"/>
    <s v="Ongoing"/>
    <n v="12854"/>
    <s v="Construction"/>
    <s v="CORPORATE DEVELOPMENT"/>
    <x v="1"/>
    <s v="Chris Sheerin"/>
    <n v="9274918.3100000005"/>
    <s v="Gold"/>
    <d v="2022-01-26T00:00:00"/>
    <d v="2024-06-16T00:00:00"/>
    <s v="None"/>
    <d v="2024-08-28T00:00:00"/>
    <m/>
  </r>
  <r>
    <s v="Caroline Gow"/>
    <s v="N/A"/>
    <s v="Closed"/>
    <s v="E-learning platform"/>
    <s v="E-learning platform"/>
    <x v="53"/>
    <s v="Contracts Finder"/>
    <s v="Ongoing"/>
    <n v="11991"/>
    <s v="Learning &amp; Development"/>
    <s v="CENTRAL OPERATIONS"/>
    <x v="10"/>
    <s v="Janet Storey"/>
    <n v="160000"/>
    <s v="Bronze"/>
    <d v="2020-03-26T00:00:00"/>
    <d v="2024-03-14T00:00:00"/>
    <s v="plus 6 months"/>
    <d v="2024-09-13T00:00:00"/>
    <m/>
  </r>
  <r>
    <s v="Caroline Gow"/>
    <s v="N/A"/>
    <s v="Open"/>
    <s v="Provision of Pension Administration Services"/>
    <s v="Pension Administration Services"/>
    <x v="54"/>
    <s v="Direct award (no competition)"/>
    <s v="Ongoing"/>
    <n v="11028"/>
    <s v="Personnel Related"/>
    <s v="CENTRAL OPERATIONS"/>
    <x v="10"/>
    <s v="Ian Korner"/>
    <n v="7500000"/>
    <s v="Gold"/>
    <d v="2018-04-01T00:00:00"/>
    <d v="2021-03-31T00:00:00"/>
    <s v="+2 +2"/>
    <d v="2025-03-31T00:00:00"/>
    <m/>
  </r>
  <r>
    <s v="Emma Davies"/>
    <m/>
    <s v="Closed"/>
    <s v="RACE Extension"/>
    <s v="Reburbishment"/>
    <x v="55"/>
    <s v="Call-off from existing framework"/>
    <s v="One off"/>
    <n v="11607"/>
    <s v="Construction"/>
    <s v="Robotics, Repurposing &amp; Decommisioning"/>
    <x v="0"/>
    <s v="Shaun Pashley"/>
    <n v="3837986"/>
    <m/>
    <d v="2019-09-06T00:00:00"/>
    <d v="2021-04-30T00:00:00"/>
    <s v="None"/>
    <d v="2021-04-30T00:00:00"/>
    <m/>
  </r>
  <r>
    <s v="Emma Davies "/>
    <m/>
    <s v="Closed"/>
    <s v="RACE Multi Storey Car Park"/>
    <s v="New Build"/>
    <x v="55"/>
    <s v="Call-off from existing framework"/>
    <s v="One off"/>
    <n v="11935"/>
    <s v="Construction"/>
    <s v="Robotics, Repurposing &amp; Decommisioning"/>
    <x v="0"/>
    <s v="Shaun Pashley"/>
    <n v="3845558"/>
    <s v="Silver"/>
    <d v="2019-09-06T00:00:00"/>
    <d v="2022-03-31T00:00:00"/>
    <s v="None"/>
    <d v="2024-02-28T00:00:00"/>
    <m/>
  </r>
  <r>
    <s v="Chris Yates "/>
    <m/>
    <s v="Closed"/>
    <s v="J14 Modular Toilets "/>
    <s v="Supply &amp; Installation of J14 Modular Toilets "/>
    <x v="56"/>
    <s v="Call-off from existing framework"/>
    <s v="One off"/>
    <n v="12852"/>
    <s v="Construction"/>
    <s v="UKAEA General"/>
    <x v="0"/>
    <s v="Adam Clark"/>
    <n v="36362"/>
    <m/>
    <d v="2021-12-07T00:00:00"/>
    <d v="2022-05-23T00:00:00"/>
    <s v="None"/>
    <d v="2022-09-23T00:00:00"/>
    <m/>
  </r>
  <r>
    <s v="Calum Stead"/>
    <s v="T/CY104/22"/>
    <s v="Closed"/>
    <s v="Supply and Install of Modular Toilets"/>
    <s v="_x0009_J14 Modular Toilets"/>
    <x v="57"/>
    <s v="Call-off from existing framework"/>
    <s v="One off"/>
    <n v="12841"/>
    <s v="Construction"/>
    <s v="UKAEA General"/>
    <x v="15"/>
    <s v="Adam Clark"/>
    <n v="42762"/>
    <s v="Bronze"/>
    <d v="2024-02-19T00:00:00"/>
    <d v="2021-11-29T00:00:00"/>
    <s v="N/A"/>
    <d v="2022-02-22T00:00:00"/>
    <m/>
  </r>
  <r>
    <s v="Caroline Gow"/>
    <s v="N/A"/>
    <s v="Closed"/>
    <s v="Recruitment Advertising Services"/>
    <s v="Recruitment Advertising Services"/>
    <x v="58"/>
    <s v="Find a tender"/>
    <s v="Ongoing"/>
    <n v="12553"/>
    <s v="Personnel Related"/>
    <s v="CENTRAL OPERATIONS"/>
    <x v="10"/>
    <s v="Paul Bellamy"/>
    <n v="450000"/>
    <s v="Bronze"/>
    <d v="2021-07-01T00:00:00"/>
    <d v="2023-06-30T00:00:00"/>
    <s v="2|+1"/>
    <d v="2024-12-14T00:00:00"/>
    <m/>
  </r>
  <r>
    <s v="Caroline Gow"/>
    <s v="N/A"/>
    <s v="Open"/>
    <s v="Fully Managed Payroll Service"/>
    <s v="Fully Managed Payroll Service"/>
    <x v="59"/>
    <s v="Direct award (no competition)"/>
    <s v="Ongoing"/>
    <n v="13856"/>
    <s v="Personnel Related"/>
    <s v="CENTRAL OPERATIONS"/>
    <x v="10"/>
    <s v="Renata Sanders"/>
    <n v="240000"/>
    <s v="Bronze"/>
    <d v="2023-12-01T00:00:00"/>
    <d v="2026-11-30T00:00:00"/>
    <s v="+1 +1"/>
    <d v="2026-11-30T00:00:00"/>
    <m/>
  </r>
  <r>
    <s v="Caroline Gow"/>
    <s v="N/A"/>
    <s v="Open"/>
    <s v="Recruitment Applicant Tracking system"/>
    <s v="Recruitment Applicant Tracking system"/>
    <x v="60"/>
    <s v="Direct award (no competition)"/>
    <s v="Ongoing"/>
    <n v="12102"/>
    <s v="Personnel Related"/>
    <s v="CENTRAL OPERATIONS"/>
    <x v="10"/>
    <s v="Paul Bellamy"/>
    <n v="124000"/>
    <s v="Bronze"/>
    <d v="2020-07-28T00:00:00"/>
    <d v="2023-07-27T00:00:00"/>
    <n v="2"/>
    <d v="2025-07-27T00:00:00"/>
    <m/>
  </r>
  <r>
    <s v="Caroline Gow"/>
    <s v="N/A"/>
    <s v="Closed"/>
    <s v="Outward Bound Team building and leadership residential for Early careers"/>
    <s v="Outward bound residential for early careers"/>
    <x v="61"/>
    <s v="Contracts Finder"/>
    <s v="Ongoing"/>
    <n v="12700"/>
    <s v="Personnel Related"/>
    <s v="CENTRAL OPERATIONS"/>
    <x v="10"/>
    <s v="Soo Poole"/>
    <n v="120000"/>
    <s v="Bronze"/>
    <d v="2021-09-01T00:00:00"/>
    <d v="2023-08-31T00:00:00"/>
    <s v="Plus 1 plus 1"/>
    <d v="2024-09-30T00:00:00"/>
    <m/>
  </r>
  <r>
    <s v="Caroline Gow"/>
    <s v="N/A"/>
    <s v="Open"/>
    <s v="Employee Discount and Recognition PlatformScheme"/>
    <s v="Employee Discount and Recognition Platform"/>
    <x v="62"/>
    <s v="Contracts Finder"/>
    <s v="Ongoing"/>
    <n v="12970"/>
    <s v="Personnel Related"/>
    <s v="CENTRAL OPERATIONS"/>
    <x v="10"/>
    <s v="Magda O Neill"/>
    <n v="15000"/>
    <s v="Bronze"/>
    <d v="2022-02-28T00:00:00"/>
    <d v="2025-02-27T00:00:00"/>
    <s v="Plus 2"/>
    <d v="2025-02-27T00:00:00"/>
    <m/>
  </r>
  <r>
    <s v="Caroline Gow"/>
    <s v="N/A"/>
    <s v="Open"/>
    <s v="Audit - Internal Management Systems"/>
    <s v="Audit - Internal Management systems"/>
    <x v="63"/>
    <s v="Contracts Finder"/>
    <s v="Ongoing"/>
    <n v="12954"/>
    <s v="Professional Services - CCL"/>
    <s v="CENTRAL OPERATIONS"/>
    <x v="16"/>
    <s v="Sarah Laws"/>
    <n v="200000"/>
    <s v="Bronze"/>
    <d v="2022-04-01T00:00:00"/>
    <d v="2025-03-31T00:00:00"/>
    <s v="plus one year"/>
    <d v="2025-03-31T00:00:00"/>
    <m/>
  </r>
  <r>
    <s v="Caroline Gow"/>
    <s v="N/A"/>
    <s v="Open"/>
    <s v="Audit of ISO 9001/14001/45001 certification"/>
    <s v="Audit of ISO 9001/14001/45001 certification"/>
    <x v="64"/>
    <s v="Contracts Finder"/>
    <s v="Ongoing"/>
    <n v="12958"/>
    <s v="Professional Services - Other"/>
    <s v="CENTRAL OPERATIONS"/>
    <x v="16"/>
    <s v="Steve Blake"/>
    <n v="39000"/>
    <s v="Bronze"/>
    <d v="2022-03-01T00:00:00"/>
    <d v="2025-02-28T00:00:00"/>
    <s v="Plus 3"/>
    <d v="2025-02-28T00:00:00"/>
    <m/>
  </r>
  <r>
    <s v="Caroline Gow"/>
    <m/>
    <s v="Open"/>
    <s v="Fim Production Company Star Makers 2"/>
    <s v="Film Production of Starmakers 2"/>
    <x v="65"/>
    <s v="Contracts Finder"/>
    <s v="ongoing "/>
    <s v="C13906"/>
    <s v="Communications"/>
    <s v="CORPORATE SERVICES"/>
    <x v="17"/>
    <s v="Celestine Cheong"/>
    <n v="125000"/>
    <s v="Bronze"/>
    <d v="2023-12-18T00:00:00"/>
    <d v="2025-03-31T00:00:00"/>
    <s v="N/A"/>
    <d v="2025-03-31T00:00:00"/>
    <m/>
  </r>
  <r>
    <s v="Guy Wells"/>
    <s v="closed"/>
    <s v="Closed"/>
    <s v="Anti Virus (closed)"/>
    <s v="Software"/>
    <x v="66"/>
    <s v="Call-off from existing framework"/>
    <s v="Ongoing"/>
    <s v="n/a"/>
    <s v="ICT"/>
    <s v="CORPORATE SERVICES"/>
    <x v="18"/>
    <s v="OLiver Hemming"/>
    <n v="77000"/>
    <s v="Bronze"/>
    <d v="2021-06-25T00:00:00"/>
    <d v="2023-06-24T00:00:00"/>
    <s v="N/A"/>
    <d v="2023-06-24T00:00:00"/>
    <m/>
  </r>
  <r>
    <s v="Guy Wells"/>
    <s v="closed"/>
    <s v="Closed"/>
    <s v="Data Storage"/>
    <s v="Data storage IT"/>
    <x v="66"/>
    <s v="Call-off from existing framework"/>
    <s v="Ongoing"/>
    <n v="12566"/>
    <s v="ICT"/>
    <s v="CORPORATE SERVICES"/>
    <x v="19"/>
    <s v="OLiver Hemming"/>
    <n v="190000"/>
    <s v="Bronze"/>
    <d v="2021-09-01T00:00:00"/>
    <d v="2023-08-31T00:00:00"/>
    <s v="N/A"/>
    <d v="2023-08-31T00:00:00"/>
    <m/>
  </r>
  <r>
    <s v="Ben Oborne"/>
    <m/>
    <s v="Closed"/>
    <s v="Provision of Electrical Services to RACE for Installation, Test, and Commissioning of Electrical Cubicles, Cable Infrastructure and Field wiring"/>
    <s v="Provision of Electrical Services to RACE for Installation, Test, and Commissioning of Electrical Cubicles, Cable Infrastructure and Field wiring"/>
    <x v="18"/>
    <s v="Call-off from existing framework"/>
    <s v="One off"/>
    <n v="13447"/>
    <s v="Not Common Goods and Services"/>
    <s v="CENTRAL OPERATIONS"/>
    <x v="3"/>
    <s v="Andy Bell"/>
    <n v="400833"/>
    <s v="Bronze"/>
    <d v="2023-02-15T00:00:00"/>
    <d v="2023-11-30T00:00:00"/>
    <s v="Option to extend for further 26 weeks"/>
    <d v="2024-05-30T00:00:00"/>
    <m/>
  </r>
  <r>
    <s v="Caroline Gow"/>
    <s v="N/A"/>
    <s v="Open"/>
    <s v="Compensation Scheme Support Service"/>
    <s v="Compensation Scheme Support Services"/>
    <x v="67"/>
    <s v="Contracts Finder"/>
    <s v="Ongoing"/>
    <n v="12648"/>
    <s v="Professional Services - Other"/>
    <s v="CORPORATE SERVICES"/>
    <x v="20"/>
    <s v="Ian Korner"/>
    <n v="75000"/>
    <s v="Bronze"/>
    <d v="2021-09-01T00:00:00"/>
    <d v="2024-08-31T00:00:00"/>
    <s v="+1 +1"/>
    <d v="2025-08-31T00:00:00"/>
    <m/>
  </r>
  <r>
    <s v="Caroline Gow"/>
    <s v="N/A"/>
    <s v="Open"/>
    <s v="Unit 4 Business software (ERP)"/>
    <s v="Provision of software and services of UNIT 4 ERP System"/>
    <x v="68"/>
    <s v="Direct award (no competition)"/>
    <s v="Ongoing"/>
    <n v="13384"/>
    <s v="ICT"/>
    <s v="CENTRAL OPERATIONS"/>
    <x v="13"/>
    <s v="Alastair Mcmillan"/>
    <n v="1600000"/>
    <s v="Gold"/>
    <d v="2023-01-01T00:00:00"/>
    <d v="2025-12-31T00:00:00"/>
    <s v="Plus 1   "/>
    <d v="2025-12-31T00:00:00"/>
    <m/>
  </r>
  <r>
    <s v="Caroline Gow"/>
    <s v="N/A"/>
    <s v="Open"/>
    <s v="Recruitment Management services"/>
    <s v="Recruiter Licence and job slots"/>
    <x v="69"/>
    <s v="Direct award (no competition)"/>
    <s v="Ongoing"/>
    <n v="13697"/>
    <s v="Personnel Related"/>
    <s v="CENTRAL OPERATIONS"/>
    <x v="10"/>
    <s v="Paul Bellamy"/>
    <n v="26190"/>
    <s v="Bronze"/>
    <d v="2023-06-29T00:00:00"/>
    <d v="2025-06-28T00:00:00"/>
    <s v="None"/>
    <d v="2025-06-28T00:00:00"/>
    <m/>
  </r>
  <r>
    <s v="Caroline Gow"/>
    <s v="N/A"/>
    <s v="Open"/>
    <s v="Occupational Health services for ill health retirement"/>
    <s v="Occupational Health services for ill health retirement"/>
    <x v="70"/>
    <s v="Direct award (no competition)"/>
    <s v="Ongoing"/>
    <n v="2071853"/>
    <s v="Personnel Related"/>
    <s v="CENTRAL OPERATIONS"/>
    <x v="10"/>
    <s v="Ian Korner"/>
    <n v="18000"/>
    <s v="Bronze"/>
    <d v="2023-03-01T00:00:00"/>
    <d v="2026-02-28T00:00:00"/>
    <s v="plus one  "/>
    <d v="2026-02-28T00:00:00"/>
    <m/>
  </r>
  <r>
    <s v="Joanne Davies"/>
    <s v="unknown"/>
    <s v="Closed"/>
    <s v="Meeting Room AV and Room/Desk Booking software"/>
    <s v="Meeting Room AV and Room/Desk Booking software"/>
    <x v="71"/>
    <s v="Call-off from existing framework"/>
    <s v="Ongoing"/>
    <n v="12360"/>
    <s v="Not Common Goods and Services"/>
    <s v="STEP"/>
    <x v="12"/>
    <s v="Emma Palmer"/>
    <n v="131898"/>
    <s v="Bronze"/>
    <d v="2021-02-18T00:00:00"/>
    <d v="2024-03-31T00:00:00"/>
    <s v="N/A"/>
    <d v="2024-03-31T00:00:00"/>
    <m/>
  </r>
  <r>
    <s v="Ben Oborne"/>
    <m/>
    <s v="Closed"/>
    <s v="RHSME Video Equipment"/>
    <s v="For the supply of Blackmagic video equipment"/>
    <x v="72"/>
    <s v="Call-off from existing framework"/>
    <s v="One off"/>
    <n v="2069785"/>
    <s v="Not Common Goods and Services"/>
    <s v="Robotics, Repurposing &amp; Decommisioning"/>
    <x v="3"/>
    <s v="Reuben Krutz"/>
    <n v="27040"/>
    <s v="Bronze"/>
    <d v="2022-11-25T00:00:00"/>
    <d v="2023-03-31T00:00:00"/>
    <s v="N/A"/>
    <d v="2023-03-31T00:00:00"/>
    <m/>
  </r>
  <r>
    <s v="Caroline Gow"/>
    <s v="N/A"/>
    <s v="Open"/>
    <s v="Xpert HR Team Licence"/>
    <s v="Brightmine prviously Xpert HR subscription"/>
    <x v="73"/>
    <s v="Direct award (no competition)"/>
    <s v="Ongoing"/>
    <s v="n/a"/>
    <s v="Personnel Related"/>
    <s v="CENTRAL OPERATIONS"/>
    <x v="10"/>
    <s v="Justin Kingsford"/>
    <n v="12000"/>
    <s v="Bronze"/>
    <d v="2024-11-17T00:00:00"/>
    <d v="2025-11-16T00:00:00"/>
    <s v="None"/>
    <d v="2025-11-16T00:00:00"/>
    <m/>
  </r>
  <r>
    <s v="Caroline Gow"/>
    <s v="N/A"/>
    <s v="Closed"/>
    <s v="Gender Pay Gap Reporting Tool"/>
    <s v="Gender Pay Gap Reporting Tool"/>
    <x v="74"/>
    <s v="Direct award (no competition)"/>
    <s v="Ongoing"/>
    <n v="2080968"/>
    <s v="Personnel Related"/>
    <s v="CENTRAL OPERATIONS"/>
    <x v="10"/>
    <s v="Magda O Neill"/>
    <n v="8500"/>
    <s v="Bronze"/>
    <d v="2023-09-13T00:00:00"/>
    <d v="2024-09-12T00:00:00"/>
    <s v="N/A"/>
    <d v="2024-09-12T00:00:00"/>
    <m/>
  </r>
  <r>
    <s v="Caroline Gow"/>
    <s v="N/A"/>
    <s v="Open"/>
    <s v="Sandside Legal Support services"/>
    <s v=" Advice and Support in relation to the KC-Led review by DESNZ into the Sandside Estate Property dispute."/>
    <x v="75"/>
    <s v="Direct award (no competition)"/>
    <s v="One off"/>
    <n v="2088951"/>
    <s v="Professional Services - CCL"/>
    <s v="CENTRAL OPERATIONS"/>
    <x v="11"/>
    <s v="Rob Jonkheer"/>
    <n v="50000"/>
    <s v="Bronze"/>
    <d v="2024-04-04T00:00:00"/>
    <d v="2027-04-03T00:00:00"/>
    <s v="N/A"/>
    <d v="2027-04-03T00:00:00"/>
    <m/>
  </r>
  <r>
    <s v="Caroline Gow"/>
    <s v="N/A"/>
    <s v="Open"/>
    <s v="Insurance Brokerage and Insurance services"/>
    <s v="Insurance Brokerage"/>
    <x v="76"/>
    <s v="Direct award (no competition)"/>
    <s v="Ongoing"/>
    <n v="12761"/>
    <s v="Professional Services - Other"/>
    <s v="CENTRAL OPERATIONS"/>
    <x v="13"/>
    <s v="Ian Korner"/>
    <n v="11700000"/>
    <s v="Bronze"/>
    <d v="2021-10-14T00:00:00"/>
    <d v="2024-10-13T00:00:00"/>
    <s v="plus one "/>
    <d v="2025-10-13T00:00:00"/>
    <m/>
  </r>
  <r>
    <s v="Caroline Gow"/>
    <s v="N/A"/>
    <s v="Open"/>
    <s v="Pension Actuarial Advice"/>
    <s v="Pension Actuarial Advice"/>
    <x v="77"/>
    <s v="Direct award (no competition)"/>
    <s v="Ongoing"/>
    <n v="12447"/>
    <s v="Professional Services - Other"/>
    <s v="CENTRAL OPERATIONS"/>
    <x v="16"/>
    <s v="Ian Korner"/>
    <n v="750000"/>
    <s v="Bronze"/>
    <d v="2024-04-01T00:00:00"/>
    <d v="2027-03-31T00:00:00"/>
    <s v="None"/>
    <d v="2027-03-31T00:00:00"/>
    <m/>
  </r>
  <r>
    <s v="Caroline Gow"/>
    <s v="N/A"/>
    <s v="Open"/>
    <s v="Audit - Annual Report and Accounts"/>
    <s v="Audit - Annual Report and Accounts "/>
    <x v="78"/>
    <s v="Direct award (no competition)"/>
    <s v="Ongoing"/>
    <n v="2060238"/>
    <s v="Professional Services - Other"/>
    <s v="CENTRAL OPERATIONS"/>
    <x v="16"/>
    <s v="Stuart Biltcliffe"/>
    <n v="357000"/>
    <s v="Bronze"/>
    <d v="2018-04-01T00:00:00"/>
    <d v="2023-03-31T00:00:00"/>
    <s v="Evergreen"/>
    <d v="2025-03-31T00:00:00"/>
    <m/>
  </r>
  <r>
    <s v="Caroline Gow"/>
    <s v="N/A"/>
    <s v="Open"/>
    <s v="Internal Audits"/>
    <s v="Internal Audits including suppliers, financial planning and budgeting, UKIFS governance, Payroll, Pay remit, Skills, Fusion Industry Programme"/>
    <x v="79"/>
    <s v="Direct award (no competition)"/>
    <s v="Ongoing"/>
    <n v="13202"/>
    <s v="Professional Services - Other"/>
    <s v="CENTRAL OPERATIONS"/>
    <x v="16"/>
    <s v="Sarah Laws"/>
    <n v="340000"/>
    <s v="Bronze"/>
    <d v="2020-04-01T00:00:00"/>
    <d v="2023-03-31T00:00:00"/>
    <s v="None"/>
    <d v="2025-03-31T00:00:00"/>
    <m/>
  </r>
  <r>
    <s v="Caroline Gow"/>
    <s v="N/A"/>
    <s v="Open"/>
    <s v="U4BW Support"/>
    <s v="U4BW Support work - Marval forms, UKIFS"/>
    <x v="80"/>
    <s v="Direct award (no competition)"/>
    <s v="One off"/>
    <n v="13721"/>
    <s v="Professional Services - Other"/>
    <s v="CENTRAL OPERATIONS"/>
    <x v="13"/>
    <s v="Alli Brown"/>
    <n v="75000"/>
    <s v="Bronze"/>
    <d v="2023-07-10T00:00:00"/>
    <d v="2024-07-09T00:00:00"/>
    <s v="None"/>
    <d v="2025-07-09T00:00:00"/>
    <m/>
  </r>
  <r>
    <s v="Caroline Gow"/>
    <s v="N/A"/>
    <s v="Open"/>
    <s v="Legal Services - Compensation event (EG)"/>
    <s v="Legal Services - Compensation event"/>
    <x v="81"/>
    <s v="Direct award (no competition)"/>
    <s v="Ongoing"/>
    <n v="12411"/>
    <s v="Professional Services - Other"/>
    <s v="CENTRAL OPERATIONS"/>
    <x v="11"/>
    <s v="Ian Korner"/>
    <n v="10000"/>
    <s v="Bronze"/>
    <d v="2021-04-22T00:00:00"/>
    <d v="2025-04-21T00:00:00"/>
    <s v="Evergreen"/>
    <d v="2025-04-21T00:00:00"/>
    <m/>
  </r>
  <r>
    <s v="Caroline Gow"/>
    <s v="N/A"/>
    <s v="Open"/>
    <s v="Job evaluation "/>
    <s v="Job evaluation using Hay Methodology"/>
    <x v="39"/>
    <s v="Direct award (no competition)"/>
    <s v="Ongoing"/>
    <n v="13550"/>
    <s v="Personnel Related"/>
    <s v="CENTRAL OPERATIONS"/>
    <x v="10"/>
    <s v="Soo Poole"/>
    <n v="60000"/>
    <s v="Bronze"/>
    <d v="2023-04-01T00:00:00"/>
    <d v="2025-03-31T00:00:00"/>
    <s v="Plus 2"/>
    <d v="2025-03-31T00:00:00"/>
    <m/>
  </r>
  <r>
    <s v="Caroline Gow"/>
    <s v="N/A"/>
    <s v="Open"/>
    <s v="Travel"/>
    <s v="Travel booking service for UKAEA."/>
    <x v="82"/>
    <s v="Direct award (no competition)"/>
    <s v="Ongoing"/>
    <n v="14171"/>
    <s v="Travel"/>
    <s v="CORPORATE DEVELOPMENT"/>
    <x v="21"/>
    <s v="Sam Jackson"/>
    <n v="5000"/>
    <s v="Bronze"/>
    <d v="2024-08-10T00:00:00"/>
    <d v="2026-08-09T00:00:00"/>
    <n v="1"/>
    <d v="2026-08-09T00:00:00"/>
    <m/>
  </r>
  <r>
    <s v="Phil Perkins"/>
    <s v="N/A"/>
    <s v="Open"/>
    <s v="OAS delivery"/>
    <s v="OAS Delivery"/>
    <x v="83"/>
    <s v="Contracts Finder"/>
    <s v="Ongoing"/>
    <s v="multiple"/>
    <s v="Learning &amp; Development"/>
    <s v="CENTRAL OPERATIONS"/>
    <x v="10"/>
    <s v="Caroline Wood"/>
    <n v="0"/>
    <s v="Silver"/>
    <d v="2018-11-29T00:00:00"/>
    <d v="2028-11-28T00:00:00"/>
    <s v="+5 years"/>
    <d v="2028-11-28T00:00:00"/>
    <m/>
  </r>
  <r>
    <s v="Sarah Palmer"/>
    <s v="unknown"/>
    <s v="Closed"/>
    <s v="STEP Executive Coaching for a Member of the Senior Leadership Team"/>
    <s v="STEP Executive Coaching for a Member of the Senior Leadership Team"/>
    <x v="84"/>
    <s v="Call-off from existing framework"/>
    <s v="Ongoing"/>
    <s v="NA"/>
    <s v="Professional Services - Other"/>
    <s v="STEP"/>
    <x v="12"/>
    <s v="Chris Waldon"/>
    <n v="50000"/>
    <s v="Bronze"/>
    <d v="2021-07-05T00:00:00"/>
    <d v="2023-03-31T00:00:00"/>
    <s v="N/A"/>
    <d v="2024-03-30T00:00:00"/>
    <m/>
  </r>
  <r>
    <s v="Sarah Palmer"/>
    <s v="unknown"/>
    <s v="Closed"/>
    <s v="STEP -Integrated Remote Handling Solutions"/>
    <s v="Integrated Remote Handling Solutions"/>
    <x v="67"/>
    <s v="Call-off from existing framework"/>
    <s v="One off"/>
    <n v="12173"/>
    <s v="Professional Services - Other"/>
    <s v="STEP"/>
    <x v="12"/>
    <s v="Ian Thorpe"/>
    <n v="726108"/>
    <s v="Silver"/>
    <d v="2021-09-29T00:00:00"/>
    <d v="2022-12-31T00:00:00"/>
    <s v="N/A"/>
    <d v="2022-12-31T00:00:00"/>
    <m/>
  </r>
  <r>
    <s v="Joanne Davies"/>
    <s v="unknown"/>
    <s v="Closed"/>
    <s v="Manufacture of tile demonstrators of Eurofer steel diffusion bonded to tungsten using field assisted sintering technology (FAST)"/>
    <s v="Manufacture of tile demonstrators of Eurofer steel diffusion bonded to tungsten using field assisted sintering technology (FAST)"/>
    <x v="85"/>
    <s v="Call-off from existing framework"/>
    <s v="Ongoing"/>
    <n v="12848"/>
    <s v="Professional Services - Other"/>
    <s v="STEP"/>
    <x v="0"/>
    <s v="Shirley Eseigbe"/>
    <n v="98414"/>
    <s v="Bronze"/>
    <d v="2021-12-02T00:00:00"/>
    <d v="2022-09-30T00:00:00"/>
    <s v="N/A"/>
    <d v="2022-09-30T00:00:00"/>
    <m/>
  </r>
  <r>
    <s v="Dominic Rocha"/>
    <s v="unknown"/>
    <s v="Closed"/>
    <s v="Liquid Lithium Low Neautron Flux Materials"/>
    <s v="UKAEA are seeking external support to provide a clear technical report, drawing on academic and practical experience of testing materials and working with high temperature liquid lithium. "/>
    <x v="86"/>
    <s v="Call-off from existing framework"/>
    <s v="One off"/>
    <n v="2063186"/>
    <s v="Professional Services - Other"/>
    <s v="STEP"/>
    <x v="0"/>
    <s v="Chris Clements"/>
    <n v="29700"/>
    <s v="Bronze"/>
    <d v="2022-05-16T00:00:00"/>
    <d v="2022-08-08T00:00:00"/>
    <s v="N/A"/>
    <d v="2022-08-08T00:00:00"/>
    <m/>
  </r>
  <r>
    <s v="Joanne Davies"/>
    <s v="unknown"/>
    <s v="Closed"/>
    <s v="Electrical Engineering Support for Concept Design"/>
    <s v="Professional services suuport for Electrical Engineering for Concept Design"/>
    <x v="87"/>
    <s v="Call-off from existing framework"/>
    <s v="Ongoing"/>
    <n v="12172"/>
    <s v="Professional Services - Other"/>
    <s v="STEP"/>
    <x v="0"/>
    <s v="Scott Mchugh"/>
    <n v="504110"/>
    <s v="Silver"/>
    <d v="2022-06-13T00:00:00"/>
    <d v="2024-03-30T00:00:00"/>
    <s v="N/A"/>
    <d v="2024-03-30T00:00:00"/>
    <m/>
  </r>
  <r>
    <s v="Joanne Davies"/>
    <s v="unknown"/>
    <s v="Closed"/>
    <s v="STEP Power Infrastructure Process Engineering "/>
    <s v="STEP Power Infrastructure Process Engineering - Professional Services"/>
    <x v="32"/>
    <s v="Call-off from existing framework"/>
    <s v="Ongoing"/>
    <n v="12173"/>
    <s v="Professional Services - Other"/>
    <s v="STEP"/>
    <x v="0"/>
    <s v="Scott Mchugh"/>
    <n v="513726"/>
    <s v="Silver"/>
    <d v="2022-06-13T00:00:00"/>
    <d v="2024-03-30T00:00:00"/>
    <s v="N/A"/>
    <d v="2024-03-30T00:00:00"/>
    <m/>
  </r>
  <r>
    <s v="Gagen Rai"/>
    <s v="unknown"/>
    <s v="Closed"/>
    <s v="STEP Reliability Throughput Model"/>
    <s v="Throughput Modelling "/>
    <x v="32"/>
    <s v="Call-off from existing framework"/>
    <s v="One off"/>
    <n v="13179"/>
    <s v="Professional Services - Other"/>
    <s v="STEP"/>
    <x v="0"/>
    <s v="Femi Araja"/>
    <n v="219000"/>
    <s v="Bronze"/>
    <d v="2022-07-05T00:00:00"/>
    <d v="2023-11-30T00:00:00"/>
    <s v="N/A"/>
    <d v="2023-11-30T00:00:00"/>
    <m/>
  </r>
  <r>
    <s v="Joanne Davies"/>
    <s v="unknown"/>
    <s v="Closed"/>
    <s v="EERF Structual Engineer"/>
    <s v="EERF Structual Engineer"/>
    <x v="88"/>
    <s v="Call-off from existing framework"/>
    <s v="Ongoing"/>
    <n v="12838"/>
    <s v="Professional Services - Other"/>
    <s v="STEP"/>
    <x v="12"/>
    <s v="Femi Araja"/>
    <n v="204960"/>
    <s v="Bronze"/>
    <d v="2022-10-31T00:00:00"/>
    <d v="2024-03-31T00:00:00"/>
    <s v="N/A"/>
    <d v="2024-03-31T00:00:00"/>
    <m/>
  </r>
  <r>
    <s v="Mark Hames"/>
    <s v="unknown"/>
    <s v="Closed"/>
    <s v="Tungsten and Tungsten Carbide Demonstrators "/>
    <s v="provide Tungsten and Tungsten Carbide Demonstrators "/>
    <x v="87"/>
    <s v="Call-off from existing framework"/>
    <s v="Ongoing"/>
    <n v="12913"/>
    <s v="Professional Services - Other"/>
    <s v="STEP"/>
    <x v="12"/>
    <s v="Shirley Eseigbe"/>
    <n v="236998"/>
    <s v="Bronze"/>
    <d v="2022-11-14T00:00:00"/>
    <d v="2023-05-01T00:00:00"/>
    <s v="N/A"/>
    <d v="2023-05-31T00:00:00"/>
    <m/>
  </r>
  <r>
    <s v="Zak Smareglia"/>
    <s v="unknown"/>
    <s v="Closed"/>
    <s v="IVC Blankets Lead Design Engineer"/>
    <s v="IVC Blankets Lead Design Engineer"/>
    <x v="32"/>
    <s v="Call-off from existing framework"/>
    <s v="One off"/>
    <s v="EDP-021"/>
    <s v="Professional Services - Other"/>
    <s v="STEP"/>
    <x v="12"/>
    <s v="Michael Obianwu"/>
    <m/>
    <m/>
    <d v="2022-11-14T00:00:00"/>
    <d v="2023-01-20T00:00:00"/>
    <s v="N/A"/>
    <d v="2023-01-20T00:00:00"/>
    <m/>
  </r>
  <r>
    <s v="Mark Hames"/>
    <s v="unknown"/>
    <s v="Closed"/>
    <s v="Scoping Exercise for Plant-level steels support"/>
    <s v="MMFW008 - Scoping Exercise for Plant-level steels support"/>
    <x v="89"/>
    <s v="Call-off from existing framework"/>
    <s v="Ongoing"/>
    <n v="12913"/>
    <s v="Professional Services - Other"/>
    <s v="STEP"/>
    <x v="12"/>
    <s v="Shirley Eseigbe"/>
    <n v="149237"/>
    <s v="Bronze"/>
    <d v="2022-11-24T00:00:00"/>
    <d v="2024-03-31T00:00:00"/>
    <s v="N/A"/>
    <d v="2024-03-31T00:00:00"/>
    <m/>
  </r>
  <r>
    <s v="Joanne Davies"/>
    <s v="unknown"/>
    <s v="Closed"/>
    <s v="Lithium Liquid Flow Loop Modifications"/>
    <s v="CED 2022-0396 Liquid Lithium Flow Loop Modifications to Concept Design Study "/>
    <x v="87"/>
    <s v="Call-off from existing framework"/>
    <s v="Ongoing"/>
    <n v="12172"/>
    <s v="Professional Services - Other"/>
    <s v="STEP"/>
    <x v="0"/>
    <s v="Jeremy Balchin "/>
    <n v="72643"/>
    <s v="Bronze"/>
    <d v="2022-11-28T00:00:00"/>
    <d v="2023-03-31T00:00:00"/>
    <s v="N/A"/>
    <d v="2023-03-31T00:00:00"/>
    <m/>
  </r>
  <r>
    <s v="Joanne Davies"/>
    <s v="unknown"/>
    <s v="Closed"/>
    <s v="CED 2022-033 Fuel Cycle"/>
    <s v="Fuel Cycle Miodeller Industrial Services"/>
    <x v="32"/>
    <s v="Call-off from existing framework"/>
    <s v="Ongoing"/>
    <n v="12834"/>
    <s v="Professional Services - Other"/>
    <s v="STEP"/>
    <x v="0"/>
    <s v="Nicholas Surman"/>
    <n v="117000"/>
    <s v="Bronze"/>
    <d v="2022-11-28T00:00:00"/>
    <d v="2023-03-24T00:00:00"/>
    <s v="N/A"/>
    <d v="2023-03-24T00:00:00"/>
    <m/>
  </r>
  <r>
    <s v="Joanne Davies"/>
    <s v="unknown"/>
    <s v="Closed"/>
    <s v="BLUEMIRA - EDP-026"/>
    <s v="EDP-026 BLUEMIRA"/>
    <x v="32"/>
    <s v="Call-off from existing framework"/>
    <s v="Ongoing"/>
    <n v="13212"/>
    <s v="Professional Services - Other"/>
    <s v="STEP"/>
    <x v="0"/>
    <s v="Michael Obianwu"/>
    <n v="79922"/>
    <s v="Bronze"/>
    <d v="2023-01-10T00:00:00"/>
    <d v="2023-03-31T00:00:00"/>
    <s v="N/A"/>
    <d v="2023-03-31T00:00:00"/>
    <m/>
  </r>
  <r>
    <s v="Zak Smareglia"/>
    <s v="unknown"/>
    <s v="Closed"/>
    <s v="BLUEMIRA Development &amp; Support"/>
    <s v="BLUEMIRA Development &amp; Support"/>
    <x v="32"/>
    <s v="Call-off from existing framework"/>
    <s v="One off"/>
    <s v="EDP-026"/>
    <s v="Professional Services - Other"/>
    <s v="STEP"/>
    <x v="12"/>
    <s v="Michael Obianwu"/>
    <m/>
    <m/>
    <d v="2023-01-23T00:00:00"/>
    <d v="2023-03-31T00:00:00"/>
    <s v="N/A"/>
    <d v="2023-03-31T00:00:00"/>
    <m/>
  </r>
  <r>
    <s v="Zak Smareglia"/>
    <s v="unknown"/>
    <s v="Closed"/>
    <s v="WP18 Core Cost"/>
    <s v="WP18 Core Cost"/>
    <x v="32"/>
    <s v="Call-off from existing framework"/>
    <s v="One off"/>
    <s v="EDP-018"/>
    <s v="Professional Services - Other"/>
    <s v="STEP"/>
    <x v="12"/>
    <s v="Michael Obianwu"/>
    <m/>
    <m/>
    <d v="2023-01-30T00:00:00"/>
    <d v="2023-03-31T00:00:00"/>
    <s v="N/A"/>
    <d v="2023-03-31T00:00:00"/>
    <m/>
  </r>
  <r>
    <s v="Zak Smareglia"/>
    <s v="unknown"/>
    <s v="Closed"/>
    <s v="Information Management"/>
    <s v="Information Management"/>
    <x v="32"/>
    <s v="Call-off from existing framework"/>
    <s v="One off"/>
    <s v="EDP-020"/>
    <s v="Professional Services - Other"/>
    <s v="STEP"/>
    <x v="12"/>
    <s v="Michael Obianwu"/>
    <m/>
    <m/>
    <d v="2023-01-30T00:00:00"/>
    <d v="2023-03-13T00:00:00"/>
    <s v="N/A"/>
    <d v="2023-01-30T00:00:00"/>
    <m/>
  </r>
  <r>
    <s v="Zak Smareglia"/>
    <s v="unknown"/>
    <s v="Closed"/>
    <s v="Radial Port Plug"/>
    <s v="Radial Port Plug"/>
    <x v="32"/>
    <s v="Call-off from existing framework"/>
    <s v="One off"/>
    <s v="EDP-023"/>
    <s v="Professional Services - Other"/>
    <s v="STEP"/>
    <x v="12"/>
    <s v="Michael Obianwu"/>
    <m/>
    <m/>
    <d v="2023-02-13T00:00:00"/>
    <d v="2023-05-12T00:00:00"/>
    <s v="N/A"/>
    <d v="2023-05-12T00:00:00"/>
    <m/>
  </r>
  <r>
    <s v="Zak Smareglia"/>
    <s v="unknown"/>
    <s v="Closed"/>
    <s v="Testing Requirements for Fusion Materials"/>
    <s v="Testing Requirements for Fusion Materials"/>
    <x v="32"/>
    <s v="Call-off from existing framework"/>
    <s v="One off"/>
    <s v="EDP-028"/>
    <s v="Professional Services - Other"/>
    <s v="STEP"/>
    <x v="12"/>
    <s v="Michael Obianwu"/>
    <m/>
    <m/>
    <d v="2023-02-27T00:00:00"/>
    <d v="2023-05-31T00:00:00"/>
    <s v="N/A"/>
    <d v="2023-05-31T00:00:00"/>
    <m/>
  </r>
  <r>
    <s v="Zak Smareglia"/>
    <s v="unknown"/>
    <s v="Closed"/>
    <s v="Concept Design for Gravity Support"/>
    <s v="Concept Design for Gravity Support"/>
    <x v="32"/>
    <s v="Call-off from existing framework"/>
    <s v="One off"/>
    <s v="EDP-024A"/>
    <s v="Professional Services - Other"/>
    <s v="STEP"/>
    <x v="12"/>
    <s v="Michael Obianwu"/>
    <m/>
    <m/>
    <d v="2023-03-08T00:00:00"/>
    <s v="TBC"/>
    <s v="N/A"/>
    <m/>
    <m/>
  </r>
  <r>
    <s v="Catherine Sirotkin"/>
    <s v="unknown"/>
    <s v="Closed"/>
    <s v="Phase 2 of EDP-018"/>
    <s v="Phase 2 of EDP-018"/>
    <x v="32"/>
    <s v="Call-off from existing framework"/>
    <s v="One off"/>
    <s v="EDP-036"/>
    <s v="Professional Services - Other"/>
    <s v="STEP"/>
    <x v="12"/>
    <s v="Michael Obianwu"/>
    <n v="198500"/>
    <s v="Bronze"/>
    <d v="2023-04-01T00:00:00"/>
    <d v="2023-12-31T00:00:00"/>
    <s v="N/A"/>
    <d v="2024-03-31T00:00:00"/>
    <m/>
  </r>
  <r>
    <s v="Zak Smareglia"/>
    <s v="unknown"/>
    <s v="Closed"/>
    <s v="PAIV Systems Engineering Support"/>
    <s v="PAIV Systems Engineering Support"/>
    <x v="32"/>
    <s v="Call-off from existing framework"/>
    <s v="One off"/>
    <s v="EDP-027"/>
    <s v="Professional Services - Other"/>
    <s v="STEP"/>
    <x v="12"/>
    <s v="Michael Obianwu"/>
    <m/>
    <m/>
    <d v="2023-04-24T00:00:00"/>
    <d v="2023-09-30T00:00:00"/>
    <s v="N/A"/>
    <d v="2023-09-30T00:00:00"/>
    <m/>
  </r>
  <r>
    <s v="Zak Smareglia"/>
    <s v="unknown"/>
    <s v="Closed"/>
    <s v="Concept Design for Cryostat"/>
    <s v="Concept Design for Cryostat"/>
    <x v="32"/>
    <s v="Call-off from existing framework"/>
    <s v="One off"/>
    <s v="EDP-024C"/>
    <s v="Professional Services - Other"/>
    <s v="STEP"/>
    <x v="12"/>
    <s v="Michael Obianwu"/>
    <m/>
    <m/>
    <d v="2023-04-26T00:00:00"/>
    <d v="2023-06-28T00:00:00"/>
    <s v="N/A"/>
    <d v="2023-06-28T00:00:00"/>
    <m/>
  </r>
  <r>
    <s v="Catherine Sirotkin"/>
    <s v="unknown"/>
    <s v="Closed"/>
    <s v="Tranche 2a (IMS) Support"/>
    <s v="Tranche 2a (IMS) Support"/>
    <x v="32"/>
    <s v="Call-off from existing framework"/>
    <s v="One off"/>
    <s v="EDP-030"/>
    <s v="Professional Services - Other"/>
    <s v="STEP"/>
    <x v="12"/>
    <s v="Michael Obianwu"/>
    <n v="293480"/>
    <s v="Bronze"/>
    <d v="2023-04-26T00:00:00"/>
    <d v="2024-03-31T00:00:00"/>
    <s v="N/A"/>
    <d v="2024-03-31T00:00:00"/>
    <m/>
  </r>
  <r>
    <s v="Catherine Sirotkin"/>
    <s v="unknown"/>
    <s v="Closed"/>
    <s v="IVC Blanket Leadership Support"/>
    <s v="IVC Blanket Leadership Support"/>
    <x v="32"/>
    <s v="Call-off from existing framework"/>
    <s v="One off"/>
    <s v="EDP-029b"/>
    <s v="Professional Services - Other"/>
    <s v="STEP"/>
    <x v="12"/>
    <s v="Michael Obianwu"/>
    <n v="67884"/>
    <s v="Bronze"/>
    <d v="2023-05-15T00:00:00"/>
    <d v="2023-12-22T00:00:00"/>
    <s v="N/A"/>
    <d v="2024-03-31T00:00:00"/>
    <m/>
  </r>
  <r>
    <s v="Zak Smareglia"/>
    <s v="unknown"/>
    <s v="Closed"/>
    <s v="EDP Lead Engineering Team"/>
    <s v="EDP Lead Engineering Team"/>
    <x v="32"/>
    <s v="Call-off from existing framework"/>
    <s v="One off"/>
    <s v="EDP-031"/>
    <s v="Professional Services - Other"/>
    <s v="STEP"/>
    <x v="12"/>
    <s v="Michael Obianwu"/>
    <m/>
    <m/>
    <d v="2023-05-15T00:00:00"/>
    <d v="2023-03-31T00:00:00"/>
    <s v="N/A"/>
    <d v="2024-03-31T00:00:00"/>
    <m/>
  </r>
  <r>
    <s v="Zak Smareglia"/>
    <s v="unknown"/>
    <s v="Closed"/>
    <s v="IVC Lead Engineering Team"/>
    <s v="IVC Lead Engineering Team"/>
    <x v="32"/>
    <s v="Call-off from existing framework"/>
    <s v="One off"/>
    <s v="EDP-032"/>
    <s v="Professional Services - Other"/>
    <s v="STEP"/>
    <x v="12"/>
    <s v="Michael Obianwu"/>
    <n v="95026"/>
    <s v="Bronze"/>
    <d v="2023-05-15T00:00:00"/>
    <d v="2023-12-22T00:00:00"/>
    <s v="N/A"/>
    <d v="2023-12-22T00:00:00"/>
    <m/>
  </r>
  <r>
    <s v="Catherine Sirotkin"/>
    <s v="unknown"/>
    <s v="Closed"/>
    <s v="Shielding Mechanical Engineer"/>
    <s v="Shielding Mechanical Engineer"/>
    <x v="32"/>
    <s v="Call-off from existing framework"/>
    <s v="One off"/>
    <s v="EDP-033"/>
    <s v="Professional Services - Other"/>
    <s v="STEP"/>
    <x v="12"/>
    <s v="Michael Obianwu"/>
    <n v="56535"/>
    <s v="Bronze"/>
    <d v="2023-05-15T00:00:00"/>
    <d v="2024-03-31T00:00:00"/>
    <s v="N/A"/>
    <d v="2024-03-31T00:00:00"/>
    <m/>
  </r>
  <r>
    <s v="Catherine Sirotkin"/>
    <s v="unknown"/>
    <s v="Closed"/>
    <s v="FW &amp; Limiters Mechanical Engineer"/>
    <s v="FW &amp; Limiters Mechanical Engineer"/>
    <x v="32"/>
    <s v="Call-off from existing framework"/>
    <s v="One off"/>
    <s v="EDP-034"/>
    <s v="Professional Services - Other"/>
    <s v="STEP"/>
    <x v="12"/>
    <s v="Michael Obianwu"/>
    <n v="45399"/>
    <s v="Bronze"/>
    <d v="2023-05-15T00:00:00"/>
    <d v="2023-12-20T00:00:00"/>
    <s v="N/A"/>
    <d v="2024-03-31T00:00:00"/>
    <m/>
  </r>
  <r>
    <s v="Catherine Sirotkin"/>
    <s v="unknown"/>
    <s v="Closed"/>
    <s v="FW &amp; Limiters Mechanical Engineer"/>
    <s v="FW &amp; Limiters Mechanical Engineer"/>
    <x v="32"/>
    <s v="Call-off from existing framework"/>
    <s v="One off"/>
    <s v="EDP-035"/>
    <s v="Professional Services - Other"/>
    <s v="STEP"/>
    <x v="12"/>
    <s v="Michael Obianwu"/>
    <n v="57382"/>
    <s v="Bronze"/>
    <d v="2023-05-15T00:00:00"/>
    <d v="2024-03-31T00:00:00"/>
    <s v="N/A"/>
    <d v="2024-03-31T00:00:00"/>
    <m/>
  </r>
  <r>
    <s v="Zak Smareglia"/>
    <s v="unknown"/>
    <s v="Closed"/>
    <s v="North Star Support"/>
    <s v="North Star Support"/>
    <x v="32"/>
    <s v="Call-off from existing framework"/>
    <s v="One off"/>
    <s v="EDP-037"/>
    <s v="Professional Services - Other"/>
    <s v="STEP"/>
    <x v="12"/>
    <s v="Michael Obianwu"/>
    <n v="107840"/>
    <m/>
    <d v="2023-05-15T00:00:00"/>
    <d v="2023-07-10T00:00:00"/>
    <s v="N/A"/>
    <d v="2023-07-10T00:00:00"/>
    <m/>
  </r>
  <r>
    <s v="Caroline Gow"/>
    <s v="T/CG123/24"/>
    <s v="Open"/>
    <s v="Permanent Recruitment Support"/>
    <s v="Permanent Recruitment support, retained and exclusive service options"/>
    <x v="90"/>
    <s v="Other Public Sector Framework"/>
    <s v="Ongoing"/>
    <s v="n/a"/>
    <s v="Personnel Related"/>
    <s v="CENTRAL OPERATIONS"/>
    <x v="10"/>
    <s v="Paul Bellamy"/>
    <n v="175000"/>
    <s v="Bronze"/>
    <d v="2024-07-01T00:00:00"/>
    <d v="2026-07-06T00:00:00"/>
    <s v="Plus 2"/>
    <d v="2026-07-06T00:00:00"/>
    <s v="G:\FINCON\Contracts\Tenders &amp; Contracts\Projects Team\07. Caroline\HR - Recruitment Agencies\Hays via Espo 2024"/>
  </r>
  <r>
    <s v="Caroline Gow "/>
    <s v="T/CG025/23"/>
    <s v="Open"/>
    <s v="Legal Services Panel "/>
    <s v="Panel of 7 law firms set up as a framework to provide UKAEA with general legal services "/>
    <x v="42"/>
    <s v="Call-off from existing framework"/>
    <s v="Ongoing"/>
    <n v="13977"/>
    <s v="Professional Services - Other"/>
    <s v="CENTRAL OPERATIONS"/>
    <x v="11"/>
    <s v="Sally Jones"/>
    <n v="5000000"/>
    <s v="Bronze"/>
    <d v="2024-04-01T00:00:00"/>
    <d v="2028-09-30T00:00:00"/>
    <s v="N/A"/>
    <d v="2028-09-30T00:00:00"/>
    <m/>
  </r>
  <r>
    <s v="Caroline Gow "/>
    <s v="T/CG028/23"/>
    <s v="Open"/>
    <s v="Legal Services Panel "/>
    <s v="Panel of 7 law firms set up as a framework to provide UKAEA with general legal services "/>
    <x v="91"/>
    <s v="Call-off from existing framework"/>
    <s v="Ongoing"/>
    <n v="13980"/>
    <s v="Professional Services - Other"/>
    <s v="CENTRAL OPERATIONS"/>
    <x v="11"/>
    <s v="Sally Jones"/>
    <n v="5000000"/>
    <s v="Bronze"/>
    <d v="2024-04-01T00:00:00"/>
    <d v="2028-09-30T00:00:00"/>
    <s v="N/A"/>
    <d v="2028-09-30T00:00:00"/>
    <m/>
  </r>
  <r>
    <s v="Catherine Sirotkin"/>
    <s v="unknown"/>
    <s v="Open"/>
    <s v="Modular Buildings for West Burton"/>
    <s v="Modular Buildings for West Burton"/>
    <x v="92"/>
    <s v="CCS framework"/>
    <s v="One off"/>
    <n v="13778"/>
    <s v="Facilities"/>
    <s v="STEP"/>
    <x v="12"/>
    <s v="James Heaten"/>
    <n v="540000"/>
    <s v="Silver"/>
    <d v="2023-10-02T00:00:00"/>
    <d v="2026-10-01T00:00:00"/>
    <s v="N/A"/>
    <d v="2026-10-01T00:00:00"/>
    <s v="contract docs"/>
  </r>
  <r>
    <s v="Zak Smareglia"/>
    <s v="unknown"/>
    <s v="Closed"/>
    <s v="Prototyping &amp; Testing Tranche 1 Rig Test Matrix"/>
    <s v="Prototyping &amp; Testing Tranche 1 Rig Test Matrix"/>
    <x v="32"/>
    <s v="Call-off from existing framework"/>
    <s v="One off"/>
    <s v="EDP-040"/>
    <s v="Professional Services - Other"/>
    <s v="STEP"/>
    <x v="12"/>
    <s v="Michael Obianwu"/>
    <n v="51947"/>
    <m/>
    <d v="2023-07-31T00:00:00"/>
    <d v="2023-10-13T00:00:00"/>
    <s v="N/A"/>
    <d v="2023-10-13T00:00:00"/>
    <m/>
  </r>
  <r>
    <s v="Ben Pollock"/>
    <s v="unknown"/>
    <s v="Closed"/>
    <s v="IVC Systems Engineer"/>
    <s v="IVC Systems Engineer"/>
    <x v="32"/>
    <s v="Call-off from existing framework"/>
    <s v="One off"/>
    <s v="EDP-041"/>
    <s v="Professional Services - Other"/>
    <s v="STEP"/>
    <x v="12"/>
    <s v="Michael Obianwu"/>
    <n v="54950"/>
    <s v="Bronze"/>
    <d v="2023-09-07T00:00:00"/>
    <d v="2024-02-23T00:00:00"/>
    <s v="N/A"/>
    <d v="2024-02-23T00:00:00"/>
    <m/>
  </r>
  <r>
    <s v="Ben Pollock"/>
    <s v="unknown"/>
    <s v="Closed"/>
    <s v="Construction Design Studies"/>
    <s v="Construction Design Studies"/>
    <x v="32"/>
    <s v="Call-off from existing framework"/>
    <s v="One off"/>
    <s v="EDP-039"/>
    <s v="Professional Services - Other"/>
    <s v="STEP"/>
    <x v="12"/>
    <s v="Michael Obianwu"/>
    <n v="111721"/>
    <s v="Bronze"/>
    <d v="2023-09-11T00:00:00"/>
    <d v="2024-01-26T00:00:00"/>
    <s v="N.A"/>
    <d v="2024-01-26T00:00:00"/>
    <m/>
  </r>
  <r>
    <s v="Ben Pollock"/>
    <s v="unknown"/>
    <s v="Closed"/>
    <s v="FW &amp; Limiters Mechanical Engineer"/>
    <s v="FW &amp; Limiters Mechanical Engineer"/>
    <x v="32"/>
    <s v="Call-off from existing framework"/>
    <s v="One off"/>
    <s v="EDP-035b"/>
    <s v="Professional Services - Other"/>
    <s v="STEP"/>
    <x v="12"/>
    <s v="Michael Obianwu"/>
    <n v="50815"/>
    <s v="Bronze"/>
    <d v="2023-10-09T00:00:00"/>
    <d v="2024-03-01T00:00:00"/>
    <s v="N/A"/>
    <d v="2024-03-01T00:00:00"/>
    <m/>
  </r>
  <r>
    <s v="Catherine Sirotkin"/>
    <s v="T/CS047/24"/>
    <s v="Open"/>
    <s v="Preliminary Design of a Compound Cryogenic Vacuum Pump Prototype for STEP"/>
    <s v="Preliminary Design of a Compound Cryogenic Vacuum Pump Prototype for STEP"/>
    <x v="86"/>
    <s v="Contracts Finder"/>
    <s v="one off "/>
    <m/>
    <s v="Not Common Goods and Services"/>
    <s v="STEP"/>
    <x v="12"/>
    <s v="Sophie Davies"/>
    <n v="90000"/>
    <s v="Bronze"/>
    <d v="2024-09-01T00:00:00"/>
    <d v="2025-03-31T00:00:00"/>
    <m/>
    <d v="2025-03-31T00:00:00"/>
    <m/>
  </r>
  <r>
    <s v="Dominic Rocha"/>
    <s v="unknown"/>
    <s v="Closed"/>
    <s v="Tritium Compatible and Fast Acting Valves Study"/>
    <s v="Study and review of fast acting valves compatible with STEP environment"/>
    <x v="20"/>
    <s v="Call-off from existing framework"/>
    <s v="One off"/>
    <n v="12614"/>
    <s v="Research"/>
    <s v="STEP"/>
    <x v="0"/>
    <s v="Michael Lord"/>
    <n v="43310"/>
    <m/>
    <d v="2022-04-18T00:00:00"/>
    <d v="2022-07-15T00:00:00"/>
    <s v="N/A"/>
    <d v="2022-07-15T00:00:00"/>
    <m/>
  </r>
  <r>
    <s v="Mark Hames"/>
    <s v="unknown"/>
    <s v="Closed"/>
    <s v="Layered Armour Limiter"/>
    <s v="Development and manufacture of layered Armour Limiter Demonstrator"/>
    <x v="93"/>
    <s v="Call-off from existing framework"/>
    <s v="One off"/>
    <n v="12911"/>
    <s v="Research"/>
    <s v="STEP"/>
    <x v="12"/>
    <s v="Lee Aucott"/>
    <n v="66252"/>
    <s v="Bronze"/>
    <d v="2022-08-02T00:00:00"/>
    <d v="2023-02-20T00:00:00"/>
    <s v="None"/>
    <d v="2023-02-20T00:00:00"/>
    <m/>
  </r>
  <r>
    <s v="Mark Hames"/>
    <s v="unknown"/>
    <s v="Closed"/>
    <s v="Integrated manufactureing &amp; Assembly"/>
    <s v="Review and scoping of Integrated manufactureing &amp; Assembly Plan"/>
    <x v="94"/>
    <s v="Call-off from existing framework"/>
    <s v="One off"/>
    <n v="12915"/>
    <s v="Research"/>
    <s v="STEP"/>
    <x v="12"/>
    <s v="Lee Aucott"/>
    <n v="245952.72"/>
    <s v="Bronze"/>
    <d v="2022-09-01T00:00:00"/>
    <d v="2024-02-09T00:00:00"/>
    <s v="None"/>
    <d v="2024-02-09T00:00:00"/>
    <m/>
  </r>
  <r>
    <s v="Mark Hames"/>
    <s v="unknown"/>
    <s v="Closed"/>
    <s v="ODS Steel Divertor Demonstrator"/>
    <s v="Development and manufacture of ODS Steel Divertor Demonstrator"/>
    <x v="94"/>
    <s v="Call-off from existing framework"/>
    <s v="One off"/>
    <n v="12915"/>
    <s v="Research"/>
    <s v="STEP"/>
    <x v="12"/>
    <s v="Lee Aucott"/>
    <n v="249986"/>
    <s v="Bronze"/>
    <d v="2022-09-09T00:00:00"/>
    <d v="2023-09-09T00:00:00"/>
    <s v="None"/>
    <d v="2023-09-09T00:00:00"/>
    <m/>
  </r>
  <r>
    <s v="Mark Hames"/>
    <s v="unknown"/>
    <s v="Closed"/>
    <s v="CPS Manufacture Review"/>
    <s v="Provision of CPS manufacture Review"/>
    <x v="94"/>
    <s v="Call-off from existing framework"/>
    <s v="One off"/>
    <n v="12915"/>
    <s v="Research"/>
    <s v="STEP"/>
    <x v="12"/>
    <s v="Lee Aucott"/>
    <n v="24906"/>
    <s v="Bronze"/>
    <d v="2022-09-20T00:00:00"/>
    <d v="2022-10-31T00:00:00"/>
    <s v="None"/>
    <d v="2022-10-31T00:00:00"/>
    <m/>
  </r>
  <r>
    <s v="Mark Hames"/>
    <s v="unknown"/>
    <s v="Closed"/>
    <s v="Thermal Barrier Limiter"/>
    <s v="Development and manufacture of Thermal Barrier Limiter Demonstrator"/>
    <x v="94"/>
    <s v="Call-off from existing framework"/>
    <s v="One off"/>
    <n v="12915"/>
    <s v="Research"/>
    <s v="STEP"/>
    <x v="12"/>
    <s v="Lee Aucott"/>
    <n v="145715"/>
    <s v="Bronze"/>
    <d v="2022-09-23T00:00:00"/>
    <d v="2023-04-14T00:00:00"/>
    <s v="None"/>
    <d v="2023-04-14T00:00:00"/>
    <m/>
  </r>
  <r>
    <s v="Mark Hames"/>
    <s v="unknown"/>
    <s v="Closed"/>
    <s v="Layered Armour Limiter"/>
    <s v="Development and manufacture of layered Armour Limiter Demonstrator"/>
    <x v="87"/>
    <s v="Call-off from existing framework"/>
    <s v="One off"/>
    <n v="12913"/>
    <s v="Research"/>
    <s v="STEP"/>
    <x v="12"/>
    <s v="Lee Aucott"/>
    <n v="94929.5"/>
    <s v="Bronze"/>
    <d v="2022-10-17T00:00:00"/>
    <d v="2023-03-10T00:00:00"/>
    <s v="None"/>
    <d v="2023-03-10T00:00:00"/>
    <m/>
  </r>
  <r>
    <s v="Mark Hames"/>
    <s v="unknown"/>
    <s v="Closed"/>
    <s v="Breeder Blanket Cooling System Corrosion Resistent Coatings"/>
    <s v="to understand the process capability of the alternative coatings in terms of performance measures, such as adherence, and to characterise the microstructure of both the coating and the substrate."/>
    <x v="95"/>
    <s v="Call-off from existing framework"/>
    <s v="One off"/>
    <n v="12911"/>
    <s v="Research"/>
    <s v="STEP"/>
    <x v="12"/>
    <s v="Lee Aucott"/>
    <n v="124999.99"/>
    <s v="Bronze"/>
    <d v="2023-02-09T00:00:00"/>
    <d v="2023-08-31T00:00:00"/>
    <s v="N/A"/>
    <d v="2023-08-31T00:00:00"/>
    <m/>
  </r>
  <r>
    <s v="Anthony Stratton"/>
    <m/>
    <s v="Closed"/>
    <s v="Cleaning Contractor Accommodation "/>
    <s v="Design, Build &amp; Install of new modular building for cleaning contractors on site "/>
    <x v="96"/>
    <s v="CCS framework"/>
    <s v="One off"/>
    <n v="13082"/>
    <s v="Construction"/>
    <s v="UKAEA General"/>
    <x v="0"/>
    <m/>
    <n v="1348362"/>
    <s v="Silver"/>
    <d v="2022-05-06T00:00:00"/>
    <d v="2023-04-02T00:00:00"/>
    <s v="None"/>
    <d v="2024-04-02T00:00:00"/>
    <m/>
  </r>
  <r>
    <s v="Chris Yates "/>
    <m/>
    <s v="Closed"/>
    <s v="Perimeter Road Refurbishment "/>
    <s v="Refurbishment of Western Perimeter Road on site"/>
    <x v="22"/>
    <s v="CCS framework"/>
    <s v="One off"/>
    <n v="12420"/>
    <s v="Construction"/>
    <s v="UKAEA General"/>
    <x v="0"/>
    <s v="Richard Cumming"/>
    <n v="98117.26"/>
    <m/>
    <d v="2021-04-13T00:00:00"/>
    <d v="2021-05-17T00:00:00"/>
    <s v="None"/>
    <d v="2021-05-17T00:00:00"/>
    <m/>
  </r>
  <r>
    <s v="Calum Stead"/>
    <s v="T/POH107/21"/>
    <s v="Closed"/>
    <s v="Culham Middle Way Slab Ducts"/>
    <s v="Design, supply and install new GRP covers for the Middle Way Ducts."/>
    <x v="24"/>
    <s v="CCS framework"/>
    <s v="One off"/>
    <n v="12677"/>
    <s v="Construction"/>
    <s v="UKAEA General"/>
    <x v="15"/>
    <s v="Robert Sheppard"/>
    <n v="1783337.45"/>
    <s v="Silver"/>
    <d v="2021-09-07T00:00:00"/>
    <d v="2022-03-31T00:00:00"/>
    <s v="None"/>
    <d v="2023-05-31T00:00:00"/>
    <m/>
  </r>
  <r>
    <s v="Annemarie Wright"/>
    <s v="closed"/>
    <s v="Closed"/>
    <s v="Provision of Office Furniture"/>
    <s v="Supply and install office furniture to site"/>
    <x v="97"/>
    <s v="CCS framework"/>
    <s v="Ongoing"/>
    <s v="various"/>
    <s v="Facilities"/>
    <s v="UKAEA General"/>
    <x v="0"/>
    <s v="Caroline Johnson"/>
    <n v="1619000"/>
    <m/>
    <d v="2015-08-17T00:00:00"/>
    <d v="2022-06-30T00:00:00"/>
    <s v="Being re-tendered by Guy Wells"/>
    <d v="2022-09-30T00:00:00"/>
    <m/>
  </r>
  <r>
    <s v="Annemarie Wright"/>
    <s v="closed"/>
    <s v="Closed"/>
    <s v="Provision of Hire Cars"/>
    <s v="Supply of Hire Cars for official duties"/>
    <x v="98"/>
    <s v="CCS framework"/>
    <s v="Ongoing"/>
    <n v="10286"/>
    <s v="Fleet"/>
    <s v="UKAEA General"/>
    <x v="0"/>
    <s v="Annemarie Wright"/>
    <n v="200000"/>
    <s v="Bronze"/>
    <d v="2009-01-31T00:00:00"/>
    <d v="2022-12-31T00:00:00"/>
    <m/>
    <d v="2023-05-31T00:00:00"/>
    <m/>
  </r>
  <r>
    <s v="Annemarie Wright"/>
    <s v="closed"/>
    <s v="Closed"/>
    <s v="Provision of PPE and PPC"/>
    <s v="To provide PPE and PPC wear and equipment "/>
    <x v="99"/>
    <s v="CCS framework"/>
    <s v="Ongoing"/>
    <s v="various"/>
    <s v="Not Common Goods and Services"/>
    <s v="UKAEA General"/>
    <x v="0"/>
    <s v="Mike Stead"/>
    <n v="1251000"/>
    <m/>
    <d v="2016-02-01T00:00:00"/>
    <d v="2022-10-31T00:00:00"/>
    <m/>
    <d v="2022-10-31T00:00:00"/>
    <m/>
  </r>
  <r>
    <s v="Catherine Sirotkin"/>
    <s v="T/CS045/24"/>
    <s v="Open"/>
    <s v="​​The Design, Manufacture and Verification Testing of an In-line Raman Spectroscopy Probe for Tritium Applications​ "/>
    <s v="​​The Design, Manufacture and Verification Testing of an In-line Raman Spectroscopy Probe for Tritium Applications​ "/>
    <x v="100"/>
    <s v="Contracts Finder"/>
    <s v="One off"/>
    <m/>
    <s v="Not Common Goods and Services"/>
    <s v="STEP"/>
    <x v="12"/>
    <s v="Sophie Davies"/>
    <n v="65000"/>
    <s v="Bronze"/>
    <d v="2024-09-01T00:00:00"/>
    <d v="2025-03-31T00:00:00"/>
    <m/>
    <d v="2025-03-31T00:00:00"/>
    <m/>
  </r>
  <r>
    <s v="Catherine Sirotkin"/>
    <s v="unknown"/>
    <s v="Open"/>
    <s v="HTS Test Coils"/>
    <s v="HTS Coil test and manufacture"/>
    <x v="86"/>
    <s v="Contracts Finder"/>
    <s v="One off"/>
    <s v="T-AD-019-23 - 13727"/>
    <s v="Professional Services - Other"/>
    <s v="STEP"/>
    <x v="12"/>
    <s v="Ezzat Nasr"/>
    <n v="90000"/>
    <s v="Bronze"/>
    <d v="2023-08-02T00:00:00"/>
    <d v="2025-03-31T00:00:00"/>
    <s v="N/A"/>
    <d v="2025-03-31T00:00:00"/>
    <s v="can't locate documentation set"/>
  </r>
  <r>
    <s v="Caroline Gow"/>
    <s v="N/A"/>
    <s v="Closed"/>
    <s v="Legal support for Scottish land searches"/>
    <s v="Legal Support for Scottish land searches"/>
    <x v="101"/>
    <s v="CCS framework"/>
    <s v="One off"/>
    <n v="13676"/>
    <s v="Professional Services - Other"/>
    <s v="CENTRAL OPERATIONS"/>
    <x v="2"/>
    <s v="Nas Jefferies"/>
    <n v="25000"/>
    <s v="Bronze"/>
    <d v="2023-06-13T00:00:00"/>
    <d v="2023-12-31T00:00:00"/>
    <s v="+ 6 months"/>
    <d v="2024-06-30T00:00:00"/>
    <m/>
  </r>
  <r>
    <s v="Catherine Sirotkin"/>
    <s v="unknown"/>
    <s v="Open"/>
    <s v="Sensat License"/>
    <s v="Sensat License"/>
    <x v="102"/>
    <s v="Direct award (no competition)"/>
    <s v="Ongoing"/>
    <s v="JNCA/DR071/23"/>
    <s v="ICT"/>
    <s v="STEP"/>
    <x v="12"/>
    <s v="Gary Corbett"/>
    <n v="126000"/>
    <s v="Bronze"/>
    <d v="2023-07-03T00:00:00"/>
    <d v="2024-07-02T00:00:00"/>
    <s v="2 x 1 year extensions"/>
    <d v="2026-07-02T00:00:00"/>
    <s v="Contract Documents"/>
  </r>
  <r>
    <s v="Catherine Sirotkin"/>
    <s v="T/CS106/24"/>
    <s v="Open"/>
    <s v="Design Innovation and Validation of TF Cable Prototype and S Coil Prototype​ "/>
    <s v="A call-off contract including multiple review points to implement and Design, innovation and validation programme of TF Cable and S Coil prototypes"/>
    <x v="103"/>
    <s v="Direct award (no competition)"/>
    <s v="one off "/>
    <n v="14019"/>
    <s v="Not Common Goods and Services"/>
    <s v="STEP"/>
    <x v="12"/>
    <s v="Ezzat Nasr"/>
    <n v="3300000"/>
    <s v="Silver"/>
    <d v="2024-07-04T00:00:00"/>
    <d v="2024-03-31T00:00:00"/>
    <s v="TBC"/>
    <s v="31/03/2025 (incl. extension) "/>
    <s v="Signed Contract"/>
  </r>
  <r>
    <s v="Catherine Sirotkin"/>
    <s v="unknown"/>
    <s v="Open"/>
    <s v="Mast Assembly Sections"/>
    <s v="Mast Assembly Sections for the ESS Robotic Handling System"/>
    <x v="104"/>
    <s v="Direct award (no competition)"/>
    <s v="One off"/>
    <n v="13851"/>
    <s v="Not Common Goods and Services"/>
    <s v="STEP"/>
    <x v="12"/>
    <m/>
    <n v="254823.49"/>
    <s v="Bronze"/>
    <d v="2023-10-19T00:00:00"/>
    <d v="2024-08-31T00:00:00"/>
    <s v="N/A"/>
    <d v="2024-08-31T00:00:00"/>
    <m/>
  </r>
  <r>
    <s v="Ben Oborne"/>
    <m/>
    <s v="Closed"/>
    <s v="Systems engineering framework"/>
    <s v="Provision of Systems Engineering resources"/>
    <x v="105"/>
    <s v="CCS framework"/>
    <s v="Ongoing"/>
    <s v="SA/10570 &amp; Bcc0406"/>
    <s v="Professional Services - Other"/>
    <s v="UKAEA General"/>
    <x v="5"/>
    <s v="Jason Joannou"/>
    <n v="1800000"/>
    <s v="Silver"/>
    <d v="2018-07-01T00:00:00"/>
    <d v="2021-06-30T00:00:00"/>
    <s v="3+2"/>
    <d v="2023-06-30T00:00:00"/>
    <m/>
  </r>
  <r>
    <s v="Caroline Gow"/>
    <s v="N/A"/>
    <s v="Closed"/>
    <s v="Legal Services General"/>
    <s v="Legal Services General"/>
    <x v="106"/>
    <s v="CCS framework"/>
    <s v="Ongoing"/>
    <n v="12157"/>
    <s v="Professional Services - Other"/>
    <s v="CENTRAL OPERATIONS"/>
    <x v="11"/>
    <s v="Sally Jones"/>
    <n v="1200000"/>
    <s v="Silver"/>
    <d v="2020-10-01T00:00:00"/>
    <d v="2024-03-31T00:00:00"/>
    <s v="n/a"/>
    <d v="2024-03-31T00:00:00"/>
    <m/>
  </r>
  <r>
    <s v="Calum Stead"/>
    <m/>
    <s v="Closed"/>
    <s v="Project Management Support"/>
    <s v="Project Management support to property."/>
    <x v="48"/>
    <s v="CCS framework"/>
    <s v="One off"/>
    <n v="12437"/>
    <s v="Professional Services - Other"/>
    <s v="UKAEA General"/>
    <x v="0"/>
    <s v="Shaun Pashley"/>
    <n v="96990"/>
    <m/>
    <d v="2021-05-31T00:00:00"/>
    <d v="2022-05-10T00:00:00"/>
    <s v="None"/>
    <d v="2022-05-10T00:00:00"/>
    <m/>
  </r>
  <r>
    <s v="Leigh Barber"/>
    <m/>
    <s v="Closed"/>
    <s v="Independent Quality Manager for the CCDP Construction project"/>
    <s v="Independent Quality Manager for the CCDP Construction project"/>
    <x v="107"/>
    <s v="CCS framework"/>
    <s v="One off"/>
    <n v="13224"/>
    <s v="Professional Services - Other"/>
    <s v="Fusion Foundations"/>
    <x v="14"/>
    <s v="David Gillham"/>
    <n v="195727"/>
    <s v="Bronze"/>
    <d v="2022-06-24T00:00:00"/>
    <d v="2024-03-31T00:00:00"/>
    <s v="None"/>
    <d v="2024-08-04T00:00:00"/>
    <m/>
  </r>
  <r>
    <s v="Leigh Barber"/>
    <m/>
    <s v="Closed"/>
    <s v="Independent Contract Manager for the CCDP Construction project"/>
    <s v="Independent Contract Manager for the CCDP Construction project"/>
    <x v="107"/>
    <s v="CCS framework"/>
    <s v="One off"/>
    <n v="13225"/>
    <s v="Professional Services - Other"/>
    <s v="Fusion Foundations"/>
    <x v="14"/>
    <s v="David Gillham"/>
    <n v="153983"/>
    <s v="Bronze"/>
    <d v="2022-06-24T00:00:00"/>
    <d v="2024-03-31T00:00:00"/>
    <s v="None"/>
    <d v="2024-08-04T00:00:00"/>
    <m/>
  </r>
  <r>
    <s v="Emma Davies"/>
    <m/>
    <s v="Closed"/>
    <s v="Fusion Demonstration Plant Facility - Pre-Construction Services"/>
    <s v="Pre Construction Services for the Provision of the Fusion Demonstration Plant Facility"/>
    <x v="108"/>
    <s v="CCS framework"/>
    <s v="One off"/>
    <n v="13526"/>
    <s v="Professional Services - Other"/>
    <s v="Fusion Foundations"/>
    <x v="15"/>
    <s v="Mark Cockerill"/>
    <n v="276000"/>
    <s v="Bronze"/>
    <d v="2023-03-30T00:00:00"/>
    <d v="2023-07-12T00:00:00"/>
    <s v="n/a"/>
    <d v="2024-01-16T00:00:00"/>
    <m/>
  </r>
  <r>
    <s v="Catherine Sirotkin"/>
    <s v="unknown"/>
    <s v="Open"/>
    <s v="Support for Reduced Transport Model"/>
    <s v="Support for Reduced Transport Model"/>
    <x v="109"/>
    <s v="Direct award (no competition)"/>
    <s v="One off"/>
    <s v="JNCA/DR077/23"/>
    <s v="Professional Services - Other"/>
    <s v="STEP"/>
    <x v="12"/>
    <s v="David Livingstone"/>
    <n v="233020"/>
    <s v="Bronze"/>
    <d v="2023-07-24T00:00:00"/>
    <d v="2025-07-23T00:00:00"/>
    <s v="N/A"/>
    <d v="2025-07-23T00:00:00"/>
    <s v="Contract Doc Area"/>
  </r>
  <r>
    <s v="Catherine Sirotkin"/>
    <s v="unknown"/>
    <s v="Open"/>
    <s v="Pedestal Model Development and Support"/>
    <s v="Pedestal Model Development and Support"/>
    <x v="109"/>
    <s v="Direct award (no competition)"/>
    <s v="One off"/>
    <s v="JNCA/DR049/23"/>
    <s v="Professional Services - Other"/>
    <s v="STEP"/>
    <x v="12"/>
    <s v="Hugh Walden"/>
    <n v="175000"/>
    <s v="Bronze"/>
    <d v="2023-07-24T00:00:00"/>
    <d v="2025-01-24T00:00:00"/>
    <s v="N/A"/>
    <d v="2025-01-24T00:00:00"/>
    <s v="contract docs"/>
  </r>
  <r>
    <s v="Catherine Sirotkin"/>
    <s v="unknown"/>
    <s v="Open"/>
    <s v="Quanscient Subscription"/>
    <s v="Annual rolling subsription"/>
    <x v="110"/>
    <s v="Direct award (no competition)"/>
    <s v="Ongoing"/>
    <s v="JNCA/CS111/23"/>
    <s v="Professional Services - Other"/>
    <s v="STEP"/>
    <x v="12"/>
    <s v="Stuart Wimbush"/>
    <n v="25000"/>
    <s v="Bronze"/>
    <d v="2023-08-01T00:00:00"/>
    <d v="2024-03-31T00:00:00"/>
    <s v="Rolling annual subscription"/>
    <d v="2024-08-01T00:00:00"/>
    <s v="documentation"/>
  </r>
  <r>
    <s v="Catherine Sirotkin"/>
    <m/>
    <s v="Open"/>
    <s v="Blackbox"/>
    <s v="Creating a transformational edge in Performance"/>
    <x v="111"/>
    <s v="Direct award (no competition)"/>
    <s v="one off "/>
    <m/>
    <s v="Professional Services - Other"/>
    <s v="STEP"/>
    <x v="12"/>
    <s v="Sare Younger"/>
    <n v="25000"/>
    <s v="Bronze"/>
    <m/>
    <m/>
    <m/>
    <m/>
    <m/>
  </r>
  <r>
    <s v="Catherine Sirotkin"/>
    <s v="T/CS002/24"/>
    <s v="Open"/>
    <s v="Quench Modelling for SULTAN Test Piece"/>
    <s v="Quench Modelling for SULTAN Test Piece"/>
    <x v="112"/>
    <s v="Direct award (no competition)"/>
    <s v="One  off"/>
    <m/>
    <s v="Professional Services - Other"/>
    <s v="STEP"/>
    <x v="12"/>
    <s v="Stuart Wimbush"/>
    <n v="19600"/>
    <s v="Bronze"/>
    <d v="2024-03-08T00:00:00"/>
    <d v="2025-03-31T00:00:00"/>
    <m/>
    <d v="2025-03-31T00:00:00"/>
    <m/>
  </r>
  <r>
    <s v="Charlotte Byrne"/>
    <s v="T/CMK187/22"/>
    <s v="Open"/>
    <s v="Electron Beam Welder (EBW3 Welder)"/>
    <s v="Electron Beam Welder (EBW3 Welder)"/>
    <x v="113"/>
    <s v="Find a tender"/>
    <s v="One off"/>
    <n v="13606"/>
    <s v="Not Common Goods and Services"/>
    <s v="Fusion Technology, Tritium Fuel Cycle &amp; Industrial Capability"/>
    <x v="22"/>
    <s v="Sam Nouvellon"/>
    <n v="442750"/>
    <s v="Bronze"/>
    <d v="2023-06-16T00:00:00"/>
    <d v="2028-11-30T00:00:00"/>
    <s v="n/a"/>
    <d v="2028-11-30T00:00:00"/>
    <m/>
  </r>
  <r>
    <s v="Anthony Stratton"/>
    <s v="T/GW045/20"/>
    <s v="Open"/>
    <s v="Yorkshire Facilities Maintenance Contract"/>
    <s v="Yorkshire Facilities Maintenance Contract"/>
    <x v="114"/>
    <s v="Find a tender"/>
    <s v="Ongoing"/>
    <n v="12206"/>
    <s v="Facilities"/>
    <s v="Fusion Technology, Tritium Fuel Cycle &amp; Industrial Capability"/>
    <x v="2"/>
    <s v="Damon Johnstone"/>
    <n v="315000"/>
    <s v="Bronze"/>
    <d v="2020-11-01T00:00:00"/>
    <d v="2023-11-01T00:00:00"/>
    <s v="3+1+1"/>
    <d v="2025-10-31T00:00:00"/>
    <m/>
  </r>
  <r>
    <s v="Emma Davies"/>
    <s v="T/ED031/21"/>
    <s v="Closed"/>
    <s v="Client Side Assurance Support "/>
    <s v="Provision of Client Side Assurance for the GF Facility "/>
    <x v="107"/>
    <s v="CCS framework"/>
    <s v="One off"/>
    <n v="12555"/>
    <s v="Construction"/>
    <s v="CORPORATE DEVELOPMENT"/>
    <x v="1"/>
    <s v="David Gillham "/>
    <n v="1600000"/>
    <s v="Silver"/>
    <d v="2021-06-23T00:00:00"/>
    <d v="2024-12-31T00:00:00"/>
    <s v="None"/>
    <d v="2024-12-31T00:00:00"/>
    <m/>
  </r>
  <r>
    <s v="Collette Broadwith"/>
    <m/>
    <s v="Open"/>
    <s v="Embedded Engineering Framework"/>
    <s v="Embedded Engineering Framework"/>
    <x v="115"/>
    <s v="Framework"/>
    <s v="Ongoing"/>
    <s v="multiple"/>
    <s v="OJEU competition"/>
    <s v="10957-1006"/>
    <x v="0"/>
    <s v="Martin Webb"/>
    <n v="4000000"/>
    <s v="Silver"/>
    <d v="2025-12-01T00:00:00"/>
    <s v="none"/>
    <s v="N/a"/>
    <d v="2025-12-01T00:00:00"/>
    <m/>
  </r>
  <r>
    <s v="Collette Broadwith"/>
    <m/>
    <s v="Open"/>
    <s v="Design and procurement (excluding magnets), manufacture, delivery, installation and commissioning of CHIMERA"/>
    <s v="Design and procurement (excluding magnets), manufacture, delivery, installation and commissioning of CHIMERA"/>
    <x v="116"/>
    <s v="OJEU competition"/>
    <s v="One off"/>
    <n v="11749"/>
    <s v="Not Common Goods and Services"/>
    <s v="Fusion Foundations"/>
    <x v="0"/>
    <s v="Richard Wilkins"/>
    <n v="17015669"/>
    <s v="Gold"/>
    <d v="2019-12-16T00:00:00"/>
    <d v="2023-01-13T00:00:00"/>
    <s v="None"/>
    <d v="2025-07-31T00:00:00"/>
    <m/>
  </r>
  <r>
    <s v="Phil O'Hagan"/>
    <m/>
    <s v="Closed"/>
    <s v="C1 &amp; C2 Demolition"/>
    <s v="C1 &amp; C2 Demolition"/>
    <x v="117"/>
    <s v="CCS framework"/>
    <s v="One off"/>
    <n v="12458"/>
    <s v="Construction"/>
    <s v="UKAEA General"/>
    <x v="0"/>
    <s v="Jack Strickland"/>
    <n v="189000"/>
    <s v="Bronze"/>
    <d v="2021-05-15T00:00:00"/>
    <d v="2022-07-30T00:00:00"/>
    <s v="None"/>
    <d v="2022-07-30T00:00:00"/>
    <m/>
  </r>
  <r>
    <s v="Calum Stead"/>
    <m/>
    <s v="Closed"/>
    <s v="11Kv Route Trenches"/>
    <s v="Trenching Works associated with the 11Kv Ring Main"/>
    <x v="24"/>
    <s v="CCS framework"/>
    <s v="One off"/>
    <n v="12853"/>
    <s v="Construction"/>
    <s v="UKAEA General"/>
    <x v="0"/>
    <s v="Colin Smith"/>
    <n v="230362.12"/>
    <m/>
    <d v="2022-02-07T00:00:00"/>
    <d v="2022-05-17T00:00:00"/>
    <s v="None"/>
    <d v="2022-09-21T00:00:00"/>
    <m/>
  </r>
  <r>
    <s v="Phil O'Hagan"/>
    <m/>
    <s v="Closed"/>
    <s v="Building &amp; Civil Engineering Maintenance Term Contract"/>
    <s v="Hard FM Services"/>
    <x v="118"/>
    <s v="CCS framework"/>
    <s v="One off"/>
    <n v="12956"/>
    <s v="Construction"/>
    <s v="UKAEA General"/>
    <x v="23"/>
    <s v="Keith Musgrave"/>
    <n v="6000000"/>
    <s v="Gold"/>
    <d v="2022-02-18T00:00:00"/>
    <d v="2024-03-31T00:00:00"/>
    <s v="2+1"/>
    <d v="2024-03-31T00:00:00"/>
    <m/>
  </r>
  <r>
    <s v="Chris Yates"/>
    <m/>
    <s v="Closed"/>
    <s v="Curtain Walling Consultancy "/>
    <s v="Provision of performace specification and strategy for the supply and installation of curtain walling to Culham site"/>
    <x v="119"/>
    <s v="CCS framework"/>
    <s v="One off"/>
    <n v="12967"/>
    <s v="Construction"/>
    <s v="UKAEA General"/>
    <x v="0"/>
    <s v="Robert Sheppard"/>
    <n v="69000"/>
    <s v="Bronze"/>
    <d v="2022-02-22T00:00:00"/>
    <d v="2022-05-03T00:00:00"/>
    <s v="No"/>
    <d v="2023-06-19T00:00:00"/>
    <m/>
  </r>
  <r>
    <s v="Chris Yates "/>
    <m/>
    <s v="Closed"/>
    <s v="FDPF - Early Works"/>
    <s v="Enabling works package relating to the General Fusion Demonstration Plant "/>
    <x v="120"/>
    <s v="CCS framework"/>
    <s v="One off"/>
    <n v="13313"/>
    <s v="Construction"/>
    <s v="UKAEA General"/>
    <x v="0"/>
    <s v="Steven Clews"/>
    <n v="623533"/>
    <s v="Silver"/>
    <d v="2022-10-18T00:00:00"/>
    <d v="2023-04-25T00:00:00"/>
    <s v="None"/>
    <d v="2023-09-30T00:00:00"/>
    <m/>
  </r>
  <r>
    <s v="Collette Broadwith"/>
    <m/>
    <s v="Open"/>
    <s v="Design, manufacture and installation of the magnet system for the combined heating and magnetic research apparatus (CHIMERA)"/>
    <s v="Design, manufacture and installation of the magnet system for the combined heating and magnetic research apparatus (CHIMERA)"/>
    <x v="121"/>
    <s v="OJEU competition"/>
    <s v="One off"/>
    <n v="11699"/>
    <s v="Not Common Goods and Services"/>
    <s v="Fusion Foundations"/>
    <x v="0"/>
    <s v="Richard Wilkins"/>
    <n v="7044544"/>
    <s v="Gold"/>
    <d v="2019-11-08T00:00:00"/>
    <d v="2022-11-01T00:00:00"/>
    <s v="None"/>
    <d v="2025-07-31T00:00:00"/>
    <m/>
  </r>
  <r>
    <s v="Dominic Rocha"/>
    <s v="unknown"/>
    <s v="Open"/>
    <s v="Lead authors for STEP Regulatory Justification  "/>
    <s v="Consultant to lead the writing of the STEP regulatory justification document."/>
    <x v="122"/>
    <s v="OJEU competition"/>
    <s v="One off"/>
    <n v="13383"/>
    <s v="Professional Services - Other"/>
    <s v="STEP"/>
    <x v="12"/>
    <s v="Saravana Gurusamy"/>
    <n v="153038"/>
    <s v="Silver"/>
    <d v="2022-12-12T00:00:00"/>
    <d v="2025-02-01T00:00:00"/>
    <s v="1 x 12 months"/>
    <d v="2025-01-02T00:00:00"/>
    <s v="contract docs"/>
  </r>
  <r>
    <s v="Emma Davies"/>
    <s v="T/ED029/21"/>
    <s v="Open"/>
    <s v="Design Support to Property Group"/>
    <s v="Design Support to campus development to support in the delivery of new builds and updates to existing stock."/>
    <x v="107"/>
    <s v="Call-off from existing framework"/>
    <s v="Ongoing"/>
    <n v="11360"/>
    <s v="Professional Services - CCL"/>
    <s v="CORPORATE DEVELOPMENT"/>
    <x v="1"/>
    <s v="Mike Bellinger"/>
    <n v="900000"/>
    <s v="Silver"/>
    <d v="2019-05-31T00:00:00"/>
    <d v="2022-05-01T00:00:00"/>
    <n v="1"/>
    <d v="2025-05-31T00:00:00"/>
    <m/>
  </r>
  <r>
    <s v="Emma Davies"/>
    <s v="T/ED027/21"/>
    <s v="Open"/>
    <s v="Culham Research &amp; Development Offices"/>
    <s v="Research &amp; Development Offices - New Build"/>
    <x v="123"/>
    <s v="CCS framework"/>
    <s v="One off"/>
    <n v="13159"/>
    <s v="Construction"/>
    <s v="CORPORATE DEVELOPMENT"/>
    <x v="7"/>
    <s v="Steven Clarke"/>
    <n v="29662653.16"/>
    <s v="Gold"/>
    <d v="2022-06-24T00:00:00"/>
    <d v="2024-06-25T00:00:00"/>
    <s v="None"/>
    <d v="2025-12-16T00:00:00"/>
    <m/>
  </r>
  <r>
    <s v="Emma Davies"/>
    <s v="T/ED001/21"/>
    <s v="Open"/>
    <s v="STEP Offices"/>
    <s v="Contract for the D&amp;B of the new STEP Offices at Culham Science Centre."/>
    <x v="52"/>
    <s v="CCS framework"/>
    <s v="one off "/>
    <n v="12799"/>
    <s v="Construction"/>
    <s v="CORPORATE DEVELOPMENT"/>
    <x v="7"/>
    <s v="Stephen Cliffe"/>
    <n v="30560163.300000001"/>
    <s v="Gold"/>
    <d v="2021-12-10T00:00:00"/>
    <d v="2023-08-04T00:00:00"/>
    <s v="None"/>
    <d v="2025-04-30T00:00:00"/>
    <m/>
  </r>
  <r>
    <s v="Emma Davies"/>
    <m/>
    <s v="Open"/>
    <s v="NFTP"/>
    <s v="NFTP New Build"/>
    <x v="124"/>
    <s v="Other Public Sector Framework"/>
    <s v="One off"/>
    <n v="11986"/>
    <s v="Construction"/>
    <s v="CORPORATE SERVICES"/>
    <x v="24"/>
    <s v="Shaun Pashley"/>
    <n v="24778330"/>
    <s v="Gold"/>
    <d v="2020-01-08T00:00:00"/>
    <d v="2022-05-30T00:00:00"/>
    <s v="None"/>
    <d v="2025-10-01T00:00:00"/>
    <m/>
  </r>
  <r>
    <s v="Fiona Harrison"/>
    <m/>
    <s v="Open"/>
    <s v="Software tool for probabilistic sensor placement and performance requirements derivation for electron density estimation. "/>
    <s v="Software tool for probabilistic sensor placement and performance requirements derivation for electron density estimation. "/>
    <x v="125"/>
    <s v="Direct award (no competition)"/>
    <s v="one off "/>
    <n v="14048"/>
    <s v="Not Common Goods and Services"/>
    <s v="STEP"/>
    <x v="12"/>
    <s v="Adam Parrot"/>
    <n v="100000"/>
    <s v="Bronze"/>
    <d v="2024-05-01T00:00:00"/>
    <d v="2024-12-01T00:00:00"/>
    <m/>
    <d v="2024-12-01T00:00:00"/>
    <m/>
  </r>
  <r>
    <s v="Guy Wells"/>
    <s v="G Cloud"/>
    <s v="Open"/>
    <s v="Risk Management Software"/>
    <s v="Software"/>
    <x v="126"/>
    <s v="Other Public Sector Framework"/>
    <s v="Ongoing"/>
    <n v="12287"/>
    <s v="ICT"/>
    <s v="CORPORATE SERVICES"/>
    <x v="18"/>
    <s v="Alison Marsh"/>
    <n v="600000"/>
    <s v="Silver"/>
    <d v="2020-12-04T00:00:00"/>
    <d v="2023-12-03T00:00:00"/>
    <s v="1+1"/>
    <d v="2025-12-03T00:00:00"/>
    <m/>
  </r>
  <r>
    <s v="Guy Wells"/>
    <s v="N/A"/>
    <s v="Open"/>
    <s v="Asset platform"/>
    <s v="Asset management platform"/>
    <x v="127"/>
    <s v="Other Public Sector Framework"/>
    <s v="Ongoing"/>
    <s v="n/a"/>
    <s v="ICT"/>
    <s v="CORPORATE SERVICES"/>
    <x v="18"/>
    <s v="Katia Russo"/>
    <n v="600000"/>
    <s v="Silver"/>
    <d v="2021-12-01T00:00:00"/>
    <s v="31/11/2022"/>
    <s v="N/a"/>
    <d v="2025-11-30T00:00:00"/>
    <m/>
  </r>
  <r>
    <s v="Guy Wells"/>
    <s v="CCS"/>
    <s v="Closed"/>
    <s v="Culham West NHH Electricity Supply"/>
    <s v="Electricity Supply Culham West"/>
    <x v="128"/>
    <s v="Call-off from existing framework"/>
    <s v="Ongoing"/>
    <n v="2016662"/>
    <s v="Energy &amp; Fuels"/>
    <s v="CORPORATE DEVELOPMENT"/>
    <x v="2"/>
    <s v="Liz Curtis"/>
    <n v="5400000"/>
    <s v="Gold"/>
    <d v="2014-04-01T00:00:00"/>
    <d v="2024-03-31T00:00:00"/>
    <s v="None"/>
    <d v="2024-09-30T00:00:00"/>
    <m/>
  </r>
  <r>
    <s v="Guy Wells"/>
    <s v="CCS"/>
    <s v="Open"/>
    <s v="Natural Gas"/>
    <s v="Gas Supply to Culham Site"/>
    <x v="129"/>
    <s v="Call-off from existing framework"/>
    <s v="Ongoing"/>
    <n v="10431"/>
    <s v="Energy &amp; Fuels"/>
    <s v="CORPORATE DEVELOPMENT"/>
    <x v="2"/>
    <s v="Liz Curtis"/>
    <n v="500000"/>
    <s v="Bronze"/>
    <d v="2018-04-01T00:00:00"/>
    <d v="2025-03-31T00:00:00"/>
    <s v="None"/>
    <d v="2025-03-31T00:00:00"/>
    <m/>
  </r>
  <r>
    <s v="Guy Wells"/>
    <s v="CCS"/>
    <s v="Open"/>
    <s v="Water and waste water"/>
    <s v="Water/Waste Water Supply"/>
    <x v="130"/>
    <s v="Call-off from existing framework"/>
    <s v="Ongoing"/>
    <n v="10791"/>
    <s v="Energy &amp; Fuels"/>
    <s v="CORPORATE DEVELOPMENT"/>
    <x v="2"/>
    <s v="Liz Curtis"/>
    <n v="250000"/>
    <s v="Bronze"/>
    <d v="2022-04-17T00:00:00"/>
    <d v="2025-10-31T00:00:00"/>
    <s v="None"/>
    <d v="2025-10-31T00:00:00"/>
    <m/>
  </r>
  <r>
    <s v="Calum Stead"/>
    <s v="T/AS/075/18"/>
    <s v="Open"/>
    <s v="Planning Consultancy Services"/>
    <s v="UKAEA requires a Consultant to advise on planning matters and consult with the relevant Planning Authorities on behalf of UKAEA."/>
    <x v="131"/>
    <s v="Call-off from existing framework"/>
    <s v="Ongoing"/>
    <n v="10646"/>
    <s v="Facilities"/>
    <s v="CORPORATE DEVELOPMENT"/>
    <x v="1"/>
    <s v="Simon Peck"/>
    <n v="500000"/>
    <s v="Bronze"/>
    <d v="2020-05-31T00:00:00"/>
    <d v="2023-06-30T00:00:00"/>
    <s v="2 Years"/>
    <d v="2025-06-30T00:00:00"/>
    <m/>
  </r>
  <r>
    <s v="Joanne Davies"/>
    <s v="Unknown"/>
    <s v="Open"/>
    <s v="STEP PLM System "/>
    <s v="STEP PLM System "/>
    <x v="132"/>
    <s v="Call-off from existing framework"/>
    <s v="Ongoing"/>
    <n v="13398"/>
    <s v="ICT"/>
    <s v="CORPORATE DEVELOPMENT"/>
    <x v="18"/>
    <s v="Bal Kalsey"/>
    <n v="2000000"/>
    <s v="Silver"/>
    <d v="2022-12-13T00:00:00"/>
    <d v="2024-09-30T00:00:00"/>
    <s v="3 x 12 months"/>
    <d v="2024-09-30T00:00:00"/>
    <s v="contract docs"/>
  </r>
  <r>
    <s v="Guy Wells"/>
    <s v="n/a"/>
    <s v="Open"/>
    <s v="Supply of Multi Functional Devices"/>
    <s v="Supply of Colour Multi Functional Devices (copiers Gatehouse + other)"/>
    <x v="133"/>
    <s v="Call-off from existing framework"/>
    <s v="Ongoing"/>
    <n v="13124"/>
    <s v="Office Solutions"/>
    <s v="CORPORATE SERVICES"/>
    <x v="2"/>
    <s v="Stuart Morris"/>
    <n v="400000"/>
    <s v="Silver"/>
    <d v="2022-06-01T00:00:00"/>
    <d v="2024-11-30T00:00:00"/>
    <s v="n/a"/>
    <d v="2025-03-31T00:00:00"/>
    <m/>
  </r>
  <r>
    <s v="Calum Stead"/>
    <s v="T/GW/008/23"/>
    <s v="Open"/>
    <s v="Strategic Advice"/>
    <s v="Strategic planning advice to assist UKAEA in the ongoing development of the Culham Campus."/>
    <x v="134"/>
    <s v="Call-off from existing framework"/>
    <s v="Ongoing"/>
    <n v="13709"/>
    <s v="Professional Services - Other"/>
    <s v="CORPORATE DEVELOPMENT"/>
    <x v="1"/>
    <s v="Simon Peck"/>
    <n v="4000000"/>
    <s v="Bronze"/>
    <d v="2023-05-22T00:00:00"/>
    <d v="2026-05-21T00:00:00"/>
    <s v="3 years"/>
    <d v="2028-05-21T00:00:00"/>
    <m/>
  </r>
  <r>
    <s v="Guy Wells"/>
    <s v="closed"/>
    <s v="Closed"/>
    <s v="Primavera Licences (closed)"/>
    <s v="Primavera Licences &amp; training"/>
    <x v="135"/>
    <s v="CCS framework"/>
    <s v="Ongoing"/>
    <n v="12256"/>
    <s v="ICT"/>
    <s v="CORPORATE SERVICES"/>
    <x v="19"/>
    <s v="Laura Thorne"/>
    <n v="60000"/>
    <s v="Bronze"/>
    <d v="2020-11-12T00:00:00"/>
    <d v="2023-11-11T00:00:00"/>
    <s v="1+1"/>
    <d v="2023-11-11T00:00:00"/>
    <m/>
  </r>
  <r>
    <s v="Guy Wells"/>
    <s v="closed"/>
    <s v="Closed"/>
    <s v="Wi-Fi Hardware"/>
    <s v="IT Hardware"/>
    <x v="136"/>
    <s v="CCS framework"/>
    <s v="Ongoing"/>
    <n v="12324"/>
    <s v="ICT"/>
    <s v="CORPORATE SERVICES"/>
    <x v="19"/>
    <s v="Peter Genet"/>
    <n v="650000"/>
    <s v="Silver"/>
    <d v="2021-01-01T00:00:00"/>
    <d v="2024-12-31T00:00:00"/>
    <s v="N/a"/>
    <d v="2024-12-31T00:00:00"/>
    <m/>
  </r>
  <r>
    <s v="Guy Wells"/>
    <s v="closed"/>
    <s v="Closed"/>
    <s v="Software Licences"/>
    <s v="Jira Licences and training"/>
    <x v="137"/>
    <s v="CCS framework"/>
    <s v="Ongoing"/>
    <n v="12844"/>
    <s v="ICT"/>
    <s v="CORPORATE SERVICES"/>
    <x v="19"/>
    <s v="Elaine Love"/>
    <n v="100000"/>
    <s v="Bronze"/>
    <d v="2021-12-01T00:00:00"/>
    <d v="2023-11-20T00:00:00"/>
    <s v="1+1"/>
    <d v="2023-11-20T00:00:00"/>
    <m/>
  </r>
  <r>
    <s v="Guy Wells"/>
    <s v="CCS"/>
    <s v="Open"/>
    <s v="Electricity 132kv"/>
    <s v="electricity supply"/>
    <x v="138"/>
    <s v="CCS framework"/>
    <s v="Ongoing"/>
    <n v="14049"/>
    <s v="Energy &amp; Fuels"/>
    <s v="CORPORATE DEVELOPMENT"/>
    <x v="2"/>
    <s v="Lynette Fittill"/>
    <n v="4500000"/>
    <s v="Silver"/>
    <d v="2024-04-01T00:00:00"/>
    <d v="2025-03-31T00:00:00"/>
    <s v="N/a"/>
    <d v="2025-04-01T00:00:00"/>
    <m/>
  </r>
  <r>
    <s v="Jack Swindells"/>
    <s v="T/GW170/21"/>
    <s v="Open"/>
    <s v="Postal X Ray Machine"/>
    <s v="Postal X Ray"/>
    <x v="139"/>
    <s v="CCS framework"/>
    <s v="Ongoing"/>
    <s v="n/a"/>
    <s v="Facilities"/>
    <s v="CORPORATE DEVELOPMENT"/>
    <x v="2"/>
    <s v="Liz Curtis"/>
    <n v="26000"/>
    <s v="Bronze"/>
    <d v="2021-12-01T00:00:00"/>
    <d v="2024-11-30T00:00:00"/>
    <s v="N/a"/>
    <d v="2025-04-30T00:00:00"/>
    <m/>
  </r>
  <r>
    <s v="Guy Wells"/>
    <s v="T/GW/060/22"/>
    <s v="Open"/>
    <s v="Audio Visual Equipment and Installation"/>
    <s v="AV Equipment"/>
    <x v="140"/>
    <s v="CCS framework"/>
    <s v="Ongoing"/>
    <n v="13196"/>
    <s v="ICT"/>
    <s v="CORPORATE DEVELOPMENT"/>
    <x v="7"/>
    <s v="Kara Turner"/>
    <n v="2500000"/>
    <s v="Silver"/>
    <d v="2022-08-18T00:00:00"/>
    <d v="2025-08-17T00:00:00"/>
    <s v="1 year"/>
    <d v="2026-08-17T00:00:00"/>
    <m/>
  </r>
  <r>
    <s v="Guy Wells"/>
    <s v="T/GW156/22"/>
    <s v="Open"/>
    <s v="Office 365 Licences"/>
    <s v="office 365 licences"/>
    <x v="141"/>
    <s v="CCS framework"/>
    <s v="UKAEA General"/>
    <n v="11595"/>
    <s v="ICT"/>
    <s v="CORPORATE SERVICES"/>
    <x v="18"/>
    <s v="Christine Aramunde"/>
    <n v="2200000"/>
    <s v="Silver"/>
    <d v="2022-10-01T00:00:00"/>
    <s v="N/a"/>
    <s v="No"/>
    <d v="2025-09-30T00:00:00"/>
    <m/>
  </r>
  <r>
    <s v="Guy Wells"/>
    <s v="closed"/>
    <s v="Closed"/>
    <s v="Support and Maintenance of UKAEA's Extreme Network Estate"/>
    <s v="Support and Maintenance of UKAEA's Extreme Network Estate"/>
    <x v="142"/>
    <s v="CCS framework"/>
    <s v="Ongoing"/>
    <n v="12782"/>
    <s v="Not Common Goods and Services"/>
    <s v="CORPORATE DEVELOPMENT"/>
    <x v="19"/>
    <s v="Kamil Maczewa"/>
    <n v="104285.41"/>
    <s v="Bronze"/>
    <d v="2021-11-22T00:00:00"/>
    <d v="2024-03-31T00:00:00"/>
    <s v="+1"/>
    <d v="2025-03-31T00:00:00"/>
    <m/>
  </r>
  <r>
    <s v="Guy Wells"/>
    <s v="T/GW067/22"/>
    <s v="Open"/>
    <s v="Desktops, laptops and associated IT Equipment"/>
    <s v="Computer Hardware"/>
    <x v="143"/>
    <s v="CCS framework"/>
    <s v="Ongoing"/>
    <n v="13266"/>
    <s v="ICT"/>
    <s v="CORPORATE SERVICES"/>
    <x v="19"/>
    <s v="Tony Spelzini"/>
    <n v="2000000"/>
    <s v="Silver"/>
    <d v="2022-08-15T00:00:00"/>
    <d v="2024-08-14T00:00:00"/>
    <s v="1+1"/>
    <d v="2025-08-14T00:00:00"/>
    <m/>
  </r>
  <r>
    <s v="Guy Wells"/>
    <s v="T/GW/133/23"/>
    <s v="Open"/>
    <s v="Server Refresh"/>
    <s v="Server Refresh and associated IT Infrastructure"/>
    <x v="143"/>
    <s v="CCS framework"/>
    <s v="Ongoing"/>
    <n v="13919"/>
    <s v="ICT"/>
    <s v="CORPORATE SERVICES"/>
    <x v="7"/>
    <s v="Claire-Ann Thompson"/>
    <n v="650000"/>
    <s v="Bronze"/>
    <d v="2024-02-21T00:00:00"/>
    <d v="2026-02-20T00:00:00"/>
    <s v="2+1+1"/>
    <d v="2028-02-20T00:00:00"/>
    <m/>
  </r>
  <r>
    <s v="Guy Wells"/>
    <s v="G Cloud"/>
    <s v="Open"/>
    <s v="JANET connection"/>
    <s v="Janet connection"/>
    <x v="144"/>
    <s v="CCS framework"/>
    <s v="Ongoing"/>
    <s v="n/a"/>
    <s v="ICT"/>
    <s v="CORPORATE DEVELOPMENT"/>
    <x v="18"/>
    <s v="Peter Genet"/>
    <n v="625000"/>
    <s v="Silver"/>
    <d v="2021-11-08T00:00:00"/>
    <d v="2025-05-07T00:00:00"/>
    <s v="N/a"/>
    <d v="2025-05-07T00:00:00"/>
    <m/>
  </r>
  <r>
    <s v="Guy Wells"/>
    <s v="T/GW136/20"/>
    <s v="Open"/>
    <s v="VOIP"/>
    <s v="VOIP Telecoms Service"/>
    <x v="145"/>
    <s v="CCS framework"/>
    <s v="Ongoing"/>
    <n v="12578"/>
    <s v="ICT"/>
    <s v="CORPORATE SERVICES"/>
    <x v="2"/>
    <s v="Caroline Livingstone"/>
    <n v="600000"/>
    <s v="Silver"/>
    <d v="2021-07-01T00:00:00"/>
    <d v="2024-07-03T00:00:00"/>
    <s v="1+1"/>
    <d v="2025-07-03T00:00:00"/>
    <m/>
  </r>
  <r>
    <s v="Guy Wells"/>
    <s v="T/GW/127/23"/>
    <s v="Open"/>
    <s v="Data Storage"/>
    <s v="Data storage with options"/>
    <x v="136"/>
    <s v="CCS framework"/>
    <s v="Ongoing"/>
    <n v="12363"/>
    <s v="ICT"/>
    <s v="CORPORATE DEVELOPMENT"/>
    <x v="19"/>
    <s v="Oliver Hemming"/>
    <n v="540000"/>
    <s v="Silver"/>
    <d v="2021-03-22T00:00:00"/>
    <d v="2024-03-21T00:00:00"/>
    <s v="1+1"/>
    <d v="2025-03-22T00:00:00"/>
    <m/>
  </r>
  <r>
    <s v="Guy Wells"/>
    <s v="G CLoud"/>
    <s v="Open"/>
    <s v="Nucleus Intranet"/>
    <s v="Intranet licences and support"/>
    <x v="146"/>
    <s v="CCS framework"/>
    <s v="Ongoing"/>
    <n v="13844"/>
    <s v="ICT"/>
    <s v="CORPORATE SERVICES"/>
    <x v="18"/>
    <s v="Bryan Evans"/>
    <n v="243000"/>
    <s v="Bronze"/>
    <d v="2024-10-30T00:00:00"/>
    <d v="2027-10-29T00:00:00"/>
    <n v="3"/>
    <d v="2027-10-30T00:00:00"/>
    <m/>
  </r>
  <r>
    <s v="Guy Wells"/>
    <s v="T/GW273/21"/>
    <s v="Open"/>
    <s v="Cyber Security"/>
    <s v="Cyber security tool"/>
    <x v="136"/>
    <s v="CCS framework"/>
    <s v="Ongoing"/>
    <n v="12953"/>
    <s v="ICT"/>
    <s v="CORPORATE DEVELOPMENT"/>
    <x v="19"/>
    <s v="Peter Genet"/>
    <n v="235000"/>
    <s v="Bronze"/>
    <d v="2022-02-11T00:00:00"/>
    <d v="2025-02-10T00:00:00"/>
    <s v="1+1"/>
    <d v="2025-02-10T00:00:00"/>
    <m/>
  </r>
  <r>
    <s v="Guy Wells"/>
    <s v="G Cloud"/>
    <s v="Open"/>
    <s v="Internet Firewalls"/>
    <s v="Firewalls for JANET"/>
    <x v="147"/>
    <s v="CCS framework"/>
    <s v="Ongoing"/>
    <n v="12783"/>
    <s v="ICT"/>
    <s v="CORPORATE SERVICES"/>
    <x v="18"/>
    <s v="Peter Genet"/>
    <n v="30000"/>
    <s v="Bronze"/>
    <d v="2021-11-01T00:00:00"/>
    <d v="2024-10-30T00:00:00"/>
    <s v="1+1"/>
    <d v="2025-05-30T00:00:00"/>
    <m/>
  </r>
  <r>
    <s v="Guy Wells"/>
    <s v="G CLoud"/>
    <s v="Open"/>
    <s v="Video conferencing software"/>
    <s v="Zoom licences"/>
    <x v="148"/>
    <s v="CCS framework"/>
    <s v="Ongoing"/>
    <s v="n/a"/>
    <s v="ICT"/>
    <s v="CORPORATE SERVICES"/>
    <x v="18"/>
    <s v="Andrew Hynes"/>
    <n v="26000"/>
    <s v="Bronze"/>
    <d v="2021-12-01T00:00:00"/>
    <d v="2023-11-30T00:00:00"/>
    <s v="1+1"/>
    <d v="2025-11-30T00:00:00"/>
    <m/>
  </r>
  <r>
    <s v="Imogen Pether "/>
    <s v="n/a"/>
    <s v="Closed"/>
    <s v="Alternatives Business Cases Lot 1 Lot 2 and Lot 3"/>
    <s v="Economic Analysis Support on OBC for Alternatives Funding "/>
    <x v="149"/>
    <s v="CCS framework"/>
    <s v="One off"/>
    <n v="13884"/>
    <s v="Professional Services - Other"/>
    <s v="CENTRAL OPERATIONS"/>
    <x v="25"/>
    <s v="Harry Turnbull-Jones"/>
    <n v="88500"/>
    <s v="Bronze"/>
    <d v="2023-11-01T00:00:00"/>
    <s v="31/04/2024"/>
    <s v="n/a"/>
    <d v="2024-04-30T00:00:00"/>
    <m/>
  </r>
  <r>
    <s v="Guy Wells"/>
    <s v="n/a"/>
    <s v="Open"/>
    <s v="Support and Maintenance of UKAEAs Fortinet Devices"/>
    <s v="Fortigate Support"/>
    <x v="136"/>
    <s v="CCS framework"/>
    <s v="Ongoing"/>
    <n v="13993"/>
    <s v="Not Common Goods and Services"/>
    <s v="CORPORATE SERVICES"/>
    <x v="19"/>
    <s v="Jody Green"/>
    <n v="420000"/>
    <s v="Bronze"/>
    <d v="2024-04-01T00:00:00"/>
    <d v="2027-03-31T00:00:00"/>
    <s v="1+1"/>
    <d v="2027-03-31T00:00:00"/>
    <m/>
  </r>
  <r>
    <s v="Guy Wells"/>
    <s v="G CLoud"/>
    <s v="Open"/>
    <s v="Planning Software"/>
    <s v="Planning/building project software platform"/>
    <x v="150"/>
    <s v="CCS framework"/>
    <s v="Ongoing"/>
    <n v="11111"/>
    <s v="Office Solutions"/>
    <s v="CORPORATE DEVELOPMENT"/>
    <x v="1"/>
    <s v="Shaun Pashley/Robert Sheppard"/>
    <n v="210000"/>
    <s v="Bronze"/>
    <d v="2024-03-01T00:00:00"/>
    <d v="2027-02-28T00:00:00"/>
    <s v="3 years"/>
    <d v="2028-02-28T00:00:00"/>
    <m/>
  </r>
  <r>
    <s v="Guy Wells"/>
    <s v="T/JS036/24"/>
    <s v="Open"/>
    <s v="E-Permit Software"/>
    <s v="Health and Safety platform for work based permits."/>
    <x v="151"/>
    <s v="Contracts Finder"/>
    <s v="Ongoing"/>
    <n v="14075"/>
    <s v="Facilities"/>
    <s v="CORPORATE SERVICES"/>
    <x v="2"/>
    <s v="Sam Jackson"/>
    <n v="80000"/>
    <s v="Bronze"/>
    <d v="2024-07-04T00:00:00"/>
    <d v="2025-01-03T00:00:00"/>
    <s v="1+1+1"/>
    <d v="2028-01-03T00:00:00"/>
    <m/>
  </r>
  <r>
    <s v="Guy Wells"/>
    <s v="T/GW/095/23"/>
    <s v="Open"/>
    <s v="IT Managed Service"/>
    <s v="Project work for IT on call off basis"/>
    <x v="152"/>
    <s v="Contracts Finder competition"/>
    <s v="Ongoing"/>
    <n v="11112"/>
    <s v="ICT"/>
    <s v="CORPORATE SERVICES"/>
    <x v="19"/>
    <s v="Christine Aramunde"/>
    <n v="1500000"/>
    <s v="Silver"/>
    <d v="2024-03-22T00:00:00"/>
    <d v="2027-03-21T00:00:00"/>
    <s v="3+1+1"/>
    <d v="2029-03-22T00:00:00"/>
    <m/>
  </r>
  <r>
    <s v="Guy Wells"/>
    <s v="T/GW037/21"/>
    <s v="Open"/>
    <s v="Cost modelling Software"/>
    <s v="Cost modelling Software"/>
    <x v="153"/>
    <s v="Contracts Finder"/>
    <s v="Ongoing"/>
    <n v="12611"/>
    <s v="ICT"/>
    <s v="CORPORATE DEVELOPMENT"/>
    <x v="19"/>
    <s v="Hanni Lux"/>
    <n v="230000"/>
    <s v="Bronze"/>
    <d v="2021-09-01T00:00:00"/>
    <d v="2024-08-31T00:00:00"/>
    <s v="2 x 12 months"/>
    <d v="2026-08-31T00:00:00"/>
    <m/>
  </r>
  <r>
    <s v="Catherine Sirotkin"/>
    <s v="Unknown"/>
    <s v="Closed"/>
    <s v="Research Modelling Services for Electrochemical Extraction of Hydrogen from Liquid Lithium"/>
    <s v="Research Modelling Services for Electrochemical Extraction of Hydrogen from Liquid Lithium"/>
    <x v="154"/>
    <s v="CCS framework"/>
    <s v="One off"/>
    <n v="13833"/>
    <s v="Research"/>
    <s v="STEP"/>
    <x v="12"/>
    <s v="Dan Lee-Lane"/>
    <n v="51520"/>
    <s v="Bronze"/>
    <d v="2023-10-02T00:00:00"/>
    <d v="2024-03-31T00:00:00"/>
    <s v="N/A"/>
    <d v="2024-03-31T00:00:00"/>
    <m/>
  </r>
  <r>
    <s v="Robert Franklin"/>
    <s v="N/A"/>
    <s v="Closed"/>
    <s v="Radiation Tolerant Cables"/>
    <s v="Radiation Tolerant Cables"/>
    <x v="0"/>
    <s v="Contracts Finder competition"/>
    <s v="One off"/>
    <n v="2053564"/>
    <s v="Not Common Goods and Services"/>
    <m/>
    <x v="0"/>
    <s v="Andy Bell "/>
    <n v="180262.5"/>
    <s v="Bronze"/>
    <d v="1928-02-29T00:00:00"/>
    <d v="2021-08-20T00:00:00"/>
    <s v="None"/>
    <s v="No"/>
    <m/>
  </r>
  <r>
    <s v="Robert Franklin"/>
    <s v="N/A"/>
    <s v="Closed"/>
    <s v="ESS Active Cells Maintenance Cell Steelwork"/>
    <s v="ESS Active Cells Maintenance Cell Steelwork"/>
    <x v="155"/>
    <s v="Contracts Finder competition"/>
    <s v="One off"/>
    <n v="2056430"/>
    <s v="Not Common Goods and Services"/>
    <m/>
    <x v="0"/>
    <s v="Harry Robinson"/>
    <n v="25296.12"/>
    <s v="Bronze"/>
    <d v="1928-02-29T00:00:00"/>
    <d v="2021-11-15T00:00:00"/>
    <s v="None"/>
    <s v="No"/>
    <m/>
  </r>
  <r>
    <s v="Robert Franklin"/>
    <s v="N/A"/>
    <s v="Closed"/>
    <s v="C&amp;I Fast Data Aquisition"/>
    <s v="DBB Control &amp; Instrumentation Fast Data Aquisition"/>
    <x v="156"/>
    <s v="Contracts Finder competition"/>
    <s v="One off"/>
    <n v="12905"/>
    <s v="Not Common Goods and Services"/>
    <m/>
    <x v="0"/>
    <s v="Paul Jepson"/>
    <n v="145385"/>
    <s v="Bronze"/>
    <d v="1929-03-21T00:00:00"/>
    <d v="2022-01-19T00:00:00"/>
    <s v="None"/>
    <s v="No"/>
    <m/>
  </r>
  <r>
    <s v="Robert Franklin"/>
    <s v="N/A"/>
    <s v="Closed"/>
    <s v="Programmable Logic Controllers"/>
    <s v="DBB Programmable Logic Controllers"/>
    <x v="157"/>
    <s v="Contracts Finder competition"/>
    <s v="One off"/>
    <n v="2058659"/>
    <s v="Not Common Goods and Services"/>
    <m/>
    <x v="0"/>
    <s v="Paul Jepson"/>
    <n v="33573.699999999997"/>
    <s v="Bronze"/>
    <d v="1929-03-21T00:00:00"/>
    <d v="2022-01-26T00:00:00"/>
    <s v="None"/>
    <s v="No"/>
    <m/>
  </r>
  <r>
    <s v="Maili Nugent"/>
    <m/>
    <s v="Closed"/>
    <s v="Fascinate - MRF In Situ Piezo"/>
    <s v="In-situ Mechanical Test Stage"/>
    <x v="158"/>
    <s v="Contracts Finder competition"/>
    <s v="Ongoing"/>
    <n v="13178"/>
    <s v="Professional Services - Other"/>
    <m/>
    <x v="0"/>
    <s v="Terry Deane"/>
    <m/>
    <s v="TBC"/>
    <d v="1936-01-29T00:00:00"/>
    <d v="2022-08-04T00:00:00"/>
    <s v="1 year"/>
    <s v="No"/>
    <m/>
  </r>
  <r>
    <s v="Chris Yates "/>
    <m/>
    <s v="Closed"/>
    <s v="D12 &amp; F2 Switchgear"/>
    <s v="Replace the obsolete ACBs with the latest retrofit solutions in D12 and F2 switchrooms"/>
    <x v="159"/>
    <s v="Contracts Finder competition"/>
    <s v="One off"/>
    <n v="12390"/>
    <s v="Construction"/>
    <s v="UKAEA General"/>
    <x v="0"/>
    <s v="Dan Sinclair "/>
    <n v="508840"/>
    <m/>
    <d v="2021-01-03T00:00:00"/>
    <d v="2022-03-31T00:00:00"/>
    <s v="N/a"/>
    <d v="2022-03-01T00:00:00"/>
    <m/>
  </r>
  <r>
    <s v="Chris Yates "/>
    <m/>
    <s v="Closed"/>
    <s v="Supply and Installation of 9 CFS Switchframes "/>
    <s v="Supply and Installation of 9 CFS Switchframes "/>
    <x v="159"/>
    <s v="Contracts Finder competition"/>
    <s v="One off"/>
    <n v="12647"/>
    <s v="Construction"/>
    <s v="UKAEA General"/>
    <x v="0"/>
    <s v="Dan Sinclair "/>
    <n v="270340.96999999997"/>
    <m/>
    <d v="2021-08-17T00:00:00"/>
    <d v="2022-04-30T00:00:00"/>
    <s v="None"/>
    <d v="2022-04-30T00:00:00"/>
    <m/>
  </r>
  <r>
    <s v="Chris Yates "/>
    <m/>
    <s v="Closed"/>
    <s v="Western Development LV Cable Supply "/>
    <s v="Supply and Delivery of LV Cable for western development new builds "/>
    <x v="160"/>
    <s v="Contracts Finder competition"/>
    <s v="One off"/>
    <n v="2076065"/>
    <s v="Construction"/>
    <s v="Fusion Foundations"/>
    <x v="0"/>
    <s v="Daniel Steele "/>
    <n v="84482"/>
    <s v="Bronze"/>
    <d v="2023-05-03T00:00:00"/>
    <d v="2023-06-30T00:00:00"/>
    <s v="None"/>
    <d v="2023-06-30T00:00:00"/>
    <m/>
  </r>
  <r>
    <s v="Guy Wells"/>
    <s v="T/GW042/21"/>
    <s v="Open"/>
    <s v="3D Software"/>
    <s v="3D Software"/>
    <x v="161"/>
    <s v="Contracts Finder"/>
    <s v="Ongoing"/>
    <n v="12943"/>
    <s v="ICT"/>
    <s v="CORPORATE DEVELOPMENT"/>
    <x v="19"/>
    <s v="Ruel Verhoffen"/>
    <n v="35000"/>
    <s v="Bronze"/>
    <d v="2021-06-30T00:00:00"/>
    <d v="2024-06-29T00:00:00"/>
    <s v="1+1"/>
    <d v="2025-06-29T00:00:00"/>
    <m/>
  </r>
  <r>
    <s v="Jordan Luker"/>
    <s v="T/RAF146/21"/>
    <s v="Closed"/>
    <s v="Hackney Carriage Service"/>
    <s v="Provision of Hackney Carriage Service"/>
    <x v="162"/>
    <s v="Contracts Finder competition"/>
    <s v="Ongoing"/>
    <n v="13125"/>
    <s v="Logistics"/>
    <s v="UKAEA General"/>
    <x v="14"/>
    <s v="Robert Franklin"/>
    <n v="20000"/>
    <s v="Bronze"/>
    <d v="2022-07-01T00:00:00"/>
    <d v="2023-06-30T00:00:00"/>
    <s v="1 year"/>
    <d v="2024-07-31T00:00:00"/>
    <s v="G:\FINCON\Contracts\Tenders &amp; Contracts\Ops Team\05. General\1. Contracts\13125 - Unitaxi Ltd - Hackney Carriage Service"/>
  </r>
  <r>
    <s v="Jordan Luker"/>
    <s v="T/RAF146/21"/>
    <s v="Closed"/>
    <s v="Private Hire Service"/>
    <s v="Provision of Private Hire Service"/>
    <x v="163"/>
    <s v="Contracts Finder competition"/>
    <s v="Ongoing"/>
    <n v="13126"/>
    <s v="Logistics"/>
    <s v="UKAEA General"/>
    <x v="14"/>
    <s v="Robert Franklin"/>
    <n v="170000"/>
    <s v="Bronze"/>
    <d v="2022-07-01T00:00:00"/>
    <d v="2023-06-30T00:00:00"/>
    <s v="1 year"/>
    <d v="2024-07-31T00:00:00"/>
    <s v="G:\FINCON\Contracts\Tenders &amp; Contracts\Ops Team\05. General\1. Contracts\13126 - Flightlink Chauffeurs Ltd - Private Hire Service"/>
  </r>
  <r>
    <s v="Annemarie Wright"/>
    <s v="closed"/>
    <s v="Closed"/>
    <s v="Provision of Taxi Service"/>
    <s v="Provision of Taxi Service"/>
    <x v="163"/>
    <s v="Contracts Finder competition"/>
    <s v="Ongoing"/>
    <n v="2061282"/>
    <s v="Logistics"/>
    <s v="UKAEA General"/>
    <x v="0"/>
    <s v="Annemarie Wright"/>
    <n v="130000"/>
    <m/>
    <d v="2013-12-01T00:00:00"/>
    <d v="2022-06-30T00:00:00"/>
    <m/>
    <d v="2022-06-30T00:00:00"/>
    <m/>
  </r>
  <r>
    <s v="Jim McGough"/>
    <m/>
    <s v="Closed"/>
    <s v="Installation of EDS"/>
    <s v="Installation of EDS"/>
    <x v="29"/>
    <s v="Contracts Finder competition"/>
    <s v="One off"/>
    <n v="2028776"/>
    <s v="Logistics"/>
    <s v="UKAEA General"/>
    <x v="0"/>
    <s v="Joe Milnes"/>
    <n v="514107"/>
    <s v="Silver"/>
    <d v="2019-03-15T00:00:00"/>
    <d v="2019-08-31T00:00:00"/>
    <s v="none"/>
    <d v="2019-12-23T00:00:00"/>
    <m/>
  </r>
  <r>
    <s v="Guy Wells"/>
    <s v="T/GW070/21"/>
    <s v="Open"/>
    <s v="Software Licences"/>
    <s v="Tritium Processing Model"/>
    <x v="164"/>
    <s v="Find a tender"/>
    <s v="Ongoing"/>
    <n v="12591"/>
    <s v="ICT"/>
    <s v="CORPORATE SERVICES"/>
    <x v="26"/>
    <s v="Elaine Love"/>
    <n v="370000"/>
    <s v="Bronze"/>
    <d v="2021-06-09T00:00:00"/>
    <d v="2024-06-08T00:00:00"/>
    <s v="1+1"/>
    <d v="2025-06-08T00:00:00"/>
    <m/>
  </r>
  <r>
    <s v="Abdullah Ansari"/>
    <m/>
    <s v="Closed"/>
    <s v="Fused silica"/>
    <s v="Fused silica"/>
    <x v="165"/>
    <s v="Contracts Finder competition"/>
    <s v="One off"/>
    <n v="13386"/>
    <s v="Not Common Goods and Services"/>
    <s v="NFTP"/>
    <x v="0"/>
    <s v="Sam Nouvellon"/>
    <n v="186450"/>
    <s v="Bronze"/>
    <d v="2022-03-21T00:00:00"/>
    <d v="2022-12-02T00:00:00"/>
    <m/>
    <d v="2022-12-02T00:00:00"/>
    <m/>
  </r>
  <r>
    <s v="Guy Wells"/>
    <s v="T/GW096/21"/>
    <s v="Closed"/>
    <s v="IT Cabling"/>
    <s v="ICT Cabling"/>
    <x v="166"/>
    <s v="Find a tender"/>
    <s v="Ongoing"/>
    <n v="12943"/>
    <s v="ICT"/>
    <s v="CORPORATE SERVICES"/>
    <x v="2"/>
    <s v="Kamil Maczewa"/>
    <n v="26000"/>
    <s v="Bronze"/>
    <d v="2022-01-04T00:00:00"/>
    <d v="2024-01-03T00:00:00"/>
    <s v="1+1"/>
    <d v="2025-01-03T00:00:00"/>
    <m/>
  </r>
  <r>
    <s v="Caroline Gow"/>
    <s v="n/a"/>
    <s v="Closed"/>
    <s v="Employee Relationship Tracking System"/>
    <s v="Employee Relationship Tracking System"/>
    <x v="167"/>
    <s v="Contracts Finder"/>
    <s v="Ongoing"/>
    <n v="12029"/>
    <s v="Personnel Related"/>
    <s v="CENTRAL OPERATIONS"/>
    <x v="10"/>
    <s v="Julia Lindon"/>
    <n v="55000"/>
    <s v="Bronze"/>
    <d v="2020-06-15T00:00:00"/>
    <d v="2023-06-14T00:00:00"/>
    <s v="plus 1"/>
    <d v="2024-06-14T00:00:00"/>
    <m/>
  </r>
  <r>
    <s v="Guy Wells"/>
    <s v="GT/GW/28/21"/>
    <s v="Open"/>
    <s v="Cumulus Hardware"/>
    <s v="Cumulus upgrade - computer nodes"/>
    <x v="168"/>
    <s v="Other Public Sector Framework"/>
    <s v="Ongoing"/>
    <n v="12941"/>
    <s v="ICT"/>
    <s v="CORPORATE SERVICES"/>
    <x v="27"/>
    <s v="Shaun De Witt"/>
    <n v="975000"/>
    <s v="Silver"/>
    <d v="2022-04-01T00:00:00"/>
    <d v="2025-03-31T00:00:00"/>
    <s v="N/a"/>
    <d v="2025-03-31T00:00:00"/>
    <m/>
  </r>
  <r>
    <s v="Guy Wells"/>
    <s v="N/A"/>
    <s v="Closed"/>
    <s v="Engineering licences"/>
    <s v="Ansys Licences"/>
    <x v="66"/>
    <s v="Other Public Sector Framework"/>
    <s v="Ongoing"/>
    <s v="n/a"/>
    <s v="ICT"/>
    <s v="CORPORATE DEVELOPMENT"/>
    <x v="19"/>
    <s v="Chris Jones"/>
    <n v="26000"/>
    <s v="Bronze"/>
    <d v="2021-12-12T00:00:00"/>
    <d v="2024-12-11T00:00:00"/>
    <s v="1+1"/>
    <d v="2024-12-11T00:00:00"/>
    <m/>
  </r>
  <r>
    <s v="Hugo Armstrong"/>
    <s v="T/CS034/24 "/>
    <s v="Open"/>
    <s v="Hire of High-Temperature Superconducting Small Coil Winding and Testing Facilities "/>
    <s v="Hire of High-Temperature Superconducting Small Coil Winding and Testing Facilities "/>
    <x v="169"/>
    <s v="Contracts Finder"/>
    <s v="One off"/>
    <m/>
    <s v="Professional Services - Other"/>
    <s v="STEP"/>
    <x v="12"/>
    <s v="Stuart Wimbush"/>
    <n v="220000"/>
    <s v="Silver"/>
    <d v="2024-09-01T00:00:00"/>
    <d v="2025-03-30T00:00:00"/>
    <m/>
    <d v="2025-03-30T00:00:00"/>
    <m/>
  </r>
  <r>
    <s v="Imogen Pether"/>
    <s v="G Cloud "/>
    <s v="Open"/>
    <s v="E-Learning Platform "/>
    <s v="E-Learning platform for UKAEA mandatory and role specific training "/>
    <x v="170"/>
    <s v="CCS framework"/>
    <s v="ongoing "/>
    <n v="14210"/>
    <s v="Learning &amp; Development"/>
    <s v="CORPORATE SERVICES"/>
    <x v="10"/>
    <s v="Ana da Silva"/>
    <n v="50400"/>
    <s v="Bronze"/>
    <d v="2024-09-02T00:00:00"/>
    <d v="2027-09-02T00:00:00"/>
    <s v="1 year "/>
    <d v="2027-09-02T00:00:00"/>
    <m/>
  </r>
  <r>
    <s v="Imogen Pether"/>
    <s v="T/AW025/22"/>
    <s v="Open"/>
    <s v="Event Management"/>
    <s v="Event Management for professional conference"/>
    <x v="171"/>
    <s v="CCS framework"/>
    <s v="Ongoing"/>
    <n v="13230"/>
    <s v="Professional Services - Other"/>
    <s v="CORPORATE DEVELOPMENT"/>
    <x v="17"/>
    <s v="Iain Forcer"/>
    <n v="300000"/>
    <s v="Bronze"/>
    <d v="2022-08-15T00:00:00"/>
    <d v="2024-08-15T00:00:00"/>
    <s v="Optional further year"/>
    <d v="2025-08-15T00:00:00"/>
    <m/>
  </r>
  <r>
    <s v="Imogen Pether"/>
    <s v="T/IP124/24"/>
    <s v="Open"/>
    <s v="Economic support on 2 full business cases"/>
    <s v="Economic support for two full business cases for the executive office for ITER and IRIS "/>
    <x v="149"/>
    <s v="CCS framework"/>
    <s v="one off "/>
    <n v="2093837"/>
    <s v="Professional Services - Other"/>
    <s v="CORPORATE SERVICES"/>
    <x v="25"/>
    <s v="Harry Turnbull-Jones"/>
    <n v="59500"/>
    <s v="Bronze"/>
    <d v="2024-09-05T00:00:00"/>
    <d v="2025-03-05T00:00:00"/>
    <s v="N/A"/>
    <d v="2025-03-05T00:00:00"/>
    <m/>
  </r>
  <r>
    <s v="Emma Davies"/>
    <m/>
    <s v="Closed"/>
    <s v="Ground Investigation Surveys"/>
    <s v="Surveys"/>
    <x v="172"/>
    <s v="Contracts Finder competition"/>
    <s v="Ongoing"/>
    <n v="11992"/>
    <s v="Professional Services - CCL"/>
    <s v="UKAEA General"/>
    <x v="0"/>
    <s v="Mike Bellinger"/>
    <n v="50000"/>
    <m/>
    <d v="2020-06-30T00:00:00"/>
    <d v="2021-06-30T00:00:00"/>
    <s v="None"/>
    <d v="2021-06-30T00:00:00"/>
    <m/>
  </r>
  <r>
    <s v="Calum Stead "/>
    <m/>
    <s v="Closed"/>
    <s v="Transport Consultancy"/>
    <s v="Transport Consultancy support to Campus Development"/>
    <x v="173"/>
    <s v="Contracts Finder competition"/>
    <s v="Ongoing"/>
    <n v="11296"/>
    <s v="Professional Services - Other"/>
    <s v="UKAEA General"/>
    <x v="15"/>
    <s v="Iain Wallace"/>
    <n v="325000"/>
    <s v="Bronze"/>
    <d v="2019-04-01T00:00:00"/>
    <d v="2022-03-31T00:00:00"/>
    <s v="2+1+1+1"/>
    <d v="2024-03-31T00:00:00"/>
    <m/>
  </r>
  <r>
    <s v="Maili Nugent"/>
    <m/>
    <s v="Closed"/>
    <s v="Installation, testing of a ventilation System for MRF"/>
    <s v="Ventilation system for MRF"/>
    <x v="174"/>
    <s v="Contracts Finder competition"/>
    <s v="One off"/>
    <n v="2055016"/>
    <s v="Professional Services - Other"/>
    <s v="UKAEA General"/>
    <x v="0"/>
    <s v="Mir Ali"/>
    <n v="1105964"/>
    <s v="Silver"/>
    <d v="2021-10-07T00:00:00"/>
    <d v="2022-03-31T00:00:00"/>
    <s v="none"/>
    <s v="30/04/2022 Finishing maintenance docs. "/>
    <m/>
  </r>
  <r>
    <s v="Imogen Pether"/>
    <s v="n/a"/>
    <s v="Closed"/>
    <s v="Public Relations for UKAEA"/>
    <s v="Public Relations for UKAEA"/>
    <x v="175"/>
    <s v="Contracts Finder"/>
    <s v="Ongoing"/>
    <n v="2058020"/>
    <s v="Professional Services - Other"/>
    <s v="CENTRAL OPERATIONS"/>
    <x v="16"/>
    <s v="Sarah Lewis"/>
    <n v="50000"/>
    <s v="Bronze"/>
    <d v="2022-01-10T00:00:00"/>
    <d v="2024-03-31T00:00:00"/>
    <s v="1 +1"/>
    <d v="2024-03-31T00:00:00"/>
    <m/>
  </r>
  <r>
    <s v="Maili Nugent"/>
    <m/>
    <s v="Closed"/>
    <s v="Supply Of Gamma Spectroscopy Instrument"/>
    <s v="Supply of Gamma Spectroscopy Instrument"/>
    <x v="176"/>
    <s v="Contracts Finder competition"/>
    <s v="One off"/>
    <n v="2058562"/>
    <s v="Professional Services - Other"/>
    <s v="UKAEA General"/>
    <x v="0"/>
    <s v="Kimberley Lennon"/>
    <n v="75801"/>
    <s v="Bronze"/>
    <d v="2022-01-25T00:00:00"/>
    <d v="2022-04-30T00:00:00"/>
    <s v="none"/>
    <d v="2023-04-30T00:00:00"/>
    <m/>
  </r>
  <r>
    <s v="Maili Nugent"/>
    <s v="T/HS079/22"/>
    <s v="Closed"/>
    <s v="Hot Cells Design "/>
    <s v="Hot Cells Design "/>
    <x v="177"/>
    <s v="Contracts Finder competition"/>
    <s v="One off"/>
    <n v="13315"/>
    <s v="Professional Services - Other"/>
    <s v="MATERIALS, BLANKETS &amp; RESEARCH PROGRAMME "/>
    <x v="28"/>
    <s v="Mark Perman"/>
    <n v="620244.84"/>
    <s v="Bronze"/>
    <d v="2022-10-24T00:00:00"/>
    <d v="2023-06-24T00:00:00"/>
    <s v="No"/>
    <d v="2024-05-30T00:00:00"/>
    <m/>
  </r>
  <r>
    <s v="Robert Franklin"/>
    <s v="T/LB004/23"/>
    <s v="Open"/>
    <s v="Environmental and Radiological Sampling and Analysis at Culham"/>
    <s v="Routine sampling and analysis of air, soil, rain water, river water and groundwater for levels of Tritium and or beta and gamma radioactivity."/>
    <x v="178"/>
    <s v="Find a tender"/>
    <s v="Ongoing"/>
    <s v="13685 (2078112)"/>
    <s v="Professional Services - Other"/>
    <s v="QSHE, Risk &amp; Assurance"/>
    <x v="21"/>
    <s v="Darren Bickell"/>
    <n v="225170"/>
    <s v="Bronze"/>
    <d v="2023-07-01T00:00:00"/>
    <d v="2026-06-30T00:00:00"/>
    <s v="1+1"/>
    <d v="2026-06-30T00:00:00"/>
    <m/>
  </r>
  <r>
    <s v="Imogen Pether"/>
    <s v="T/JS127/23"/>
    <s v="Open"/>
    <s v="Fusion APPG Support"/>
    <s v="Fusion All Party Parlaimentary Group Support"/>
    <x v="179"/>
    <s v="Contracts Finder"/>
    <s v="Ongoing"/>
    <n v="14001"/>
    <s v="Professional Services - Other"/>
    <s v="CORPORATE DEVELOPMENT"/>
    <x v="17"/>
    <s v="Valerie Jamieson"/>
    <n v="50000"/>
    <s v="Bronze"/>
    <d v="2024-03-21T00:00:00"/>
    <d v="2025-03-10T00:00:00"/>
    <s v="plus 1"/>
    <d v="2025-03-10T00:00:00"/>
    <m/>
  </r>
  <r>
    <s v="Maili Nugent"/>
    <m/>
    <s v="Closed"/>
    <s v="Carbon Fibre Compostes"/>
    <s v="Carbon Fibre Compostes"/>
    <x v="180"/>
    <s v="Contracts Finder competition"/>
    <s v="One off"/>
    <n v="2077099"/>
    <s v="Research"/>
    <s v="UKAEA General"/>
    <x v="4"/>
    <s v="Andrea Davies"/>
    <n v="44309.9"/>
    <s v="Bronze"/>
    <d v="2023-06-02T00:00:00"/>
    <d v="2023-12-02T00:00:00"/>
    <s v="4 months"/>
    <d v="2024-03-31T00:00:00"/>
    <m/>
  </r>
  <r>
    <s v="Jim McGough"/>
    <m/>
    <s v="Closed"/>
    <s v="Incineration of IBC's"/>
    <s v="Incineration of IBC's"/>
    <x v="181"/>
    <s v="Contracts Finder competition"/>
    <s v="One off"/>
    <n v="2054711"/>
    <s v="Waste Management"/>
    <s v="UKAEA General"/>
    <x v="0"/>
    <s v="Matt Sinclair"/>
    <n v="45885"/>
    <s v="Bronze"/>
    <d v="2021-09-28T00:00:00"/>
    <s v="31/11/2021"/>
    <s v="none"/>
    <d v="2021-11-30T00:00:00"/>
    <m/>
  </r>
  <r>
    <s v="Imogen Pether"/>
    <s v="n/a"/>
    <s v="Closed"/>
    <s v="Distributor services for UKAEA films"/>
    <s v="Distributot and marketing support for Starmakers 1 &amp; 2"/>
    <x v="182"/>
    <s v="Direct award (no competition)"/>
    <s v="One off"/>
    <s v="TBC"/>
    <s v="Communications"/>
    <s v="CENTRAL OPERATIONS"/>
    <x v="17"/>
    <s v="Celestine Cheong"/>
    <n v="28000"/>
    <s v="Bronze"/>
    <d v="2024-05-07T00:00:00"/>
    <d v="2024-11-06T00:00:00"/>
    <s v="None"/>
    <d v="2024-11-06T00:00:00"/>
    <m/>
  </r>
  <r>
    <s v="Jane Lubbock "/>
    <s v="n/a"/>
    <s v="Closed"/>
    <s v="Jet Decommissioning Celebration Event"/>
    <s v="Provision of Marquee and Infrastructure Services."/>
    <x v="183"/>
    <s v="Contracts Finder competition"/>
    <s v="One off"/>
    <s v="C13925"/>
    <s v="Communications"/>
    <s v="NFTP"/>
    <x v="4"/>
    <s v="Kate Conway "/>
    <n v="125000"/>
    <s v="Bronze"/>
    <d v="2024-02-19T00:00:00"/>
    <d v="2024-02-23T00:00:00"/>
    <m/>
    <d v="2024-02-23T00:00:00"/>
    <m/>
  </r>
  <r>
    <s v="Imogen Pether"/>
    <s v="T/IP028/24"/>
    <s v="Open"/>
    <s v="Site wide Smoking and Cycle Shelter Refurbishments "/>
    <s v="Site wide smoking and cycle shelter refurbishment and installation"/>
    <x v="184"/>
    <s v="Dynamic Purchasing System"/>
    <s v="one off "/>
    <n v="14123"/>
    <s v="Construction"/>
    <s v="CORPORATE DEVELOPMENT"/>
    <x v="2"/>
    <s v="Adam Clark"/>
    <n v="49228"/>
    <s v="Bronze"/>
    <d v="2024-06-19T00:00:00"/>
    <d v="2025-03-30T00:00:00"/>
    <s v="n/a"/>
    <d v="2025-03-30T00:00:00"/>
    <m/>
  </r>
  <r>
    <s v="Imogen Pether"/>
    <s v="T/IP003/24"/>
    <s v="Open"/>
    <s v="F4 Kitchen refurbishment "/>
    <s v="F4 Kitchen Refurbishment through Dynamic Purchasing System"/>
    <x v="185"/>
    <s v="Dynamic Purchasing System"/>
    <s v="one off "/>
    <n v="2091863"/>
    <s v="Construction"/>
    <s v="CORPORATE DEVELOPMENT"/>
    <x v="2"/>
    <s v="Adam Clark"/>
    <n v="37177"/>
    <s v="Bronze"/>
    <d v="2024-07-09T00:00:00"/>
    <d v="2025-03-30T00:00:00"/>
    <s v="n/a"/>
    <d v="2025-03-30T00:00:00"/>
    <m/>
  </r>
  <r>
    <s v="Jim McGough"/>
    <m/>
    <s v="Closed"/>
    <s v="Civils Work for HVPS-6"/>
    <s v="Civils Works for HVPS 6"/>
    <x v="186"/>
    <s v="Contracts Finder competition"/>
    <s v="One off"/>
    <n v="11777"/>
    <s v="Construction"/>
    <s v="PLASMAS, FUSION OPERATIONS &amp; ITER OPS"/>
    <x v="5"/>
    <s v="Martin Lyster"/>
    <n v="200000"/>
    <s v="Bronze"/>
    <d v="2020-01-21T00:00:00"/>
    <d v="2020-08-30T00:00:00"/>
    <s v="none"/>
    <d v="2020-11-30T00:00:00"/>
    <m/>
  </r>
  <r>
    <s v="Chris Yates "/>
    <m/>
    <s v="Closed"/>
    <s v="Supply and Installation of Site Wide Switch Frames "/>
    <s v="Provision of replacement of 30 exisiting CFS Switch frames "/>
    <x v="159"/>
    <s v="Contracts Finder competition"/>
    <s v="Ongoing"/>
    <n v="12813"/>
    <s v="Construction"/>
    <s v="UKAEA General"/>
    <x v="0"/>
    <s v="Dan Sinclair "/>
    <n v="905860.75"/>
    <s v="Silver"/>
    <d v="2021-11-23T00:00:00"/>
    <d v="2022-11-11T00:00:00"/>
    <s v="None"/>
    <d v="2022-12-20T00:00:00"/>
    <m/>
  </r>
  <r>
    <s v="Imogen Pether"/>
    <s v="T/IP094/24"/>
    <s v="Open"/>
    <s v="Site Window and Door refurbishment "/>
    <s v="Site wide window and door refurbishment across UKAEA Culham Campus older building portfolio "/>
    <x v="187"/>
    <s v="Dynamic Purchasing System"/>
    <s v="one off "/>
    <n v="14189"/>
    <s v="Construction"/>
    <s v="CORPORATE DEVELOPMENT"/>
    <x v="2"/>
    <s v="Adam Clark"/>
    <n v="201701"/>
    <s v="Bronze"/>
    <d v="2024-08-31T00:00:00"/>
    <d v="2024-11-30T00:00:00"/>
    <s v="N/A"/>
    <d v="2025-03-30T00:00:00"/>
    <m/>
  </r>
  <r>
    <s v="Imogen Pether "/>
    <s v="T/CG028/23"/>
    <s v="Open"/>
    <s v="Legal Services Panel "/>
    <s v="Panel of 7 law firms set up as a framework to provide UKAEA with general legal services "/>
    <x v="188"/>
    <s v="Call-off from existing framework"/>
    <s v="Ongoing"/>
    <n v="13975"/>
    <s v="Professional Services - Other"/>
    <s v="CORPORATE SERVICES"/>
    <x v="11"/>
    <s v="Sally Jones"/>
    <n v="5000000"/>
    <s v="Bronze"/>
    <d v="2024-04-01T00:00:00"/>
    <d v="2028-09-30T00:00:00"/>
    <s v="n/a"/>
    <d v="2028-09-30T00:00:00"/>
    <m/>
  </r>
  <r>
    <s v="Imogen Pether "/>
    <s v="T/CG028/23"/>
    <s v="Open"/>
    <s v="Legal Services Panel "/>
    <s v="Panel of 7 law firms set up as a framework to provide UKAEA with general legal services "/>
    <x v="189"/>
    <s v="Call-off from existing framework"/>
    <s v="Ongoing"/>
    <n v="13978"/>
    <s v="Professional Services - Other"/>
    <s v="CORPORATE SERVICES"/>
    <x v="11"/>
    <s v="Sally Jones"/>
    <n v="5000000"/>
    <s v="Bronze"/>
    <d v="2024-04-01T00:00:00"/>
    <d v="2028-09-30T00:00:00"/>
    <s v="n/a"/>
    <d v="2028-09-30T00:00:00"/>
    <m/>
  </r>
  <r>
    <s v="Imogen Pether "/>
    <s v="T/CG028/23"/>
    <s v="Open"/>
    <s v="Legal Services Panel "/>
    <s v="Panel of 7 law firms set up as a framework to provide UKAEA with general legal services "/>
    <x v="190"/>
    <s v="Call-off from existing framework"/>
    <s v="Ongoing"/>
    <n v="13979"/>
    <s v="Professional Services - Other"/>
    <s v="CORPORATE SERVICES"/>
    <x v="11"/>
    <s v="Sally Jones"/>
    <n v="5000000"/>
    <s v="Bronze"/>
    <d v="2024-04-01T00:00:00"/>
    <d v="2028-09-30T00:00:00"/>
    <s v="n/a"/>
    <d v="2028-09-30T00:00:00"/>
    <m/>
  </r>
  <r>
    <s v="Maili Nugent"/>
    <s v="T/MN101/23"/>
    <s v="Closed"/>
    <s v="SCS"/>
    <s v="ESS Cold Test Component - Target Wheel &amp; Shaft"/>
    <x v="191"/>
    <s v="Contracts Finder competition"/>
    <s v="One off"/>
    <n v="13859"/>
    <s v="Facilities"/>
    <s v="Robotics, Repurposing &amp; Decommisioning"/>
    <x v="3"/>
    <s v="Christopher Gotts"/>
    <n v="61600"/>
    <s v="Bronze"/>
    <d v="2024-11-07T00:00:00"/>
    <d v="2024-03-31T00:00:00"/>
    <s v="No"/>
    <d v="2024-05-30T00:00:00"/>
    <m/>
  </r>
  <r>
    <s v="Imogen Pether "/>
    <s v="T/CG028/23"/>
    <s v="Open"/>
    <s v="Legal Services Panel "/>
    <s v="Panel of 7 law firms set up as a framework to provide UKAEA with general legal services "/>
    <x v="192"/>
    <s v="Call-off from existing framework"/>
    <s v="Ongoing"/>
    <n v="13981"/>
    <s v="Professional Services - Other"/>
    <s v="CORPORATE SERVICES"/>
    <x v="11"/>
    <s v="Sally Jones"/>
    <n v="5000000"/>
    <s v="Bronze"/>
    <d v="2024-04-01T00:00:00"/>
    <d v="2028-09-30T00:00:00"/>
    <s v="n/a"/>
    <d v="2028-09-30T00:00:00"/>
    <m/>
  </r>
  <r>
    <s v="Imogen Pether "/>
    <s v="n/a"/>
    <s v="Open"/>
    <s v="Property Legal Services"/>
    <s v="Commercial Property Legal Services "/>
    <x v="91"/>
    <s v="CCS framework"/>
    <s v="Ongoing"/>
    <n v="13612"/>
    <s v="Professional Services - Other"/>
    <s v="CORPORATE SERVICES"/>
    <x v="1"/>
    <s v="Dawn Russell"/>
    <n v="625000"/>
    <s v="Bronze"/>
    <d v="2023-05-16T00:00:00"/>
    <d v="2027-05-16T00:00:00"/>
    <n v="1"/>
    <d v="2027-05-16T00:00:00"/>
    <m/>
  </r>
  <r>
    <s v="Imogen Pether "/>
    <m/>
    <s v="Open"/>
    <s v="Audit Services for AVC and SPPSP Pension Schemes"/>
    <s v="Audit Services for AVC and SPPSP Pension Schemes"/>
    <x v="193"/>
    <s v="CCS framework"/>
    <s v="Ongoing"/>
    <n v="13364"/>
    <s v="Professional Services - Other"/>
    <s v="CORPORATE SERVICES"/>
    <x v="20"/>
    <s v="Ian Korner"/>
    <n v="50000"/>
    <s v="Bronze"/>
    <d v="2023-01-09T00:00:00"/>
    <d v="2026-01-08T00:00:00"/>
    <s v="Plus one"/>
    <d v="2026-01-08T00:00:00"/>
    <m/>
  </r>
  <r>
    <s v="Imogen Pether "/>
    <s v="n/a"/>
    <s v="Open"/>
    <s v="Employee Selection Assessments "/>
    <s v="Employee Selection Assessments and Psychometric Testing "/>
    <x v="194"/>
    <s v="Contracts Finder"/>
    <s v="Ongoing"/>
    <n v="13454"/>
    <s v="Personnel Related"/>
    <s v="CORPORATE SERVICES"/>
    <x v="10"/>
    <s v="Paul Bellamy "/>
    <n v="80000"/>
    <s v="Bronze"/>
    <d v="2023-03-09T00:00:00"/>
    <d v="2026-03-09T00:00:00"/>
    <s v="none"/>
    <d v="2026-03-09T00:00:00"/>
    <m/>
  </r>
  <r>
    <s v="Guy Wells"/>
    <s v="closed"/>
    <s v="Closed"/>
    <s v="HPC Debugging Software (closed)"/>
    <s v="Software for HPC system"/>
    <x v="195"/>
    <s v="Contracts Finder"/>
    <s v="Ongoing"/>
    <n v="12379"/>
    <s v="ICT"/>
    <s v="CORPORATE SERVICES"/>
    <x v="27"/>
    <s v="Shaun Smith"/>
    <n v="180000"/>
    <s v="Bronze"/>
    <d v="2021-03-29T00:00:00"/>
    <d v="2022-03-28T00:00:00"/>
    <s v="1 Year"/>
    <d v="2022-03-28T00:00:00"/>
    <m/>
  </r>
  <r>
    <s v="Imogen Pether "/>
    <s v="n/a"/>
    <s v="Open"/>
    <s v="Managed Development Programme"/>
    <s v="Managed Development programme course at UKAEA"/>
    <x v="196"/>
    <s v="Find a tender"/>
    <s v="Ongoing"/>
    <n v="13842"/>
    <s v="Learning and Dev"/>
    <s v="CORPORATE DEVELOPMENT"/>
    <x v="10"/>
    <s v="Marcia Rosum "/>
    <n v="240000"/>
    <s v="Bronze"/>
    <d v="2023-10-16T00:00:00"/>
    <d v="2026-10-16T00:00:00"/>
    <s v="1 year"/>
    <d v="2026-05-16T00:00:00"/>
    <m/>
  </r>
  <r>
    <s v="Ben Oborne"/>
    <m/>
    <s v="Closed"/>
    <s v="Hybrid Welding ExploratoryTesting"/>
    <s v="Hybrid Welding Exploratory Testing"/>
    <x v="197"/>
    <s v="Contracts Finder competition"/>
    <s v="One off"/>
    <n v="13591"/>
    <s v="Not Common Goods and Services"/>
    <s v="CENTRAL OPERATIONS"/>
    <x v="3"/>
    <s v="Shaun Harte"/>
    <n v="136052"/>
    <s v="Bronze"/>
    <d v="2023-05-01T00:00:00"/>
    <d v="2024-02-27T00:00:00"/>
    <s v="None"/>
    <d v="2024-02-27T00:00:00"/>
    <m/>
  </r>
  <r>
    <s v="Ben Oborne"/>
    <m/>
    <s v="Closed"/>
    <s v="Manufacture and Supply of CCM"/>
    <s v="The manufacture and delivery of STORM Central Column Mock Up"/>
    <x v="191"/>
    <s v="Contracts Finder competition"/>
    <s v="One off"/>
    <n v="13872"/>
    <s v="Not Common Goods and Services"/>
    <s v="Robotics, Repurposing &amp; Decommisioning"/>
    <x v="3"/>
    <s v="Sam Eniade"/>
    <n v="40000"/>
    <s v="Bronze"/>
    <d v="2023-12-07T00:00:00"/>
    <d v="2024-02-19T00:00:00"/>
    <s v="N/A"/>
    <d v="2024-02-19T00:00:00"/>
    <m/>
  </r>
  <r>
    <s v="Ben Oborne"/>
    <m/>
    <s v="Closed"/>
    <s v="Manufacture and Supply of RP"/>
    <s v="The manufacture and delivery of STORM Receiving Pedestal Mock Up"/>
    <x v="191"/>
    <s v="Contracts Finder competition"/>
    <s v="One off"/>
    <n v="13873"/>
    <s v="Not Common Goods and Services"/>
    <s v="Robotics, Repurposing &amp; Decommisioning"/>
    <x v="3"/>
    <s v="Sam Eniade"/>
    <n v="24000"/>
    <s v="Bronze"/>
    <d v="2023-12-07T00:00:00"/>
    <d v="2024-02-19T00:00:00"/>
    <s v="N/A"/>
    <d v="2024-02-19T00:00:00"/>
    <m/>
  </r>
  <r>
    <s v="Ioanna Bampatsia "/>
    <s v="n/a"/>
    <s v="Open"/>
    <s v="Framework Contract for UKAEA Patent Attorney Panel"/>
    <s v="IP Legal Services"/>
    <x v="198"/>
    <s v="Find a tender"/>
    <s v="Ongoing"/>
    <n v="12219"/>
    <s v="Professional Services - Other"/>
    <s v="CORPORATE DEVELOPMENT"/>
    <x v="11"/>
    <s v="Hether Lewtas"/>
    <n v="250000"/>
    <s v="Bronze"/>
    <d v="2020-04-01T00:00:00"/>
    <d v="2026-03-31T00:00:00"/>
    <s v="None"/>
    <d v="2026-03-31T00:00:00"/>
    <m/>
  </r>
  <r>
    <s v="Ioanna Bampatsia "/>
    <s v="n/a"/>
    <s v="Open"/>
    <s v="Framework Contract for UKAEA Patent Attorney Panel"/>
    <s v="IP Legal Services"/>
    <x v="199"/>
    <s v="Find a tender"/>
    <s v="Ongoing"/>
    <n v="12220"/>
    <s v="Professional Services - Other"/>
    <s v="CORPORATE SERVICES"/>
    <x v="11"/>
    <s v="Heather Lewtas "/>
    <n v="100000"/>
    <s v="Bronze"/>
    <d v="2020-04-01T00:00:00"/>
    <d v="2026-03-31T00:00:00"/>
    <s v="None"/>
    <d v="2026-03-31T00:00:00"/>
    <m/>
  </r>
  <r>
    <s v="Carl Evans"/>
    <s v="unknown"/>
    <s v="Closed"/>
    <s v="Cryogenic Transfer Lines"/>
    <s v="Design, Manufacture, Install Cryogenic Transfer Lines"/>
    <x v="200"/>
    <s v="Contracts Finder competition"/>
    <s v="One off"/>
    <n v="2052673"/>
    <s v="Not Common Goods and Services"/>
    <s v="PLASMAS, FUSION OPERATIONS &amp; ITER OPS"/>
    <x v="5"/>
    <s v="Paul Richardson"/>
    <n v="155000"/>
    <s v="Bronze"/>
    <d v="2021-07-23T00:00:00"/>
    <d v="2021-12-31T00:00:00"/>
    <s v="N/A"/>
    <d v="2025-09-26T00:00:00"/>
    <m/>
  </r>
  <r>
    <s v="Jack Swindells"/>
    <s v="n/a"/>
    <s v="Open"/>
    <s v="Site Wide Passenger Lift Consultancy "/>
    <s v="UKAEA Site Wide Passenger Lift Consultancy "/>
    <x v="201"/>
    <s v="CCS framework"/>
    <s v="Ongoing"/>
    <n v="13580"/>
    <s v="Professional Services - Other"/>
    <s v="CENTRAL OPERATIONS"/>
    <x v="2"/>
    <s v="Adam Clark"/>
    <n v="150000"/>
    <s v="Bronze"/>
    <d v="2023-05-05T00:00:00"/>
    <d v="2025-05-05T00:00:00"/>
    <s v="1 year "/>
    <d v="2025-05-05T00:00:00"/>
    <m/>
  </r>
  <r>
    <s v="Ioanna Bampatsia"/>
    <m/>
    <s v="Open"/>
    <s v="FIP SBRI Lithium  - Uni of Bristol 2 (VAT not claimable)"/>
    <s v="SBRI Competition: Fusions Industry Challenges Cycle 3"/>
    <x v="202"/>
    <s v="SBRI competition"/>
    <s v="One off"/>
    <n v="13814"/>
    <s v="Research"/>
    <s v="Fusion Technology, Tritium Fuel Cycle &amp; Industrial Capability"/>
    <x v="29"/>
    <s v="Victoria Fox"/>
    <s v="£1,237,502.00_x0009_"/>
    <s v="Bronze"/>
    <d v="2023-10-01T00:00:00"/>
    <d v="2025-05-31T00:00:00"/>
    <s v="N/A"/>
    <d v="2025-05-31T00:00:00"/>
    <m/>
  </r>
  <r>
    <s v="Ioanna Bampatsia"/>
    <m/>
    <s v="Open"/>
    <s v="FIP SBRI Lithium  - Uni of Edinburgh (VAT not claimable)"/>
    <s v="SBRI Competition: Fusions Industry Challenges Cycle 3"/>
    <x v="203"/>
    <s v="SBRI competition"/>
    <s v="One off"/>
    <n v="13816"/>
    <s v="Research"/>
    <s v="Fusion Technology, Tritium Fuel Cycle &amp; Industrial Capability"/>
    <x v="29"/>
    <s v="Victoria Fox"/>
    <n v="1497970"/>
    <s v="Bronze"/>
    <d v="2023-10-01T00:00:00"/>
    <d v="2025-05-31T00:00:00"/>
    <s v="N/A"/>
    <d v="2025-05-31T00:00:00"/>
    <m/>
  </r>
  <r>
    <s v="Robert Franklin"/>
    <s v="unknown"/>
    <s v="Closed"/>
    <s v="MAST-U EBW Vacuum Pumping Stations"/>
    <s v="EBW Vacuum Pumping Stations"/>
    <x v="204"/>
    <s v="Contracts Finder competition"/>
    <s v="One off"/>
    <n v="2084526"/>
    <s v="Not Common Goods and Services"/>
    <s v="PLASMAS, FUSION OPERATIONS &amp; ITER OPS"/>
    <x v="30"/>
    <s v="Helen Webster"/>
    <n v="35283.19"/>
    <s v="Bronze"/>
    <d v="2023-12-18T00:00:00"/>
    <d v="2024-03-29T00:00:00"/>
    <s v="N/A"/>
    <d v="2024-03-29T00:00:00"/>
    <m/>
  </r>
  <r>
    <s v="Ioanna Bampatsia"/>
    <m/>
    <s v="Open"/>
    <s v="FIP SBRI Lithium  - Uni of Manchester (VAT not claimable)"/>
    <s v="SBRI Competition: Fusions Industry Challenges Cycle 3"/>
    <x v="205"/>
    <s v="SBRI competition"/>
    <s v="One off"/>
    <n v="13817"/>
    <s v="Research"/>
    <s v="Fusion Technology, Tritium Fuel Cycle &amp; Industrial Capability"/>
    <x v="29"/>
    <s v="Victoria Fox"/>
    <n v="1285606"/>
    <s v="Bronze"/>
    <d v="2023-10-01T00:00:00"/>
    <d v="2025-05-31T00:00:00"/>
    <s v="N/A"/>
    <d v="2025-05-31T00:00:00"/>
    <m/>
  </r>
  <r>
    <s v="Ioanna Bampatsia"/>
    <m/>
    <s v="Open"/>
    <s v="FIP SBRI Lithium  - Bangor Uni (VAT not claimable)"/>
    <s v="SBRI Competition: Fusions Industry Challenges Cycle 3  "/>
    <x v="206"/>
    <s v="SBRI competition"/>
    <s v="One off"/>
    <n v="13811"/>
    <s v="Research"/>
    <s v="Fusion Technology, Tritium Fuel Cycle &amp; Industrial Capability"/>
    <x v="29"/>
    <s v="Victoria Fox"/>
    <n v="1164578"/>
    <s v="Bronze"/>
    <d v="2023-10-01T00:00:00"/>
    <d v="2025-03-31T00:00:00"/>
    <s v="N/A"/>
    <d v="2025-03-31T00:00:00"/>
    <m/>
  </r>
  <r>
    <s v="Ioanna Bampatsia"/>
    <m/>
    <s v="Open"/>
    <s v="FIP SBRI Lithium  - Uni of Bristol 1 (VAT not claimable)"/>
    <s v="SBRI Competition: Fusions Industry Challenges Cycle 3"/>
    <x v="202"/>
    <s v="SBRI competition"/>
    <s v="One off"/>
    <n v="13813"/>
    <s v="Research"/>
    <s v="Fusion Technology, Tritium Fuel Cycle &amp; Industrial Capability"/>
    <x v="29"/>
    <s v="Victoria Fox"/>
    <n v="726383"/>
    <s v="Bronze"/>
    <d v="2023-10-01T00:00:00"/>
    <d v="2025-05-31T00:00:00"/>
    <s v="N/A"/>
    <d v="2025-05-31T00:00:00"/>
    <m/>
  </r>
  <r>
    <s v="Ioanna Bampatsia "/>
    <s v="T/IB140/23"/>
    <s v="Open"/>
    <s v="CVD Diamond Washers"/>
    <s v="Procurement of  CVD diamond washers of type A or B"/>
    <x v="207"/>
    <s v="Contracts Finder"/>
    <s v="One off"/>
    <n v="2089126"/>
    <s v="Not Common Goods and Services"/>
    <s v="CORPORATE SERVICES"/>
    <x v="31"/>
    <s v="Karyn Eden "/>
    <n v="19713.2"/>
    <s v="Bronze"/>
    <d v="2024-04-23T00:00:00"/>
    <d v="2024-10-30T00:00:00"/>
    <s v="None"/>
    <d v="2024-10-30T00:00:00"/>
    <m/>
  </r>
  <r>
    <s v="Jack Swindells"/>
    <s v="T/PA282/21"/>
    <s v="Open"/>
    <s v="UKAEA Security CCTV Systems"/>
    <s v="UKAEA Security CCTV Systems"/>
    <x v="208"/>
    <s v="Contracts Finder"/>
    <s v="Ongoing"/>
    <n v="13095"/>
    <s v="Not Common Goods and Services"/>
    <s v="CORPORATE SERVICES"/>
    <x v="2"/>
    <s v="Martin Percival"/>
    <n v="125000"/>
    <s v="Bronze"/>
    <d v="2022-05-13T00:00:00"/>
    <d v="2025-04-30T00:00:00"/>
    <s v="1 year option"/>
    <d v="2025-04-30T00:00:00"/>
    <m/>
  </r>
  <r>
    <s v="Carl Evans"/>
    <s v="unknown"/>
    <s v="Closed"/>
    <s v="Package Chiller"/>
    <s v="Manufacture of Package Chiller"/>
    <x v="209"/>
    <s v="Contracts Finder competition"/>
    <s v="One off"/>
    <s v="2035488 (11661)"/>
    <s v="Not Common Goods and Services"/>
    <s v="PLASMAS, FUSION OPERATIONS &amp; ITER OPS"/>
    <x v="5"/>
    <s v="Sean Emery"/>
    <n v="132000"/>
    <s v="Bronze"/>
    <d v="2019-10-22T00:00:00"/>
    <d v="2023-11-28T00:00:00"/>
    <s v="N/A"/>
    <d v="2024-03-30T00:00:00"/>
    <m/>
  </r>
  <r>
    <s v="Maili Nugent"/>
    <m/>
    <s v="Closed"/>
    <s v="Manufacture and Delivery of PINI Grids "/>
    <s v="Accelerator Grids for MAST UE"/>
    <x v="210"/>
    <s v="Contracts Finder competition"/>
    <s v="One off"/>
    <n v="12339"/>
    <s v="Not Common Goods and Services"/>
    <s v="PLASMAS, FUSION OPERATIONS &amp; ITER OPS"/>
    <x v="5"/>
    <s v="Stuart Robinson"/>
    <n v="193931.9"/>
    <s v="Bronze"/>
    <d v="2021-01-22T00:00:00"/>
    <d v="2022-04-30T00:00:00"/>
    <s v="None"/>
    <d v="2024-03-31T00:00:00"/>
    <m/>
  </r>
  <r>
    <s v="Maili Nugent"/>
    <s v="T/MN116/23"/>
    <s v="Closed"/>
    <s v="CNC 5 axis Milling Machine"/>
    <s v="CNC 5 axis Milling Machine"/>
    <x v="211"/>
    <s v="Contracts Finder competition"/>
    <s v="One off"/>
    <n v="13948"/>
    <s v="Not Common Goods and Services"/>
    <s v="PLASMAS, FUSION OPERATIONS &amp; ITER OPS"/>
    <x v="5"/>
    <s v="Dave Langridge"/>
    <n v="200095"/>
    <s v="Bronze"/>
    <d v="2024-02-23T00:00:00"/>
    <d v="2024-03-31T00:00:00"/>
    <s v="None"/>
    <d v="2024-03-31T00:00:00"/>
    <s v="G:\FINCON\Contracts\Tenders &amp; Contracts\Ops Team\05. General\1. Contracts\13948 - CNC Mill - DMG"/>
  </r>
  <r>
    <s v="Guy Wells"/>
    <s v="closed"/>
    <s v="Closed"/>
    <s v="ITIL Consultancy"/>
    <s v="IT Consutancy"/>
    <x v="212"/>
    <s v="Contracts Finder"/>
    <s v="Ongoing"/>
    <n v="12101"/>
    <s v="Not Common Goods and Services"/>
    <s v="CORPORATE SERVICES"/>
    <x v="19"/>
    <s v="Claire-Ann Thompson"/>
    <n v="180000"/>
    <s v="Bronze"/>
    <d v="2020-08-01T00:00:00"/>
    <d v="2023-07-31T00:00:00"/>
    <s v="N/a"/>
    <d v="2024-03-10T00:00:00"/>
    <m/>
  </r>
  <r>
    <s v="Phil Perkins"/>
    <s v="Closed"/>
    <s v="Closed"/>
    <s v="LongOps WP 3.4.2 Haptic Simulator"/>
    <s v="Development Supply install and commissioning of Haptic Training Simulator"/>
    <x v="213"/>
    <s v="Contracts Finder competition"/>
    <s v="One off"/>
    <n v="12776"/>
    <s v="Not Common Goods and Services"/>
    <s v="Robotics, Repurposing &amp; Decommisioning"/>
    <x v="3"/>
    <s v="Pete Gillham"/>
    <n v="128000"/>
    <s v="Bronze"/>
    <d v="2021-10-26T00:00:00"/>
    <d v="2022-06-30T00:00:00"/>
    <s v="None"/>
    <d v="2022-09-30T00:00:00"/>
    <m/>
  </r>
  <r>
    <s v="Calum Stead"/>
    <m/>
    <s v="Closed"/>
    <s v="Northern Boundary Tree Planting"/>
    <s v="Provide a section of Tree screening along the northern Boundary to support the landscape masterplan and assist future planning permissions."/>
    <x v="214"/>
    <s v="Contracts Finder competition"/>
    <s v="One off"/>
    <n v="12881"/>
    <s v="Not Common Goods and Services"/>
    <s v="UKAEA General"/>
    <x v="0"/>
    <s v="Colin Smith"/>
    <n v="97713"/>
    <m/>
    <d v="2022-01-17T00:00:00"/>
    <d v="2022-03-31T00:00:00"/>
    <s v="None"/>
    <d v="2022-05-15T00:00:00"/>
    <m/>
  </r>
  <r>
    <s v="Carl Evans"/>
    <m/>
    <s v="Closed"/>
    <s v="GaFIB Upgrade EBSD"/>
    <s v="Design, Build, Deliver, Commission and provide Training in the operation of the EBSD system"/>
    <x v="215"/>
    <s v="Contracts Finder competition"/>
    <s v="One off"/>
    <n v="12977"/>
    <s v="Not Common Goods and Services"/>
    <s v="PLASMAS, FUSION OPERATIONS &amp; ITER OPS"/>
    <x v="5"/>
    <s v="Sam Waters"/>
    <n v="104536"/>
    <s v="Bronze"/>
    <d v="2022-02-25T00:00:00"/>
    <d v="2023-03-31T00:00:00"/>
    <s v="N/A"/>
    <d v="2024-03-31T00:00:00"/>
    <m/>
  </r>
  <r>
    <s v="Robert Franklin"/>
    <s v="N/A"/>
    <s v="Closed"/>
    <s v="Supply of Two 80kV HVDC Earth and Isolation Switchgear Assemblies"/>
    <s v="Supply of Two 80kV HVDC Earth and Isolation Switchgear Assemblies"/>
    <x v="216"/>
    <s v="Contracts Finder competition"/>
    <s v="One off"/>
    <n v="13012"/>
    <s v="Not Common Goods and Services"/>
    <s v="PLASMAS, FUSION OPERATIONS &amp; ITER OPS"/>
    <x v="5"/>
    <s v="Yehya Farhoud"/>
    <n v="111400"/>
    <s v="Bronze"/>
    <d v="2022-03-15T00:00:00"/>
    <d v="2022-08-08T00:00:00"/>
    <s v="None"/>
    <d v="2023-12-31T00:00:00"/>
    <m/>
  </r>
  <r>
    <s v="Carl Evans"/>
    <m/>
    <s v="Closed"/>
    <s v="Mechanical Test Instrument for Hot Cells"/>
    <s v="UKAEA wishes to procure Mechanical Test Equipment for use within Hot Cells at the Materials Research Facility - Culham Science Centre. "/>
    <x v="217"/>
    <s v="Contracts Finder competition"/>
    <s v="One off"/>
    <n v="13070"/>
    <s v="Not Common Goods and Services"/>
    <s v="PLASMAS, FUSION OPERATIONS &amp; ITER OPS"/>
    <x v="5"/>
    <s v="Philip Earp"/>
    <n v="445000"/>
    <s v="Bronze"/>
    <d v="2022-03-25T00:00:00"/>
    <d v="2023-03-31T00:00:00"/>
    <s v="N/A"/>
    <d v="2024-03-30T00:00:00"/>
    <m/>
  </r>
  <r>
    <s v="Andrea Djordjevic"/>
    <s v="Unknown"/>
    <s v="Closed"/>
    <s v="Procurement of 2 x Cryocoolers for A Cryo-Mechanical Test Rig"/>
    <s v="Procurement of 2 x Cryocoolers for A Cryo-Mechanical Test Rig"/>
    <x v="218"/>
    <s v="Contracts Finder competition"/>
    <s v="One off"/>
    <s v="TBC"/>
    <s v="Not Common Goods and Services"/>
    <s v="STEP"/>
    <x v="12"/>
    <s v="Ahmed Elfaraskoury"/>
    <m/>
    <m/>
    <d v="2022-09-26T00:00:00"/>
    <d v="2023-03-31T00:00:00"/>
    <s v="None"/>
    <d v="2023-03-31T00:00:00"/>
    <m/>
  </r>
  <r>
    <s v="Imogen Pether "/>
    <s v="n/a"/>
    <s v="Closed"/>
    <s v="MAST -U HV Switchgear "/>
    <s v="MAST -U HV Switchgear "/>
    <x v="219"/>
    <s v="Contracts Finder"/>
    <s v="One off"/>
    <n v="13281"/>
    <s v="Not Common Goods and Services"/>
    <s v="PLASMAS, FUSION OPERATIONS &amp; ITER OPS"/>
    <x v="5"/>
    <s v="Dan Steele"/>
    <n v="122928"/>
    <s v="Bronze"/>
    <d v="2022-09-28T00:00:00"/>
    <d v="2023-09-22T00:00:00"/>
    <s v="N/A"/>
    <d v="2023-09-22T00:00:00"/>
    <m/>
  </r>
  <r>
    <s v="Robert Franklin"/>
    <s v="N/A"/>
    <s v="Closed"/>
    <s v="P4 Cooling Towers - Replace Tower Packing and Drift Eliminators"/>
    <s v="P4 Cooling Towers - Replace Tower Packing and Drift Eliminators"/>
    <x v="220"/>
    <s v="Contracts Finder competition"/>
    <s v="One off"/>
    <n v="13359"/>
    <s v="Not Common Goods and Services"/>
    <s v="UKAEA General"/>
    <x v="0"/>
    <s v="David Gear"/>
    <n v="49148"/>
    <s v="Bronze"/>
    <d v="2022-11-17T00:00:00"/>
    <d v="2023-01-31T00:00:00"/>
    <s v="Nil"/>
    <d v="2023-01-31T00:00:00"/>
    <m/>
  </r>
  <r>
    <s v="Ben Oborne"/>
    <m/>
    <s v="Closed"/>
    <s v="WP18 RACE Laser Cutting Trial"/>
    <s v="WP18 RACE Laser Cutting Trial"/>
    <x v="197"/>
    <s v="Contracts Finder competition"/>
    <s v="One off"/>
    <n v="13428"/>
    <s v="Not Common Goods and Services"/>
    <s v="Robotics, Repurposing &amp; Decommisioning"/>
    <x v="4"/>
    <s v="Yeshern Maharaj"/>
    <n v="146426"/>
    <s v="Bronze"/>
    <d v="2023-01-23T00:00:00"/>
    <d v="2023-05-12T00:00:00"/>
    <s v="N/A"/>
    <d v="2023-06-05T00:00:00"/>
    <m/>
  </r>
  <r>
    <s v="Ben Oborne"/>
    <m/>
    <s v="Closed"/>
    <s v="RHSME Viewing Systems"/>
    <s v="RHSME Viewing Systems"/>
    <x v="221"/>
    <s v="Contracts Finder competition"/>
    <s v="One off"/>
    <n v="2071984"/>
    <s v="Not Common Goods and Services"/>
    <s v="Robotics, Repurposing &amp; Decommisioning"/>
    <x v="4"/>
    <s v="Steve Gilligan"/>
    <n v="35778"/>
    <s v="Bronze"/>
    <d v="2023-01-26T00:00:00"/>
    <d v="2023-03-31T00:00:00"/>
    <s v="N/A"/>
    <d v="2023-03-31T00:00:00"/>
    <m/>
  </r>
  <r>
    <s v="Phil Perkins"/>
    <s v="Closed"/>
    <s v="Closed"/>
    <s v="11.4 - RAICo - Ceiling mounted manipulators for Glovebox"/>
    <s v="11.4 - RAICo - Ceiling mounted manipulators for Glovebox"/>
    <x v="222"/>
    <s v="Contracts Finder competition"/>
    <s v="One off"/>
    <s v="C/2072071"/>
    <s v="Not Common Goods and Services"/>
    <s v="Robotics, Repurposing &amp; Decommisioning"/>
    <x v="8"/>
    <s v="Pete Gillham"/>
    <n v="137400"/>
    <s v="Bronze"/>
    <d v="2023-01-26T00:00:00"/>
    <d v="2023-02-28T00:00:00"/>
    <s v="N/A"/>
    <d v="2023-02-28T00:00:00"/>
    <m/>
  </r>
  <r>
    <s v="Robert Franklin"/>
    <s v="N/A"/>
    <s v="Closed"/>
    <s v="DBB BLM Stillage and Frame Assembly"/>
    <s v="DBB BLM Stillate and Frame Assembly"/>
    <x v="174"/>
    <s v="Contracts Finder competition"/>
    <s v="One off"/>
    <n v="13402"/>
    <s v="Not Common Goods and Services"/>
    <s v="PLASMAS, FUSION OPERATIONS &amp; ITER OPS"/>
    <x v="5"/>
    <s v="John Goodenough"/>
    <n v="47498"/>
    <s v="Bronze"/>
    <d v="2023-01-27T00:00:00"/>
    <d v="2023-07-23T00:00:00"/>
    <s v="Nil"/>
    <d v="2023-12-31T00:00:00"/>
    <m/>
  </r>
  <r>
    <s v="Ben Oborne"/>
    <m/>
    <s v="Closed"/>
    <s v="H3AT TMC Metal Bellow Pump"/>
    <s v="Purchase of a Metal Bellow Pump"/>
    <x v="223"/>
    <s v="Contracts Finder competition"/>
    <s v="One off"/>
    <n v="2074369"/>
    <s v="Not Common Goods and Services"/>
    <s v="Robotics, Repurposing &amp; Decommisioning"/>
    <x v="4"/>
    <s v="Richard Mather"/>
    <n v="16336"/>
    <s v="Bronze"/>
    <d v="2023-03-27T00:00:00"/>
    <d v="2023-09-01T00:00:00"/>
    <s v="None"/>
    <d v="2023-09-01T00:00:00"/>
    <m/>
  </r>
  <r>
    <s v="Robert Franklin"/>
    <s v="N/A"/>
    <s v="Closed"/>
    <s v="Water Pumps for MAST-U EBW Water Circulation Plant"/>
    <s v="Water Pumps for MAST-U EBW Water Circulation Plant"/>
    <x v="224"/>
    <s v="Contracts Finder competition"/>
    <s v="One off"/>
    <n v="2076549"/>
    <s v="Not Common Goods and Services"/>
    <s v="PLASMAS, FUSION OPERATIONS &amp; ITER OPS"/>
    <x v="5"/>
    <s v="John Crockett"/>
    <n v="49541.45"/>
    <s v="Bronze"/>
    <d v="2023-05-17T00:00:00"/>
    <d v="2023-09-22T00:00:00"/>
    <s v="N/A"/>
    <d v="2023-10-31T00:00:00"/>
    <m/>
  </r>
  <r>
    <s v="Robert Franklin"/>
    <s v="N/A"/>
    <s v="Closed"/>
    <s v="Infrared Camera"/>
    <s v="Supply of Infrared Camera"/>
    <x v="225"/>
    <s v="Contracts Finder competition"/>
    <s v="One off"/>
    <n v="2076869"/>
    <s v="Not Common Goods and Services"/>
    <s v="PLASMAS, FUSION OPERATIONS &amp; ITER OPS"/>
    <x v="5"/>
    <s v="Joe Allen"/>
    <n v="58550"/>
    <s v="Bronze"/>
    <d v="2023-05-24T00:00:00"/>
    <d v="2023-08-02T00:00:00"/>
    <s v="N/A"/>
    <d v="2023-09-30T00:00:00"/>
    <m/>
  </r>
  <r>
    <s v="Robert Franklin"/>
    <s v="N/A"/>
    <s v="Closed"/>
    <s v="National Instruments PXI System Components"/>
    <s v="National Instruments PXI System Components"/>
    <x v="226"/>
    <s v="Contracts Finder competition"/>
    <s v="One off"/>
    <n v="2079729"/>
    <s v="Not Common Goods and Services"/>
    <s v="PLASMAS, FUSION OPERATIONS &amp; ITER OPS"/>
    <x v="5"/>
    <s v="Paul Jepson"/>
    <n v="58606.080000000002"/>
    <s v="Bronze"/>
    <d v="2023-08-08T00:00:00"/>
    <d v="2023-09-22T00:00:00"/>
    <s v="Nil"/>
    <d v="2023-09-22T00:00:00"/>
    <m/>
  </r>
  <r>
    <s v="Abdullah Ansari"/>
    <m/>
    <s v="Closed"/>
    <s v="AWE"/>
    <s v="Metallic parts"/>
    <x v="227"/>
    <s v="Contracts Finder competition"/>
    <s v="One off"/>
    <n v="13538"/>
    <s v="Not Common Goods and Services"/>
    <s v="NFTP"/>
    <x v="0"/>
    <s v="Sam Nouvellon"/>
    <n v="139450"/>
    <s v="Bronze"/>
    <d v="2023-12-02T00:00:00"/>
    <d v="2023-03-03T00:00:00"/>
    <m/>
    <d v="2023-03-03T00:00:00"/>
    <m/>
  </r>
  <r>
    <s v="Jack Swindells"/>
    <m/>
    <s v="Open"/>
    <s v="Records Storage &amp; Management Services"/>
    <s v="Storage of UKAEA Arcived records and management of them"/>
    <x v="228"/>
    <s v="Direct award (no competition)"/>
    <s v="Ongoing"/>
    <n v="3000163593"/>
    <s v="Office Solutions"/>
    <s v="CORPORATE SERVICES"/>
    <x v="17"/>
    <s v="Ryan Diver"/>
    <n v="133197"/>
    <s v="Bronze"/>
    <d v="2011-08-17T00:00:00"/>
    <d v="2024-07-31T00:00:00"/>
    <s v="None"/>
    <d v="2024-12-31T00:00:00"/>
    <s v="G:\FINCON\Contracts\Tenders &amp; Contracts\Ops Team\05. General\1. Contracts\3000163593 - Oasis - Records Storage and Management Services 2011"/>
  </r>
  <r>
    <s v="Jack Swindells"/>
    <s v="T/GW073/21"/>
    <s v="Open"/>
    <s v="Grounds Maintenance "/>
    <s v="Grounds Maintenance "/>
    <x v="229"/>
    <s v="Call-off from existing framework"/>
    <s v="Ongoing"/>
    <n v="12683"/>
    <s v="Facilities"/>
    <s v="CORPORATE DEVELOPMENT"/>
    <x v="2"/>
    <s v="Tamsyn Simpson"/>
    <n v="404457"/>
    <s v="Bronze"/>
    <d v="2021-09-01T00:00:00"/>
    <d v="2023-08-30T00:00:00"/>
    <s v="3 years"/>
    <d v="2025-09-01T00:00:00"/>
    <m/>
  </r>
  <r>
    <s v="Jack Swindells"/>
    <s v="T/GW/136/21"/>
    <s v="Open"/>
    <s v="Tree surgery"/>
    <s v="Tree Surgery"/>
    <x v="229"/>
    <s v="Call-off from existing framework"/>
    <s v="Ongoing"/>
    <n v="12682"/>
    <s v="Facilities"/>
    <s v="CORPORATE SERVICES"/>
    <x v="2"/>
    <s v="Tamsyn Simpson"/>
    <n v="200000"/>
    <s v="Bronze"/>
    <d v="2021-09-01T00:00:00"/>
    <d v="2024-08-30T00:00:00"/>
    <s v="2 Years"/>
    <d v="2025-08-30T00:00:00"/>
    <m/>
  </r>
  <r>
    <s v="Jack Swindells"/>
    <s v="T/GW166/22"/>
    <s v="Open"/>
    <s v="Cleaning Services"/>
    <s v="Cleaning Services"/>
    <x v="230"/>
    <s v="CCS framework"/>
    <s v="Ongoing"/>
    <n v="13516"/>
    <s v="Facilities"/>
    <s v="CORPORATE SERVICES"/>
    <x v="2"/>
    <s v="Guy Wells"/>
    <n v="8000000"/>
    <s v="Silver"/>
    <d v="2023-05-01T00:00:00"/>
    <d v="2026-04-30T00:00:00"/>
    <s v="Yes"/>
    <d v="2026-04-30T00:00:00"/>
    <m/>
  </r>
  <r>
    <s v="Joanne Davies"/>
    <m/>
    <s v="Closed"/>
    <s v="Seperation of Isotopes for Fusion Materials"/>
    <s v="Seperation of Isotopes for Fusion Materials"/>
    <x v="87"/>
    <s v="Contracts Finder competition"/>
    <s v="One off"/>
    <s v="T/HS110/21  "/>
    <s v="Not Common Goods and Services"/>
    <s v="STEP"/>
    <x v="12"/>
    <s v="Trevor Madden"/>
    <n v="100000"/>
    <s v="Bronze"/>
    <s v="?"/>
    <d v="2023-03-31T00:00:00"/>
    <m/>
    <d v="2023-03-31T00:00:00"/>
    <m/>
  </r>
  <r>
    <s v="Jack Swindells"/>
    <s v="T/JS083/23"/>
    <s v="Open"/>
    <s v="Provision of Water Coolers"/>
    <s v="Plumbed in and bottled cooled water"/>
    <x v="231"/>
    <s v="CCS framework"/>
    <s v="Ongoing"/>
    <n v="10821"/>
    <s v="Facilities"/>
    <s v="CORPORATE DEVELOPMENT"/>
    <x v="2"/>
    <s v="Caroline Johnson"/>
    <n v="75000"/>
    <s v="Bronze"/>
    <d v="2023-10-26T00:00:00"/>
    <d v="2026-11-30T00:00:00"/>
    <s v="1 + 1"/>
    <d v="2026-11-30T00:00:00"/>
    <m/>
  </r>
  <r>
    <s v="Jack Swindells"/>
    <s v="T/JS107/22"/>
    <s v="Open"/>
    <s v="Commercial Vehicle Leasing and Fleet Management"/>
    <s v="Commercial Vehicle Leasing and Fleet Management"/>
    <x v="232"/>
    <s v="CCS framework"/>
    <s v="Ongoing"/>
    <n v="13267"/>
    <s v="Fleet"/>
    <s v="CORPORATE SERVICES"/>
    <x v="2"/>
    <s v="Elizabeth Curtis"/>
    <n v="75000"/>
    <s v="Bronze"/>
    <d v="2022-10-01T00:00:00"/>
    <d v="2025-09-30T00:00:00"/>
    <s v="1+1"/>
    <d v="2025-09-30T00:00:00"/>
    <m/>
  </r>
  <r>
    <s v="Jack Swindells"/>
    <m/>
    <s v="Open"/>
    <s v="Production Printer "/>
    <s v="Production Printer for Print Services "/>
    <x v="233"/>
    <s v="CCS framework"/>
    <s v="Ongoing"/>
    <n v="13818"/>
    <s v="Print Management"/>
    <s v="CORPORATE SERVICES"/>
    <x v="2"/>
    <s v="Stuart Morris"/>
    <n v="135070.93"/>
    <s v="Bronze"/>
    <d v="2023-10-16T00:00:00"/>
    <d v="2026-10-16T00:00:00"/>
    <s v="1 plus 1"/>
    <d v="2026-10-16T00:00:00"/>
    <m/>
  </r>
  <r>
    <s v="Jack Swindells"/>
    <s v="T/JS188/22"/>
    <s v="Open"/>
    <s v="Provision of passive fire protection"/>
    <s v="Provision of passive fire protection"/>
    <x v="234"/>
    <s v="Contracts Finder"/>
    <s v="Ongoing"/>
    <n v="13560"/>
    <s v="Facilities"/>
    <s v="CORPORATE DEVELOPMENT"/>
    <x v="2"/>
    <s v="Samuel Pritchett"/>
    <n v="3000000"/>
    <s v="Silver"/>
    <d v="2023-05-15T00:00:00"/>
    <d v="2026-04-30T00:00:00"/>
    <s v="1+1"/>
    <d v="2026-04-30T00:00:00"/>
    <m/>
  </r>
  <r>
    <s v="Jack Swindells"/>
    <s v="T/JS120/22"/>
    <s v="Open"/>
    <s v="Provision of Forklift Trucks and Mobile Elevating Platform Hire"/>
    <s v="Provision of Forklift Trucks and Mobile Elevating Platform Hire"/>
    <x v="5"/>
    <s v="Find a tender"/>
    <s v="Ongoing"/>
    <n v="13496"/>
    <s v="Facilities"/>
    <s v="CORPORATE SERVICES"/>
    <x v="2"/>
    <s v="Paul Knape"/>
    <n v="270000"/>
    <s v="Bronze"/>
    <d v="2023-04-01T00:00:00"/>
    <d v="2024-03-31T00:00:00"/>
    <s v="1+1+1"/>
    <d v="2024-12-31T00:00:00"/>
    <m/>
  </r>
  <r>
    <s v="Jack Swindells"/>
    <s v="T/JS039/24"/>
    <s v="Open"/>
    <s v="General and mixed waste recycling"/>
    <s v="General and mixed waste recycling"/>
    <x v="235"/>
    <s v="Other Public Sector Framework"/>
    <s v="Ongoing"/>
    <n v="14115"/>
    <s v="Facilities"/>
    <s v="CORPORATE SERVICES"/>
    <x v="2"/>
    <s v="Tamsyn Simpson"/>
    <n v="250000"/>
    <s v="Bronze"/>
    <d v="2019-04-01T00:00:00"/>
    <d v="2024-03-31T00:00:00"/>
    <s v="3+1"/>
    <d v="2027-06-30T00:00:00"/>
    <m/>
  </r>
  <r>
    <s v="Jack Swindells"/>
    <s v="T/JS077/22"/>
    <s v="Open"/>
    <s v="Maintenance of High-Pressure Compressors and Breathing Equipment Systems"/>
    <s v="Maintenance of High-Pressure Compressors and Breathing Equipment Systems"/>
    <x v="236"/>
    <s v="Contracts Finder"/>
    <s v="Ongoing"/>
    <n v="13210"/>
    <s v="Professional Services - Other"/>
    <s v="CORPORATE DEVELOPMENT"/>
    <x v="2"/>
    <s v="Mark Crick"/>
    <n v="50000"/>
    <s v="Bronze"/>
    <d v="2022-08-01T00:00:00"/>
    <d v="2024-07-31T00:00:00"/>
    <s v="1 x 12 Months"/>
    <d v="2025-07-31T00:00:00"/>
    <m/>
  </r>
  <r>
    <s v="Jack Swindells"/>
    <s v="T/GW091/21"/>
    <s v="Open"/>
    <s v="Pest control services"/>
    <s v="Pest control"/>
    <x v="237"/>
    <s v="Other Public Sector Framework"/>
    <s v="Ongoing"/>
    <n v="12681"/>
    <s v="Facilities"/>
    <s v="CORPORATE SERVICES"/>
    <x v="2"/>
    <s v="Tamsyn Simpson"/>
    <n v="60000"/>
    <s v="Bronze"/>
    <d v="2021-09-01T00:00:00"/>
    <d v="2024-08-31T00:00:00"/>
    <s v="3+1"/>
    <d v="2025-08-31T00:00:00"/>
    <m/>
  </r>
  <r>
    <s v="Jack Swindells"/>
    <s v="T/GW051/21"/>
    <s v="Open"/>
    <s v="Fire and Security Maintenance"/>
    <s v="Fire and Security"/>
    <x v="238"/>
    <s v="Other Public Sector Framework"/>
    <s v="Ongoing"/>
    <n v="12544"/>
    <s v="Facilities"/>
    <s v="CORPORATE DEVELOPMENT"/>
    <x v="2"/>
    <s v="Sam Pritchett"/>
    <n v="800000"/>
    <s v="Silver"/>
    <d v="2024-07-01T00:00:00"/>
    <d v="2024-06-30T00:00:00"/>
    <s v="1+1"/>
    <d v="2025-07-01T00:00:00"/>
    <m/>
  </r>
  <r>
    <s v="Jack Swindells"/>
    <s v="T/GW164/22"/>
    <s v="Open"/>
    <s v="Security &amp; Emergency Services, Post, Site…"/>
    <s v="Security and post services"/>
    <x v="239"/>
    <s v="Find a tender"/>
    <s v="Ongoing"/>
    <n v="13546"/>
    <s v="Facilities"/>
    <s v="CORPORATE SERVICES"/>
    <x v="2"/>
    <s v="Liz Curtis"/>
    <n v="5100000"/>
    <s v="Silver"/>
    <d v="2024-04-11T00:00:00"/>
    <d v="2027-04-10T00:00:00"/>
    <s v="Yes"/>
    <d v="2027-03-31T00:00:00"/>
    <m/>
  </r>
  <r>
    <s v="Jack Swindells"/>
    <s v="N/A"/>
    <s v="Open"/>
    <s v="Catering Services"/>
    <s v="Catering and conferencing"/>
    <x v="240"/>
    <s v="Find a tender"/>
    <s v="Ongoing"/>
    <n v="10881"/>
    <s v="Facilities"/>
    <s v="CORPORATE SERVICES"/>
    <x v="2"/>
    <s v="Liz Curtis"/>
    <n v="358000"/>
    <s v="Bronze"/>
    <d v="2017-01-20T00:00:00"/>
    <d v="2024-01-12T00:00:00"/>
    <s v="N/a"/>
    <d v="2025-01-12T00:00:00"/>
    <m/>
  </r>
  <r>
    <s v="Jane Lubbock"/>
    <s v="T/JSL110/23"/>
    <s v="Open"/>
    <s v="11.24 RAICo Marketing contract "/>
    <s v="Provision of Marketing Services to RAICo Programme"/>
    <x v="241"/>
    <s v="Contracts Finder"/>
    <s v="One off"/>
    <s v="C/13895"/>
    <s v="Not Common Goods and Services"/>
    <s v="Robotics, Repurposing &amp; Decommisioning"/>
    <x v="8"/>
    <s v="Pete Gillham"/>
    <n v="122450"/>
    <s v="Bronze"/>
    <d v="2023-12-06T00:00:00"/>
    <d v="2025-03-31T00:00:00"/>
    <s v="N/A"/>
    <d v="2025-03-31T00:00:00"/>
    <s v="G:\FINCON\Contracts\Tenders &amp; Contracts\Projects Team\05 - Phil\RAICo\11.24 - Marketing communications\08 - Contract docs"/>
  </r>
  <r>
    <s v="Joanne Davies"/>
    <s v="Unknown"/>
    <s v="Open"/>
    <s v="PhD Will Clarke - Electromagnetic Turbulence Saturation Model "/>
    <s v="PhD Will Clarke - Electromagnetic Turbulence Saturation Model "/>
    <x v="242"/>
    <s v="* Other (please specify in comments)"/>
    <s v="Ongoing"/>
    <n v="12746"/>
    <s v="Research"/>
    <s v="STEP"/>
    <x v="12"/>
    <s v="Andrew Wise"/>
    <n v="81000"/>
    <s v="Bronze"/>
    <d v="2021-10-05T00:00:00"/>
    <d v="2025-09-30T00:00:00"/>
    <s v="N/A"/>
    <d v="2025-09-30T00:00:00"/>
    <s v="contract docs not found"/>
  </r>
  <r>
    <s v="Joanne Davies"/>
    <s v="Unknown"/>
    <s v="Closed"/>
    <s v="Consultancy services to develop the Funded Decommissioing Plan."/>
    <s v="Consultancy services to develop the Funded Decommissioing Plan."/>
    <x v="122"/>
    <s v="Contracts Finder competition"/>
    <s v="Ongoing"/>
    <n v="12457"/>
    <s v="Professional Services - Other"/>
    <s v="STEP"/>
    <x v="12"/>
    <s v="Mark Gilbert"/>
    <n v="300000"/>
    <s v="Bronze"/>
    <d v="2021-05-07T00:00:00"/>
    <d v="2024-03-31T00:00:00"/>
    <s v="N/A"/>
    <d v="2024-03-31T00:00:00"/>
    <m/>
  </r>
  <r>
    <s v="Joanne Davies"/>
    <s v="Unknown"/>
    <s v="Closed"/>
    <s v="IVC Erosion Estimates"/>
    <s v="IVC Erosion Estimates"/>
    <x v="243"/>
    <s v="Contracts Finder competition"/>
    <s v="Closed"/>
    <n v="12610"/>
    <s v="Professional Services - Other"/>
    <s v="STEP"/>
    <x v="12"/>
    <s v="Thomas Barrett"/>
    <n v="180000"/>
    <s v="Bronze"/>
    <d v="2021-07-26T00:00:00"/>
    <d v="2023-12-31T00:00:00"/>
    <s v="N/A"/>
    <d v="2023-12-31T00:00:00"/>
    <m/>
  </r>
  <r>
    <s v="Phil Perkins"/>
    <s v="Closed"/>
    <s v="Closed"/>
    <s v="Provision of Services for the production of LongOps Training Manual"/>
    <s v="Development of LongOps Training Programme"/>
    <x v="244"/>
    <s v="Contracts Finder competition"/>
    <s v="One off"/>
    <n v="12684"/>
    <s v="Professional Services - Other"/>
    <s v="Robotics, Repurposing &amp; Decommisioning"/>
    <x v="3"/>
    <s v="Pete Gillham"/>
    <n v="100112"/>
    <s v="Bronze"/>
    <d v="2021-09-02T00:00:00"/>
    <d v="2022-07-29T00:00:00"/>
    <s v="None"/>
    <d v="2022-09-30T00:00:00"/>
    <m/>
  </r>
  <r>
    <s v="Joanne Davies"/>
    <s v="Unknown"/>
    <s v="Closed"/>
    <s v="Enviromental Studies "/>
    <s v="Enviromental Studies "/>
    <x v="32"/>
    <s v="Contracts Finder competition"/>
    <s v="Ongoing"/>
    <n v="12960"/>
    <s v="Professional Services - Other"/>
    <s v="STEP"/>
    <x v="12"/>
    <s v="James Heaten"/>
    <n v="231667.88"/>
    <s v="Bronze"/>
    <d v="2022-02-15T00:00:00"/>
    <d v="2024-03-31T00:00:00"/>
    <s v="N/A"/>
    <d v="2024-03-31T00:00:00"/>
    <m/>
  </r>
  <r>
    <s v="Phil Perkins"/>
    <s v="Closed"/>
    <s v="Closed"/>
    <s v="3.3.2 Technology development for accurate control of long, slender, flexible, high-payload articulated deployment booms"/>
    <s v="3.3.2 Technology development for accurate control of long, slender, flexible, high-payload articulated deployment booms"/>
    <x v="245"/>
    <s v="Contracts Finder competition"/>
    <s v="One off"/>
    <s v="C/2063688"/>
    <s v="Professional Services - Other"/>
    <s v="Robotics, Repurposing &amp; Decommisioning"/>
    <x v="3"/>
    <s v="Hanna Fikremariam"/>
    <n v="150000"/>
    <s v="Bronze"/>
    <d v="2022-06-09T00:00:00"/>
    <d v="2023-06-30T00:00:00"/>
    <s v="N/A"/>
    <d v="2023-08-31T00:00:00"/>
    <m/>
  </r>
  <r>
    <s v="Dominic Rocha"/>
    <s v="Unknown"/>
    <s v="Closed"/>
    <s v="Design Agency Support for STEP"/>
    <s v="Design and branding services to support STEP."/>
    <x v="246"/>
    <s v="Contracts Finder competition"/>
    <s v="One off"/>
    <n v="13507"/>
    <s v="Professional Services - Other"/>
    <s v="STEP"/>
    <x v="12"/>
    <s v="Saranne Postans"/>
    <n v="75000"/>
    <s v="Bronze"/>
    <d v="2023-03-03T00:00:00"/>
    <d v="2024-03-31T00:00:00"/>
    <s v="N/A"/>
    <d v="2024-03-31T00:00:00"/>
    <m/>
  </r>
  <r>
    <s v="Jane Lubbock"/>
    <m/>
    <s v="Closed"/>
    <s v="11.07 - Systems Integration for Glovebox enclosure - build &amp; integration"/>
    <s v="Assembly of all the components in to the Saffron Glovebox"/>
    <x v="247"/>
    <s v="Contracts Finder competition"/>
    <s v="One off"/>
    <s v="C/2079557"/>
    <s v="Professional Services - Other"/>
    <s v="Robotics, Repurposing &amp; Decommisioning"/>
    <x v="0"/>
    <s v="Pete Gillham"/>
    <n v="90000"/>
    <s v="Bronze"/>
    <d v="2023-08-07T00:00:00"/>
    <d v="2023-09-29T00:00:00"/>
    <m/>
    <d v="2023-11-21T00:00:00"/>
    <m/>
  </r>
  <r>
    <s v="Catherine Sirotkin"/>
    <s v="Unknown"/>
    <s v="Closed"/>
    <s v="AC Loses Modelling"/>
    <s v="AC Losses modelling "/>
    <x v="248"/>
    <s v="Contracts Finder competition"/>
    <s v="One off"/>
    <s v="T-AD042-23"/>
    <s v="Professional Services - Other"/>
    <s v="STEP"/>
    <x v="12"/>
    <s v="Ezzat Nasr"/>
    <n v="44499"/>
    <s v="Bronze"/>
    <d v="2023-08-07T00:00:00"/>
    <d v="2023-12-31T00:00:00"/>
    <s v="N/A"/>
    <d v="2023-12-31T00:00:00"/>
    <m/>
  </r>
  <r>
    <s v="Joanne Davies"/>
    <s v="Unknown"/>
    <s v="Open"/>
    <s v="Commercial and Procurement Support to STEP for Tranche 2"/>
    <s v="Commercial and Procurement Support to STEP for Tranche 2"/>
    <x v="249"/>
    <s v="Call-off from existing framework"/>
    <s v="Ongoing"/>
    <n v="13248"/>
    <s v="Professional Services - Other"/>
    <s v="STEP"/>
    <x v="12"/>
    <s v="Sarah Palmer"/>
    <n v="1409175"/>
    <s v="Silver"/>
    <d v="2024-04-01T00:00:00"/>
    <d v="2025-03-31T00:00:00"/>
    <s v="1 x 12 Months"/>
    <d v="2025-03-31T00:00:00"/>
    <m/>
  </r>
  <r>
    <s v="Joanne Davies"/>
    <s v="Unknown"/>
    <s v="Open"/>
    <s v="WWP Financial Standing support "/>
    <s v="WWP Financial Standing support "/>
    <x v="250"/>
    <s v="Call-off from existing framework"/>
    <s v="Ongoing"/>
    <n v="13632"/>
    <s v="Professional Services - Other"/>
    <s v="STEP"/>
    <x v="12"/>
    <s v="Lewis Maani"/>
    <n v="443450"/>
    <s v="Bronze"/>
    <d v="2023-06-06T00:00:00"/>
    <d v="2024-06-05T00:00:00"/>
    <s v="1 x 12 months"/>
    <d v="2025-06-05T00:00:00"/>
    <m/>
  </r>
  <r>
    <s v="Joanne Davies"/>
    <s v="Unknown"/>
    <s v="Open"/>
    <s v="Contract Project Manager (L6) "/>
    <s v="Contract Project Manager (L6) "/>
    <x v="251"/>
    <s v="Call-off from existing framework"/>
    <s v="Closed"/>
    <n v="13127"/>
    <s v="Professional Services - Other"/>
    <s v="STEP"/>
    <x v="12"/>
    <s v="James Threadgold"/>
    <n v="84080.42"/>
    <s v="Bronze"/>
    <d v="2022-05-27T00:00:00"/>
    <d v="2026-03-13T00:00:00"/>
    <s v="N/A"/>
    <d v="2026-03-13T00:00:00"/>
    <s v="Contract file not found"/>
  </r>
  <r>
    <s v="Joanne Davies"/>
    <s v="Unknown"/>
    <s v="Closed"/>
    <s v="Alternative Measurement Methods"/>
    <s v="Research into alternative measurement methods"/>
    <x v="87"/>
    <s v="Contracts Finder competition"/>
    <s v="Ongoing"/>
    <n v="13557"/>
    <s v="Research"/>
    <s v="STEP"/>
    <x v="12"/>
    <s v="Femi Araja"/>
    <n v="125000"/>
    <s v="Bronze"/>
    <d v="2023-04-26T00:00:00"/>
    <d v="2024-03-31T00:00:00"/>
    <s v="N/A"/>
    <d v="2024-03-31T00:00:00"/>
    <m/>
  </r>
  <r>
    <s v="Matt Burton"/>
    <m/>
    <s v="Closed"/>
    <s v="JDR Characterisation Plan"/>
    <s v="JDR Characterisation Plan"/>
    <x v="252"/>
    <s v="Contracts Finder competition"/>
    <s v="One off"/>
    <n v="13587"/>
    <s v="Waste Management"/>
    <s v="Robotics, Repurposing &amp; Decommisioning"/>
    <x v="4"/>
    <s v="Lewis Simmons"/>
    <n v="97023.18"/>
    <s v="Bronze"/>
    <d v="2023-05-03T00:00:00"/>
    <d v="2024-05-30T00:00:00"/>
    <s v="Nil"/>
    <d v="2024-05-30T00:00:00"/>
    <m/>
  </r>
  <r>
    <s v="Joanne Davies"/>
    <m/>
    <s v="Open"/>
    <s v="CTT Support to STEP"/>
    <s v="CTT Support to STEP - Critical Friend"/>
    <x v="253"/>
    <s v="Call-off from existing framework"/>
    <s v="One off"/>
    <m/>
    <s v="Professional Services - Other"/>
    <s v="STEP"/>
    <x v="12"/>
    <s v="Sarah Brown"/>
    <n v="32350"/>
    <s v="Bronze"/>
    <d v="2024-03-31T00:00:00"/>
    <d v="2024-03-31T00:00:00"/>
    <m/>
    <d v="2025-03-31T00:00:00"/>
    <m/>
  </r>
  <r>
    <s v="Joanne Davies"/>
    <s v="Unknown"/>
    <s v="Open"/>
    <s v="STEP Regulatory Justification Legal Support"/>
    <s v="Legal support for STEP regulatory justification "/>
    <x v="254"/>
    <s v="CCS framework"/>
    <s v="Ongoing"/>
    <n v="2064144"/>
    <s v="Professional Services - Other"/>
    <s v="STEP"/>
    <x v="12"/>
    <s v="Saravana Gurusamy"/>
    <n v="153000"/>
    <s v="Bronze"/>
    <d v="2022-07-05T00:00:00"/>
    <d v="2025-01-08T00:00:00"/>
    <s v="N/A"/>
    <d v="2025-01-08T00:00:00"/>
    <m/>
  </r>
  <r>
    <s v="Ben Oborne"/>
    <m/>
    <s v="Closed"/>
    <s v="HyDUS Mobile Containerised Lab"/>
    <s v="The design and supply of a Mobile Containerised Lab for HyDUS"/>
    <x v="255"/>
    <s v="Direct award (no competition)"/>
    <s v="One off"/>
    <n v="2080116"/>
    <s v="Not Common Goods and Services"/>
    <s v="NFTP"/>
    <x v="3"/>
    <s v="Nafees Yaseen"/>
    <n v="836325"/>
    <s v="Bronze"/>
    <d v="2023-08-18T00:00:00"/>
    <d v="2024-02-29T00:00:00"/>
    <s v="None"/>
    <d v="2024-02-29T00:00:00"/>
    <m/>
  </r>
  <r>
    <s v="Ben Oborne"/>
    <m/>
    <s v="Closed"/>
    <s v="HyDUS Fuel Cell"/>
    <s v="Design and supply of a fuel cell for HyDUS"/>
    <x v="256"/>
    <s v="Direct award (no competition)"/>
    <s v="One off"/>
    <n v="13871"/>
    <s v="Not Common Goods and Services"/>
    <s v="NFTP"/>
    <x v="3"/>
    <s v="Nafees Yaseen"/>
    <n v="194000"/>
    <s v="Bronze"/>
    <d v="2023-11-06T00:00:00"/>
    <d v="2024-04-30T00:00:00"/>
    <s v="None"/>
    <d v="2024-04-30T00:00:00"/>
    <m/>
  </r>
  <r>
    <s v="Robert Franklin"/>
    <s v="Direct Award"/>
    <s v="Closed"/>
    <s v="Calibration of Radiation Protection Instrumentation"/>
    <s v="Calibration of Radiation Protection Insrumentation"/>
    <x v="257"/>
    <s v="Direct award (no competition)"/>
    <s v="Ongoing"/>
    <s v="13584_x000a_REF 761195"/>
    <s v="Not Common Goods and Services"/>
    <s v="UKAEA General"/>
    <x v="0"/>
    <s v="Ilona Karnowska-Paterski"/>
    <n v="15000"/>
    <s v="Bronze"/>
    <d v="2023-04-01T00:00:00"/>
    <d v="2023-12-31T00:00:00"/>
    <s v="Nil"/>
    <d v="2023-12-31T00:00:00"/>
    <s v="G:\FINCON\Contracts\Tenders &amp; Contracts\Ops Team\05. General\1. Contracts\13584 - UKHSA - RPI Calibration - Ilona Karnowska-Paterski - RAF"/>
  </r>
  <r>
    <s v="Joanne Davies"/>
    <m/>
    <s v="Open"/>
    <s v="Independent STEP Transition review"/>
    <s v="Business consulting"/>
    <x v="258"/>
    <s v="CCS framework"/>
    <s v="One off"/>
    <m/>
    <s v="Professional Services - Other"/>
    <s v="STEP"/>
    <x v="12"/>
    <s v="Sarah Brown"/>
    <n v="5000"/>
    <s v="Bronze"/>
    <d v="2023-11-07T00:00:00"/>
    <d v="2025-03-31T00:00:00"/>
    <m/>
    <d v="2025-03-31T00:00:00"/>
    <m/>
  </r>
  <r>
    <s v="Joanne Davies"/>
    <s v="Unknown"/>
    <s v="Open"/>
    <s v="IP Landscaping Services STEP"/>
    <s v="IP Services"/>
    <x v="259"/>
    <s v="Contracts Finder"/>
    <s v="Ongoing"/>
    <n v="13477"/>
    <s v="Professional Services - Other"/>
    <s v="STEP"/>
    <x v="12"/>
    <s v="Barry Sturman Mole"/>
    <n v="180000"/>
    <s v="Bronze"/>
    <d v="2023-02-15T00:00:00"/>
    <d v="2024-03-31T00:00:00"/>
    <s v="Yes"/>
    <d v="2025-03-31T00:00:00"/>
    <m/>
  </r>
  <r>
    <s v="Jordan Luker"/>
    <s v="unknown"/>
    <s v="Open"/>
    <s v="Monthly Water Sampling and Analysis"/>
    <s v="Monthly Water Sampling and Analysis"/>
    <x v="260"/>
    <s v="Direct award (no competition)"/>
    <s v="Ongoing"/>
    <n v="13389"/>
    <s v="Not Common Goods and Services"/>
    <s v="Fusion Technology, Tritium Fuel Cycle &amp; Industrial Capability"/>
    <x v="26"/>
    <s v="Jacob Collins"/>
    <n v="5932"/>
    <s v="Bronze"/>
    <d v="2022-10-01T00:00:00"/>
    <d v="2023-09-30T00:00:00"/>
    <s v="Nil"/>
    <d v="2025-09-30T00:00:00"/>
    <m/>
  </r>
  <r>
    <s v="Jordan Luker"/>
    <s v="unknown"/>
    <s v="Open"/>
    <s v="Specialist Crop Sampling"/>
    <s v="Testing of crops in locale"/>
    <x v="261"/>
    <s v="Below Threshold Tender"/>
    <s v="Ongoing"/>
    <s v="2084198 (10572)"/>
    <s v="Not Common Goods and Services"/>
    <s v="QSHE, Risk &amp; Assurance"/>
    <x v="21"/>
    <s v="Darren Bickell"/>
    <n v="132000"/>
    <s v="Bronze"/>
    <d v="2019-07-01T00:00:00"/>
    <d v="2023-06-30T00:00:00"/>
    <m/>
    <d v="2025-06-30T00:00:00"/>
    <s v="G:\FINCON\Contracts\Tenders &amp; Contracts\Ops Team\05. General\1. Contracts\10572- RCD - Crop Sampling"/>
  </r>
  <r>
    <s v="Jordan Luker"/>
    <s v="unknown"/>
    <s v="Open"/>
    <s v="Maintenance of Discriminating tritium samplers"/>
    <s v="Operation Analysis and Testing of samplers"/>
    <x v="261"/>
    <s v="Below Threshold Tender"/>
    <s v="Ongoing"/>
    <n v="11289"/>
    <s v="Not Common Goods and Services"/>
    <s v="QSHE, Risk &amp; Assurance"/>
    <x v="32"/>
    <s v="Darren Bickell"/>
    <n v="87000"/>
    <s v="Bronze"/>
    <d v="2017-12-20T00:00:00"/>
    <d v="2022-12-31T00:00:00"/>
    <s v="Can extend"/>
    <d v="2025-06-30T00:00:00"/>
    <m/>
  </r>
  <r>
    <s v="Kamilla Krajniak"/>
    <s v="T/KK145/23"/>
    <s v="Open"/>
    <s v="Site Characterisation"/>
    <s v="Site Characterisation services for West Burton site (preparation for DCO submission)"/>
    <x v="262"/>
    <s v="CCS framework"/>
    <s v="one off "/>
    <s v="S-14087"/>
    <s v="Professional Services - Other"/>
    <s v="STEP"/>
    <x v="12"/>
    <s v="Gary Corbett"/>
    <n v="8000000"/>
    <s v="Gold"/>
    <d v="2024-07-01T00:00:00"/>
    <s v="8 years"/>
    <m/>
    <d v="2026-06-30T00:00:00"/>
    <m/>
  </r>
  <r>
    <s v="Kamilla Krajniak"/>
    <s v="T-KK038-24"/>
    <s v="Open"/>
    <s v="UKIFS Chief Officer Recruitment "/>
    <s v="UKIFS Chief Officer Recruitment "/>
    <x v="263"/>
    <s v="CCS framework"/>
    <s v="one off "/>
    <n v="14159"/>
    <s v="Professional Services - Other"/>
    <s v="STEP"/>
    <x v="12"/>
    <s v="Paul Bellamy"/>
    <n v="90000"/>
    <s v="Bronze"/>
    <d v="2024-08-13T00:00:00"/>
    <d v="2025-08-12T00:00:00"/>
    <s v="1 x 6 months"/>
    <d v="2025-08-12T00:00:00"/>
    <m/>
  </r>
  <r>
    <s v="Kamilla Krajniak"/>
    <s v="T/KK075/24"/>
    <s v="Open"/>
    <s v="STEP Tranche 1 Qualitative Impact Evaluation "/>
    <s v="STEP Tranche 1 Qualitative Impact Evaluation "/>
    <x v="264"/>
    <s v="Below Threshold Tender"/>
    <s v="one off "/>
    <s v="N/A"/>
    <s v="Professional Services - Other"/>
    <s v="STEP"/>
    <x v="12"/>
    <s v="Nicola Hedges"/>
    <n v="46890"/>
    <s v="Bronze"/>
    <d v="2024-06-10T00:00:00"/>
    <d v="2024-09-17T00:00:00"/>
    <s v="N/A"/>
    <d v="2024-09-17T00:00:00"/>
    <s v="STEP T1 Qualitative Impact Evaluation PSSC Signed.pdf (adobe.com)"/>
  </r>
  <r>
    <s v="Kamilla Krajniak"/>
    <s v="JNCA/KK019/24 "/>
    <s v="Open"/>
    <s v="UKIFS Branding"/>
    <s v="Provision of UKIFS branding services"/>
    <x v="265"/>
    <s v="Direct award (no competition)"/>
    <s v="One off"/>
    <n v="13958"/>
    <s v="Communications"/>
    <s v="STEP"/>
    <x v="12"/>
    <s v="Kelly Lea"/>
    <n v="60000"/>
    <s v="Bronze"/>
    <d v="2024-03-01T00:00:00"/>
    <d v="2024-09-30T00:00:00"/>
    <s v="3 months"/>
    <d v="2024-08-30T00:00:00"/>
    <m/>
  </r>
  <r>
    <s v="Kamilla Krajniak"/>
    <s v="T/KK134/23"/>
    <s v="Open"/>
    <s v="Site Investigation Client Engineer"/>
    <s v="Site Investigation Client Engineer services for West Burton site"/>
    <x v="266"/>
    <s v="Find a tender"/>
    <s v="One off"/>
    <n v="14027"/>
    <s v="Professional Services - Other"/>
    <s v="STEP"/>
    <x v="12"/>
    <s v="Gary Corbett"/>
    <n v="1840000"/>
    <s v="Silver"/>
    <d v="2024-05-06T00:00:00"/>
    <s v="24 months"/>
    <s v="12 months"/>
    <d v="2027-05-05T00:00:00"/>
    <m/>
  </r>
  <r>
    <s v="Caroline Gow"/>
    <s v="n/a"/>
    <s v="Closed"/>
    <s v="Phase 1 People department utilisation project"/>
    <s v="Phase 1 People department utilisation project"/>
    <x v="267"/>
    <s v="Direct award (no competition)"/>
    <s v="One off"/>
    <n v="13720"/>
    <s v="Professional Services - Other"/>
    <s v="CENTRAL OPERATIONS"/>
    <x v="13"/>
    <s v="Alli Brown"/>
    <n v="144000"/>
    <s v="Bronze"/>
    <d v="2023-08-01T00:00:00"/>
    <d v="2024-07-31T00:00:00"/>
    <s v="None"/>
    <d v="2024-08-31T00:00:00"/>
    <m/>
  </r>
  <r>
    <s v="Kamilla Krajniak"/>
    <s v="JNCA-KK087-24"/>
    <s v="Open"/>
    <s v="Bloom Behaviour Assessments"/>
    <s v="Bloom Behaviour Assessments"/>
    <x v="268"/>
    <s v="Other Public Sector Framework"/>
    <s v="one off "/>
    <s v="S-14157"/>
    <s v="Professional Services - Other"/>
    <s v="STEP"/>
    <x v="12"/>
    <s v="Sarah Brown"/>
    <n v="407601"/>
    <s v="Silver"/>
    <d v="2024-07-22T00:00:00"/>
    <s v="18 months"/>
    <s v="N/A"/>
    <d v="2025-12-31T00:00:00"/>
    <m/>
  </r>
  <r>
    <s v="Kamilla Krajniak"/>
    <s v="TKK01224"/>
    <s v="Open"/>
    <s v="Concept Masterplan for West Burton"/>
    <s v="Master Planning for West Burton site"/>
    <x v="269"/>
    <s v="Find a tender"/>
    <s v="One off"/>
    <s v="T/KK012/24"/>
    <s v="Professional Services - Other"/>
    <s v="STEP"/>
    <x v="12"/>
    <s v="Dr Caroline Livingstone"/>
    <n v="300000"/>
    <s v="Silver"/>
    <d v="2024-08-05T00:00:00"/>
    <s v="12 months"/>
    <s v="12 months"/>
    <d v="2026-08-04T00:00:00"/>
    <m/>
  </r>
  <r>
    <s v="Imogen Pether "/>
    <s v="JNCA/IP074/24"/>
    <s v="Closed"/>
    <s v="FOSTER Teacher Conference"/>
    <s v="Teacher conference held at The Swan at Streatley to promote Fusion education in local schools. Funded by FOSTER programme"/>
    <x v="270"/>
    <s v="Direct award (no competition)"/>
    <s v="one off "/>
    <s v="TBC"/>
    <s v="Communications"/>
    <s v="CORPORATE SERVICES"/>
    <x v="33"/>
    <s v="Olivia Clarkson"/>
    <n v="22000"/>
    <s v="Bronze"/>
    <d v="2024-05-17T00:00:00"/>
    <s v="2 months "/>
    <s v="n/a"/>
    <d v="2024-07-17T00:00:00"/>
    <m/>
  </r>
  <r>
    <s v="Kamilla Krajniak"/>
    <s v="T/KK037/24"/>
    <s v="Open"/>
    <s v="DCO Management Services"/>
    <s v="Professional services support to DCO"/>
    <x v="271"/>
    <s v="Find a tender"/>
    <s v="One off"/>
    <n v="14220"/>
    <s v="Professional Services - Other"/>
    <s v="STEP"/>
    <x v="12"/>
    <s v="Dr Caroline Livingstone"/>
    <n v="8500000"/>
    <s v="Gold"/>
    <d v="2024-08-16T00:00:00"/>
    <s v="8 years"/>
    <s v="N/A"/>
    <d v="2032-08-18T00:00:00"/>
    <m/>
  </r>
  <r>
    <s v="Robert Franklin"/>
    <s v="T/LB148/21"/>
    <s v="Open"/>
    <s v="Cranes and Hoists Maintenance and Repair at the Culham Science Centre"/>
    <s v="To provide UKAEA with both scheduled and reactive maintenance on all crane and hoist assets."/>
    <x v="8"/>
    <s v="Contracts Finder"/>
    <s v="Ongoing"/>
    <n v="13008"/>
    <s v="Not Common Goods and Services"/>
    <s v="CENTRAL OPERATIONS"/>
    <x v="14"/>
    <s v="Robert Allan"/>
    <n v="124746"/>
    <s v="Bronze"/>
    <d v="2022-03-21T00:00:00"/>
    <d v="2025-03-21T00:00:00"/>
    <s v="None"/>
    <d v="2025-03-25T00:00:00"/>
    <m/>
  </r>
  <r>
    <s v="Steve Booker"/>
    <s v="unknown"/>
    <s v="Open"/>
    <s v="Industrial Support Services"/>
    <s v="Provision of Industrial Services"/>
    <x v="272"/>
    <s v="Find a tender"/>
    <s v="Ongoing"/>
    <n v="12950"/>
    <s v="Professional Services - Other"/>
    <s v="UKAEA General"/>
    <x v="34"/>
    <s v="Roy Marshall"/>
    <n v="9000000"/>
    <s v="Gold"/>
    <d v="2021-07-01T00:00:00"/>
    <d v="2024-06-30T00:00:00"/>
    <s v="None"/>
    <d v="2026-03-31T00:00:00"/>
    <m/>
  </r>
  <r>
    <s v="Leigh Barber "/>
    <s v="T/LB083/24"/>
    <s v="Closed"/>
    <s v="Low voltage isolation transformers"/>
    <s v="Supply of Low voltage isolation transformers"/>
    <x v="18"/>
    <s v="Contracts Finder"/>
    <s v="one off "/>
    <n v="2081685"/>
    <s v="Energy &amp; Fuels"/>
    <s v="PLASMAS, FUSION OPERATIONS &amp; ITER OPS"/>
    <x v="5"/>
    <s v="Heather Bonnell"/>
    <n v="106315"/>
    <s v="Bronze"/>
    <d v="2023-09-05T00:00:00"/>
    <d v="2024-02-24T00:00:00"/>
    <m/>
    <d v="2024-02-24T00:00:00"/>
    <m/>
  </r>
  <r>
    <s v="Guy Wells"/>
    <s v="closed"/>
    <s v="Closed"/>
    <s v="Property Software"/>
    <s v="Software"/>
    <x v="150"/>
    <s v="Direct award (no competition)"/>
    <s v="Ongoing"/>
    <n v="11999"/>
    <s v="ICT"/>
    <s v="CORPORATE SERVICES"/>
    <x v="1"/>
    <s v="Shaun Pashley"/>
    <n v="120800"/>
    <s v="Bronze"/>
    <d v="2020-11-25T00:00:00"/>
    <d v="2023-11-24T00:00:00"/>
    <s v="N/a"/>
    <d v="2024-02-28T00:00:00"/>
    <m/>
  </r>
  <r>
    <s v="Lynda Parker"/>
    <s v="Framework Direct Award"/>
    <s v="Open"/>
    <s v="Short Term Vehicle Hire Service"/>
    <s v="Provision of the Short-Term Hire of Vehicles"/>
    <x v="273"/>
    <s v="Direct award (no competition)"/>
    <s v="Ongoing"/>
    <s v="CDFA/001/23"/>
    <s v="Fleet"/>
    <s v="CORPORATE SERVICES"/>
    <x v="35"/>
    <s v="Lynda Parker"/>
    <n v="150000"/>
    <s v="Bronze"/>
    <d v="2023-05-01T00:00:00"/>
    <d v="2025-04-30T00:00:00"/>
    <s v="1 year option"/>
    <d v="2025-04-30T00:00:00"/>
    <s v="\\msrv-supportg.ccfepc.ccfe.ac.uk\CULHAMG\FINCON\Contracts\Tenders &amp; Contracts\Ops Team\05. General\1. Contracts\CDFA-001-23 - Wessex Fleet - Business Vehicle Hire - RAF\04.  Contract\Contract &amp; Rates"/>
  </r>
  <r>
    <s v="Lynda Parker"/>
    <s v="T/VT068/24"/>
    <s v="Open"/>
    <s v="Hackney Carriage and Private Hire Services (Lot 1)"/>
    <s v="Provision of Private Hire Car Service to local destinations, train stations and airports"/>
    <x v="162"/>
    <s v="Find a tender"/>
    <s v="Ongoing"/>
    <n v="14145"/>
    <s v="Facilities"/>
    <s v="CORPORATE SERVICES"/>
    <x v="35"/>
    <s v="Lynda Parker"/>
    <n v="330000"/>
    <s v="Bronze"/>
    <d v="2024-08-01T00:00:00"/>
    <d v="2027-07-31T00:00:00"/>
    <m/>
    <d v="2027-07-31T00:00:00"/>
    <m/>
  </r>
  <r>
    <s v="Lynda Parker"/>
    <s v="T/VT068/24"/>
    <s v="Open"/>
    <s v="Hackney Carriage and Private Hire Services (Lot 2)"/>
    <s v="Provision of Private Hire Car Service to local destinations, train stations and airports"/>
    <x v="163"/>
    <s v="Find a tender"/>
    <s v="Ongoing"/>
    <n v="14144"/>
    <s v="Facilities"/>
    <s v="CORPORATE SERVICES"/>
    <x v="35"/>
    <s v="Lynda Parker"/>
    <n v="120000"/>
    <s v="Bronze"/>
    <d v="2024-08-01T00:00:00"/>
    <d v="2027-07-31T00:00:00"/>
    <m/>
    <d v="2027-07-31T00:00:00"/>
    <m/>
  </r>
  <r>
    <s v="Robert Franklin"/>
    <s v="T/CE175/22"/>
    <s v="Open"/>
    <s v="Inspection Services"/>
    <s v="Inspection services for Culham Campus"/>
    <x v="274"/>
    <s v="Contracts Finder"/>
    <s v="Ongoing"/>
    <n v="13432"/>
    <s v="Not Common Goods and Services"/>
    <s v="Engineering, Computing &amp; STEP partner"/>
    <x v="34"/>
    <s v="Peter Cahil"/>
    <n v="50500"/>
    <s v="Bronze"/>
    <d v="2023-01-01T00:00:00"/>
    <d v="2023-12-31T00:00:00"/>
    <n v="2"/>
    <d v="2025-12-31T00:00:00"/>
    <s v="G:\FINCON\Contracts\Tenders &amp; Contracts\Ops Team\05. General\1. Contracts\13432 - Inspection Services - HSB"/>
  </r>
  <r>
    <s v="Maili Nugent"/>
    <s v="unknown"/>
    <s v="Open"/>
    <s v=" Fabrication machine for Hot Cells"/>
    <s v="UKAEA wishes to procure Sample Fabrication Equipment for use within Hot Cells at the Materials Research Facility - Culham Science Centre. "/>
    <x v="275"/>
    <s v="Contracts Finder"/>
    <s v="One off"/>
    <n v="13007"/>
    <s v="Not Common Goods and Services"/>
    <s v="PLASMAS, FUSION OPERATIONS &amp; ITER OPS"/>
    <x v="5"/>
    <s v="Mark Perman"/>
    <n v="888325"/>
    <s v="Silver"/>
    <d v="2022-03-25T00:00:00"/>
    <d v="2023-03-31T00:00:00"/>
    <s v="none"/>
    <d v="2025-06-06T00:00:00"/>
    <m/>
  </r>
  <r>
    <s v="Robert Franklin"/>
    <s v="unknown"/>
    <s v="Extended"/>
    <s v="Support for Intrabay Doors and Floor Valves"/>
    <s v="Technical advice to support integration of equipment"/>
    <x v="276"/>
    <s v="Direct award (no competition)"/>
    <s v="Ongoing"/>
    <n v="13631"/>
    <s v="Not Common Goods and Services"/>
    <s v="Robotics, Repurposing &amp; Decommisioning"/>
    <x v="3"/>
    <s v="James Lawton Smith"/>
    <n v="100000"/>
    <s v="Bronze"/>
    <d v="2023-04-01T00:00:00"/>
    <d v="2024-03-31T00:00:00"/>
    <s v="N/A"/>
    <d v="2025-03-31T00:00:00"/>
    <m/>
  </r>
  <r>
    <s v="Maili Nugent"/>
    <s v="T/MN084/23"/>
    <s v="Open"/>
    <s v="Friction Weld Joint"/>
    <s v="Friction Weld Joint for MAST-U"/>
    <x v="277"/>
    <s v="Contracts Finder"/>
    <s v="One off"/>
    <n v="13927"/>
    <s v="Not Common Goods and Services"/>
    <s v="PLASMAS, FUSION OPERATIONS &amp; ITER OPS"/>
    <x v="5"/>
    <s v="Kiyana Patel"/>
    <n v="50400"/>
    <s v="Bronze"/>
    <d v="2024-02-22T00:00:00"/>
    <d v="2024-08-01T00:00:00"/>
    <s v="None"/>
    <d v="2025-04-30T00:00:00"/>
    <m/>
  </r>
  <r>
    <s v="Phil Perkins"/>
    <s v="None"/>
    <s v="Closed"/>
    <s v="11.13  - RAICo - Data Exploitation"/>
    <s v="Development of the Fusion AI Accelerator"/>
    <x v="278"/>
    <s v="Direct award (no competition)"/>
    <s v="One off"/>
    <s v="C/13551"/>
    <s v="Not Common Goods and Services"/>
    <s v="Robotics, Repurposing &amp; Decommisioning"/>
    <x v="8"/>
    <s v="Pete Gillham"/>
    <n v="230000"/>
    <s v="Bronze"/>
    <d v="2023-04-17T00:00:00"/>
    <d v="2024-05-31T00:00:00"/>
    <s v="N/A"/>
    <d v="2024-05-31T00:00:00"/>
    <m/>
  </r>
  <r>
    <s v="Phil Perkins"/>
    <s v="Closed"/>
    <s v="Closed"/>
    <s v="Purchase of SPOT Robot"/>
    <s v="Purchase of SPOT Robot"/>
    <x v="32"/>
    <s v="Direct award (no competition)"/>
    <s v="One off"/>
    <n v="2067210"/>
    <s v="Not Common Goods and Services"/>
    <s v="Robotics, Repurposing &amp; Decommisioning"/>
    <x v="8"/>
    <s v="Pete Gillham"/>
    <n v="181492.44"/>
    <s v="Bronze"/>
    <d v="2022-09-16T00:00:00"/>
    <d v="2022-09-30T00:00:00"/>
    <s v="None"/>
    <d v="2022-09-30T00:00:00"/>
    <m/>
  </r>
  <r>
    <s v="Phil Perkins"/>
    <s v="Closed"/>
    <s v="Closed"/>
    <s v="11.6 - Procurement of Kinova Robot"/>
    <s v="Acquisition of Kinova Robot for lifetijme testing in Radiation Environment"/>
    <x v="279"/>
    <s v="Direct award (no competition)"/>
    <s v="One off"/>
    <s v="PO2070332"/>
    <s v="Not Common Goods and Services"/>
    <s v="Robotics, Repurposing &amp; Decommisioning"/>
    <x v="8"/>
    <s v="PeteGillham"/>
    <n v="38903"/>
    <s v="Bronze"/>
    <d v="2022-10-31T00:00:00"/>
    <d v="2023-01-31T00:00:00"/>
    <s v="N/A"/>
    <d v="2023-01-31T00:00:00"/>
    <m/>
  </r>
  <r>
    <s v="Phil Perkins"/>
    <s v="Closed"/>
    <s v="Closed"/>
    <s v="11.15 - Upgrade of existing SPOT Robots"/>
    <s v="Upgrade of exisiting SPOT robots to latest specificationa and extension of maintenance"/>
    <x v="280"/>
    <s v="Direct award (no competition)"/>
    <s v="One off"/>
    <s v=" PO2069318"/>
    <s v="Not Common Goods and Services"/>
    <s v="Robotics, Repurposing &amp; Decommisioning"/>
    <x v="8"/>
    <s v="PeteGillham"/>
    <n v="168480"/>
    <s v="Bronze"/>
    <d v="2022-12-20T00:00:00"/>
    <d v="2023-01-31T00:00:00"/>
    <s v="N/A"/>
    <d v="2023-01-31T00:00:00"/>
    <m/>
  </r>
  <r>
    <s v="Phil Perkins"/>
    <s v="Closed"/>
    <s v="Closed"/>
    <s v="11.3 - RAICo -  Glove Box Enclosure"/>
    <s v="11.3 - RAICo -  Glove Box Enclosure"/>
    <x v="281"/>
    <s v="Direct award (no competition)"/>
    <s v="One off"/>
    <s v="C/2072070"/>
    <s v="Not Common Goods and Services"/>
    <s v="Robotics, Repurposing &amp; Decommisioning"/>
    <x v="8"/>
    <s v="Pete Gillham"/>
    <n v="87943.45"/>
    <s v="Bronze"/>
    <d v="2023-01-26T00:00:00"/>
    <d v="2023-06-01T00:00:00"/>
    <s v="N/A"/>
    <d v="2023-08-31T00:00:00"/>
    <m/>
  </r>
  <r>
    <s v="Phil Perkins"/>
    <s v="Closed"/>
    <s v="Closed"/>
    <s v="11.32 - Additional SPOT"/>
    <s v="Acquisition of additional SPOT Robot for deployement in RAICo"/>
    <x v="280"/>
    <s v="Direct award (no competition)"/>
    <s v="One off"/>
    <s v="PO2072245"/>
    <s v="Not Common Goods and Services"/>
    <s v="Robotics, Repurposing &amp; Decommisioning"/>
    <x v="8"/>
    <s v="PeteGillham"/>
    <n v="200271.25"/>
    <s v="Bronze"/>
    <d v="2023-01-31T00:00:00"/>
    <d v="2023-03-31T00:00:00"/>
    <s v="N/A"/>
    <d v="2023-03-31T00:00:00"/>
    <m/>
  </r>
  <r>
    <s v="Phil Perkins"/>
    <s v="Closed"/>
    <s v="Closed"/>
    <s v="11.33 - Haptic Controller"/>
    <s v="Acquisition of Haption Haptic Controller for integration into Process cell"/>
    <x v="282"/>
    <s v="Direct award (no competition)"/>
    <s v="One off"/>
    <s v="PO2072694"/>
    <s v="Not Common Goods and Services"/>
    <s v="Robotics, Repurposing &amp; Decommisioning"/>
    <x v="8"/>
    <s v="PeteGillham"/>
    <n v="134707.63"/>
    <s v="Bronze"/>
    <d v="2023-02-09T00:00:00"/>
    <d v="2023-05-31T00:00:00"/>
    <s v="N/A"/>
    <d v="2023-05-31T00:00:00"/>
    <m/>
  </r>
  <r>
    <s v="Phil Perkins"/>
    <s v="Closed"/>
    <s v="Closed"/>
    <s v="11.2 - Academic Research"/>
    <s v="Research Services relating to RAICo Programme Theme 2"/>
    <x v="205"/>
    <s v="Direct award (no competition)"/>
    <s v="One off"/>
    <s v="C/2072072"/>
    <s v="Not Common Goods and Services"/>
    <s v="Robotics, Repurposing &amp; Decommisioning"/>
    <x v="8"/>
    <s v="PeteGillham"/>
    <n v="200000"/>
    <s v="Bronze"/>
    <d v="2023-03-17T00:00:00"/>
    <d v="2023-05-31T00:00:00"/>
    <s v="N/A"/>
    <d v="2023-05-31T00:00:00"/>
    <m/>
  </r>
  <r>
    <s v="Maili Nugent"/>
    <m/>
    <s v="Open"/>
    <s v="Service &amp; Maintenance of  SEM"/>
    <s v="Service &amp; Maintenance of  SEM in MRF at Culham Campus"/>
    <x v="283"/>
    <s v="Direct award (no competition)"/>
    <s v="Ongoing"/>
    <s v="NA"/>
    <s v="Research"/>
    <s v="Materials, Blankets &amp; Research Programme"/>
    <x v="28"/>
    <s v="Martin Kingsley"/>
    <s v="£45,000.00_x000a_"/>
    <s v="Bronze"/>
    <d v="2023-08-01T00:00:00"/>
    <d v="2026-08-01T00:00:00"/>
    <s v="None"/>
    <d v="2026-07-31T00:00:00"/>
    <m/>
  </r>
  <r>
    <s v="Robert Franklin"/>
    <s v="T/MN012/23"/>
    <s v="Open"/>
    <s v="Waste Characterisation"/>
    <s v="Waste Characterisation for all areas at Culham Campus"/>
    <x v="284"/>
    <s v="Find a tender"/>
    <s v="Ongoing"/>
    <s v="13879_x000a_"/>
    <s v="Professional Services - Other"/>
    <s v="Fusion Technology, Tritium Fuel Cycle &amp; Industrial Capability"/>
    <x v="26"/>
    <s v="Alistair Joyce"/>
    <n v="87345"/>
    <s v="Bronze"/>
    <d v="2024-02-08T00:00:00"/>
    <d v="2026-02-08T00:00:00"/>
    <s v="2 years"/>
    <d v="2026-02-08T00:00:00"/>
    <s v="G:\FINCON\Contracts\Tenders &amp; Contracts\Ops Team\05. General\1. Contracts\13879 - Waste Characterisation - Jacobs"/>
  </r>
  <r>
    <s v="Maili Nugent"/>
    <m/>
    <s v="Open"/>
    <s v="Hot Cells Extension Build"/>
    <s v="Hot Cells Extension Build for the MRF at Culham Campus"/>
    <x v="177"/>
    <s v="Find a tender"/>
    <s v="One off"/>
    <n v="13891"/>
    <s v="Construction"/>
    <s v="Materials, Blankets &amp; Research Programme"/>
    <x v="28"/>
    <s v="Mark Perman"/>
    <n v="4319600"/>
    <s v="Bronze"/>
    <d v="2023-12-21T00:00:00"/>
    <d v="2025-03-31T00:00:00"/>
    <s v="No"/>
    <d v="2025-03-31T00:00:00"/>
    <m/>
  </r>
  <r>
    <s v="Robert Franklin"/>
    <s v="T/MN006/23"/>
    <s v="Open"/>
    <s v="Analysis of Aqueos Trade Effluent"/>
    <s v="Analysis of Aqueos Trade Effluent for all areas of the Culham Campus"/>
    <x v="285"/>
    <s v="Find a tender"/>
    <s v="Ongoing"/>
    <n v="13581"/>
    <s v="Waste Management"/>
    <s v="Robotics, Repurposing &amp; Decommisioning"/>
    <x v="24"/>
    <s v="Declan Butcher"/>
    <n v="170000"/>
    <s v="Bronze"/>
    <d v="2023-05-19T00:00:00"/>
    <d v="2025-05-19T00:00:00"/>
    <n v="1"/>
    <d v="2027-05-19T00:00:00"/>
    <s v="G:\FINCON\Contracts\Tenders &amp; Contracts\Ops Team\05. General\1. Contracts\13581 - Analysis of Aqueous Trade Effluent - A&amp;A"/>
  </r>
  <r>
    <s v="Jordan Luker"/>
    <s v="T/JM129/22"/>
    <s v="Open"/>
    <s v="Incineration of radioactive waste"/>
    <s v="Incineration of Radioactive Waste for all areas of Culham Campus"/>
    <x v="235"/>
    <s v="Find a tender"/>
    <s v="Ongoing"/>
    <n v="13426"/>
    <s v="Waste Management"/>
    <s v="Fusion Technology, Tritium Fuel Cycle &amp; Industrial Capability"/>
    <x v="24"/>
    <s v="Matt Sinclair"/>
    <n v="200000"/>
    <s v="Bronze"/>
    <d v="2023-01-11T00:00:00"/>
    <d v="2024-01-11T00:00:00"/>
    <n v="2"/>
    <d v="2025-03-31T00:00:00"/>
    <s v="G:\FINCON\Contracts\Tenders &amp; Contracts\Ops Team\05. General\1. Contracts\13426 - Incineration waste - Veolia"/>
  </r>
  <r>
    <s v="Maili Nugent"/>
    <s v="T/MN104/23"/>
    <s v="Open"/>
    <s v="Dosimetry Services"/>
    <s v="Radiological dosimetry Service for all of Culham Campus"/>
    <x v="67"/>
    <s v="Find a tender"/>
    <s v="Ongoing"/>
    <n v="13849"/>
    <s v="Not Common Goods and Services"/>
    <s v="QSHE, Risk &amp; Assurance"/>
    <x v="32"/>
    <s v="Darren Bickell"/>
    <n v="247049.9"/>
    <s v="Silver"/>
    <d v="2023-11-01T00:00:00"/>
    <d v="2026-10-31T00:00:00"/>
    <s v="3+1+1"/>
    <d v="2026-10-31T00:00:00"/>
    <s v="G:\FINCON\Contracts\Tenders &amp; Contracts\Ops Team\05. General\1. Contracts\13849 - Radiological Dosimetry - Nuvia"/>
  </r>
  <r>
    <s v="Chris Clements"/>
    <s v="Unknown"/>
    <s v="Closed"/>
    <s v="The provision to evaluate the technical feasibility of the _x000a_Allam-Fetvedt cycle against the other options under _x000a_consideration."/>
    <s v="The provision to evaluate the technical feasibility of the Allam-Fetvedt cycle against the other options under consideration."/>
    <x v="286"/>
    <s v="Direct award (no competition)"/>
    <s v="One off"/>
    <s v="TBC"/>
    <s v="Professional Services - Other"/>
    <s v="STEP"/>
    <x v="0"/>
    <s v="Chris Clements"/>
    <n v="70000"/>
    <m/>
    <d v="2022-04-19T00:00:00"/>
    <d v="2022-08-01T00:00:00"/>
    <s v="N/A"/>
    <d v="2022-08-31T00:00:00"/>
    <m/>
  </r>
  <r>
    <s v="Dominic Rocha"/>
    <s v="Unknown"/>
    <s v="Closed"/>
    <s v="STEP Digital Twin Analysis and Report"/>
    <s v="GTI will use STEPusa digital twin to evaluate limits on the rapidity of power up and down events as standby conditions and component limits are varied. "/>
    <x v="287"/>
    <s v="Direct award (no competition)"/>
    <s v="One off"/>
    <n v="13156"/>
    <s v="Professional Services - Other"/>
    <s v="STEP"/>
    <x v="0"/>
    <s v="Sayeeda Omer"/>
    <n v="51736"/>
    <m/>
    <d v="2022-06-16T00:00:00"/>
    <d v="2022-08-31T00:00:00"/>
    <s v="N/A"/>
    <d v="2022-08-31T00:00:00"/>
    <m/>
  </r>
  <r>
    <s v="Maili Nugent"/>
    <m/>
    <s v="Open"/>
    <s v="Service &amp; Maintenance of FIB in MRF"/>
    <s v="Service and maintenance of FIB in MRF at Culham Campus"/>
    <x v="288"/>
    <s v="Direct award (no competition)"/>
    <s v="Ongoing"/>
    <n v="13675"/>
    <s v="Not Common Goods and Services"/>
    <s v="Materials, Blankets &amp; Research Programme"/>
    <x v="28"/>
    <s v="Martin Kingsley"/>
    <n v="180000"/>
    <s v="Bronze"/>
    <d v="2023-08-01T00:00:00"/>
    <d v="2026-07-31T00:00:00"/>
    <s v="No"/>
    <d v="2026-07-31T00:00:00"/>
    <m/>
  </r>
  <r>
    <s v="Catherine Sirotkin"/>
    <s v="Unknown"/>
    <s v="Closed"/>
    <s v="Cryogenics Design Contract"/>
    <s v="Cryogenics Design Contract"/>
    <x v="289"/>
    <s v="Direct award (no competition)"/>
    <s v="One off"/>
    <m/>
    <s v="Professional Services - Other"/>
    <s v="STEP"/>
    <x v="12"/>
    <s v="Scott McHugh"/>
    <m/>
    <s v="Bronze"/>
    <m/>
    <d v="2024-03-31T00:00:00"/>
    <s v="N/A"/>
    <d v="2024-03-31T00:00:00"/>
    <m/>
  </r>
  <r>
    <s v="Ben Pollock"/>
    <s v="Unknown"/>
    <s v="Closed"/>
    <s v="‘Red Book’ analysis at West Burton site"/>
    <s v="‘Red Book’ analysis at West Burton site"/>
    <x v="290"/>
    <s v="Direct award (no competition)"/>
    <s v="One off"/>
    <s v="CMF/13780"/>
    <s v="Professional Services - Other"/>
    <s v="STEP"/>
    <x v="12"/>
    <s v="Gary Corbett"/>
    <n v="25000"/>
    <s v="Bronze"/>
    <d v="2023-08-22T00:00:00"/>
    <d v="2023-12-31T00:00:00"/>
    <s v="N/A"/>
    <d v="2023-12-31T00:00:00"/>
    <m/>
  </r>
  <r>
    <s v="Catherine Sirotkin"/>
    <s v="Unknown"/>
    <s v="Closed"/>
    <s v="Quench Dynamics Modelling"/>
    <s v="Contract with Tokamak Energy for Quench Dynamics Modelling"/>
    <x v="291"/>
    <s v="Direct award (no competition)"/>
    <s v="One off"/>
    <s v="JNCA/CS096/23"/>
    <s v="Professional Services - Other"/>
    <s v="STEP"/>
    <x v="12"/>
    <s v="Ezzat Nasr"/>
    <n v="207100"/>
    <s v="Bronze"/>
    <d v="2023-09-01T00:00:00"/>
    <d v="2024-03-31T00:00:00"/>
    <s v="N/A"/>
    <d v="2024-03-31T00:00:00"/>
    <m/>
  </r>
  <r>
    <s v="Catherine Sirotkin"/>
    <s v="T/CS002/24"/>
    <s v="Closed"/>
    <s v="The Provision of Quench Modelling for SULTAN Test Piece"/>
    <s v="The Provision of Quench Modelling for SULTAN Test Piece"/>
    <x v="112"/>
    <s v="Direct award (no competition)"/>
    <s v="One off"/>
    <s v="T/CS002/24"/>
    <s v="Professional Services - Other"/>
    <s v="STEP"/>
    <x v="12"/>
    <s v="Ezzat Nasr"/>
    <n v="16840"/>
    <s v="Bronze"/>
    <m/>
    <d v="2024-03-31T00:00:00"/>
    <s v="N/A"/>
    <d v="2024-03-31T00:00:00"/>
    <m/>
  </r>
  <r>
    <s v="Joanne Davies"/>
    <s v="Unknown"/>
    <s v="Closed"/>
    <s v="Independent Consultant Transition Review"/>
    <s v="2 days of indpendent advise on STEP transition readiness"/>
    <x v="292"/>
    <s v="Direct award (no competition)"/>
    <s v="Closed"/>
    <s v="N/A"/>
    <s v="Professional Services - Other"/>
    <s v="STEP"/>
    <x v="12"/>
    <s v="James Cowan"/>
    <n v="5000"/>
    <s v="Bronze"/>
    <d v="2023-11-07T00:00:00"/>
    <d v="2024-03-31T00:00:00"/>
    <s v="N/A"/>
    <d v="2024-03-31T00:00:00"/>
    <m/>
  </r>
  <r>
    <s v="Catherine Sirotkin"/>
    <s v="Unknown"/>
    <s v="Closed"/>
    <s v="STEP Cryogenics Plant design and feasibility study"/>
    <s v="Design of a cryogenics plant"/>
    <x v="289"/>
    <s v="Direct award (no competition)"/>
    <s v="One off"/>
    <n v="13883"/>
    <s v="Professional Services - Other"/>
    <s v="STEP"/>
    <x v="12"/>
    <s v="Scott McHugh"/>
    <n v="124000"/>
    <s v="Bronze"/>
    <d v="2024-03-31T00:00:00"/>
    <d v="2024-03-31T00:00:00"/>
    <s v="N/A"/>
    <d v="2024-03-31T00:00:00"/>
    <m/>
  </r>
  <r>
    <s v="Matt Burton"/>
    <m/>
    <s v="Open"/>
    <s v="For the provision of TYPE 1 RH CONTAINERS "/>
    <s v="JDR IVD RACE Equipment Supply"/>
    <x v="293"/>
    <s v="Contracts Finder"/>
    <s v="One off"/>
    <n v="13661"/>
    <s v="Not Common Goods and Services"/>
    <s v="Robotics, Repurposing &amp; Decommisioning"/>
    <x v="36"/>
    <s v="Steve Gilligan"/>
    <n v="98885"/>
    <s v="Bronze"/>
    <d v="2023-06-15T00:00:00"/>
    <d v="2023-12-07T00:00:00"/>
    <s v="N/A"/>
    <d v="2025-03-24T00:00:00"/>
    <m/>
  </r>
  <r>
    <s v="Matt Burton"/>
    <m/>
    <s v="Closed"/>
    <s v="For the provision of RACE 3rd Arm &amp; Winch Test Stand T/MJB003/23 - 67825"/>
    <s v="JDR IVD RACE Equipment Supply"/>
    <x v="294"/>
    <s v="Contracts Finder"/>
    <s v="One off"/>
    <n v="13662"/>
    <s v="Not Common Goods and Services"/>
    <s v="Robotics, Repurposing &amp; Decommisioning"/>
    <x v="36"/>
    <s v="Steve Gilligan"/>
    <n v="79000"/>
    <s v="Bronze"/>
    <d v="2023-06-15T00:00:00"/>
    <d v="2023-11-02T00:00:00"/>
    <s v="N/A"/>
    <d v="2024-03-31T00:00:00"/>
    <m/>
  </r>
  <r>
    <s v="Matt Burton"/>
    <m/>
    <s v="Open"/>
    <s v="Analysis of Tritium Exhaust Gases"/>
    <s v="Analysis of Tritium Exhaust Gases"/>
    <x v="261"/>
    <s v="Direct award (no competition)"/>
    <s v="Ongoing"/>
    <n v="11289"/>
    <s v="Energy &amp; Fuels"/>
    <s v="QSHE, Risk &amp; Assurance"/>
    <x v="32"/>
    <s v="Darren Bickell"/>
    <n v="1020000"/>
    <s v="Silver"/>
    <d v="2019-01-01T00:00:00"/>
    <d v="2023-12-31T00:00:00"/>
    <s v="None"/>
    <d v="2025-06-30T00:00:00"/>
    <m/>
  </r>
  <r>
    <s v="Matt Burton "/>
    <m/>
    <s v="Closed"/>
    <s v="Detailed Design of Type 2 Transfer Module Containers Response to Job Card RACE 2022-0387"/>
    <s v="JDR IVD RACE Equipment Design"/>
    <x v="20"/>
    <s v="* Other (please specify in comments)"/>
    <s v="One off"/>
    <n v="12163"/>
    <s v="Professional Services - Other"/>
    <s v="Robotics, Repurposing &amp; Decommisioning"/>
    <x v="36"/>
    <s v="Stephen Wells"/>
    <n v="145546"/>
    <s v="Bronze"/>
    <d v="2023-01-06T00:00:00"/>
    <d v="2023-09-28T00:00:00"/>
    <s v="N/A"/>
    <d v="2024-02-29T00:00:00"/>
    <m/>
  </r>
  <r>
    <s v="Nicola Adams"/>
    <s v="T/DB185/21"/>
    <s v="Open"/>
    <s v="Engineering Support Services"/>
    <s v="Engineering Support Services"/>
    <x v="295"/>
    <s v="CCS framework"/>
    <s v="One off"/>
    <s v="T/DB019/24"/>
    <s v="Professional Services - Other"/>
    <s v="Fusion Technology, Tritium Fuel Cycle &amp; Industrial Capability"/>
    <x v="24"/>
    <s v="Karen Ivory   "/>
    <n v="3100000"/>
    <s v="Bronze"/>
    <d v="2024-05-21T00:00:00"/>
    <d v="2025-05-20T00:00:00"/>
    <s v="3 x 12 months"/>
    <d v="2025-05-21T00:00:00"/>
    <s v="G:\FINCON\Contracts\Tenders &amp; Contracts\NaFTeP Team\H3AT Engineering Supporting Services (ESS)\Contract"/>
  </r>
  <r>
    <s v="Joanne Davies"/>
    <s v="Unknown"/>
    <s v="Closed"/>
    <s v="EDP-002-004-005 IVC Embedded"/>
    <s v="IVC Embedded engineering support"/>
    <x v="32"/>
    <s v="Direct award (no competition)"/>
    <s v="Ongoing"/>
    <s v="EDP-002-004-005"/>
    <s v="Research"/>
    <s v="STEP"/>
    <x v="0"/>
    <s v="Andy Forbes"/>
    <n v="332930"/>
    <s v="Bronze"/>
    <d v="2022-10-03T00:00:00"/>
    <d v="2023-05-31T00:00:00"/>
    <s v="None"/>
    <d v="2023-05-31T00:00:00"/>
    <m/>
  </r>
  <r>
    <s v="Joanne Davies"/>
    <s v="Unknown"/>
    <s v="Closed"/>
    <s v="EDP-014 EDP Leadership Team"/>
    <s v="Leadership Team support"/>
    <x v="32"/>
    <s v="Direct award (no competition)"/>
    <s v="Ongoing"/>
    <s v="EDP-014"/>
    <s v="Research"/>
    <s v="STEP"/>
    <x v="0"/>
    <s v="Andy Forbes"/>
    <n v="278842"/>
    <s v="Bronze"/>
    <d v="2022-10-03T00:00:00"/>
    <d v="2023-05-31T00:00:00"/>
    <s v="None"/>
    <d v="2023-05-31T00:00:00"/>
    <m/>
  </r>
  <r>
    <s v="Joanne Davies"/>
    <s v="Unknown"/>
    <s v="Closed"/>
    <s v="EDP-015 PI3 IVC Tranche 2a Planning Support"/>
    <s v="STEP Planning Support "/>
    <x v="32"/>
    <s v="Direct award (no competition)"/>
    <s v="Ongoing"/>
    <s v="EDP-015"/>
    <s v="Research"/>
    <s v="STEP"/>
    <x v="0"/>
    <s v="Andy Forbes"/>
    <n v="79014"/>
    <s v="Bronze"/>
    <d v="2022-10-03T00:00:00"/>
    <d v="2023-01-31T00:00:00"/>
    <s v="None"/>
    <d v="2023-01-31T00:00:00"/>
    <m/>
  </r>
  <r>
    <s v="Joanne Davies"/>
    <s v="Unknown"/>
    <s v="Closed"/>
    <s v="Engineering Delivery Partner - Subject Matter Experts_x000a_ - EDP-SME"/>
    <s v="Access to subject matter experts."/>
    <x v="32"/>
    <s v="Direct award (no competition)"/>
    <s v="Ongoing"/>
    <n v="13212"/>
    <s v="Research"/>
    <s v="STEP"/>
    <x v="0"/>
    <s v="Andy Forbes"/>
    <n v="331647"/>
    <s v="Bronze"/>
    <d v="2022-10-05T00:00:00"/>
    <d v="2023-03-31T00:00:00"/>
    <s v="None"/>
    <d v="2024-03-31T00:00:00"/>
    <m/>
  </r>
  <r>
    <s v="Joanne Davies"/>
    <s v="Unknown"/>
    <s v="Closed"/>
    <s v="EDP-009 Site Spatial Integration "/>
    <s v="Site Spatial integration support"/>
    <x v="32"/>
    <s v="Direct award (no competition)"/>
    <s v="One off"/>
    <s v="EDP-009"/>
    <s v="Research"/>
    <s v="STEP"/>
    <x v="0"/>
    <s v="Andy Forbes"/>
    <n v="331647"/>
    <s v="Bronze"/>
    <d v="2022-10-24T00:00:00"/>
    <d v="2023-07-28T00:00:00"/>
    <s v="None"/>
    <d v="2023-07-28T00:00:00"/>
    <m/>
  </r>
  <r>
    <s v="Joanne Davies"/>
    <s v="Unknown"/>
    <s v="Closed"/>
    <s v="EDP-021 - IVC Blankets Lead Design Engineer"/>
    <s v="Embedded resource supporting with IVC Blankets research"/>
    <x v="32"/>
    <s v="Direct award (no competition)"/>
    <s v="Ongoing"/>
    <s v="EDP-021"/>
    <s v="Research"/>
    <s v="STEP"/>
    <x v="0"/>
    <s v="Andy Forbes"/>
    <m/>
    <s v="TBC"/>
    <d v="2022-11-14T00:00:00"/>
    <d v="2023-01-20T00:00:00"/>
    <s v="None"/>
    <d v="2023-01-20T00:00:00"/>
    <m/>
  </r>
  <r>
    <s v="Joanne Davies"/>
    <s v="Unknown"/>
    <s v="Closed"/>
    <s v="EDP-016 Tranche 2a IMS"/>
    <s v="Tranche 2a Intergrated Master planning "/>
    <x v="32"/>
    <s v="Direct award (no competition)"/>
    <s v="Ongoing"/>
    <s v="EDP-016"/>
    <s v="Research"/>
    <s v="STEP"/>
    <x v="0"/>
    <s v="Andy Forbes"/>
    <n v="59470"/>
    <s v="Bronze"/>
    <d v="2022-12-15T00:00:00"/>
    <d v="2023-01-31T00:00:00"/>
    <s v="None"/>
    <d v="2023-01-31T00:00:00"/>
    <m/>
  </r>
  <r>
    <s v="Joanne Davies"/>
    <s v="Unknown"/>
    <s v="Closed"/>
    <s v="EDP-017 Systems Engineering Support"/>
    <s v="Systems engineering support"/>
    <x v="32"/>
    <s v="Direct award (no competition)"/>
    <s v="Ongoing"/>
    <s v="EDP-017"/>
    <s v="Research"/>
    <s v="STEP"/>
    <x v="0"/>
    <s v="Andy Forbes"/>
    <m/>
    <s v="TBC"/>
    <d v="2022-12-15T00:00:00"/>
    <d v="2023-03-31T00:00:00"/>
    <s v="None"/>
    <d v="2023-03-31T00:00:00"/>
    <m/>
  </r>
  <r>
    <s v="Nicola Adams"/>
    <s v="T/AW019/23"/>
    <s v="Open"/>
    <s v="H3AT Gloveboxes"/>
    <s v="Design and build of 15 off gloveboxes"/>
    <x v="296"/>
    <s v="Find a tender"/>
    <s v="Innovation P/Ship"/>
    <n v="140151401314014"/>
    <s v="Professional Services - Other"/>
    <s v="Fusion Technology, Tritium Fuel Cycle &amp; Industrial Capability"/>
    <x v="24"/>
    <s v="Katherine Lawrenson"/>
    <n v="15000000"/>
    <s v="Gold"/>
    <d v="2024-05-09T00:00:00"/>
    <d v="2024-06-30T00:00:00"/>
    <n v="3"/>
    <d v="2026-12-31T00:00:00"/>
    <m/>
  </r>
  <r>
    <s v="Catherine Sirotkin"/>
    <s v="JNCA-CS096-23"/>
    <s v="Closed"/>
    <s v="Quench Modelling of STEP Coils "/>
    <s v="Quench Modelling"/>
    <x v="103"/>
    <s v="Direct award (no competition)"/>
    <s v="One off"/>
    <m/>
    <m/>
    <s v="STEP"/>
    <x v="12"/>
    <s v="Stuart Wimbush"/>
    <n v="207100"/>
    <s v="Silver"/>
    <d v="2023-09-01T00:00:00"/>
    <m/>
    <s v="Ongoing"/>
    <m/>
    <m/>
  </r>
  <r>
    <s v="Nicola Adams"/>
    <s v="T/AW109/21"/>
    <s v="Open"/>
    <s v="H3AT ISS"/>
    <s v="H3AT Isotope Separation System P1R3"/>
    <x v="297"/>
    <s v="Contracts Finder"/>
    <s v="Ongoing"/>
    <n v="12768"/>
    <s v="Professional Services - Other"/>
    <s v="Fusion Technology, Tritium Fuel Cycle &amp; Industrial Capability"/>
    <x v="24"/>
    <n v="0"/>
    <n v="2715900"/>
    <s v="Gold"/>
    <d v="2024-03-15T00:00:00"/>
    <d v="2023-10-31T00:00:00"/>
    <s v="None"/>
    <d v="2025-05-30T00:00:00"/>
    <m/>
  </r>
  <r>
    <s v="Nicola Adams"/>
    <s v="T/JP031/18"/>
    <s v="Open"/>
    <s v="Systems architecture, control system design and integration of a tritium process plant"/>
    <s v="Systems architecture, control system design and integration of a tritium process plant"/>
    <x v="298"/>
    <s v="Contracts Finder"/>
    <s v="Ongoing"/>
    <s v="2032211 &amp; 2032210 &amp; 2044372 &amp; 2035240"/>
    <s v="Professional Services - Other"/>
    <s v="Fusion Technology, Tritium Fuel Cycle &amp; Industrial Capability"/>
    <x v="24"/>
    <s v="Yogesh Bhide"/>
    <n v="5686520"/>
    <s v="Gold"/>
    <d v="2019-08-01T00:00:00"/>
    <d v="2022-06-18T00:00:00"/>
    <s v="None"/>
    <d v="2024-12-31T00:00:00"/>
    <m/>
  </r>
  <r>
    <s v="Paula Barham"/>
    <m/>
    <s v="Open"/>
    <s v="Project Delivery Services Framework "/>
    <s v="Provision of project delivery support  "/>
    <x v="299"/>
    <s v="OJEU competition"/>
    <s v="Ongoing"/>
    <s v="12997_x000a_12998_x000a_13016_x000a_12999_x000a_13000_x000a_13017_x000a_13018_x000a_13001_x000a_13019_x000a_13002_x000a_13003_x000a_13004_x000a_13005_x000a_13020_x000a_"/>
    <s v="Professional Services - Other"/>
    <s v="UKAEA General"/>
    <x v="0"/>
    <s v="Martin Lyster "/>
    <n v="9500000"/>
    <s v="Gold"/>
    <d v="2022-03-15T00:00:00"/>
    <d v="2026-03-14T00:00:00"/>
    <s v="N/A"/>
    <d v="2026-03-14T00:00:00"/>
    <m/>
  </r>
  <r>
    <s v="Phil O'Hagan"/>
    <s v="T/ED101/22"/>
    <s v="Open"/>
    <s v="Culham Campus New Build Nursery"/>
    <s v="Culham Campus New Build Nursery"/>
    <x v="300"/>
    <s v="Call-off from existing framework"/>
    <s v="One off"/>
    <n v="13894"/>
    <s v="Construction"/>
    <s v="CORPORATE DEVELOPMENT"/>
    <x v="7"/>
    <s v="Steven Cliffe "/>
    <n v="4896598.1399999997"/>
    <s v="Silver"/>
    <d v="2024-01-15T00:00:00"/>
    <d v="2024-11-25T00:00:00"/>
    <s v="None"/>
    <d v="2026-01-07T00:00:00"/>
    <m/>
  </r>
  <r>
    <s v="Guy Wells"/>
    <s v="closed"/>
    <s v="Closed"/>
    <s v="Electricty 400kv"/>
    <s v="electricity supply"/>
    <x v="138"/>
    <s v="CCS framework"/>
    <s v="Ongoing"/>
    <n v="12817"/>
    <s v="Energy &amp; Fuels"/>
    <s v="CORPORATE SERVICES"/>
    <x v="2"/>
    <s v="Lynette Fittill"/>
    <n v="4000000"/>
    <s v="Silver"/>
    <d v="2021-11-01T00:00:00"/>
    <d v="2024-03-31T00:00:00"/>
    <s v="N/a"/>
    <d v="2024-03-31T00:00:00"/>
    <m/>
  </r>
  <r>
    <s v="Guy Wells"/>
    <s v="closed"/>
    <s v="Closed"/>
    <s v="Electricty 132kv"/>
    <s v="electricity supply"/>
    <x v="138"/>
    <s v="CCS framework"/>
    <s v="Ongoing"/>
    <n v="12903"/>
    <s v="Energy &amp; Fuels"/>
    <s v="CORPORATE SERVICES"/>
    <x v="2"/>
    <s v="Anna Carruthers"/>
    <n v="23000000"/>
    <s v="Gold"/>
    <d v="2022-11-01T00:00:00"/>
    <d v="2024-03-31T00:00:00"/>
    <s v="N/a"/>
    <d v="2024-03-31T00:00:00"/>
    <m/>
  </r>
  <r>
    <s v="Phil O'Hagan"/>
    <s v="T/ED015/22"/>
    <s v="Open"/>
    <s v="Main Gate &amp; Associated Infrastructure "/>
    <s v="Design and Build of new Main Gate and associated infrastructure "/>
    <x v="301"/>
    <s v="CCS framework"/>
    <s v="one off "/>
    <n v="13505"/>
    <s v="Construction"/>
    <s v="CORPORATE DEVELOPMENT"/>
    <x v="7"/>
    <s v="Steven Cliffe "/>
    <n v="14632703.27"/>
    <s v="Gold "/>
    <d v="2023-02-06T00:00:00"/>
    <d v="2024-12-09T00:00:00"/>
    <s v="N/A"/>
    <d v="2026-05-24T00:00:00"/>
    <m/>
  </r>
  <r>
    <s v="Phil O'Hagan"/>
    <s v="T/POH014/24"/>
    <s v="Open"/>
    <s v="Culham Campus, Site Infrastructure Project, Work Package 10, Utilities Installation"/>
    <s v="Culham Campus, Site Infrastructure Project, Work Package 10, Utilities Installation - Utilities around Perimeter - Cabling Route from T3 East, South &amp; West to Main Avenue"/>
    <x v="302"/>
    <s v="CCS framework"/>
    <s v="One off"/>
    <n v="14119"/>
    <s v="Construction"/>
    <s v="CORPORATE DEVELOPMENT"/>
    <x v="1"/>
    <s v="Shaun Pashley"/>
    <n v="4242402.55"/>
    <s v="Silver"/>
    <d v="2024-07-01T00:00:00"/>
    <d v="2025-02-05T00:00:00"/>
    <s v="N/A"/>
    <d v="2026-02-05T00:00:00"/>
    <m/>
  </r>
  <r>
    <s v="Phil O'Hagan"/>
    <m/>
    <s v="Open"/>
    <s v="Construction Minor Works - Dynamic Purchasing System"/>
    <s v="Development and Hosting of Minor Works DPS"/>
    <x v="303"/>
    <s v="Direct award (no competition)"/>
    <s v="One off"/>
    <n v="13565"/>
    <s v="ICT"/>
    <s v="CORPORATE SERVICES"/>
    <x v="2"/>
    <s v="Robert Sheppard"/>
    <n v="44000"/>
    <s v="Bronze"/>
    <d v="2023-04-21T00:00:00"/>
    <d v="2025-04-20T00:00:00"/>
    <s v="2+1+1"/>
    <d v="2025-09-30T00:00:00"/>
    <m/>
  </r>
  <r>
    <s v="Phil O'Hagan"/>
    <s v="T/POH009/23"/>
    <s v="Open"/>
    <s v="Construction Lead Advisor &amp; Design Support Services"/>
    <s v="Construction Lead Advisor &amp; Design Support Services"/>
    <x v="295"/>
    <s v="Direct award (no competition)"/>
    <s v="Ongoing"/>
    <n v="13506"/>
    <s v="Professional Services - Other"/>
    <s v="CORPORATE DEVELOPMENT"/>
    <x v="1"/>
    <s v="Robert Sheppard &amp; Simon Peck"/>
    <n v="9000000"/>
    <s v="Gold"/>
    <d v="2023-03-16T00:00:00"/>
    <d v="2025-03-15T00:00:00"/>
    <s v="2+1"/>
    <d v="2025-03-15T00:00:00"/>
    <m/>
  </r>
  <r>
    <s v="Phil O'Hagan"/>
    <s v="T/POH139/23"/>
    <s v="Open"/>
    <s v="Refurbishment of Building K1 Ground Floor Offices"/>
    <s v="Refurbishment of Building K1 Ground Floor Offices"/>
    <x v="304"/>
    <s v="Dynamic Purchasing System"/>
    <s v="One off"/>
    <n v="14007"/>
    <s v="Construction"/>
    <s v="CORPORATE SERVICES"/>
    <x v="2"/>
    <s v="Adam Clark"/>
    <n v="437031"/>
    <s v="Bronze"/>
    <d v="2024-04-05T00:00:00"/>
    <d v="2024-09-16T00:00:00"/>
    <s v="N/A"/>
    <d v="2025-09-16T00:00:00"/>
    <m/>
  </r>
  <r>
    <s v="Ben Oborne"/>
    <m/>
    <s v="Closed"/>
    <s v="Supply of HyDUS Electrolyser"/>
    <s v="The design, manufacture and supply of an Electrolyser for HyDUS project"/>
    <x v="305"/>
    <s v="Find a Tender Service"/>
    <s v="One off"/>
    <n v="13920"/>
    <s v="Not Common Goods and Services"/>
    <s v="NFTP"/>
    <x v="3"/>
    <s v="Nafees Yaseen"/>
    <n v="244633"/>
    <s v="Bronze"/>
    <d v="2024-01-25T00:00:00"/>
    <d v="2024-06-01T00:00:00"/>
    <s v="N/A"/>
    <d v="2024-08-30T00:00:00"/>
    <m/>
  </r>
  <r>
    <s v="Phil O'Hagan"/>
    <s v="T/IC039/20"/>
    <s v="Closed"/>
    <s v="MRF Extension"/>
    <s v="Reburbishment"/>
    <x v="52"/>
    <s v="Other Public Sector Framework"/>
    <s v="One off"/>
    <n v="12214"/>
    <s v="Construction"/>
    <s v="CORPORATE DEVELOPMENT"/>
    <x v="1"/>
    <s v="Helen Fry"/>
    <n v="6848817"/>
    <s v="Gold"/>
    <d v="2020-10-01T00:00:00"/>
    <d v="2022-02-25T00:00:00"/>
    <s v="None"/>
    <d v="2024-10-30T00:00:00"/>
    <m/>
  </r>
  <r>
    <s v="Phil Perkins"/>
    <s v="T/PJP023/24"/>
    <s v="Closed"/>
    <s v="11.28 - TWM Test Cell"/>
    <s v="Test Cell for Through Wall Manipulator - Design and Supply"/>
    <x v="306"/>
    <s v="Contracts Finder"/>
    <s v="One off"/>
    <s v="C2090668"/>
    <s v="Not Common Goods and Services"/>
    <s v="Robotics, Repurposing &amp; Decommisioning"/>
    <x v="8"/>
    <s v="Pete Gillham"/>
    <n v="59900"/>
    <s v="Bronze"/>
    <d v="2024-06-04T00:00:00"/>
    <d v="2024-09-30T00:00:00"/>
    <s v="N/A"/>
    <d v="2024-09-30T00:00:00"/>
    <s v="G:\FINCON\Contracts\Tenders &amp; Contracts\Projects Team\05 - Phil\RAICo\11.28 - TWM Test Cell\60 - Contract"/>
  </r>
  <r>
    <s v="Phil Perkins"/>
    <s v="None"/>
    <s v="Closed"/>
    <s v="11.8 - RAICo - Radiation Hardened TWM"/>
    <s v="Design &amp; Supply of radiation hardened through wall manipulator"/>
    <x v="307"/>
    <s v="Direct award (no competition)"/>
    <s v="One off"/>
    <s v="C/13486"/>
    <s v="Not Common Goods and Services"/>
    <s v="Robotics, Repurposing &amp; Decommisioning"/>
    <x v="8"/>
    <s v="Pete Gillham"/>
    <n v="454396"/>
    <s v="Bronze"/>
    <d v="2023-02-24T00:00:00"/>
    <d v="2024-08-31T00:00:00"/>
    <s v="N/A"/>
    <d v="2024-10-31T00:00:00"/>
    <s v="G:\FINCON\Contracts\Tenders &amp; Contracts\Projects Team\05 - Phil\RAICo\01 - Closed Tenders\11.08 - Rad Hardened TWM\50 - Contracts"/>
  </r>
  <r>
    <s v="Phil Perkins"/>
    <s v="T/PJP011/24"/>
    <s v="Open"/>
    <s v="11.38 - 2nd Glovebox enclosure "/>
    <s v="2nd Glovebox enclosure Design, Build &amp; integration (includes all required components)"/>
    <x v="1"/>
    <s v="Find a tender"/>
    <s v="One off"/>
    <s v="C/2092361"/>
    <s v="Not Common Goods and Services"/>
    <s v="Robotics, Repurposing &amp; Decommisioning"/>
    <x v="8"/>
    <s v="Pete Gillham"/>
    <n v="449971.52"/>
    <s v="Bronze"/>
    <d v="2024-07-25T00:00:00"/>
    <d v="2025-02-28T00:00:00"/>
    <s v="N/A"/>
    <d v="2025-02-28T00:00:00"/>
    <s v="G:\FINCON\Contracts\Tenders &amp; Contracts\Projects Team\05 - Phil\RAICo\11.38 -Glove Box 2 system\60 - Contract"/>
  </r>
  <r>
    <s v="Phil Perkins"/>
    <s v="T/PJP006/24"/>
    <s v="Open"/>
    <s v="11.30 - Laser Ablation Prototype Tool"/>
    <s v="Laser Ablation Prototype Tool - Design and Supply"/>
    <x v="308"/>
    <s v="Find a tender"/>
    <s v="One off"/>
    <s v="C/14039"/>
    <s v="Not Common Goods and Services"/>
    <s v="Robotics, Repurposing &amp; Decommisioning"/>
    <x v="8"/>
    <s v="Pete Gillham"/>
    <n v="249801"/>
    <s v="Bronze"/>
    <d v="2024-05-09T00:00:00"/>
    <d v="2024-12-31T00:00:00"/>
    <s v="N/A"/>
    <d v="2025-01-31T00:00:00"/>
    <s v="G:\FINCON\Contracts\Tenders &amp; Contracts\Projects Team\05 - Phil\RAICo\11.30 - Laser Ablation\60 - Contract"/>
  </r>
  <r>
    <s v="Phil Perkins"/>
    <s v="T/PJP022/24"/>
    <s v="Open"/>
    <s v="11.29c - Scaffold Pipe Size Reduction"/>
    <s v="Scaffold Pipe Size Reduction Prototype Station(s) - Design and Supply"/>
    <x v="309"/>
    <s v="Find a tender"/>
    <s v="One off"/>
    <s v="C/14053"/>
    <s v="Not Common Goods and Services"/>
    <s v="Robotics, Repurposing &amp; Decommisioning"/>
    <x v="8"/>
    <s v="Pete Gillham"/>
    <n v="196754"/>
    <s v="Bronze"/>
    <d v="2024-05-22T00:00:00"/>
    <d v="2024-11-30T00:00:00"/>
    <s v="N/A"/>
    <d v="2025-01-31T00:00:00"/>
    <s v="G:\FINCON\Contracts\Tenders &amp; Contracts\Projects Team\05 - Phil\RAICo\11.29c - Scaffold Pipe Size Reduction\60 - Contract"/>
  </r>
  <r>
    <s v="Raj Kumar"/>
    <s v="T/NF073/24"/>
    <s v="Open"/>
    <s v="Electrical Engineering Support for Concept Design"/>
    <s v="Electrical Engineering Support for Concept Design"/>
    <x v="310"/>
    <s v="Call-off from existing framework"/>
    <s v="one off "/>
    <m/>
    <s v="Professional Services - Other"/>
    <s v="STEP"/>
    <x v="12"/>
    <s v="Scott McHugh"/>
    <n v="176490.17"/>
    <s v="Bronze"/>
    <d v="2024-07-25T00:00:00"/>
    <d v="2025-03-31T00:00:00"/>
    <m/>
    <d v="2025-03-31T00:00:00"/>
    <m/>
  </r>
  <r>
    <s v="Raj Kumar"/>
    <s v="T/NF074/24"/>
    <s v="Open"/>
    <s v="Process Engineering Support for Concept Design"/>
    <s v="Process Engineering Support for Concept Design"/>
    <x v="32"/>
    <s v="Call-off from existing framework"/>
    <s v="one off "/>
    <m/>
    <s v="Professional Services - Other"/>
    <s v="STEP"/>
    <x v="12"/>
    <s v="Scott McHugh"/>
    <n v="171264"/>
    <s v="Bronze"/>
    <d v="2024-07-22T00:00:00"/>
    <d v="2025-03-31T00:00:00"/>
    <m/>
    <d v="2025-03-31T00:00:00"/>
    <m/>
  </r>
  <r>
    <s v="Raj Kumar"/>
    <s v="T/CS129/23"/>
    <s v="Open"/>
    <s v="Vaccum Chambers"/>
    <s v="The Design, Manufacture and Delivery of a Vacuum _x000a_Chambers Storage Solution for Lithium Corrosion Rig "/>
    <x v="311"/>
    <s v="Contracts Finder"/>
    <s v="one off "/>
    <n v="141146"/>
    <s v="Not Common Goods and Services"/>
    <s v="STEP"/>
    <x v="12"/>
    <s v="JOnathan Sykes"/>
    <n v="41978"/>
    <s v="Bronze"/>
    <d v="2024-07-29T00:00:00"/>
    <d v="2025-03-31T00:00:00"/>
    <m/>
    <d v="2025-03-31T00:00:00"/>
    <m/>
  </r>
  <r>
    <s v="Rhianna Gandhi"/>
    <s v="T/RG032/24"/>
    <s v="Open"/>
    <s v="MFFW035 - Thermal shields_x000a_coolant flow alternatives, incl. demonstrators"/>
    <s v="MFFW035 - Thermal shields_x000a_coolant flow alternatives, incl. demonstrators"/>
    <x v="312"/>
    <s v="Call-off from existing framework"/>
    <s v="One off"/>
    <n v="12915"/>
    <s v="Not Common Goods and Services"/>
    <s v="STEP"/>
    <x v="12"/>
    <s v="Lee Aucott"/>
    <n v="807464.89"/>
    <m/>
    <d v="2024-06-13T00:00:00"/>
    <m/>
    <s v="N/A"/>
    <d v="2025-03-31T00:00:00"/>
    <s v="6. Contract"/>
  </r>
  <r>
    <s v="Rhianna Gandhi"/>
    <s v="T/RG033/24"/>
    <s v="Open"/>
    <s v="MFFW032 Large plate fabrication (50mm thickness) and local/in-chamber EBW development"/>
    <s v="MFFW032 Large plate fabrication (50mm thickness) and local/in-chamber EBW development"/>
    <x v="312"/>
    <s v="Call-off from existing framework"/>
    <s v="One off"/>
    <n v="12915"/>
    <s v="Not Common Goods and Services"/>
    <s v="STEP"/>
    <x v="12"/>
    <s v="Lee Aucott"/>
    <n v="427458.64"/>
    <m/>
    <d v="2024-06-17T00:00:00"/>
    <m/>
    <s v="N/A"/>
    <d v="2025-03-31T00:00:00"/>
    <s v="https://ukaeauk.sharepoint.com/:f:/s/STEP_Procurement_A7/Ejv-nZgdiVxPp7aIHUxqazABEuh6ezHXtz_zmKNPK4F3FQ?e=ypNwcL"/>
  </r>
  <r>
    <s v="Rhianna Gandhi"/>
    <s v="T/RG059/24"/>
    <s v="Open"/>
    <s v="MFFW036 - Palladium Silver Membrane Tube Manufacturing Trials"/>
    <s v="MFFW036 - Palladium Silver Membrane Tube Manufacturing Trials"/>
    <x v="87"/>
    <s v="Call-off from existing framework"/>
    <s v="One off"/>
    <n v="12913"/>
    <s v="Not Common Goods and Services"/>
    <s v="STEP"/>
    <x v="12"/>
    <s v="Lee Aucott"/>
    <n v="189643.16999999998"/>
    <m/>
    <d v="2024-06-25T00:00:00"/>
    <m/>
    <m/>
    <d v="2025-03-31T00:00:00"/>
    <s v="https://ukaeauk.sharepoint.com/:f:/s/STEP_Procurement_A7/EiaIdd4b3A9EimFKlVA4ebMBFAYNH-qcG9ZMCwwrFPhXMg?e=rpCgTp"/>
  </r>
  <r>
    <s v="Rhianna Gandhi"/>
    <s v="T/RG072/24"/>
    <s v="Open"/>
    <s v="MFFW034 - Tungsten blocks with embedded pipe joining"/>
    <s v="MFFW034 - Tungsten blocks with embedded pipe joining"/>
    <x v="95"/>
    <s v="Call-off from existing framework"/>
    <s v="One off"/>
    <n v="12911"/>
    <s v="Not Common Goods and Services"/>
    <s v="STEP"/>
    <x v="12"/>
    <s v="Lee Aucott"/>
    <m/>
    <m/>
    <s v="/"/>
    <m/>
    <m/>
    <d v="2025-03-31T00:00:00"/>
    <m/>
  </r>
  <r>
    <s v="Rhianna Gandhi"/>
    <m/>
    <s v="Open"/>
    <s v="Verification &amp; Validation of Tranche 2a Cost Model"/>
    <s v="Verification &amp; Validation of Tranche 2a Cost Model"/>
    <x v="313"/>
    <s v="CCS framework"/>
    <s v="one off "/>
    <m/>
    <s v="Professional Services - Other"/>
    <s v="STEP"/>
    <x v="12"/>
    <s v="Hanni Lux"/>
    <n v="68980"/>
    <s v="Bronze"/>
    <d v="2024-09-01T00:00:00"/>
    <d v="2024-11-01T00:00:00"/>
    <m/>
    <d v="2024-11-01T00:00:00"/>
    <m/>
  </r>
  <r>
    <s v="Tom Smith "/>
    <s v="Unknown"/>
    <s v="Closed"/>
    <s v="Glovebox system with integrated furnaces for material corrosion studies – Lithium Corrosion Rig"/>
    <s v="CORGI (LCR)"/>
    <x v="314"/>
    <s v="Find a Tender Service"/>
    <s v="One off"/>
    <s v="Unknown"/>
    <s v="Not Common Goods and Services"/>
    <s v="STEP"/>
    <x v="12"/>
    <s v="Jan Roberts"/>
    <n v="546621"/>
    <s v="Silver"/>
    <d v="2023-03-15T00:00:00"/>
    <d v="2024-03-31T00:00:00"/>
    <s v="None"/>
    <d v="2024-03-31T00:00:00"/>
    <m/>
  </r>
  <r>
    <s v="Maili Nugent"/>
    <s v="T/MN030/24"/>
    <s v="Closed"/>
    <s v="CNC CMM"/>
    <s v="Computer Numerical Control Coordinate Measuring Machine"/>
    <x v="315"/>
    <s v="Find a Tender Service"/>
    <s v="One off"/>
    <n v="13995"/>
    <s v="Not Common Goods and Services"/>
    <s v="Engineering, computing and fusion partner"/>
    <x v="37"/>
    <s v="Dave Langridge"/>
    <n v="72977.38"/>
    <s v="Bronze"/>
    <d v="2024-03-21T00:00:00"/>
    <d v="2024-03-31T00:00:00"/>
    <s v="None"/>
    <d v="2024-03-31T00:00:00"/>
    <s v="G:\FINCON\Contracts\Tenders &amp; Contracts\Ops Team\05. General\1. Contracts\13995 - CNC CMM - Status metrology"/>
  </r>
  <r>
    <s v="Imogen Pether"/>
    <s v="T/JSL124/23"/>
    <s v="Closed"/>
    <s v=" Branding Strategy and Branding Refresh"/>
    <s v="Delivery of  Branding Strategy and Branding Refresh"/>
    <x v="316"/>
    <s v="Find a tender"/>
    <s v="One off"/>
    <n v="13934"/>
    <s v="Professional Services - Other"/>
    <s v="CORPORATE SERVICES"/>
    <x v="17"/>
    <s v="Celestine Cheong"/>
    <n v="50000"/>
    <s v="Bronze"/>
    <d v="2024-01-02T00:00:00"/>
    <d v="2024-03-31T00:00:00"/>
    <s v="n/a"/>
    <d v="2024-03-31T00:00:00"/>
    <m/>
  </r>
  <r>
    <s v="Joanne Davies"/>
    <s v="Unknown"/>
    <s v="Closed"/>
    <s v="STEP Transition Partner"/>
    <s v="Consultancy services to support with setting up STEP delivery Organisation "/>
    <x v="317"/>
    <s v="Find a Tender Service"/>
    <s v="Ongoing"/>
    <n v="13431"/>
    <s v="Professional Services - Other"/>
    <s v="STEP"/>
    <x v="12"/>
    <s v="Lewis Maani"/>
    <n v="7500000"/>
    <s v="Gold"/>
    <d v="2023-01-08T00:00:00"/>
    <d v="2024-03-31T00:00:00"/>
    <s v="1-year"/>
    <d v="2025-03-31T00:00:00"/>
    <m/>
  </r>
  <r>
    <s v="Dominic Rocha"/>
    <s v="Unknown"/>
    <s v="Closed"/>
    <s v="Environmental Consultancy for Site Development"/>
    <s v="Environmental consultnacy services to provide desktop studies of the West Burton site."/>
    <x v="318"/>
    <s v="Find a Tender Service"/>
    <s v="One off"/>
    <n v="13549"/>
    <s v="Professional Services - Other"/>
    <s v="STEP"/>
    <x v="12"/>
    <s v="Gary Corbett"/>
    <n v="1500000"/>
    <s v="Silver"/>
    <d v="2023-02-03T00:00:00"/>
    <d v="2024-03-31T00:00:00"/>
    <s v="N/A"/>
    <d v="2024-03-31T00:00:00"/>
    <m/>
  </r>
  <r>
    <s v="Catherine Sirotkin"/>
    <s v="Unknown"/>
    <s v="Closed"/>
    <s v="R&amp;D Plan Development for STEP Gyrotrons"/>
    <s v="R&amp;D Plan Development for STEP Gyrotrons"/>
    <x v="319"/>
    <s v="Find a Tender Service"/>
    <s v="One off"/>
    <s v="T/DR136/22"/>
    <s v="Professional Services - Other"/>
    <s v="STEP"/>
    <x v="12"/>
    <s v="David Livingstone"/>
    <n v="40000"/>
    <s v="Bronze"/>
    <d v="2023-06-29T00:00:00"/>
    <d v="2024-01-31T00:00:00"/>
    <s v="N/A"/>
    <d v="2024-03-31T00:00:00"/>
    <m/>
  </r>
  <r>
    <s v="Joanne Davies"/>
    <s v="Unknown"/>
    <s v="Extended"/>
    <s v="Tritium Process Modelling Software"/>
    <s v="Tritium Process Modelling Software"/>
    <x v="320"/>
    <s v="Find a Tender Service"/>
    <s v="Ongoing"/>
    <n v="122526"/>
    <s v="Professional Services - Other"/>
    <s v="STEP"/>
    <x v="12"/>
    <s v="Nicholas Surman"/>
    <n v="371366"/>
    <s v="Bronze"/>
    <d v="2021-07-31T00:00:00"/>
    <d v="2024-07-31T00:00:00"/>
    <s v="3 x 12  months"/>
    <d v="2024-07-31T00:00:00"/>
    <m/>
  </r>
  <r>
    <s v="Rhianna Gandhi"/>
    <s v="N/A"/>
    <s v="Open"/>
    <s v="Mast Crab Fabrication"/>
    <s v="Mast Crab Fabriaction for ESS"/>
    <x v="321"/>
    <s v="Direct award (no competition)"/>
    <s v="One off"/>
    <n v="13987"/>
    <s v="Not Common Goods and Services"/>
    <s v="STEP"/>
    <x v="12"/>
    <m/>
    <n v="112540"/>
    <s v="Bronze"/>
    <d v="2024-03-19T00:00:00"/>
    <d v="2024-07-26T00:00:00"/>
    <s v="N/A"/>
    <d v="2024-07-26T00:00:00"/>
    <m/>
  </r>
  <r>
    <s v="Robert Franklin"/>
    <s v="T/RAF039/21"/>
    <s v="Open"/>
    <s v="Framework for Supply of Electrical &amp; Electronic Components and Associated Items"/>
    <s v="Supply of various electrical and electronic components for use within Culham Campus"/>
    <x v="322"/>
    <s v="Find a tender"/>
    <s v="Ongoing"/>
    <n v="12859"/>
    <s v="Not Common Goods and Services"/>
    <s v="CORPORATE SERVICES"/>
    <x v="35"/>
    <s v="Robert Franklin"/>
    <n v="1500000"/>
    <s v="Silver"/>
    <d v="2022-01-01T00:00:00"/>
    <d v="2025-12-31T00:00:00"/>
    <s v="None"/>
    <d v="2025-12-31T00:00:00"/>
    <s v="G:\FINCON\Contracts\Tenders &amp; Contracts\Ops Team\05. General\1. Contracts\12859 - RS Ltd - Electrical &amp; Electronic Components - RAF"/>
  </r>
  <r>
    <s v="Robert Franklin"/>
    <s v="T/RAF039/21"/>
    <s v="Open"/>
    <s v="Framework for Supply of Electrical &amp; Electronic Components and Associated Items"/>
    <s v="Supply of various electrical and electronic components for use within Culham Campus"/>
    <x v="323"/>
    <s v="Find a tender"/>
    <s v="Ongoing"/>
    <n v="12880"/>
    <s v="Not Common Goods and Services"/>
    <s v="CORPORATE SERVICES"/>
    <x v="35"/>
    <s v="Robert Franklin"/>
    <n v="1500000"/>
    <s v="Silver"/>
    <d v="2021-12-22T00:00:00"/>
    <d v="2025-12-31T00:00:00"/>
    <s v="None"/>
    <d v="2025-12-31T00:00:00"/>
    <s v="G:\FINCON\Contracts\Tenders &amp; Contracts\Ops Team\05. General\1. Contracts\12880 - Edmundson Electrical Ltd - Electrical &amp; Electronic Components - RAF"/>
  </r>
  <r>
    <s v="Robert Franklin"/>
    <s v="T/AMW031/22"/>
    <s v="Open"/>
    <s v="PPE, RPE &amp; PPC"/>
    <s v="Supply of Personal Protective Equipment, Respiratory Protective Equipment and Personal Protective Clothing"/>
    <x v="324"/>
    <s v="Other Public Sector Framework"/>
    <s v="Ongoing"/>
    <n v="13345"/>
    <s v="Personnel Related"/>
    <s v="CORPORATE SERVICES"/>
    <x v="2"/>
    <s v="Caroline Johnson"/>
    <n v="490000"/>
    <s v="Bronze"/>
    <d v="2022-11-16T00:00:00"/>
    <d v="2024-10-31T00:00:00"/>
    <s v="2 years"/>
    <d v="2025-10-31T00:00:00"/>
    <s v="G:\FINCON\Contracts\Tenders &amp; Contracts\Ops Team\05. General\1. Contracts\13345 - Arco Ltd - PPE, RPE &amp; PPC - Ben Slade"/>
  </r>
  <r>
    <s v="Guy Wells"/>
    <s v="closed"/>
    <s v="Closed"/>
    <s v="Computer Hardware (closed)"/>
    <s v="Computer Hardware"/>
    <x v="325"/>
    <s v="Other Public Sector Framework"/>
    <s v="Ongoing"/>
    <n v="11489"/>
    <s v="ICT"/>
    <s v="CORPORATE SERVICES"/>
    <x v="19"/>
    <s v="Tony Spelzini"/>
    <n v="900000"/>
    <s v="Silver"/>
    <d v="2019-07-01T00:00:00"/>
    <d v="2022-06-30T00:00:00"/>
    <s v="N/a"/>
    <d v="2022-06-30T00:00:00"/>
    <m/>
  </r>
  <r>
    <s v="Robert Franklin"/>
    <s v="unknown"/>
    <s v="Open"/>
    <s v="Boiler Insurance Inspection"/>
    <s v="Annual insurance inspection of boiler"/>
    <x v="326"/>
    <s v="Direct award (no competition)"/>
    <s v="Ongoing"/>
    <n v="10726"/>
    <s v="Not Common Goods and Services"/>
    <s v="Fusion Technology, Tritium Fuel Cycle &amp; Industrial Capability"/>
    <x v="26"/>
    <s v="Archie Danquah"/>
    <n v="36585.61"/>
    <s v="Bronze"/>
    <d v="2017-07-01T00:00:00"/>
    <d v="2018-06-30T00:00:00"/>
    <s v="Yes"/>
    <d v="2025-06-30T00:00:00"/>
    <m/>
  </r>
  <r>
    <s v="Guy Wells"/>
    <s v="closed"/>
    <s v="Closed"/>
    <s v="Software Licences (closed)"/>
    <s v="Nucleaus licences"/>
    <x v="66"/>
    <s v="Other Public Sector Framework"/>
    <s v="Ongoing"/>
    <n v="12729"/>
    <s v="ICT"/>
    <s v="CORPORATE SERVICES"/>
    <x v="18"/>
    <s v="Bryan Evans"/>
    <n v="142000"/>
    <s v="Bronze"/>
    <d v="2021-02-28T00:00:00"/>
    <d v="2023-10-29T00:00:00"/>
    <s v="N/a"/>
    <d v="2023-10-29T00:00:00"/>
    <m/>
  </r>
  <r>
    <s v="Robert Franklin"/>
    <s v="unknown"/>
    <s v="Open"/>
    <s v="Microwave Heating Sources For MAST Upgrade"/>
    <s v="Microwave Heating Sources For MAST Upgrade (Gyrotron)"/>
    <x v="86"/>
    <s v="Find a tender"/>
    <s v="One off"/>
    <n v="12706"/>
    <s v="Not Common Goods and Services"/>
    <s v="PLASMAS, FUSION OPERATIONS &amp; ITER OPS"/>
    <x v="5"/>
    <s v="Aleksandra Hatton"/>
    <n v="2750000"/>
    <s v="Silver"/>
    <d v="2021-09-23T00:00:00"/>
    <d v="2024-06-28T00:00:00"/>
    <s v="N/A"/>
    <d v="2025-09-30T00:00:00"/>
    <m/>
  </r>
  <r>
    <s v="Robert Franklin"/>
    <s v="unknown"/>
    <s v="Open"/>
    <s v="DBB Duct Liner Components"/>
    <s v="Manufacture, Testing, Inspection and Delivery of DBB Duct Liner Components"/>
    <x v="327"/>
    <s v="Find a tender"/>
    <s v="One off"/>
    <n v="13595"/>
    <s v="Not Common Goods and Services"/>
    <s v="PLASMAS, FUSION OPERATIONS &amp; ITER OPS"/>
    <x v="5"/>
    <s v="John Goodenough"/>
    <n v="287239"/>
    <s v="Bronze"/>
    <d v="2023-05-11T00:00:00"/>
    <d v="2023-09-25T00:00:00"/>
    <s v="N/A"/>
    <d v="2025-07-31T00:00:00"/>
    <m/>
  </r>
  <r>
    <s v="Reece Baines"/>
    <s v="Unknown"/>
    <s v="Closed"/>
    <s v="STEP - Commercialisation and Operating Model Partner"/>
    <s v="STEP - Commercialisation and Operating Model Partner"/>
    <x v="317"/>
    <s v="Mini Competition"/>
    <s v="Ongoing"/>
    <n v="1045280"/>
    <s v="Professional Services - Other"/>
    <s v="STEP"/>
    <x v="12"/>
    <s v="Tristram Denton"/>
    <n v="1000000"/>
    <s v="Silver"/>
    <d v="2021-03-12T00:00:00"/>
    <d v="2022-03-12T00:00:00"/>
    <s v="2 x 12 months"/>
    <d v="2024-03-12T00:00:00"/>
    <m/>
  </r>
  <r>
    <s v="Sarah Palmer"/>
    <s v="Unknown"/>
    <s v="Closed"/>
    <s v="STEP – Siting and Development Partner"/>
    <s v="STEP – Siting and Development Partner"/>
    <x v="328"/>
    <s v="Mini Competition"/>
    <s v="Ongoing"/>
    <n v="1045285"/>
    <s v="Professional Services - Other"/>
    <s v="STEP"/>
    <x v="12"/>
    <s v="Gary Corbett"/>
    <n v="1000000"/>
    <s v="Silver"/>
    <d v="2021-03-15T00:00:00"/>
    <d v="2024-03-31T00:00:00"/>
    <s v="N/A"/>
    <d v="2024-03-31T00:00:00"/>
    <m/>
  </r>
  <r>
    <s v="Carl Evans"/>
    <m/>
    <s v="Closed"/>
    <s v="Superbolt System"/>
    <s v="Supply of Superbolt fixing system"/>
    <x v="329"/>
    <s v="N/a"/>
    <s v="One off"/>
    <n v="12283"/>
    <s v="* Other (please specify in comments)"/>
    <s v="10628-1162"/>
    <x v="0"/>
    <s v="David Wallis"/>
    <s v="Bronze"/>
    <s v="No"/>
    <d v="2021-12-31T00:00:00"/>
    <s v="N/A"/>
    <s v="No"/>
    <s v="Not Common Goods &amp; Services"/>
    <m/>
  </r>
  <r>
    <s v="Carl Evans"/>
    <m/>
    <s v="Closed"/>
    <s v="LN2 Tank"/>
    <s v="Manufacture of LN2 Tank"/>
    <x v="330"/>
    <s v="N/a"/>
    <s v="One off"/>
    <n v="2026795"/>
    <s v="Contracts Finder competition"/>
    <s v="10675-1002"/>
    <x v="0"/>
    <s v="Paul Richardson"/>
    <s v="Bronze"/>
    <s v="No"/>
    <d v="2021-06-30T00:00:00"/>
    <s v="N/A"/>
    <s v="No"/>
    <s v="Not Common Goods &amp; Services"/>
    <m/>
  </r>
  <r>
    <s v="Carl Evans"/>
    <m/>
    <s v="Closed"/>
    <s v="Fascinate - MRF XRD Ancilliaries"/>
    <s v="UKAEA wishes to procure an XRD Upgrade (High Temperature Stage and Optics for X-ray Diffractometer for use at the Materials Research Facility - Culham Science Centre. "/>
    <x v="331"/>
    <s v="N/a"/>
    <s v="One off"/>
    <n v="12957"/>
    <s v="Contracts Finder competition"/>
    <s v="11689-1000"/>
    <x v="0"/>
    <s v="Steven Van Boxel"/>
    <s v="Bronze"/>
    <s v="No"/>
    <d v="2023-03-31T00:00:00"/>
    <s v="N/A"/>
    <s v="No"/>
    <s v="Not Common Goods &amp; Services"/>
    <m/>
  </r>
  <r>
    <s v="Carl Evans"/>
    <m/>
    <s v="Closed"/>
    <s v="GaFIB Upgrade Cryostage &amp; Vac Transfer"/>
    <s v="UKAEA wishes to procure a Cryo Stage &amp; Vacuum Transfer system for use within the Materials Research Facility - Culham Science Centre. "/>
    <x v="332"/>
    <s v="N/a"/>
    <s v="One off"/>
    <s v="_x000a_13028"/>
    <s v="Contracts Finder competition"/>
    <s v="11689-1000"/>
    <x v="0"/>
    <s v="Andy London"/>
    <s v="Bronze"/>
    <s v="No"/>
    <d v="2023-03-31T00:00:00"/>
    <s v="N/A"/>
    <s v="No"/>
    <s v="Not Common Goods &amp; Services"/>
    <m/>
  </r>
  <r>
    <s v="Leigh Barber"/>
    <m/>
    <s v="Closed"/>
    <s v="36kV Switchgear for MAST"/>
    <s v="Manufacture and supply of 36kV Switchgear for MAST "/>
    <x v="333"/>
    <s v="N/a"/>
    <s v="One off"/>
    <n v="2049543"/>
    <s v="Direct award (no competition)"/>
    <s v="10182-1003"/>
    <x v="0"/>
    <s v="Martin Lyster"/>
    <s v="Bronze"/>
    <s v="No"/>
    <d v="2021-11-01T00:00:00"/>
    <s v="None"/>
    <s v="No"/>
    <s v="Logistics"/>
    <m/>
  </r>
  <r>
    <s v="Carl Evans"/>
    <m/>
    <s v="Closed"/>
    <s v="Manufacture of Bend Magnets"/>
    <s v="Manufacture of Bend Magnets"/>
    <x v="334"/>
    <s v="N/a"/>
    <s v="One off"/>
    <s v="2040372 (11962)"/>
    <s v="OJEU competition"/>
    <s v="10673-1001"/>
    <x v="0"/>
    <s v="Robert Cowling"/>
    <s v="Bronze"/>
    <s v=" "/>
    <d v="2021-04-30T00:00:00"/>
    <s v="N/A"/>
    <s v="No"/>
    <s v="Facilities"/>
    <m/>
  </r>
  <r>
    <s v="Robert Franklin"/>
    <s v="unknown"/>
    <s v="Closed"/>
    <s v="Pit Cover Modifications"/>
    <s v="MAST-U Pit Cover Modification (Scope A: Fabrication and Delivery Only)"/>
    <x v="335"/>
    <s v="Contracts Finder"/>
    <s v="One off"/>
    <n v="2058695"/>
    <s v="Not Common Goods and Services"/>
    <s v="PLASMAS, FUSION OPERATIONS &amp; ITER OPS"/>
    <x v="5"/>
    <s v="Ian Hesselberth"/>
    <n v="38309"/>
    <s v="Bronze"/>
    <d v="2022-01-25T00:00:00"/>
    <d v="2022-03-31T00:00:00"/>
    <s v="None"/>
    <d v="2025-06-30T00:00:00"/>
    <m/>
  </r>
  <r>
    <s v="Robert Franklin"/>
    <s v="unknown"/>
    <s v="Open"/>
    <s v="Electrical Installation Works on Active Cells at ESS Lund Sweden"/>
    <s v="Electrical Installation Works on Active Cells at ESS Lund Sweden"/>
    <x v="336"/>
    <s v="Below Threshold Tender"/>
    <s v="One off"/>
    <n v="12100"/>
    <s v="Not Common Goods and Services"/>
    <s v="Robotics, Repurposing &amp; Decommisioning"/>
    <x v="3"/>
    <s v="Mike van de Mortel"/>
    <n v="4061000"/>
    <s v="Silver"/>
    <d v="2020-07-27T00:00:00"/>
    <d v="2021-12-31T00:00:00"/>
    <s v="None"/>
    <d v="2025-03-31T00:00:00"/>
    <m/>
  </r>
  <r>
    <s v="Phil O'Hagan"/>
    <m/>
    <s v="Closed"/>
    <s v="JET Roof A Refurbishment"/>
    <s v="Refurbishment"/>
    <x v="15"/>
    <s v="OGD framework"/>
    <s v="One off"/>
    <n v="12332"/>
    <s v="Construction"/>
    <s v="UKAEA General"/>
    <x v="0"/>
    <s v="Robert Sheppard"/>
    <n v="932000"/>
    <s v="Silver"/>
    <d v="2021-02-01T00:00:00"/>
    <d v="2021-04-30T00:00:00"/>
    <s v="None"/>
    <d v="2021-09-03T00:00:00"/>
    <m/>
  </r>
  <r>
    <s v="Emma Davies"/>
    <m/>
    <s v="Closed"/>
    <s v="New Nursery Facility (Stage One - Pre-Construction)"/>
    <s v="Pre-Construction activities to RIBA stage 4."/>
    <x v="337"/>
    <s v="OGD framework"/>
    <s v="One off"/>
    <n v="13423"/>
    <s v="Professional Services - CCL"/>
    <s v="Fusion Foundations"/>
    <x v="0"/>
    <s v="Alun Selway"/>
    <n v="164036"/>
    <s v="Bronze"/>
    <d v="2023-02-27T00:00:00"/>
    <d v="2023-07-30T00:00:00"/>
    <s v="None"/>
    <d v="2023-09-14T00:00:00"/>
    <m/>
  </r>
  <r>
    <s v="Robert Franklin"/>
    <s v="N/A"/>
    <s v="Closed"/>
    <s v="Manufacture, Inspection, Testing and Delivery of Electrical and Mechanical 'Build to Print' Cubicles and Junction Boxes"/>
    <s v="Manufacture, Inspection, Testing and Delivery of Electrical and Mechanical 'Build to Print' Cubicles and Junction Boxes"/>
    <x v="338"/>
    <s v="OJEU competition"/>
    <s v="One off"/>
    <n v="11730"/>
    <s v="Not Common Goods and Services"/>
    <m/>
    <x v="0"/>
    <s v="Michael Van De Mortel"/>
    <n v="690000"/>
    <s v="Silver"/>
    <d v="1928-02-29T00:00:00"/>
    <d v="2019-12-13T00:00:00"/>
    <s v="None"/>
    <s v="No"/>
    <m/>
  </r>
  <r>
    <s v="Robert Franklin"/>
    <s v="N/A"/>
    <s v="Closed"/>
    <s v="Manufacture, Inspection, Test and Delivery of ESS Confinement Penetration Plugs"/>
    <s v="Manufacture, Inspection, Test and Delivery of ESS Confinement Penetration Plugs"/>
    <x v="155"/>
    <s v="OJEU competition"/>
    <s v="One off"/>
    <n v="12031"/>
    <s v="Not Common Goods and Services"/>
    <m/>
    <x v="0"/>
    <s v="Jameer Emamally"/>
    <n v="220586.1"/>
    <s v="Bronze"/>
    <d v="1928-02-29T00:00:00"/>
    <d v="2020-06-19T00:00:00"/>
    <s v="None"/>
    <s v="No"/>
    <m/>
  </r>
  <r>
    <s v="Robert Franklin"/>
    <s v="N/A"/>
    <s v="Closed"/>
    <s v="ESS Storage Pit Lids"/>
    <s v="Manufacture, Assembly, Testing, Inspections and Delivery of ESS Storage Pit Lids"/>
    <x v="339"/>
    <s v="OJEU competition"/>
    <s v="One off"/>
    <n v="12413"/>
    <s v="Not Common Goods and Services"/>
    <m/>
    <x v="0"/>
    <s v="James Lawton Smith"/>
    <n v="842939.92"/>
    <s v="Silver"/>
    <d v="1928-02-29T00:00:00"/>
    <d v="2021-09-04T00:00:00"/>
    <s v="No"/>
    <s v="No"/>
    <m/>
  </r>
  <r>
    <s v="Robert Franklin"/>
    <s v="N/A"/>
    <s v="Closed"/>
    <s v="Design, Manufacture and Supply of a Cryopump System for MAST-U Enhancements Project"/>
    <s v="Design, Manufacture and Supply of a Cryopump System for MAST-U Enhancements Project"/>
    <x v="340"/>
    <s v="OJEU competition"/>
    <s v="One off"/>
    <n v="12297"/>
    <s v="Not Common Goods and Services"/>
    <m/>
    <x v="0"/>
    <s v="Mo Chowdhury"/>
    <n v="211442"/>
    <s v="Bronze"/>
    <d v="1929-03-21T00:00:00"/>
    <d v="2020-12-22T00:00:00"/>
    <s v="None"/>
    <s v="No"/>
    <m/>
  </r>
  <r>
    <s v="Robert Franklin"/>
    <s v="unknown"/>
    <s v="Open"/>
    <s v="ESS Site Support Work and Welding Services"/>
    <s v="ESS Site Support Work and Welding Services"/>
    <x v="341"/>
    <s v="Direct award (no competition)"/>
    <s v="Ongoing"/>
    <n v="13137"/>
    <s v="Construction"/>
    <s v="Robotics, Repurposing &amp; Decommisioning"/>
    <x v="3"/>
    <s v="Simon McGuinness"/>
    <n v="984240"/>
    <s v="Silver"/>
    <d v="2022-06-01T00:00:00"/>
    <d v="2023-05-31T00:00:00"/>
    <s v="N/A"/>
    <d v="2025-05-31T00:00:00"/>
    <m/>
  </r>
  <r>
    <s v="Emma Davies"/>
    <m/>
    <s v="Closed"/>
    <s v="Building &amp; Civil Services"/>
    <s v="Building Maintenance Services"/>
    <x v="342"/>
    <s v="OJEU competition"/>
    <s v="Ongoing"/>
    <n v="11083"/>
    <s v="Facilities"/>
    <s v="UKAEA General"/>
    <x v="0"/>
    <s v="Robert Sheppard"/>
    <n v="3700000"/>
    <s v="Silver"/>
    <d v="2016-02-01T00:00:00"/>
    <d v="2022-11-30T00:00:00"/>
    <s v="N/K"/>
    <d v="2022-11-30T00:00:00"/>
    <m/>
  </r>
  <r>
    <s v="Jim McGough"/>
    <m/>
    <s v="Closed"/>
    <s v="Supply of Bulk, Cylinder and Special Gases"/>
    <s v="Supply of Bulk, Cylinder and Special Gases"/>
    <x v="35"/>
    <s v="OJEU competition"/>
    <s v="Ongoing"/>
    <n v="10430"/>
    <s v="N/K"/>
    <s v="UKAEA General"/>
    <x v="0"/>
    <s v="Beth Evans"/>
    <n v="1500000"/>
    <s v="Silver"/>
    <d v="2016-01-01T00:00:00"/>
    <d v="2021-12-31T00:00:00"/>
    <s v="N/K"/>
    <d v="2022-06-01T00:00:00"/>
    <m/>
  </r>
  <r>
    <s v="Robert Franklin"/>
    <s v="N/A"/>
    <s v="Open"/>
    <s v="Support for Site Safety Working Party"/>
    <s v="Support for Site Safety Working Party"/>
    <x v="343"/>
    <s v="Direct award (no competition)"/>
    <s v="Ongoing"/>
    <n v="13664"/>
    <s v="Not Common Goods and Services"/>
    <s v="QSHE, Risk &amp; Assurance"/>
    <x v="21"/>
    <s v="Ningyun Wang"/>
    <n v="28000"/>
    <s v="Bronze"/>
    <d v="2023-06-15T00:00:00"/>
    <d v="2025-05-31T00:00:00"/>
    <s v="1+1"/>
    <d v="2025-05-31T00:00:00"/>
    <s v="G:\FINCON\Contracts\Tenders &amp; Contracts\Ops Team\05. General\1. Contracts\13664 - Hydrock - SSWP Site Safety Working Party - Ningyun Wang - RAF"/>
  </r>
  <r>
    <s v="Robert Franklin"/>
    <s v="unknown"/>
    <s v="Open"/>
    <s v="Transmission Line"/>
    <s v="Transmission Line for the MAST-U Electron Bernstein Wave System"/>
    <x v="109"/>
    <s v="Direct award (no competition)"/>
    <s v="One off"/>
    <n v="13440"/>
    <s v="Not Common Goods and Services"/>
    <s v="PLASMAS, FUSION OPERATIONS &amp; ITER OPS"/>
    <x v="5"/>
    <s v="Aleksandra Hatton"/>
    <n v="1712550"/>
    <s v="Silver"/>
    <d v="2023-01-19T00:00:00"/>
    <d v="2024-03-29T00:00:00"/>
    <s v="Nil"/>
    <d v="2025-03-31T00:00:00"/>
    <m/>
  </r>
  <r>
    <s v="Robert Franklin"/>
    <s v="Unknown"/>
    <s v="Closed"/>
    <s v="Mast Lifting Beam Works and Wheel Box, Lifting Beam,  Crab Gimbal and Transport Frame Storage"/>
    <s v="Mast Lifting Beam Works and Wheel Box, Lifting BEam, Crab Gimbas and Transport Frame Storage"/>
    <x v="344"/>
    <s v="* Other (please specify in comments)"/>
    <s v="One off"/>
    <n v="13877"/>
    <s v="Not Common Goods and Services"/>
    <s v="Robotics, Repurposing &amp; Decommisioning"/>
    <x v="3"/>
    <s v="William Blyth"/>
    <n v="33568.400000000001"/>
    <s v="Bronze"/>
    <d v="2023-12-15T00:00:00"/>
    <d v="2024-07-20T00:00:00"/>
    <s v="N/A"/>
    <d v="2024-10-31T00:00:00"/>
    <m/>
  </r>
  <r>
    <s v="Robert Franklin"/>
    <s v="unknown"/>
    <s v="Open"/>
    <s v="Hire of HGV Transport with Hiab and Driver/Operators"/>
    <s v="Hire of HGV Transport with Hiab and Driver/Operators"/>
    <x v="345"/>
    <s v="Below Threshold Tender"/>
    <s v="Ongoing"/>
    <s v="14206 (was 13309)"/>
    <s v="Logistics"/>
    <s v="Engineering, Computing &amp; STEP partner"/>
    <x v="34"/>
    <s v="Robert Allan"/>
    <n v="250000"/>
    <s v="Bronze"/>
    <d v="2021-03-12T00:00:00"/>
    <d v="2024-03-31T00:00:00"/>
    <m/>
    <d v="2025-05-31T00:00:00"/>
    <m/>
  </r>
  <r>
    <s v="Jim McGough"/>
    <m/>
    <s v="Closed"/>
    <s v="Analysis of Aqueous Trade Waste"/>
    <s v="Analysis of Aqueous Trade Waste"/>
    <x v="346"/>
    <s v="OJEU competition"/>
    <s v="Ongoing"/>
    <n v="11367"/>
    <s v="Professional Services - Other"/>
    <s v="UKAEA General"/>
    <x v="0"/>
    <s v="Dave Witts"/>
    <n v="150000"/>
    <s v="Bronze"/>
    <d v="2018-01-01T00:00:00"/>
    <d v="2021-10-31T00:00:00"/>
    <s v="3 years"/>
    <d v="2023-03-31T00:00:00"/>
    <m/>
  </r>
  <r>
    <s v="Jim McGough"/>
    <m/>
    <s v="Closed"/>
    <s v="EDS Recovery Project"/>
    <s v="EDS Recovery Project for J25"/>
    <x v="347"/>
    <s v="OJEU competition"/>
    <s v="One off"/>
    <n v="2015875"/>
    <s v="Professional Services - Other"/>
    <s v="Fusion Foundations"/>
    <x v="0"/>
    <s v="Joe Milnes"/>
    <n v="5113000"/>
    <s v="Gold"/>
    <d v="2018-01-30T00:00:00"/>
    <d v="2018-07-31T00:00:00"/>
    <s v="none"/>
    <d v="2021-08-31T00:00:00"/>
    <m/>
  </r>
  <r>
    <s v="Robert Franklin"/>
    <s v="JNCA - PO 2062046"/>
    <s v="Open"/>
    <s v="SpheraCloud Subscription Renewal"/>
    <s v="Concern Management (UNOR System)"/>
    <x v="348"/>
    <s v="Direct award (no competition)"/>
    <s v="Ongoing"/>
    <n v="13061"/>
    <s v="ICT"/>
    <s v="QSHE, Risk &amp; Assurance"/>
    <x v="32"/>
    <s v="Sam Jackson"/>
    <n v="67154.14"/>
    <s v="Bronze"/>
    <d v="2022-04-01T00:00:00"/>
    <d v="2025-03-31T00:00:00"/>
    <s v="N/A"/>
    <d v="2025-03-31T00:00:00"/>
    <s v="G:\FINCON\Contracts\Tenders &amp; Contracts\Ops Team\05. General\1. Contracts\13061 - Sphera - UNOR System - Sam Jackson - RAF"/>
  </r>
  <r>
    <s v="Robert Franklin"/>
    <s v="N/A"/>
    <s v="Open"/>
    <s v="RACE Virtual Reality Immersive Platform and 5 Year Care Package"/>
    <s v="RACE Virtual Reality Immersive Platform and 5 Year Care Package"/>
    <x v="349"/>
    <s v="Direct award (no competition)"/>
    <s v="One off"/>
    <n v="11970"/>
    <s v="Not Common Goods and Services"/>
    <s v="Robotics, Repurposing &amp; Decommisioning"/>
    <x v="3"/>
    <s v="Ipek Caliskanelli"/>
    <n v="159523"/>
    <s v="Bronze"/>
    <d v="2020-03-05T00:00:00"/>
    <d v="2025-03-31T00:00:00"/>
    <s v="None"/>
    <d v="2025-03-31T00:00:00"/>
    <m/>
  </r>
  <r>
    <s v="Guy Wells"/>
    <s v="closed"/>
    <s v="Closed"/>
    <s v="Telecoms Services (closed)"/>
    <s v="VOIP Telecoms Service"/>
    <x v="350"/>
    <s v="CCS framework"/>
    <s v="Ongoing"/>
    <n v="10268"/>
    <s v="Communications"/>
    <s v="CORPORATE SERVICES"/>
    <x v="18"/>
    <s v="Alastair McMillian"/>
    <n v="600000"/>
    <s v="Silver"/>
    <d v="2016-02-01T00:00:00"/>
    <d v="2021-09-30T00:00:00"/>
    <s v="1 year"/>
    <d v="2022-03-31T00:00:00"/>
    <m/>
  </r>
  <r>
    <s v="Robert Franklin"/>
    <s v="unknown"/>
    <s v="Open"/>
    <s v="Equipment Cleaning Service"/>
    <s v="Equipment Cleaning Service"/>
    <x v="351"/>
    <s v="Contracts Finder"/>
    <s v="Ongoing"/>
    <s v="2048872 (10698)"/>
    <s v="Not Common Goods and Services"/>
    <s v="Robotics, Repurposing &amp; Decommisioning"/>
    <x v="36"/>
    <s v="Ben Slade"/>
    <n v="30000"/>
    <s v="Bronze"/>
    <d v="2021-04-01T00:00:00"/>
    <d v="2024-03-31T00:00:00"/>
    <s v="2 years options"/>
    <d v="2025-03-31T00:00:00"/>
    <m/>
  </r>
  <r>
    <s v="Robert Franklin"/>
    <s v="unknown"/>
    <s v="Open"/>
    <s v="Graphite Machining"/>
    <s v="Graphite Machining"/>
    <x v="352"/>
    <s v="Direct award (no competition)"/>
    <s v="One off"/>
    <n v="13858"/>
    <s v="Not Common Goods and Services"/>
    <s v="PLASMAS, FUSION OPERATIONS &amp; ITER OPS"/>
    <x v="5"/>
    <s v="James Lovell"/>
    <n v="60000"/>
    <s v="Bronze"/>
    <d v="2023-11-15T00:00:00"/>
    <d v="2024-08-01T00:00:00"/>
    <s v="No"/>
    <d v="2025-03-31T00:00:00"/>
    <m/>
  </r>
  <r>
    <s v="Robert Franklin"/>
    <s v="unknown"/>
    <s v="Extended"/>
    <s v="Design &amp; Manufacture High Voltage Power Supply Equipment"/>
    <s v="Design &amp; Manufacture High Voltage Power Supply Equipment"/>
    <x v="353"/>
    <s v="Find a tender"/>
    <s v="One off"/>
    <s v="2025162 (11248)"/>
    <s v="Facilities"/>
    <s v="PLASMAS, FUSION OPERATIONS &amp; ITER OPS"/>
    <x v="5"/>
    <s v="Yehya Farhoud"/>
    <n v="2500000"/>
    <s v="Silver"/>
    <d v="2018-11-29T00:00:00"/>
    <d v="2024-03-31T00:00:00"/>
    <s v="N/A"/>
    <d v="2025-07-31T00:00:00"/>
    <m/>
  </r>
  <r>
    <s v="Robert Franklin"/>
    <s v="unknown"/>
    <s v="Open"/>
    <s v="EERF - BLMF Assembly"/>
    <s v="Engineering Management of Beamline Module Frame Assembly Phase"/>
    <x v="354"/>
    <s v="Call-off from existing framework"/>
    <s v="One off"/>
    <s v="12834 (2087360)"/>
    <s v="Professional Services - Other"/>
    <s v="PLASMAS, FUSION OPERATIONS &amp; ITER OPS"/>
    <x v="5"/>
    <s v="Giolvanni Ricco"/>
    <n v="95823.75"/>
    <s v="Bronze"/>
    <d v="2024-03-07T00:00:00"/>
    <d v="2025-03-31T00:00:00"/>
    <s v="N/A"/>
    <d v="2025-03-31T00:00:00"/>
    <m/>
  </r>
  <r>
    <s v="Carl Evans"/>
    <s v="unknown"/>
    <s v="Closed"/>
    <s v="Supply of a Helium Liquefier"/>
    <s v="Supply of a Helium Liquefier"/>
    <x v="355"/>
    <s v="OJEU competition"/>
    <s v="One off"/>
    <s v="2018321 (11016)"/>
    <s v="Facilities"/>
    <s v="PLASMAS, FUSION OPERATIONS &amp; ITER OPS"/>
    <x v="5"/>
    <s v="James Treadgold / Andrew Gee"/>
    <n v="1981000"/>
    <s v="Silver"/>
    <d v="2018-05-16T00:00:00"/>
    <s v="31/11/2023"/>
    <s v="N/A"/>
    <d v="2024-03-30T00:00:00"/>
    <m/>
  </r>
  <r>
    <s v="Guy Wells"/>
    <s v="closed"/>
    <s v="Closed"/>
    <s v="Security &amp; Emergency Services, Post, Site…"/>
    <s v="Security and post services"/>
    <x v="356"/>
    <s v="Find a tender"/>
    <s v="Ongoing"/>
    <n v="10981"/>
    <s v="Facilities"/>
    <s v="CORPORATE SERVICES"/>
    <x v="2"/>
    <s v="Liz Curtis"/>
    <n v="3000000"/>
    <s v="Silver"/>
    <d v="2018-04-01T00:00:00"/>
    <d v="2024-04-10T00:00:00"/>
    <s v="Yes"/>
    <d v="2024-03-31T00:00:00"/>
    <m/>
  </r>
  <r>
    <s v="Guy Wells"/>
    <s v="closed"/>
    <s v="Closed"/>
    <s v="Cleaning Services (closed)"/>
    <s v="Cleaning Services"/>
    <x v="230"/>
    <s v="Find a tender"/>
    <s v="Ongoing"/>
    <n v="10982"/>
    <s v="Facilities"/>
    <s v="CORPORATE SERVICES"/>
    <x v="2"/>
    <s v="Liz Curtis"/>
    <n v="600000"/>
    <s v="Silver"/>
    <d v="2018-05-01T00:00:00"/>
    <d v="2023-04-30T00:00:00"/>
    <s v="Yes"/>
    <d v="2023-04-30T00:00:00"/>
    <m/>
  </r>
  <r>
    <s v="Guy Wells"/>
    <s v="closed"/>
    <s v="Closed"/>
    <s v="Audio Visual Tender (closed)"/>
    <s v="Audio visual equipmemt and software"/>
    <x v="357"/>
    <s v="Find a tender"/>
    <s v="Ongoing"/>
    <n v="12360"/>
    <s v="ICT"/>
    <s v="CORPORATE SERVICES"/>
    <x v="2"/>
    <s v="Anddrew Hynes"/>
    <n v="1197710"/>
    <s v="Silver"/>
    <d v="2021-02-25T00:00:00"/>
    <d v="2022-02-24T00:00:00"/>
    <s v="N/a"/>
    <d v="2022-02-24T00:00:00"/>
    <m/>
  </r>
  <r>
    <s v="Matt Burton"/>
    <m/>
    <s v="Closed"/>
    <s v="Framework for Manufacture of Electrical Cubicles and Harnesses"/>
    <s v="Framework for Manufacture of Electrical Cubicles and Harnesses"/>
    <x v="358"/>
    <s v="OJEU competition"/>
    <s v="Ongoing"/>
    <s v="Framework"/>
    <s v="Not Common Goods and Services"/>
    <s v="Robotics, Repurposing &amp; Decommisioning"/>
    <x v="3"/>
    <s v="Steve Gilligan"/>
    <n v="4000000"/>
    <s v="Silver"/>
    <d v="2020-06-18T00:00:00"/>
    <d v="2024-06-18T00:00:00"/>
    <s v="None"/>
    <d v="2024-06-18T00:00:00"/>
    <m/>
  </r>
  <r>
    <s v="Robert Franklin"/>
    <s v="unknown"/>
    <s v="Open"/>
    <s v="Mobile Crane Hire"/>
    <s v="Mobile Crane Hire"/>
    <x v="359"/>
    <s v="Contracts Finder"/>
    <s v="Ongoing"/>
    <s v="14289 (was 12942)"/>
    <s v="Not Common Goods and Services"/>
    <s v="Engineering, Computing &amp; STEP partner"/>
    <x v="34"/>
    <s v="Robert Allan"/>
    <n v="240000"/>
    <s v="Bronze"/>
    <d v="2022-01-31T00:00:00"/>
    <d v="2024-01-30T00:00:00"/>
    <s v="1+1+1"/>
    <d v="2026-01-30T00:00:00"/>
    <s v="Contract number changed due to WON changes (was 12942)"/>
  </r>
  <r>
    <s v="Robert Franklin"/>
    <s v="unknown"/>
    <s v="Open"/>
    <s v="ESS Machining Station Control Software"/>
    <s v="ESS Machining Station Control Software"/>
    <x v="360"/>
    <s v="Direct award (no competition)"/>
    <s v="One off"/>
    <n v="13950"/>
    <s v="Professional Services - Other"/>
    <s v="Robotics, Repurposing &amp; Decommisioning"/>
    <x v="3"/>
    <s v="Jonathan Rose"/>
    <n v="64800"/>
    <s v="Bronze"/>
    <d v="2024-02-20T00:00:00"/>
    <d v="2024-05-31T00:00:00"/>
    <s v="N/A"/>
    <d v="2025-07-31T00:00:00"/>
    <m/>
  </r>
  <r>
    <s v="Robert Franklin"/>
    <s v="T/RAF025/18"/>
    <s v="Open"/>
    <s v="Non-Destructive Testing Services"/>
    <s v="Non-Destructive Testing Services"/>
    <x v="361"/>
    <s v="Below Threshold Tender"/>
    <s v="Ongoing"/>
    <n v="11294"/>
    <s v="Not Common Goods and Services"/>
    <s v="QSHE, Risk &amp; Assurance"/>
    <x v="38"/>
    <s v="Peter Moran"/>
    <n v="150000"/>
    <s v="Bronze"/>
    <d v="2019-01-14T00:00:00"/>
    <d v="2022-01-13T00:00:00"/>
    <s v="None remain"/>
    <d v="2025-06-30T00:00:00"/>
    <s v="G:\FINCON\Contracts\Tenders &amp; Contracts\Ops Team\05. General\1. Contracts\11294 - Applus - Non Destructive Testing - RAF"/>
  </r>
  <r>
    <s v="Robert Franklin"/>
    <s v="unknown"/>
    <s v="Open"/>
    <s v="ESS Active Cells Shaft Cutting Station"/>
    <s v="ESS Active Cells Shaft Cutting Station"/>
    <x v="1"/>
    <s v="Find a tender"/>
    <s v="One off"/>
    <n v="11226"/>
    <s v="Not Common Goods and Services"/>
    <s v="Robotics, Repurposing &amp; Decommisioning"/>
    <x v="3"/>
    <s v="Donna Tam"/>
    <n v="1424962.6"/>
    <s v="Silver"/>
    <d v="2018-10-22T00:00:00"/>
    <d v="2021-09-01T00:00:00"/>
    <s v="N/A"/>
    <d v="2025-04-04T00:00:00"/>
    <m/>
  </r>
  <r>
    <s v="Robert Franklin"/>
    <s v="unknown"/>
    <s v="Closed"/>
    <s v="MAST-U ENH 2 MVA Transformer"/>
    <s v="MAST-U ENH 2 MVA Transformer"/>
    <x v="362"/>
    <s v="Contracts Finder"/>
    <s v="One off"/>
    <n v="13071"/>
    <s v="Not Common Goods and Services"/>
    <s v="PLASMAS, FUSION OPERATIONS &amp; ITER OPS"/>
    <x v="5"/>
    <s v="Thomas Dickson"/>
    <n v="160878.29"/>
    <s v="Bronze"/>
    <d v="2022-04-22T00:00:00"/>
    <d v="2022-08-31T00:00:00"/>
    <s v="N/A"/>
    <d v="2024-12-31T00:00:00"/>
    <m/>
  </r>
  <r>
    <s v="Robert Franklin"/>
    <s v="N/A"/>
    <s v="Open"/>
    <s v="Technical Support for MAST-U EBW Skids and Piping System Design"/>
    <s v="Professional support on a design undertaken by the Consultant with the subsequent manufacturing company"/>
    <x v="363"/>
    <s v="Direct award (no competition)"/>
    <s v="One off"/>
    <n v="14193"/>
    <s v="Professional Services - Other"/>
    <s v="PLASMAS, FUSION OPERATIONS &amp; ITER OPS"/>
    <x v="5"/>
    <s v="Aleksandra Hatton"/>
    <n v="5000"/>
    <s v="Bronze"/>
    <d v="2024-08-15T00:00:00"/>
    <d v="2024-12-31T00:00:00"/>
    <s v="N/A"/>
    <d v="2025-02-28T00:00:00"/>
    <m/>
  </r>
  <r>
    <s v="Robert Franklin"/>
    <s v="unknown"/>
    <s v="Closed"/>
    <s v="ESS Fabricated Assemblies"/>
    <s v="ESS Fabricated Assemblies"/>
    <x v="364"/>
    <s v="Find a tender"/>
    <s v="One off"/>
    <n v="12907"/>
    <s v="Not Common Goods and Services"/>
    <s v="Robotics, Repurposing &amp; Decommisioning"/>
    <x v="3"/>
    <s v="Alex Wagner"/>
    <n v="288700"/>
    <s v="Bronze"/>
    <d v="2022-01-25T00:00:00"/>
    <d v="2022-10-31T00:00:00"/>
    <s v="None"/>
    <d v="2025-01-31T00:00:00"/>
    <m/>
  </r>
  <r>
    <s v="Robert Franklin"/>
    <s v="unknown"/>
    <s v="Open"/>
    <s v="Design, Manufacture, Delivery and Commissioning of a Fire Suppression System for ESS Active Cells"/>
    <s v="Design, Manufacture, Delivery and Commissioning of a Fire Suppression System for ESS Active Cells"/>
    <x v="365"/>
    <s v="Find a tender"/>
    <s v="One off"/>
    <n v="12035"/>
    <s v="Not Common Goods and Services"/>
    <s v="Robotics, Repurposing &amp; Decommisioning"/>
    <x v="3"/>
    <s v="Leo Garcia"/>
    <n v="2321900"/>
    <s v="Silver"/>
    <d v="2020-06-16T00:00:00"/>
    <d v="2021-05-01T00:00:00"/>
    <s v="None"/>
    <d v="2025-02-28T00:00:00"/>
    <m/>
  </r>
  <r>
    <s v="Robert Franklin"/>
    <s v="unknown"/>
    <s v="Open"/>
    <s v="Design &amp; Manufacture High Voltage Power Supply Equipment - Gyrotrons"/>
    <s v="HVPS for Gyrotrons"/>
    <x v="366"/>
    <s v="Find a tender"/>
    <s v="One off"/>
    <n v="12961"/>
    <s v="Not Common Goods and Services"/>
    <s v="PLASMAS, FUSION OPERATIONS &amp; ITER OPS"/>
    <x v="5"/>
    <s v="Yehya Farhoud"/>
    <n v="1944048"/>
    <s v="Silver"/>
    <d v="2022-02-22T00:00:00"/>
    <d v="2024-12-22T00:00:00"/>
    <s v="None"/>
    <d v="2025-02-28T00:00:00"/>
    <m/>
  </r>
  <r>
    <s v="Robert Franklin"/>
    <s v="unknown"/>
    <s v="Open"/>
    <s v="Design, Manufacture, Testing and Supply of a Double Beam Box Vessel"/>
    <s v="Design, Manufacture, Testing and Supply of a Double Beam Box Vessel"/>
    <x v="367"/>
    <s v="Find a tender"/>
    <s v="One off"/>
    <n v="12215"/>
    <s v="Not Common Goods and Services"/>
    <s v="PLASMAS, FUSION OPERATIONS &amp; ITER OPS"/>
    <x v="5"/>
    <s v="Mo Chowdhury"/>
    <n v="666456.27"/>
    <s v="Silver"/>
    <d v="2020-05-04T00:00:00"/>
    <d v="2021-06-01T00:00:00"/>
    <s v="None"/>
    <d v="2025-03-31T00:00:00"/>
    <m/>
  </r>
  <r>
    <s v="Robert Franklin"/>
    <s v="unknown"/>
    <s v="Open"/>
    <s v="Dummy Load"/>
    <s v="Dummy Load for MAST-U EBW System"/>
    <x v="109"/>
    <s v="Direct award (no competition)"/>
    <s v="One off"/>
    <n v="13438"/>
    <s v="Not Common Goods and Services"/>
    <s v="PLASMAS, FUSION OPERATIONS &amp; ITER OPS"/>
    <x v="5"/>
    <s v="Aleksandra Hatton"/>
    <n v="228689"/>
    <s v="Bronze"/>
    <d v="2023-01-19T00:00:00"/>
    <d v="2023-10-31T00:00:00"/>
    <s v="Nil"/>
    <d v="2025-02-28T00:00:00"/>
    <m/>
  </r>
  <r>
    <s v="Robert Franklin"/>
    <s v="unknown"/>
    <s v="Open"/>
    <s v="Licence for Offices"/>
    <s v="Licence for Office Space for ESS Team"/>
    <x v="368"/>
    <s v="Direct award (no competition)"/>
    <s v="Ongoing"/>
    <n v="13912"/>
    <s v="Facilities"/>
    <s v="Robotics, Repurposing &amp; Decommisioning"/>
    <x v="3"/>
    <s v="Sarah Hyde"/>
    <n v="7500"/>
    <s v="Bronze"/>
    <d v="2024-01-08T00:00:00"/>
    <d v="2024-04-07T00:00:00"/>
    <s v="Rolling 3 months"/>
    <d v="2025-12-31T00:00:00"/>
    <m/>
  </r>
  <r>
    <s v="Robert Franklin"/>
    <s v="unknown"/>
    <s v="Closed"/>
    <s v="PIE &amp; WTH Lids and PIE Transfer Plug for ESS Active Cells Facility"/>
    <s v="PIE &amp; WTH Lids and PIE Transfer Plug for ESS Active Cells Facility"/>
    <x v="364"/>
    <s v="OJEU competition"/>
    <s v="One off"/>
    <n v="12784"/>
    <s v="Not Common Goods and Services"/>
    <s v="Robotics, Repurposing &amp; Decommisioning"/>
    <x v="3"/>
    <s v="Jameer Emamally"/>
    <n v="346850"/>
    <s v="Bronze"/>
    <d v="2021-11-05T00:00:00"/>
    <d v="2022-08-15T00:00:00"/>
    <s v="N/A"/>
    <d v="2024-05-26T00:00:00"/>
    <m/>
  </r>
  <r>
    <s v="Carl Evans"/>
    <s v="unknown"/>
    <s v="Closed"/>
    <s v="Cryogenic Valve Box"/>
    <s v="Manufacture of Cryogenic Valve Box"/>
    <x v="200"/>
    <s v="OJEU competition"/>
    <s v="One off"/>
    <n v="2044073"/>
    <s v="Not Common Goods and Services"/>
    <s v="PLASMAS, FUSION OPERATIONS &amp; ITER OPS"/>
    <x v="5"/>
    <s v="Paul Richardson"/>
    <n v="487000"/>
    <s v="Bronze"/>
    <d v="2020-09-24T00:00:00"/>
    <d v="2022-12-31T00:00:00"/>
    <s v="N/A"/>
    <d v="2024-03-30T00:00:00"/>
    <m/>
  </r>
  <r>
    <s v="Carl Evans"/>
    <m/>
    <s v="Closed"/>
    <s v="High Frequency Pellet Injector"/>
    <s v="High Frequency Pellet Injector for MAST-U ENH"/>
    <x v="369"/>
    <s v="OJEU competition"/>
    <s v="One off"/>
    <n v="2016871"/>
    <s v="Not Common Goods and Services"/>
    <s v="PLASMAS, FUSION OPERATIONS &amp; ITER OPS"/>
    <x v="5"/>
    <s v="Ioannis Katramados"/>
    <n v="300000"/>
    <m/>
    <d v="2018-02-21T00:00:00"/>
    <d v="2021-09-30T00:00:00"/>
    <s v="N/A"/>
    <d v="2023-12-31T00:00:00"/>
    <m/>
  </r>
  <r>
    <s v="Carl Evans"/>
    <s v="n/a"/>
    <s v="Closed"/>
    <s v="Electrical Wiremen"/>
    <s v="Provision of site based Wiremen"/>
    <x v="370"/>
    <s v="OJEU competition"/>
    <s v="One off"/>
    <n v="2024911"/>
    <s v="Not Common Goods and Services"/>
    <s v="Robotics, Repurposing &amp; Decommisioning"/>
    <x v="3"/>
    <s v="Michael Van De Mortel"/>
    <n v="200000"/>
    <s v="Bronze"/>
    <d v="2020-11-27T00:00:00"/>
    <d v="2021-12-31T00:00:00"/>
    <s v="N/A"/>
    <d v="2023-12-31T00:00:00"/>
    <m/>
  </r>
  <r>
    <s v="Carl Evans"/>
    <s v="n/a"/>
    <s v="Closed"/>
    <s v="Electrical Wiremen"/>
    <s v="Provision of site based Wiremen"/>
    <x v="371"/>
    <s v="OJEU competition"/>
    <s v="One off"/>
    <n v="2045910"/>
    <s v="Not Common Goods and Services"/>
    <s v="Robotics, Repurposing &amp; Decommisioning"/>
    <x v="3"/>
    <s v="Michael Van De Mortel"/>
    <n v="200000"/>
    <s v="Bronze"/>
    <d v="2020-11-27T00:00:00"/>
    <d v="2021-12-31T00:00:00"/>
    <s v="N/A"/>
    <d v="2023-12-31T00:00:00"/>
    <m/>
  </r>
  <r>
    <s v="Phil Perkins"/>
    <s v="Closed"/>
    <s v="Closed"/>
    <s v="LongOps Manipulator Contract (Walischmiller)"/>
    <s v="Supply, Installation and Commissioning of Robotic Manipulator Arms"/>
    <x v="307"/>
    <s v="OJEU competition"/>
    <s v="One off"/>
    <n v="2048176"/>
    <s v="Not Common Goods and Services"/>
    <s v="Robotics, Repurposing &amp; Decommisioning"/>
    <x v="3"/>
    <s v="Pete Gillham"/>
    <n v="1795764"/>
    <s v="Silver"/>
    <d v="2021-02-18T00:00:00"/>
    <d v="2022-03-31T00:00:00"/>
    <s v="None"/>
    <d v="2022-09-30T00:00:00"/>
    <m/>
  </r>
  <r>
    <s v="Phil Perkins"/>
    <s v="Closed"/>
    <s v="Closed"/>
    <s v="LongOps Manipulator Contract (Veolia)"/>
    <s v="Supply, Installation and Commissioning of Robotic Manipulator Arms"/>
    <x v="372"/>
    <s v="OJEU competition"/>
    <s v="One off"/>
    <n v="2048175"/>
    <s v="Not Common Goods and Services"/>
    <s v="Robotics, Repurposing &amp; Decommisioning"/>
    <x v="3"/>
    <s v="Pete Gillham"/>
    <n v="1286000"/>
    <s v="Silver"/>
    <d v="2021-03-19T00:00:00"/>
    <d v="2022-03-31T00:00:00"/>
    <s v="None"/>
    <d v="2022-11-30T00:00:00"/>
    <m/>
  </r>
  <r>
    <s v="Maili Nugent"/>
    <m/>
    <s v="Closed"/>
    <s v="Laser for the JET24 Project"/>
    <s v="Laser for the JET24 Project"/>
    <x v="373"/>
    <s v="OJEU competition"/>
    <s v="One off"/>
    <n v="12459"/>
    <s v="Not Common Goods and Services"/>
    <s v="UKAEA General"/>
    <x v="0"/>
    <s v="Chris Rowley/Daniel Scoon"/>
    <n v="830638"/>
    <s v="Silver"/>
    <d v="2021-06-04T00:00:00"/>
    <d v="2023-08-08T00:00:00"/>
    <s v="none"/>
    <d v="2023-03-03T00:00:00"/>
    <m/>
  </r>
  <r>
    <s v="Sarah Palmer"/>
    <s v="Unknown"/>
    <s v="Closed"/>
    <s v="Plant Commercialisation Partner (inc Market Shaping, Plant Design Commercial Optimisation)"/>
    <s v="Carry out studies in support of the development of the STEP commercial pathway to include investigating:_x000a_ - the best route to proving technology_x000a_- resource scarcity_x000a_- potential commercial fusion reactor variants and their place in decarbonised energy systems_x000a_- synergies to adjacent technologies_x000a_-Commercialization of the waste from the power station "/>
    <x v="32"/>
    <s v="OJEU competition"/>
    <s v="One off"/>
    <n v="12847"/>
    <s v="Not Common Goods and Services"/>
    <s v="STEP"/>
    <x v="12"/>
    <s v="Dan Wolf"/>
    <m/>
    <m/>
    <d v="2021-09-27T00:00:00"/>
    <d v="2024-03-31T00:00:00"/>
    <s v="None"/>
    <d v="2024-03-31T00:00:00"/>
    <m/>
  </r>
  <r>
    <s v="Leigh Barber"/>
    <m/>
    <s v="Closed"/>
    <s v="JET Magnet Power Supplies Operation and Maintenance"/>
    <s v="JET Magnet Power Supplies Operation"/>
    <x v="374"/>
    <s v="OJEU competition"/>
    <s v="Ongoing"/>
    <n v="12234"/>
    <s v="Not Common Goods and Services"/>
    <s v="UKAEA General"/>
    <x v="4"/>
    <s v="Glyn Evans"/>
    <n v="1200000"/>
    <s v="Silver"/>
    <d v="2021-01-01T00:00:00"/>
    <d v="2024-01-01T00:00:00"/>
    <s v="Up to 01/01/2025"/>
    <d v="2024-03-31T00:00:00"/>
    <m/>
  </r>
  <r>
    <s v="Joanne Davies"/>
    <s v="Unknown"/>
    <s v="Closed"/>
    <s v="Cryogenic Sealing Technology Development "/>
    <s v="Cryogenic Sealing Technology Development "/>
    <x v="375"/>
    <s v="OJEU competition"/>
    <s v="Ongoing"/>
    <n v="13096"/>
    <s v="Not Common Goods and Services"/>
    <s v="STEP"/>
    <x v="12"/>
    <s v="Steven Allen"/>
    <n v="104467.26"/>
    <s v="Bronze"/>
    <d v="2022-05-17T00:00:00"/>
    <d v="2024-09-30T00:00:00"/>
    <s v="N/A"/>
    <s v="Completed"/>
    <m/>
  </r>
  <r>
    <s v="Ben Oborne"/>
    <m/>
    <s v="Closed"/>
    <s v="Remote Handling Emergency Stop System Software Design"/>
    <s v="Remote Handling Emergency Stop System Software Design"/>
    <x v="87"/>
    <s v="OJEU competition"/>
    <s v="One off"/>
    <n v="13214"/>
    <s v="Not Common Goods and Services"/>
    <s v="Robotics, Repurposing &amp; Decommisioning"/>
    <x v="3"/>
    <s v="Allan Moss"/>
    <n v="248750"/>
    <s v="Bronze"/>
    <d v="2022-08-03T00:00:00"/>
    <d v="2023-01-31T00:00:00"/>
    <s v="None"/>
    <d v="2023-07-31T00:00:00"/>
    <m/>
  </r>
  <r>
    <s v="Andrea Djordjevic"/>
    <s v="Unknown"/>
    <s v="Closed"/>
    <s v="For the provision of FLIR 8500X or 8580X High Performance IR Camera_x000a__x000a_"/>
    <s v="For the provision of FLIR 8500X or 8580X High Performance IR Camera"/>
    <x v="376"/>
    <s v="OJEU competition"/>
    <s v="One off"/>
    <n v="13268"/>
    <s v="Not Common Goods and Services"/>
    <s v="STEP"/>
    <x v="12"/>
    <s v="Ahmed Elfaraskoury"/>
    <m/>
    <m/>
    <d v="2022-09-09T00:00:00"/>
    <d v="2022-12-31T00:00:00"/>
    <s v="None"/>
    <d v="2022-12-31T00:00:00"/>
    <m/>
  </r>
  <r>
    <s v="Joanne Davies"/>
    <s v="Unknown"/>
    <s v="Closed"/>
    <s v="Supply of Simultaneous Thermal Analysis (STA) Equipment"/>
    <s v="Supply of Thermal Analysis equipment"/>
    <x v="377"/>
    <s v="OJEU competition"/>
    <s v="One off"/>
    <n v="13323"/>
    <s v="Not Common Goods and Services"/>
    <s v="STEP"/>
    <x v="0"/>
    <s v="Femi Araja"/>
    <n v="434595"/>
    <s v="Bronze"/>
    <d v="2022-10-19T00:00:00"/>
    <d v="2023-03-31T00:00:00"/>
    <s v="None"/>
    <d v="2023-03-31T00:00:00"/>
    <m/>
  </r>
  <r>
    <s v="Joanne Davies"/>
    <s v="Unknown"/>
    <s v="Extended"/>
    <s v="STEP Tranche1 Interim Engineering Delivery Partner"/>
    <s v="STEP Engineering Delivery Partner"/>
    <x v="32"/>
    <s v="OJEU competition"/>
    <s v="Ongoing"/>
    <n v="13212"/>
    <s v="Professional Services - Other"/>
    <s v="STEP"/>
    <x v="12"/>
    <s v="Jonathan Keep"/>
    <n v="7500000"/>
    <s v="Gold"/>
    <d v="2022-08-01T00:00:00"/>
    <d v="2024-03-31T00:00:00"/>
    <s v="1 X 12 MONTHS"/>
    <d v="2025-03-31T00:00:00"/>
    <m/>
  </r>
  <r>
    <s v="Rhianna Gandhi"/>
    <s v="Unknown"/>
    <s v="Extended"/>
    <s v="STEP Manufacturing Support Services Framework Services "/>
    <s v="STEP Manufacturing Support Services Framework Services "/>
    <x v="378"/>
    <s v="OJEU competition"/>
    <s v="One off"/>
    <s v="12912 - Ansaldo_x000a_Doosan – 12911_x000a_Fraser Nash – 12913_x000a_Rolls Royce – 12914_x000a_NAMRC – 12915"/>
    <s v="Professional Services - Other"/>
    <s v="STEP"/>
    <x v="12"/>
    <s v="Ahmed Elfaraskoury"/>
    <n v="3500000"/>
    <s v="Silver"/>
    <d v="2021-09-13T00:00:00"/>
    <d v="2024-03-31T00:00:00"/>
    <s v="None"/>
    <d v="2025-03-31T00:00:00"/>
    <m/>
  </r>
  <r>
    <s v="Robert Franklin"/>
    <s v="T/RAF024/18"/>
    <s v="Open"/>
    <s v="Notify Body / Third Party Inspection Services"/>
    <s v="Notify Body / Third Party Inspection Services"/>
    <x v="379"/>
    <s v="Below Threshold Tender"/>
    <s v="Ongoing"/>
    <n v="11267"/>
    <s v="Not Common Goods and Services"/>
    <s v="QSHE, Risk &amp; Assurance"/>
    <x v="38"/>
    <s v="Peter Moran"/>
    <n v="60000"/>
    <s v="Bronze"/>
    <d v="2019-02-01T00:00:00"/>
    <d v="2022-01-31T00:00:00"/>
    <s v="None"/>
    <d v="2025-06-30T00:00:00"/>
    <s v="G:\FINCON\Contracts\Tenders &amp; Contracts\Ops Team\05. General\1. Contracts\11267 - British Engineering - Third Party Inspection - RAF"/>
  </r>
  <r>
    <s v="Robert Franklin"/>
    <s v="JNCA"/>
    <s v="Open"/>
    <s v="PM &amp; Engineering Support for ESS"/>
    <s v="Project Management and Commissioning Engineer Support for the European Spallation Source"/>
    <x v="380"/>
    <s v="Direct award (no competition)"/>
    <s v="Ongoing"/>
    <n v="13864"/>
    <s v="Professional Services - Other"/>
    <s v="Robotics, Repurposing &amp; Decommisioning"/>
    <x v="3"/>
    <s v="William Blyth"/>
    <n v="50000"/>
    <s v="Bronze"/>
    <d v="2023-08-21T00:00:00"/>
    <d v="2024-05-24T00:00:00"/>
    <s v="No"/>
    <d v="2025-12-31T00:00:00"/>
    <m/>
  </r>
  <r>
    <s v="Robert Franklin"/>
    <s v="unknown"/>
    <s v="Open"/>
    <s v="Design &amp; Manufacture of MAST-U EBW Water Circulation Plant Tank"/>
    <s v="Design &amp; Manufacture of MAST-U EBW Water Circulation Plant Tank"/>
    <x v="381"/>
    <s v="Direct award (no competition)"/>
    <s v="One off"/>
    <n v="2085819"/>
    <s v="Not Common Goods and Services"/>
    <s v="PLASMAS, FUSION OPERATIONS &amp; ITER OPS"/>
    <x v="5"/>
    <s v="John Crockett"/>
    <n v="8383"/>
    <s v="Bronze"/>
    <d v="2024-03-11T00:00:00"/>
    <s v="31/04/2024"/>
    <s v="No"/>
    <d v="2025-03-31T00:00:00"/>
    <m/>
  </r>
  <r>
    <s v="Robert Franklin"/>
    <s v="unknown"/>
    <s v="Open"/>
    <s v="MAST-U EBW HV Enclosure"/>
    <s v="Manufacture and Supply of a high voltage enclosure"/>
    <x v="335"/>
    <s v="Contracts Finder"/>
    <s v="One off"/>
    <n v="13779"/>
    <s v="Not Common Goods and Services"/>
    <s v="PLASMAS, FUSION OPERATIONS &amp; ITER OPS"/>
    <x v="5"/>
    <s v="Elias Melidis"/>
    <n v="77718"/>
    <s v="Bronze"/>
    <d v="2023-08-31T00:00:00"/>
    <d v="2024-02-29T00:00:00"/>
    <s v="N/A"/>
    <d v="2026-01-30T00:00:00"/>
    <m/>
  </r>
  <r>
    <s v="Robert Franklin"/>
    <s v="T/RAF005/24"/>
    <s v="Closed"/>
    <s v="RHS Mast Additional Components Tranche 1-B"/>
    <s v="Manufacture and Supply of additional components to the European Spallation Source (Sweden) for the Remote Handling System"/>
    <x v="174"/>
    <s v="Contracts Finder"/>
    <s v="One off"/>
    <n v="14021"/>
    <s v="Not Common Goods and Services"/>
    <s v="Robotics, Repurposing &amp; Decommisioning"/>
    <x v="3"/>
    <s v="Sarah Hyde"/>
    <n v="80561"/>
    <s v="Bronze"/>
    <d v="2024-04-18T00:00:00"/>
    <d v="2024-06-28T00:00:00"/>
    <s v="N/A"/>
    <d v="2025-01-31T00:00:00"/>
    <m/>
  </r>
  <r>
    <s v="Catherine Sirotkin"/>
    <s v="Unknown"/>
    <s v="Closed"/>
    <s v="Decomissioning Plan and Integrated Waste Strategy"/>
    <s v="Decomissioning Plan and Integrated Waste Strategy"/>
    <x v="122"/>
    <s v="OJEU competition"/>
    <s v="Ongoing"/>
    <n v="1049030"/>
    <s v="Professional Services - Other"/>
    <s v="STEP"/>
    <x v="12"/>
    <s v="Mark Gilbert"/>
    <n v="300000"/>
    <s v="Bronze"/>
    <d v="2021-05-14T00:00:00"/>
    <d v="2024-03-31T00:00:00"/>
    <s v="N/A"/>
    <d v="2024-03-31T00:00:00"/>
    <m/>
  </r>
  <r>
    <s v="Joanne Davies"/>
    <s v="Unknown"/>
    <s v="Closed"/>
    <s v="Electrical Connector Technology Development "/>
    <s v="Electrical Connector Technology Development "/>
    <x v="382"/>
    <s v="OJEU competition"/>
    <s v="Ongoing"/>
    <n v="12715"/>
    <s v="Professional Services - Other"/>
    <s v="STEP"/>
    <x v="0"/>
    <s v="Brian Clarance"/>
    <n v="250000"/>
    <s v="Bronze"/>
    <d v="2021-09-21T00:00:00"/>
    <d v="2023-04-01T00:00:00"/>
    <s v="Yes this contract is under the innovation partnership process so there are 2 more planned extensions if Brimestone are successful"/>
    <d v="2023-03-01T00:00:00"/>
    <m/>
  </r>
  <r>
    <s v="Joanne Davies"/>
    <s v="Unknown"/>
    <s v="Closed"/>
    <s v="Magnets Development Framework"/>
    <s v="Magnets Design partner"/>
    <x v="383"/>
    <s v="OJEU competition"/>
    <s v="Ongoing"/>
    <s v="13256, 13257, 13258"/>
    <s v="Professional Services - Other"/>
    <s v="STEP"/>
    <x v="0"/>
    <s v="James Thredgold"/>
    <m/>
    <s v="TBC"/>
    <d v="2022-01-01T00:00:00"/>
    <d v="2024-03-31T00:00:00"/>
    <s v="None"/>
    <d v="2023-01-05T00:00:00"/>
    <m/>
  </r>
  <r>
    <s v="Phil Perkins"/>
    <s v="Closed"/>
    <s v="Closed"/>
    <s v="3.3.1 Development and assessment of enhancements to robot planning tools for leveraging the latest advances in robotics and human-robot interaction "/>
    <s v="3.3.1 Development and assessment of enhancements to robot planning tools for leveraging the latest advances in robotics and human-robot interaction "/>
    <x v="32"/>
    <s v="OJEU competition"/>
    <s v="One off"/>
    <n v="13040"/>
    <s v="Professional Services - Other"/>
    <s v="Robotics, Repurposing &amp; Decommisioning"/>
    <x v="3"/>
    <s v="Hanna Fikremariam"/>
    <n v="193697"/>
    <s v="Bronze"/>
    <d v="2022-04-19T00:00:00"/>
    <d v="2023-02-28T00:00:00"/>
    <s v="N/A"/>
    <d v="2023-02-28T00:00:00"/>
    <m/>
  </r>
  <r>
    <s v="Joanne Davies"/>
    <s v="Unknown"/>
    <s v="Closed"/>
    <s v="B1.4 IVC Erosion estimates"/>
    <s v="UKAEA wishes to appoint a supplier that can deliver estimates of wall and divertor physical sputtering erosion for different fusion reactor design configurations (“design points”). "/>
    <x v="384"/>
    <s v="OJEU competition"/>
    <s v="One off"/>
    <n v="2055210"/>
    <s v="Professional Services - Other"/>
    <s v="STEP"/>
    <x v="0"/>
    <s v="Michael Obianwu"/>
    <n v="180000"/>
    <s v="Bronze"/>
    <d v="2022-08-01T00:00:00"/>
    <d v="2023-01-31T00:00:00"/>
    <s v="None"/>
    <d v="2023-01-31T00:00:00"/>
    <m/>
  </r>
  <r>
    <s v="Ben Oborne"/>
    <m/>
    <s v="Closed"/>
    <s v="3.5.2 Research and development of novel techniques and technologies for incorporating sensor data into digital twins"/>
    <s v="3.5.2 Research and development of novel techniques and technologies for incorporating sensor data into digital twins"/>
    <x v="116"/>
    <s v="OJEU competition"/>
    <s v="One off"/>
    <s v="C/13191"/>
    <s v="Professional Services - Other"/>
    <s v="Robotics, Repurposing &amp; Decommisioning"/>
    <x v="3"/>
    <s v="Qasim Kapsi"/>
    <n v="239889"/>
    <s v="Bronze"/>
    <d v="2022-08-09T00:00:00"/>
    <d v="2023-08-10T00:00:00"/>
    <s v="N/A"/>
    <d v="2023-08-10T00:00:00"/>
    <m/>
  </r>
  <r>
    <s v="Ben Oborne"/>
    <m/>
    <s v="Closed"/>
    <s v="3.5.1 _x0009_Development of datasets for machine learning"/>
    <s v="3.5.1 _x0009_Development of datasets for machine learning"/>
    <x v="116"/>
    <s v="OJEU competition"/>
    <s v="One off"/>
    <s v="C/13192"/>
    <s v="Professional Services - Other"/>
    <s v="Robotics, Repurposing &amp; Decommisioning"/>
    <x v="3"/>
    <s v="Qasim Kapsi"/>
    <n v="254958"/>
    <s v="Bronze"/>
    <d v="2022-08-09T00:00:00"/>
    <d v="2023-04-25T00:00:00"/>
    <s v="N/A"/>
    <d v="2023-04-25T00:00:00"/>
    <m/>
  </r>
  <r>
    <s v="Ben Oborne"/>
    <m/>
    <s v="Closed"/>
    <s v="IA12 Subsystems - Port Plug, DSM and DFW"/>
    <s v="IA12 Subsystems - Port Plug, DSM and DFW"/>
    <x v="385"/>
    <s v="OJEU competition"/>
    <s v="One off"/>
    <n v="13259"/>
    <s v="Professional Services - Other"/>
    <s v="Robotics, Repurposing &amp; Decommisioning"/>
    <x v="3"/>
    <s v="Paul Talbot"/>
    <n v="424402"/>
    <s v="Bronze"/>
    <d v="2022-09-22T00:00:00"/>
    <d v="2023-03-23T00:00:00"/>
    <s v="None"/>
    <d v="2023-03-23T00:00:00"/>
    <m/>
  </r>
  <r>
    <s v="Maili Nugent"/>
    <m/>
    <s v="Closed"/>
    <s v="Waste Management Strategy"/>
    <s v="Waste Management Strategy"/>
    <x v="386"/>
    <s v="OJEU competition"/>
    <s v="Ongoing"/>
    <n v="13387"/>
    <s v="Professional Services - Other"/>
    <s v="MATERIALS, BLANKETS &amp; RESEARCH PROGRAMME "/>
    <x v="0"/>
    <s v="Jeremy Davies_x000a_MRF"/>
    <n v="188497.43"/>
    <m/>
    <m/>
    <d v="2022-12-14T00:00:00"/>
    <m/>
    <m/>
    <m/>
  </r>
  <r>
    <s v="Maili Nugent"/>
    <m/>
    <s v="Closed"/>
    <s v="Supply, delivery, installation of an ION Mill for PFIB project"/>
    <s v="ION Mill"/>
    <x v="387"/>
    <s v="OJEU competition"/>
    <s v="Ongoing"/>
    <n v="13407"/>
    <s v="Research"/>
    <s v="MATERIALS, BLANKETS &amp; RESEARCH PROGRAMME "/>
    <x v="0"/>
    <s v="Andy London_x000a_MRF"/>
    <m/>
    <s v="TBC"/>
    <m/>
    <d v="2022-12-19T00:00:00"/>
    <m/>
    <m/>
    <m/>
  </r>
  <r>
    <s v="Robert Franklin"/>
    <s v="N/A"/>
    <s v="Closed"/>
    <s v="RPA Services to UKAEA"/>
    <s v="Strategic and Routing Advice to UKAEA regarding compliance with the Staturoty requirements of IRR17 and REPPIR19."/>
    <x v="388"/>
    <s v="Direct award (no competition)"/>
    <s v="One off"/>
    <n v="14198"/>
    <s v="Professional Services - Other"/>
    <s v="QSHE, Risk &amp; Assurance"/>
    <x v="21"/>
    <s v="Nicola Barber"/>
    <n v="8000"/>
    <s v="Bronze"/>
    <d v="2024-09-09T00:00:00"/>
    <d v="2024-09-30T00:00:00"/>
    <s v="N/A"/>
    <d v="2024-12-20T00:00:00"/>
    <m/>
  </r>
  <r>
    <s v="Craig Egan "/>
    <s v="Unknown"/>
    <s v="Closed"/>
    <s v="STEP Cost Modelling Partner"/>
    <s v="Cost modelling partner to support costing activities for STEP"/>
    <x v="328"/>
    <s v="Open"/>
    <s v="Ongoing"/>
    <n v="1042349"/>
    <s v="Professional Services - Other"/>
    <s v="STEP"/>
    <x v="12"/>
    <s v="Marta Barrabino"/>
    <n v="184569.24"/>
    <s v="Bronze"/>
    <d v="2020-10-05T00:00:00"/>
    <d v="2024-03-29T00:00:00"/>
    <s v="N/A"/>
    <d v="2024-03-29T00:00:00"/>
    <m/>
  </r>
  <r>
    <s v="Sarah Palmer"/>
    <s v="Unknown"/>
    <s v="Closed"/>
    <s v="Tritium Engineering"/>
    <s v="Tritium Engineering Framework"/>
    <x v="389"/>
    <s v="Open"/>
    <s v="Ongoing"/>
    <n v="1050327"/>
    <s v="Professional Services - Other"/>
    <s v="STEP"/>
    <x v="12"/>
    <s v="Possibly Nick Surman under Fuel Cycle "/>
    <n v="1000000"/>
    <s v="Silver"/>
    <d v="2021-06-15T00:00:00"/>
    <d v="2024-06-15T00:00:00"/>
    <s v="N/A"/>
    <d v="2024-06-16T00:00:00"/>
    <m/>
  </r>
  <r>
    <s v="Robert Franklin"/>
    <s v="N/A"/>
    <s v="Closed"/>
    <s v="ESS Remote Handling Connectors"/>
    <s v="ESS Remote Handling Connectors"/>
    <x v="28"/>
    <s v="Other (please specify in comments)"/>
    <s v="One off"/>
    <n v="11335"/>
    <s v="Not Common Goods and Services"/>
    <m/>
    <x v="0"/>
    <s v="Michael Van De Mortel"/>
    <n v="100000"/>
    <s v="Bronze"/>
    <d v="1928-02-29T00:00:00"/>
    <d v="2019-02-22T00:00:00"/>
    <s v="None"/>
    <s v="No"/>
    <m/>
  </r>
  <r>
    <s v="Robert Franklin"/>
    <s v="unknown"/>
    <s v="Open"/>
    <s v="Mid-Plane Launcher Mirror Steering Mechanism Design"/>
    <s v="Mid-Plane Launcher Mirror Steering Mechanism Design"/>
    <x v="390"/>
    <s v="Call-off from existing framework"/>
    <s v="One off"/>
    <n v="2072753"/>
    <s v="Not Common Goods and Services"/>
    <s v="PLASMAS, FUSION OPERATIONS &amp; ITER OPS"/>
    <x v="5"/>
    <s v="Shail Desai"/>
    <n v="149951.1"/>
    <s v="Bronze"/>
    <d v="2023-02-10T00:00:00"/>
    <d v="2024-03-31T00:00:00"/>
    <s v="Nil"/>
    <d v="2025-03-31T00:00:00"/>
    <m/>
  </r>
  <r>
    <s v="Robert Franklin"/>
    <s v="T/RAF220/22"/>
    <s v="Open"/>
    <s v="ESS Transfer Area Loading Adapter"/>
    <s v="A loading adapter for use in the hot cells at the European Spallation Source"/>
    <x v="391"/>
    <s v="Contracts Finder"/>
    <s v="One off"/>
    <n v="14059"/>
    <s v="Not Common Goods and Services"/>
    <s v="Robotics, Repurposing &amp; Decommisioning"/>
    <x v="3"/>
    <s v="Chris Gotts"/>
    <n v="85900"/>
    <s v="Bronze"/>
    <d v="2024-05-14T00:00:00"/>
    <d v="2024-05-14T00:00:00"/>
    <s v="N/A"/>
    <d v="2025-12-31T00:00:00"/>
    <m/>
  </r>
  <r>
    <s v="Robert Franklin"/>
    <s v="T/RAF138/23"/>
    <s v="Closed"/>
    <s v="ESS RHS Mast Additional Components Tranche 1-A"/>
    <s v="ESS RHS Mast Additional Components Tranche 1-A"/>
    <x v="392"/>
    <s v="Contracts Finder"/>
    <s v="One off"/>
    <n v="14168"/>
    <s v="Not Common Goods and Services"/>
    <s v="Robotics, Repurposing &amp; Decommisioning"/>
    <x v="3"/>
    <s v="Sarah Hyde"/>
    <n v="73560"/>
    <s v="Bronze"/>
    <d v="2024-03-12T00:00:00"/>
    <d v="2024-06-30T00:00:00"/>
    <s v="N/A"/>
    <d v="2024-10-31T00:00:00"/>
    <m/>
  </r>
  <r>
    <s v="Robert Franklin"/>
    <s v="unknown"/>
    <s v="Closed"/>
    <s v="DBB Vessel Stillage &amp; Riser Support Frame"/>
    <s v="DBB Vessel Stillage &amp; Riser Support Frame"/>
    <x v="174"/>
    <s v="Contracts Finder"/>
    <s v="One off"/>
    <n v="13674"/>
    <s v="Not Common Goods and Services"/>
    <s v="PLASMAS, FUSION OPERATIONS &amp; ITER OPS"/>
    <x v="5"/>
    <s v="Mo Chowdhury"/>
    <n v="34948"/>
    <s v="Bronze"/>
    <d v="2023-06-16T00:00:00"/>
    <d v="2023-11-21T00:00:00"/>
    <s v="N/A"/>
    <d v="2024-11-30T00:00:00"/>
    <m/>
  </r>
  <r>
    <s v="Robert Franklin"/>
    <s v="T/BPG074/20"/>
    <s v="Open"/>
    <s v="Inspection of Cranes and Lifting Equipment"/>
    <s v="Inspection of Cranes and Lifting Equipment"/>
    <x v="393"/>
    <s v="Contracts Finder"/>
    <s v="Ongoing"/>
    <s v="2044468 (12189)"/>
    <s v="Not Common Goods and Services"/>
    <s v="Engineering, Computing &amp; STEP partner"/>
    <x v="34"/>
    <s v="Robert Allan"/>
    <n v="100947"/>
    <s v="Bronze"/>
    <d v="2021-01-01T00:00:00"/>
    <d v="2023-12-31T00:00:00"/>
    <s v="1+1"/>
    <d v="2025-12-31T00:00:00"/>
    <m/>
  </r>
  <r>
    <s v="Robert Franklin"/>
    <s v="T/RAF069/20"/>
    <s v="Open"/>
    <s v="Safety Case Support Services"/>
    <s v="Professional writing of safety related documents"/>
    <x v="116"/>
    <s v="Find a tender"/>
    <s v="Ongoing"/>
    <n v="12258"/>
    <s v="Professional Services - Other"/>
    <s v="CENTRAL OPERATIONS"/>
    <x v="39"/>
    <s v="Omar Afify"/>
    <n v="600000"/>
    <s v="Silver"/>
    <d v="2020-11-19T00:00:00"/>
    <d v="2023-04-01T00:00:00"/>
    <s v="1+1"/>
    <d v="2025-12-31T00:00:00"/>
    <s v="G:\FINCON\Contracts\Tenders &amp; Contracts\Ops Team\05. General\1. Contracts\12258 - Jacobs Clean Energy - Safety Case Support - RAF"/>
  </r>
  <r>
    <s v="Robert Franklin"/>
    <s v="T/RAF001/24"/>
    <s v="Open"/>
    <s v="MAST-U EBW Water Cooling System (Lot 4)"/>
    <s v="Water Cooling System Manufacture and Installation"/>
    <x v="305"/>
    <s v="Find a tender"/>
    <s v="One off"/>
    <n v="14122"/>
    <s v="Not Common Goods and Services"/>
    <s v="PLASMAS, FUSION OPERATIONS &amp; ITER OPS"/>
    <x v="5"/>
    <s v="Aleksandra Hatton"/>
    <n v="211005.02"/>
    <s v="Bronze"/>
    <d v="2024-07-18T00:00:00"/>
    <d v="2024-10-31T00:00:00"/>
    <s v="N/A"/>
    <d v="2025-02-28T00:00:00"/>
    <m/>
  </r>
  <r>
    <s v="Robert Franklin"/>
    <s v="unknown"/>
    <s v="Open"/>
    <s v="Manufacture, Testing and Delivery of Hypervapotrons"/>
    <s v="Manufacture, Testing and Delivery of Hypervapotrons"/>
    <x v="394"/>
    <s v="Find a tender"/>
    <s v="One off"/>
    <n v="12633"/>
    <s v="Not Common Goods and Services"/>
    <s v="PLASMAS, FUSION OPERATIONS &amp; ITER OPS"/>
    <x v="5"/>
    <s v="Nick Greenwood"/>
    <n v="1085000"/>
    <s v="Silver"/>
    <d v="2021-08-13T00:00:00"/>
    <d v="2022-03-01T00:00:00"/>
    <s v="None"/>
    <d v="2025-02-28T00:00:00"/>
    <m/>
  </r>
  <r>
    <s v="Robert Franklin"/>
    <s v="N/A"/>
    <s v="Closed"/>
    <s v="RHS Mast Additional Components Tranche 2A"/>
    <s v="Additional components to be machined and used in the Remote Handling System of the European Spallation Source (Sweden)."/>
    <x v="395"/>
    <s v="Contracts Finder"/>
    <s v="One off"/>
    <n v="2091851"/>
    <s v="Not Common Goods and Services"/>
    <s v="Robotics, Repurposing &amp; Decommisioning"/>
    <x v="3"/>
    <s v="Sarah Hyde"/>
    <n v="38352"/>
    <s v="Bronze"/>
    <d v="2024-07-09T00:00:00"/>
    <d v="2024-07-09T00:00:00"/>
    <s v="N/A"/>
    <d v="2025-01-31T00:00:00"/>
    <m/>
  </r>
  <r>
    <s v="Robert Franklin"/>
    <s v="T/RAF098/23"/>
    <s v="Closed"/>
    <s v="MAST-U Improvements Copper Conductor"/>
    <s v="Manufacture of new Airside Coils"/>
    <x v="396"/>
    <s v="Find a tender"/>
    <s v="One off"/>
    <n v="13998"/>
    <s v="Not Common Goods and Services"/>
    <s v="PLASMAS, FUSION OPERATIONS &amp; ITER OPS"/>
    <x v="5"/>
    <s v="Ioannis Katramados"/>
    <n v="148184"/>
    <s v="Bronze"/>
    <d v="2024-04-03T00:00:00"/>
    <d v="2024-06-30T00:00:00"/>
    <s v="N/A"/>
    <d v="2024-10-21T00:00:00"/>
    <m/>
  </r>
  <r>
    <s v="Robert Franklin"/>
    <s v="unknown"/>
    <s v="Closed"/>
    <s v="Radiological Safety System for ESS Active Cells"/>
    <s v="Radiological Safety System for ESS Active Cells"/>
    <x v="87"/>
    <s v="Find a tender"/>
    <s v="One off"/>
    <n v="12436"/>
    <s v="Not Common Goods and Services"/>
    <s v="Robotics, Repurposing &amp; Decommisioning"/>
    <x v="3"/>
    <s v="Mike van de Mortel"/>
    <n v="358849"/>
    <s v="Bronze"/>
    <d v="2021-04-05T00:00:00"/>
    <d v="2022-08-15T00:00:00"/>
    <s v="None"/>
    <d v="2024-09-30T00:00:00"/>
    <m/>
  </r>
  <r>
    <s v="Robert Franklin"/>
    <s v="unknown"/>
    <s v="Open"/>
    <s v="Mezzanine Modifications"/>
    <s v="Design &amp; Build MAST-U Blockhouse Mezzanine Modifications"/>
    <x v="335"/>
    <s v="Contracts Finder"/>
    <s v="One off"/>
    <n v="2058461"/>
    <s v="Not Common Goods and Services"/>
    <s v="PLASMAS, FUSION OPERATIONS &amp; ITER OPS"/>
    <x v="5"/>
    <s v="Ian Hesselberth"/>
    <n v="36938"/>
    <s v="Bronze"/>
    <d v="2022-01-20T00:00:00"/>
    <d v="2022-12-31T00:00:00"/>
    <s v="None"/>
    <d v="2025-02-28T00:00:00"/>
    <m/>
  </r>
  <r>
    <s v="Robert Franklin"/>
    <s v="T/RAF069/20"/>
    <s v="Open"/>
    <s v="Peer Review Support Services"/>
    <s v="Professional review of safety cases for risk management"/>
    <x v="397"/>
    <s v="Find a tender"/>
    <s v="Ongoing"/>
    <n v="12257"/>
    <s v="Professional Services - Other"/>
    <s v="CENTRAL OPERATIONS"/>
    <x v="39"/>
    <s v="Omar Afify"/>
    <n v="200000"/>
    <s v="Bronze"/>
    <d v="2021-01-01T00:00:00"/>
    <d v="2023-12-31T00:00:00"/>
    <s v="1+1"/>
    <d v="2025-12-31T00:00:00"/>
    <s v="G:\FINCON\Contracts\Tenders &amp; Contracts\Ops Team\05. General\1. Contracts\12257 - Arcadis UK - Peer Review Case Support - RAF"/>
  </r>
  <r>
    <s v="Robert Franklin"/>
    <s v="unknown"/>
    <s v="Open"/>
    <s v="Removal of waste from Site"/>
    <s v="To fill and have removed skips from site for various waste"/>
    <x v="398"/>
    <s v="Contracts Finder"/>
    <s v="Ongoing"/>
    <n v="11692"/>
    <s v="Waste Management"/>
    <s v="Fusion Technology, Tritium Fuel Cycle &amp; Industrial Capability"/>
    <x v="24"/>
    <s v="Kerrie O'Rourke"/>
    <n v="65000"/>
    <s v="Bronze"/>
    <d v="2019-10-01T00:00:00"/>
    <d v="2024-10-31T00:00:00"/>
    <s v="N/A"/>
    <d v="2025-04-30T00:00:00"/>
    <s v="Awaiting JNCA to extend agreement"/>
  </r>
  <r>
    <s v="Sarah Palmer"/>
    <s v="Unknown"/>
    <s v="Open"/>
    <s v="Tranche 1 End-to-End Procurement Support"/>
    <s v="Supply of Procurement support"/>
    <x v="399"/>
    <s v="CCS framework"/>
    <s v="Ongoing"/>
    <n v="12861"/>
    <s v="Professional Services - Other"/>
    <s v="STEP"/>
    <x v="12"/>
    <s v="Sarah Palmer"/>
    <n v="3200000"/>
    <s v="Silver"/>
    <d v="2021-12-01T00:00:00"/>
    <d v="2024-03-31T00:00:00"/>
    <s v="2 X 12 MONTHS"/>
    <d v="2026-04-30T00:00:00"/>
    <m/>
  </r>
  <r>
    <s v="Vincent Tsang"/>
    <m/>
    <s v="Open"/>
    <s v="FIP SBRI C2P2 - Lithium Testing Facility by Oxford Sigma for Fusion"/>
    <s v="SBRI Competition: Fusions Industry Challenges Cycle 2 Phase 2"/>
    <x v="400"/>
    <s v="SBRI competition"/>
    <s v="One off"/>
    <n v="13766"/>
    <s v="Research"/>
    <s v="Fusion Technology, Tritium Fuel Cycle &amp; Industrial Capability"/>
    <x v="29"/>
    <s v="Anna Katsarou"/>
    <n v="1499704.82"/>
    <s v="Silver"/>
    <d v="2023-08-23T00:00:00"/>
    <d v="2025-03-31T00:00:00"/>
    <s v="N/A"/>
    <d v="2025-03-31T00:00:00"/>
    <m/>
  </r>
  <r>
    <s v="Vincent Tsang"/>
    <m/>
    <s v="Open"/>
    <s v="FIP SBRI C2P2 - RAMP-UP (VAT not claimable)"/>
    <s v="SBRI Competition: Fusions Industry Challenges Cycle 2 Phase 2"/>
    <x v="401"/>
    <s v="SBRI competition"/>
    <s v="One off"/>
    <n v="13762"/>
    <s v="Research"/>
    <s v="Fusion Technology, Tritium Fuel Cycle &amp; Industrial Capability"/>
    <x v="29"/>
    <s v="Anna Katsarou"/>
    <n v="1498202.48"/>
    <s v="Silver"/>
    <d v="2023-08-23T00:00:00"/>
    <d v="2025-03-31T00:00:00"/>
    <s v="N/A"/>
    <d v="2025-03-31T00:00:00"/>
    <m/>
  </r>
  <r>
    <s v="Vincent Tsang"/>
    <m/>
    <s v="Open"/>
    <s v="FIP SBRI C2P2 - FATHOM2 (VAT not claimable)"/>
    <s v="SBRI Competition: Fusions Industry Challenges Cycle 2 Phase 2"/>
    <x v="402"/>
    <s v="SBRI competition"/>
    <s v="One off"/>
    <n v="13768"/>
    <s v="Research"/>
    <s v="Fusion Technology, Tritium Fuel Cycle &amp; Industrial Capability"/>
    <x v="29"/>
    <s v="Anna Katsarou"/>
    <n v="1496361.96"/>
    <s v="Silver"/>
    <d v="2023-08-23T00:00:00"/>
    <d v="2025-03-31T00:00:00"/>
    <s v="N/A"/>
    <d v="2025-03-31T00:00:00"/>
    <m/>
  </r>
  <r>
    <s v="Vincent Tsang"/>
    <m/>
    <s v="Open"/>
    <s v="FIP SBRI C2P2 – Liquid Lithium Test Facility (VAT not claimable)"/>
    <s v="SBRI Competition: Fusions Industry Challenges Cycle 2 Phase 2"/>
    <x v="20"/>
    <s v="SBRI competition"/>
    <s v="One off"/>
    <n v="13765"/>
    <s v="Research"/>
    <s v="Fusion Technology, Tritium Fuel Cycle &amp; Industrial Capability"/>
    <x v="29"/>
    <s v="Anna Katsarou"/>
    <n v="1463242.94"/>
    <s v="Silver"/>
    <d v="2023-08-23T00:00:00"/>
    <d v="2025-03-31T00:00:00"/>
    <s v="N/A"/>
    <d v="2025-03-31T00:00:00"/>
    <m/>
  </r>
  <r>
    <s v="Vincent Tsang"/>
    <m/>
    <s v="Open"/>
    <s v="FIP SBRI C2P2 - TRONN (VAT not claimable)"/>
    <s v="SBRI Competition: Fusions Industry Challenges Cycle 2 Phase 2"/>
    <x v="403"/>
    <s v="SBRI competition"/>
    <s v="One off"/>
    <n v="13760"/>
    <s v="Research"/>
    <s v="Fusion Technology, Tritium Fuel Cycle &amp; Industrial Capability"/>
    <x v="29"/>
    <s v="Anna Katsarou"/>
    <n v="1426160.27"/>
    <s v="Silver"/>
    <d v="2023-08-23T00:00:00"/>
    <d v="2025-03-31T00:00:00"/>
    <s v="N/A"/>
    <d v="2025-03-31T00:00:00"/>
    <m/>
  </r>
  <r>
    <s v="Vincent Tsang"/>
    <m/>
    <s v="Open"/>
    <s v="FIP SBRI C2P2 - Critical heat flux shifter and wall temperature reduction device (VAT not claimable)"/>
    <s v="SBRI Competition: Fusions Industry Challenges Cycle 2 Phase 2"/>
    <x v="404"/>
    <s v="SBRI competition"/>
    <s v="One off"/>
    <n v="13763"/>
    <s v="Research"/>
    <s v="Fusion Technology, Tritium Fuel Cycle &amp; Industrial Capability"/>
    <x v="29"/>
    <s v="Anna Katsarou"/>
    <n v="1040325.62"/>
    <s v="Silver"/>
    <d v="2023-08-23T00:00:00"/>
    <d v="2025-03-31T00:00:00"/>
    <s v="N/A"/>
    <d v="2025-03-31T00:00:00"/>
    <m/>
  </r>
  <r>
    <s v="Vincent Tsang"/>
    <m/>
    <s v="Open"/>
    <s v="FIP SBRI – C1P2  DBO-IM: Design, Build and Operation of Fusion Power Plants in the Industrial Metaverse"/>
    <s v="SBRI Competition: Fusions Industry Challenges Cycle 1 Phase 2"/>
    <x v="205"/>
    <s v="SBRI competition"/>
    <s v="One off"/>
    <n v="13525"/>
    <s v="Research"/>
    <s v="Fusion Technology, Tritium Fuel Cycle &amp; Industrial Capability"/>
    <x v="29"/>
    <s v="Marta Barrabino"/>
    <n v="999967.63"/>
    <s v="Silver"/>
    <d v="2023-04-01T00:00:00"/>
    <d v="2025-03-31T00:00:00"/>
    <s v="N/a"/>
    <d v="2025-03-31T00:00:00"/>
    <m/>
  </r>
  <r>
    <s v="Vincent Tsang"/>
    <m/>
    <s v="Open"/>
    <s v="FIP SBRI C2P2 - Coreflow (VAT not claimable)"/>
    <s v="SBRI Competition: Fusions Industry Challenges Cycle 2 Phase 2"/>
    <x v="197"/>
    <s v="SBRI competition"/>
    <s v="One off"/>
    <n v="13761"/>
    <s v="Research"/>
    <s v="Fusion Technology, Tritium Fuel Cycle &amp; Industrial Capability"/>
    <x v="29"/>
    <s v="Anna Katsarou"/>
    <n v="999428.26"/>
    <s v="Silver"/>
    <d v="2023-08-23T00:00:00"/>
    <d v="2025-03-31T00:00:00"/>
    <s v="N/A"/>
    <d v="2025-03-31T00:00:00"/>
    <m/>
  </r>
  <r>
    <s v="Vincent Tsang"/>
    <m/>
    <s v="Open"/>
    <s v="FIP SBRI – C1P2 - Studying Tritium in Diamond Energy Structures (STRIDES)"/>
    <s v="SBRI Competition: Fusions Industry Challenges Cycle 1 Phase 2"/>
    <x v="202"/>
    <s v="SBRI competition"/>
    <s v="One off"/>
    <n v="13513"/>
    <s v="Research"/>
    <s v="Fusion Technology, Tritium Fuel Cycle &amp; Industrial Capability"/>
    <x v="29"/>
    <s v="Richard Mather"/>
    <n v="999277.16999999993"/>
    <s v="Silver"/>
    <d v="2023-04-01T00:00:00"/>
    <d v="2025-03-31T00:00:00"/>
    <s v="N/a"/>
    <d v="2025-03-31T00:00:00"/>
    <m/>
  </r>
  <r>
    <s v="Vincent Tsang"/>
    <m/>
    <s v="Open"/>
    <s v="FIP SBRI – C1P2 - Prototyping and validation of AqSorption’s electrolyser and Pd-Graphene membrane cassette assembly to efficiently and effectively manage and separate hydrogen isotopes for fusion"/>
    <s v="SBRI Competition: Fusions Industry Challenges Cycle 1 Phase 2"/>
    <x v="405"/>
    <s v="SBRI competition"/>
    <s v="One off"/>
    <n v="13514"/>
    <s v="Research"/>
    <s v="Fusion Technology, Tritium Fuel Cycle &amp; Industrial Capability"/>
    <x v="29"/>
    <s v="Richard Mather"/>
    <n v="997080.28999999992"/>
    <s v="Silver"/>
    <d v="2023-04-01T00:00:00"/>
    <d v="2025-03-31T00:00:00"/>
    <s v="N/a"/>
    <d v="2025-03-31T00:00:00"/>
    <m/>
  </r>
  <r>
    <s v="Vincent Tsang"/>
    <m/>
    <s v="Open"/>
    <s v="FIP SBRI – C1P2 -  Molecular Cage Materials for Hydrogen Isotope Separation"/>
    <s v="SBRI Competition: Fusions Industry Challenges Cycle 1 Phase 2"/>
    <x v="406"/>
    <s v="SBRI competition"/>
    <s v="One off"/>
    <n v="13510"/>
    <s v="Research"/>
    <s v="Fusion Technology, Tritium Fuel Cycle &amp; Industrial Capability"/>
    <x v="29"/>
    <s v="Richard Mather"/>
    <n v="972976.85"/>
    <s v="Silver"/>
    <d v="2023-04-01T00:00:00"/>
    <d v="2025-03-31T00:00:00"/>
    <s v="N/a"/>
    <d v="2025-03-31T00:00:00"/>
    <m/>
  </r>
  <r>
    <s v="Vincent Tsang"/>
    <m/>
    <s v="Open"/>
    <s v="FIP SBRI – C1P2 - Development of a prototype for remote in-service condition monitoring of fusion reactor in-vessel supply pipe"/>
    <s v="SBRI Competition: Fusions Industry Challenges Cycle 1 Phase 2"/>
    <x v="407"/>
    <s v="SBRI competition"/>
    <s v="One off"/>
    <n v="13515"/>
    <s v="Research"/>
    <s v="Fusion Technology, Tritium Fuel Cycle &amp; Industrial Capability"/>
    <x v="29"/>
    <s v="Marta Barrabino"/>
    <n v="955691.6399999999"/>
    <s v="Silver"/>
    <d v="2023-04-01T00:00:00"/>
    <d v="2025-03-31T00:00:00"/>
    <s v="N/a"/>
    <d v="2025-03-31T00:00:00"/>
    <m/>
  </r>
  <r>
    <s v="Vincent Tsang"/>
    <m/>
    <s v="Open"/>
    <s v="FIP SBRI – C1P2 -A Remote Real-Time Isotopic Exhaust Gas Analyser for Fusion Devices"/>
    <s v="SBRI Competition: Fusions Industry Challenges Cycle 1 Phase 2"/>
    <x v="408"/>
    <s v="SBRI competition"/>
    <s v="One off"/>
    <n v="13511"/>
    <s v="Research"/>
    <s v="Fusion Technology, Tritium Fuel Cycle &amp; Industrial Capability"/>
    <x v="29"/>
    <s v="Richard Mather"/>
    <n v="942215.76"/>
    <s v="Silver"/>
    <d v="2023-04-01T00:00:00"/>
    <d v="2025-03-31T00:00:00"/>
    <s v="N/a"/>
    <d v="2025-03-31T00:00:00"/>
    <m/>
  </r>
  <r>
    <s v="Phil Perkins"/>
    <s v="Closed"/>
    <s v="Closed"/>
    <s v="HCPD: Hybrid Classical and Particle Dynamics for high-speed haptic rendering of unified rigid-fluidic dynamic systems"/>
    <s v="HCPD: Hybrid Classical and Particle Dynamics for high-speed haptic rendering of unified rigid-fluidic dynamic systems"/>
    <x v="213"/>
    <s v="SBRI competition"/>
    <s v="One off"/>
    <s v="C2064383"/>
    <s v="Professional Services - Other"/>
    <s v="Robotics, Repurposing &amp; Decommisioning"/>
    <x v="3"/>
    <s v="Hanna Fikremariam"/>
    <n v="67355.83"/>
    <s v="Bronze"/>
    <d v="2022-06-27T00:00:00"/>
    <d v="2023-12-31T00:00:00"/>
    <s v="N/A"/>
    <d v="2023-12-31T00:00:00"/>
    <m/>
  </r>
  <r>
    <s v="Vincent Tsang"/>
    <m/>
    <s v="Open"/>
    <s v="FIP SBRI – C1P2 - Gas Raman Detection of Tritium (GRADE)"/>
    <s v="SBRI Competition: Fusions Industry Challenges Cycle 1 Phase 2"/>
    <x v="409"/>
    <s v="SBRI competition"/>
    <s v="One off"/>
    <n v="13512"/>
    <s v="Research"/>
    <s v="Fusion Technology, Tritium Fuel Cycle &amp; Industrial Capability"/>
    <x v="29"/>
    <s v="Richard Mather"/>
    <n v="935800.14999999991"/>
    <s v="Silver"/>
    <d v="2023-04-01T00:00:00"/>
    <d v="2025-03-31T00:00:00"/>
    <s v="N/a"/>
    <d v="2025-03-31T00:00:00"/>
    <m/>
  </r>
  <r>
    <s v="Ben Grainger"/>
    <s v="T/PBG011/17"/>
    <s v="Closed"/>
    <m/>
    <s v="J2 Operations Room HVAC Survey"/>
    <x v="410"/>
    <m/>
    <m/>
    <n v="2006171"/>
    <m/>
    <m/>
    <x v="0"/>
    <s v="Sean Emery"/>
    <n v="17950"/>
    <m/>
    <d v="2017-03-31T00:00:00"/>
    <m/>
    <m/>
    <m/>
    <s v="G:\FINCON\Contracts\Tenders &amp; Contracts\Ops Team\00. Archived Old Contracts &amp; Misc\00.  Archived Contracts\00.  Ben Grainger Closed Contract Files\2006171 GM - HVAC Survey J2 2017"/>
  </r>
  <r>
    <s v="Ben Grainger"/>
    <s v="T/BPG068/18"/>
    <s v="Closed"/>
    <m/>
    <s v="ENGINEERING SUPPORT IN RESPECT OF REACTOR PRESSURE VESSEL MONITORING"/>
    <x v="411"/>
    <m/>
    <m/>
    <n v="2029856"/>
    <m/>
    <m/>
    <x v="0"/>
    <s v="Femi Ajala"/>
    <m/>
    <m/>
    <d v="2019-04-25T00:00:00"/>
    <m/>
    <m/>
    <m/>
    <s v="G:\FINCON\Contracts\Tenders &amp; Contracts\Ops Team\00. Archived Old Contracts &amp; Misc\00.  Archived Contracts\00.  Ben Grainger Closed Contract Files\2029856 Assystem - DEMO Reactor Pressure Vessel Monitoring"/>
  </r>
  <r>
    <s v="Helen East"/>
    <s v="T/HFE003/19"/>
    <s v="Closed"/>
    <m/>
    <s v="Safety Case Engineering Support"/>
    <x v="397"/>
    <m/>
    <m/>
    <n v="2031942"/>
    <m/>
    <m/>
    <x v="0"/>
    <m/>
    <m/>
    <m/>
    <d v="2019-07-01T00:00:00"/>
    <d v="2020-12-31T00:00:00"/>
    <m/>
    <m/>
    <s v="G:\FINCON\Contracts\Tenders &amp; Contracts\Ops Team\05. General\1. Contracts\00.  Archived Contracts\2031942 - Arcadis - Safety Case Engineering Support - David Perry"/>
  </r>
  <r>
    <s v="Jim Ennis"/>
    <s v="T/MN062/19"/>
    <s v="Closed"/>
    <m/>
    <s v="High-Resolution Gamma-Spectroscopy System"/>
    <x v="412"/>
    <m/>
    <m/>
    <n v="2033529"/>
    <m/>
    <m/>
    <x v="0"/>
    <s v="Stephen Boocock"/>
    <n v="94500"/>
    <m/>
    <d v="2019-08-16T00:00:00"/>
    <m/>
    <m/>
    <m/>
    <s v="G:\FINCON\Contracts\Tenders &amp; Contracts\Ops Team\05. General\1. Contracts\00.  Archived Contracts\2033529 - AMT - Supply of a Gamma Camera"/>
  </r>
  <r>
    <s v="Ben Grainger"/>
    <s v="T/PBG140/19"/>
    <s v="Closed"/>
    <m/>
    <s v="Demo in-vessel pipe joining study"/>
    <x v="328"/>
    <m/>
    <m/>
    <n v="2037587"/>
    <m/>
    <m/>
    <x v="0"/>
    <s v="Ben Drumm"/>
    <n v="84508.800000000003"/>
    <m/>
    <d v="2019-09-12T00:00:00"/>
    <m/>
    <m/>
    <m/>
    <s v="G:\FINCON\Contracts\Tenders &amp; Contracts\Ops Team\00. Archived Old Contracts &amp; Misc\00.  Archived Contracts\00.  Ben Grainger Closed Contract Files\2034587 Atkins - DEMO In-Vessel Pipework Joining 2019"/>
  </r>
  <r>
    <s v="Ben Grainger"/>
    <s v="T/BPG082/19"/>
    <s v="Closed"/>
    <m/>
    <s v="Design and Installation of a robot cell safety and control system"/>
    <x v="413"/>
    <m/>
    <m/>
    <n v="2034891"/>
    <m/>
    <m/>
    <x v="0"/>
    <s v="Steven Allen"/>
    <n v="134526"/>
    <m/>
    <d v="2019-09-16T00:00:00"/>
    <m/>
    <m/>
    <m/>
    <s v="G:\FINCON\Contracts\Tenders &amp; Contracts\Ops Team\00. Archived Old Contracts &amp; Misc\00.  Archived Contracts\00.  Ben Grainger Closed Contract Files\2034891 - Grantla Automation - Robot Cell Safety System 2019"/>
  </r>
  <r>
    <s v="Robert Franklin"/>
    <s v="N/A"/>
    <s v="Closed"/>
    <s v="Provision of Technical Services for SSWP"/>
    <s v="Provision of Technical Services for SSWP"/>
    <x v="414"/>
    <m/>
    <m/>
    <n v="3000136618"/>
    <m/>
    <m/>
    <x v="0"/>
    <s v="David Perry"/>
    <m/>
    <m/>
    <d v="2020-07-17T00:00:00"/>
    <d v="2020-11-30T00:00:00"/>
    <m/>
    <m/>
    <m/>
  </r>
  <r>
    <s v="Robert Franklin"/>
    <s v="N/A"/>
    <s v="Closed"/>
    <s v="Site wide callibration of RPI Equipment"/>
    <s v="Site wide callibration of RPI Equipment"/>
    <x v="257"/>
    <m/>
    <m/>
    <s v="2048702_x000a_759810"/>
    <m/>
    <m/>
    <x v="0"/>
    <s v="Rob Clarke_x000a_Ref 759810"/>
    <m/>
    <m/>
    <d v="2021-01-01T00:00:00"/>
    <d v="2022-03-31T00:00:00"/>
    <m/>
    <m/>
    <s v="G:\FINCON\Contracts\Tenders &amp; Contracts\Ops Team\05. General\1. Contracts\00.  Archived Contracts\2048702 - UKHSA - Site Wide Calibration of RPI Equipt - Rob Clarke"/>
  </r>
  <r>
    <s v="Robert Franklin"/>
    <s v="T/RAF097/20"/>
    <s v="Closed"/>
    <s v="Electric Torque Tool"/>
    <s v="Electric Torque Tool"/>
    <x v="20"/>
    <m/>
    <m/>
    <n v="12345"/>
    <m/>
    <m/>
    <x v="0"/>
    <m/>
    <n v="160058.75999999998"/>
    <m/>
    <d v="2021-02-19T00:00:00"/>
    <d v="2021-04-30T00:00:00"/>
    <s v="n/a"/>
    <d v="2021-04-30T00:00:00"/>
    <s v="G:\FINCON\Contracts\Tenders &amp; Contracts\Ops Team\05. General\1. Contracts\00.  Archived Contracts\12345 - Jacobs - RACE IA12 Electric Torque Tool - Nick Jones - RAF"/>
  </r>
  <r>
    <s v="?"/>
    <m/>
    <s v="Closed"/>
    <m/>
    <s v="Dosemeter Testing"/>
    <x v="257"/>
    <m/>
    <m/>
    <s v="13075_x000a_REF 760487"/>
    <m/>
    <m/>
    <x v="0"/>
    <s v="Rob Clarke"/>
    <n v="18000"/>
    <m/>
    <d v="2022-04-01T00:00:00"/>
    <d v="2023-03-31T00:00:00"/>
    <m/>
    <m/>
    <s v="G:\FINCON\Contracts\Tenders &amp; Contracts\Ops Team\05. General\1. Contracts\00.  Archived Contracts\13075 - UKHSA - Dosemeter Testing - Rob Clarke"/>
  </r>
  <r>
    <s v="Zak Smareglia"/>
    <m/>
    <s v="Closed"/>
    <s v="PAIV QAQC Assurance"/>
    <m/>
    <x v="32"/>
    <m/>
    <m/>
    <m/>
    <m/>
    <m/>
    <x v="0"/>
    <s v="Michael Obianwu"/>
    <n v="20084"/>
    <m/>
    <d v="2023-07-17T00:00:00"/>
    <d v="2023-08-28T00:00:00"/>
    <m/>
    <d v="2023-08-28T00:00:00"/>
    <m/>
  </r>
  <r>
    <s v="Ben Pollock"/>
    <m/>
    <s v="Closed"/>
    <s v="Environmental Strategy Contract"/>
    <m/>
    <x v="32"/>
    <m/>
    <m/>
    <m/>
    <m/>
    <m/>
    <x v="0"/>
    <s v="Stevo Poparas"/>
    <n v="288241.71999999997"/>
    <m/>
    <s v="?"/>
    <d v="2023-03-31T00:00:00"/>
    <m/>
    <d v="2023-03-31T00:00:00"/>
    <m/>
  </r>
  <r>
    <s v="Femi Araj"/>
    <m/>
    <s v="Closed"/>
    <s v="EERF - Plant Control Architecture and Requirements Engineering Support"/>
    <m/>
    <x v="415"/>
    <m/>
    <m/>
    <m/>
    <m/>
    <m/>
    <x v="0"/>
    <s v="Femi Araj"/>
    <n v="141601.92000000001"/>
    <m/>
    <s v="?"/>
    <d v="2024-01-24T00:00:00"/>
    <m/>
    <d v="2023-12-20T00:00:00"/>
    <m/>
  </r>
  <r>
    <s v="Joanne Davies"/>
    <m/>
    <s v="Closed"/>
    <s v="CTT Support to STEP"/>
    <m/>
    <x v="416"/>
    <m/>
    <m/>
    <m/>
    <m/>
    <m/>
    <x v="0"/>
    <s v="Sarah Palmer"/>
    <m/>
    <m/>
    <s v="?"/>
    <d v="2023-03-31T00:00:00"/>
    <m/>
    <d v="2023-03-31T00:00:00"/>
    <m/>
  </r>
  <r>
    <s v="Robert Franklin"/>
    <s v="N/A"/>
    <s v="Closed"/>
    <s v="Safety Case Peer Review Support"/>
    <s v="Safety Case Peer Review Support"/>
    <x v="417"/>
    <m/>
    <m/>
    <n v="3000153792"/>
    <m/>
    <m/>
    <x v="0"/>
    <s v="PO 1038071"/>
    <n v="253608"/>
    <m/>
    <d v="2017-09-30T00:00:00"/>
    <d v="2020-09-30T00:00:00"/>
    <m/>
    <m/>
    <s v="G:\FINCON\Contracts\Tenders &amp; Contracts\Ops Team\05. General\1. Contracts\00.  Archived Contracts\3000153792 - Cavendish - Peer Review"/>
  </r>
  <r>
    <s v="Ben Grainger"/>
    <s v="Q20021002-MT"/>
    <s v="Closed"/>
    <m/>
    <s v="Supply of a 4KW Fibre Laser with Chiller"/>
    <x v="418"/>
    <m/>
    <m/>
    <n v="2039550"/>
    <m/>
    <m/>
    <x v="0"/>
    <s v="Keelan Keogh"/>
    <n v="178823.12399999998"/>
    <m/>
    <d v="2020-02-13T00:00:00"/>
    <d v="2020-03-26T00:00:00"/>
    <m/>
    <m/>
    <s v="G:\FINCON\Contracts\Tenders &amp; Contracts\Ops Team\00. Archived Old Contracts &amp; Misc\00.  Archived Contracts\00.  Ben Grainger Closed Contract Files\2039550 - IPG - Laser 2020"/>
  </r>
  <r>
    <s v="Robert Franklin"/>
    <s v="N/A"/>
    <s v="Closed"/>
    <m/>
    <m/>
    <x v="204"/>
    <m/>
    <m/>
    <n v="2042231"/>
    <m/>
    <m/>
    <x v="0"/>
    <s v="Richard Easthope Amanda Miller_x000a_Ref 20749188"/>
    <m/>
    <m/>
    <d v="2020-07-10T00:00:00"/>
    <m/>
    <m/>
    <m/>
    <s v="G:\FINCON\Contracts\Tenders &amp; Contracts\Ops Team\05. General\1. Contracts\00.  Archived Contracts\2042231 - Leybold - Richard Easthope"/>
  </r>
  <r>
    <s v="Robert Franklin"/>
    <s v="n/a"/>
    <s v="Closed"/>
    <s v="Cabling Installation On-Site"/>
    <s v="Cabling Installation On-Site"/>
    <x v="419"/>
    <m/>
    <m/>
    <n v="2042811"/>
    <m/>
    <m/>
    <x v="0"/>
    <s v="Sean Emery_x000a_Clive Goodman"/>
    <n v="780"/>
    <m/>
    <d v="2020-07-31T00:00:00"/>
    <m/>
    <m/>
    <m/>
    <s v="G:\FINCON\Contracts\Tenders &amp; Contracts\Ops Team\05. General\1. Contracts\00.  Archived Contracts\2042811 - FlaktGroup UK Ltd - Cabling Installation On-Site - Sean Emery"/>
  </r>
  <r>
    <s v="Robert Boston"/>
    <s v="T/RB038/21"/>
    <s v="Closed"/>
    <m/>
    <s v="Metal Casting/Melting Test Rig"/>
    <x v="420"/>
    <m/>
    <m/>
    <n v="12642"/>
    <m/>
    <m/>
    <x v="0"/>
    <m/>
    <m/>
    <m/>
    <d v="2021-08-11T00:00:00"/>
    <m/>
    <m/>
    <m/>
    <s v="G:\FINCON\Contracts\Tenders &amp; Contracts\Ops Team\05. General\1. Contracts\12642 - Consarc Eng - Metal Casting-Melting Rig"/>
  </r>
  <r>
    <s v="?"/>
    <s v="QUO-11061-B2K6"/>
    <s v="Closed"/>
    <m/>
    <s v="Turret Mill"/>
    <x v="421"/>
    <m/>
    <m/>
    <s v="PO 2059686"/>
    <m/>
    <m/>
    <x v="0"/>
    <s v="Dave Langridge"/>
    <n v="19407"/>
    <m/>
    <d v="2022-03-25T00:00:00"/>
    <m/>
    <m/>
    <m/>
    <s v="G:\FINCON\Contracts\Tenders &amp; Contracts\Ops Team\05. General\1. Contracts\00.  Archived Contracts\2059686 XYZ - D Langridge"/>
  </r>
  <r>
    <s v="Robert Franklin"/>
    <s v="T/HFE003/19"/>
    <s v="Closed"/>
    <s v="Specialist Nuclear Services"/>
    <s v="Specialist Nuclear Services"/>
    <x v="116"/>
    <m/>
    <m/>
    <s v="2031685_x000a_CM 156927"/>
    <m/>
    <m/>
    <x v="0"/>
    <s v="PO 2041899_x000a_PO 2042438"/>
    <m/>
    <m/>
    <s v="?"/>
    <m/>
    <m/>
    <m/>
    <s v="G:\FINCON\Contracts\Tenders &amp; Contracts\Ops Team\05. General\1. Contracts\00.  Archived Contracts\2031685 - Jacobs (was Wood) - Safety Case Eng Support"/>
  </r>
  <r>
    <s v="?"/>
    <m/>
    <s v="Closed"/>
    <m/>
    <m/>
    <x v="422"/>
    <m/>
    <m/>
    <s v="2050983_x000a_2049738"/>
    <m/>
    <m/>
    <x v="0"/>
    <m/>
    <m/>
    <m/>
    <s v="?"/>
    <m/>
    <m/>
    <m/>
    <s v="G:\FINCON\Contracts\Tenders &amp; Contracts\Ops Team\05. General\1. Contracts\00.  Archived Contracts\2050983, 2049738 WB Civil &amp; Mechanical Ltd"/>
  </r>
  <r>
    <s v="Jordan Luker"/>
    <s v="T/MB111/20"/>
    <s v="Closed"/>
    <s v="Disposal of Hazardous Waste"/>
    <s v="Disposal of Hazardous Waste"/>
    <x v="423"/>
    <s v="Contracts Finder"/>
    <s v="Ongoing"/>
    <n v="13445"/>
    <s v="Waste Management"/>
    <s v="QSHE, Risk &amp; Assurance"/>
    <x v="21"/>
    <s v="Jamie Bunning"/>
    <n v="150000"/>
    <s v="Bronze"/>
    <d v="2021-10-22T00:00:00"/>
    <d v="2022-10-22T00:00:00"/>
    <s v="+1+1 (+1+1)"/>
    <d v="2024-10-22T00:00:00"/>
    <s v="G:\FINCON\Contracts\Tenders &amp; Contracts\Ops Team\05. General\1. Contracts\13445 - Disposal of Hazardous Waste - RED"/>
  </r>
  <r>
    <s v="Jim McGough"/>
    <m/>
    <s v="Closed"/>
    <s v="V6 Upgrade &amp; Cyber Security"/>
    <s v="AGHS V6 Upgrade &amp; Cyber Security"/>
    <x v="424"/>
    <m/>
    <s v="One off"/>
    <n v="11103"/>
    <m/>
    <s v="UKAEA General"/>
    <x v="5"/>
    <s v="Peter Dalgliesh"/>
    <n v="220000"/>
    <s v="Bronze"/>
    <d v="2018-06-20T00:00:00"/>
    <d v="2018-11-30T00:00:00"/>
    <s v="none"/>
    <d v="2018-11-30T00:00:00"/>
    <m/>
  </r>
  <r>
    <s v="Jim McGough"/>
    <m/>
    <s v="Closed"/>
    <s v="Supply of FEA Coil Support"/>
    <s v="Manufacture and Supply of FEA Coil Support HF Sensor Heads"/>
    <x v="425"/>
    <m/>
    <s v="One off"/>
    <n v="11744"/>
    <m/>
    <s v="UKAEA General"/>
    <x v="5"/>
    <s v="David Croft"/>
    <n v="173000"/>
    <s v="Bronze"/>
    <d v="2019-12-06T00:00:00"/>
    <d v="2020-09-30T00:00:00"/>
    <s v="none"/>
    <d v="2020-09-30T00:00:00"/>
    <m/>
  </r>
  <r>
    <s v="Vincent Tsang"/>
    <m/>
    <s v="Open"/>
    <s v="FIP SBRI C2P2 - UHTEDS (VAT not claimable)"/>
    <s v="SBRI Competition: Fusions Industry Challenges Cycle 2 Phase 2"/>
    <x v="426"/>
    <s v="SBRI competition"/>
    <s v="One off"/>
    <n v="13769"/>
    <s v="Research"/>
    <s v="Fusion Technology, Tritium Fuel Cycle &amp; Industrial Capability"/>
    <x v="29"/>
    <s v="Anna Katsarou"/>
    <n v="896002.08"/>
    <s v="Silver"/>
    <d v="2023-08-23T00:00:00"/>
    <d v="2025-03-31T00:00:00"/>
    <s v="N/A"/>
    <d v="2025-03-31T00:00:00"/>
    <m/>
  </r>
  <r>
    <s v="Ben Pollock"/>
    <s v="Unknown"/>
    <s v="Closed"/>
    <s v="Support Services at the West Burton site"/>
    <s v="Support Services at the West Burton site"/>
    <x v="427"/>
    <m/>
    <s v="Ongoing"/>
    <s v="JNCA/ZS101/23"/>
    <m/>
    <s v="STEP"/>
    <x v="0"/>
    <s v="Gary Corbett"/>
    <m/>
    <s v="TBC"/>
    <d v="2023-08-16T00:00:00"/>
    <d v="2026-06-30T00:00:00"/>
    <m/>
    <m/>
    <m/>
  </r>
  <r>
    <s v="Vincent Tsang"/>
    <m/>
    <s v="Open"/>
    <s v="FIP SBRI C2P2 - CSAM (VAT not claimable)"/>
    <s v="SBRI Competition: Fusions Industry Challenges Cycle 2 Phase 2"/>
    <x v="197"/>
    <s v="SBRI competition"/>
    <s v="One off"/>
    <n v="13767"/>
    <s v="Research"/>
    <s v="Fusion Technology, Tritium Fuel Cycle &amp; Industrial Capability"/>
    <x v="29"/>
    <s v="Anna Katsarou"/>
    <n v="808542.4"/>
    <s v="Silver"/>
    <d v="2023-08-23T00:00:00"/>
    <d v="2025-03-31T00:00:00"/>
    <s v="N/A"/>
    <d v="2025-03-31T00:00:00"/>
    <m/>
  </r>
  <r>
    <s v="Vincent Tsang"/>
    <m/>
    <s v="Open"/>
    <s v="FIP SBRI C2P2 – Development of a prototype for remote in-service in situ health monitoring of complex fusion supply pipe (VAT not claimable)"/>
    <s v="SBRI Competition: Fusions Industry Challenges Cycle 2 Phase 2"/>
    <x v="407"/>
    <s v="SBRI competition"/>
    <s v="One off"/>
    <n v="13764"/>
    <s v="Research"/>
    <s v="NFTP"/>
    <x v="29"/>
    <s v="Anna Katsarou"/>
    <n v="534939.19999999995"/>
    <s v="Silver"/>
    <d v="2023-08-23T00:00:00"/>
    <d v="2025-03-31T00:00:00"/>
    <s v="N/A"/>
    <d v="2025-03-31T00:00:00"/>
    <m/>
  </r>
  <r>
    <s v="Robert Franklin"/>
    <s v="T/RAF045/21"/>
    <s v="Closed"/>
    <s v="IA12 GUPP Tower Mock-Up"/>
    <s v="Generic Upper Port Plug Tower Mock-Up"/>
    <x v="385"/>
    <s v="Find a tender"/>
    <s v="One off"/>
    <n v="13029"/>
    <s v="Not Common Goods and Services"/>
    <s v="Robotics, Repurposing &amp; Decommisioning"/>
    <x v="3"/>
    <s v="Paul Talbot"/>
    <n v="692700"/>
    <s v="Silver"/>
    <d v="2022-03-22T00:00:00"/>
    <d v="2023-01-06T00:00:00"/>
    <s v="None"/>
    <d v="2025-03-31T00:00:00"/>
    <s v="G:\FINCON\Contracts\Tenders &amp; Contracts\Ops Team\05. General\1. Contracts\13029 - Asturfeito SA - RACE IA12 GUPP Tower System - Sam Eniade - RAF"/>
  </r>
  <r>
    <s v="Caroline Gow"/>
    <s v="n/a"/>
    <s v="Open"/>
    <s v="International Health Insurance"/>
    <s v="International Health Insurance"/>
    <x v="428"/>
    <s v="Below Threshold Tender"/>
    <s v="Ongoing"/>
    <s v="n/a"/>
    <s v="Personnel Related"/>
    <s v="CENTRAL OPERATIONS"/>
    <x v="10"/>
    <s v="Eliska Jenner"/>
    <n v="45000"/>
    <s v="Bronze"/>
    <d v="2024-09-01T00:00:00"/>
    <d v="2025-10-31T00:00:00"/>
    <s v="n/a"/>
    <d v="2025-10-31T00:00:00"/>
    <m/>
  </r>
  <r>
    <s v="Ioanna Bampatsia "/>
    <s v="T/IB021/24"/>
    <s v="Open"/>
    <s v="FIP SBRI C4P1 - GATESTAR"/>
    <s v="SBRI Competition: Fusions Industry Challenges Cycle 4 Phase 1"/>
    <x v="429"/>
    <s v="SBRI competition"/>
    <s v="one off "/>
    <n v="14202"/>
    <s v="Research"/>
    <s v="Fusion Technology, Tritium Fuel Cycle &amp; Industrial Capability"/>
    <x v="29"/>
    <s v="Anna Katsarou"/>
    <n v="260258.63"/>
    <s v="Bronze"/>
    <d v="2024-09-30T00:00:00"/>
    <d v="2025-03-31T00:00:00"/>
    <m/>
    <d v="2025-03-31T00:00:00"/>
    <m/>
  </r>
  <r>
    <s v="Ioanna Bampatsia "/>
    <s v="T/IB021/24"/>
    <s v="Open"/>
    <s v="FIP SBRI C4P1 - Project Merges Multi-Material Erosion Reudction in Gap-Based Electrical Switches"/>
    <s v="SBRI Competition: Fusions Industry Challenges Cycle 4 Phase 1"/>
    <x v="430"/>
    <s v="SBRI competition"/>
    <s v="One off"/>
    <n v="14203"/>
    <s v="Research"/>
    <s v="Fusion Technology, Tritium Fuel Cycle &amp; Industrial Capability"/>
    <x v="29"/>
    <s v="Anna Katsarou"/>
    <n v="266880.40000000002"/>
    <s v="Bronze"/>
    <d v="2024-09-24T00:00:00"/>
    <d v="2024-03-31T00:00:00"/>
    <m/>
    <d v="2024-03-31T00:00:00"/>
    <m/>
  </r>
  <r>
    <s v="Ioanna Bampatsia "/>
    <s v="T/IB021/24"/>
    <s v="Open"/>
    <s v="FIP SBRI C4P1 Commercial Fusion Development - "/>
    <s v="SBRI Competition: Fusions Industry Challenges Cycle 4 Phase 1"/>
    <x v="431"/>
    <s v="SBRI competition"/>
    <s v="One off"/>
    <n v="1401"/>
    <s v="Research"/>
    <s v="Fusion Technology, Tritium Fuel Cycle &amp; Industrial Capability"/>
    <x v="29"/>
    <s v="Anna Katsarou"/>
    <n v="238448.44"/>
    <s v="Bronze"/>
    <d v="2024-09-30T00:00:00"/>
    <d v="2025-03-31T00:00:00"/>
    <m/>
    <d v="2025-03-31T00:00:00"/>
    <m/>
  </r>
  <r>
    <s v="Ioanna Bampatsia "/>
    <s v="T/IB021/24"/>
    <s v="Closed"/>
    <s v="FIP SBRI C4P1 - An Extrinsically driven pulsed power switch based on single crystal diamond "/>
    <s v="SBRI Competition: Fusions Industry Challenges Cycle 4 Phase 1"/>
    <x v="432"/>
    <s v="SBRI competition"/>
    <s v="one off "/>
    <n v="14224"/>
    <s v="Research"/>
    <s v="Fusion Technology, Tritium Fuel Cycle &amp; Industrial Capability"/>
    <x v="29"/>
    <s v="Anna Katsarou"/>
    <n v="242766.18"/>
    <s v="Bronze"/>
    <d v="2024-09-30T00:00:00"/>
    <d v="2025-03-31T00:00:00"/>
    <m/>
    <d v="2025-03-31T00:00:00"/>
    <m/>
  </r>
  <r>
    <s v="Ioanna Bampatsia "/>
    <s v="T/SD053/24"/>
    <s v="Open"/>
    <s v="ESS Machining Floor Plates"/>
    <s v="ESS Machining Floor Plates"/>
    <x v="433"/>
    <s v="Contracts Finder"/>
    <s v="One off"/>
    <n v="2092550"/>
    <s v="Not Common Goods and Services"/>
    <s v="Robotics, Repurposing &amp; Decommisioning"/>
    <x v="3"/>
    <s v="Nicki Wilkinson "/>
    <n v="51700"/>
    <s v="Bronze"/>
    <d v="2024-07-29T00:00:00"/>
    <d v="2024-09-30T00:00:00"/>
    <s v="N/A"/>
    <d v="2024-09-30T00:00:00"/>
    <m/>
  </r>
  <r>
    <s v="Ioanna Bampatsia "/>
    <s v="T/SD054/24"/>
    <s v="Open"/>
    <s v="ESS Machining Z-Frame "/>
    <s v="ESS Machining Z-Frame "/>
    <x v="391"/>
    <s v="Contracts Finder"/>
    <s v="One foff"/>
    <n v="2093829"/>
    <s v="Not Common Goods and Services"/>
    <s v="Robotics, Repurposing &amp; Decommisioning"/>
    <x v="3"/>
    <s v="Nicki Wilkinson "/>
    <n v="56500"/>
    <s v="Bronze"/>
    <d v="2024-09-17T00:00:00"/>
    <d v="2024-12-13T00:00:00"/>
    <s v="N/A"/>
    <d v="2024-12-13T00:00:00"/>
    <m/>
  </r>
  <r>
    <s v="Caroline Gow"/>
    <s v="n/a"/>
    <s v="Open"/>
    <s v="Permanent Recruitment Support"/>
    <s v="Permanent Recruitment support, retained and exclusive service options"/>
    <x v="434"/>
    <s v="Other Public Sector Framework"/>
    <s v="Ongoing"/>
    <s v="n/a"/>
    <s v="Personnel Related"/>
    <s v="CENTRAL OPERATIONS"/>
    <x v="10"/>
    <s v="Paul Bellamy"/>
    <n v="20000"/>
    <s v="Bronze"/>
    <d v="2024-09-26T00:00:00"/>
    <d v="2026-09-25T00:00:00"/>
    <s v="plus 1"/>
    <d v="2026-09-25T00:00:00"/>
    <m/>
  </r>
  <r>
    <s v="Charlotte Byrne"/>
    <s v="T/CB104/24"/>
    <s v="Open"/>
    <s v="Fusion Futures: Fusionics Component Development"/>
    <s v="The provision of a team to define, design, implement, test and deploy solutions related to fusionics component development. "/>
    <x v="390"/>
    <s v="Call-off from existing framework"/>
    <s v="one off "/>
    <n v="14234"/>
    <s v="Professional Services - Other"/>
    <s v="Engineering, Computing &amp; STEP partner"/>
    <x v="19"/>
    <s v="Adam Stephen"/>
    <s v="£449,797.87_x000a_"/>
    <s v="Silver"/>
    <d v="2024-09-24T00:00:00"/>
    <d v="2025-03-31T00:00:00"/>
    <s v="n/a"/>
    <d v="2025-03-31T00:00:00"/>
    <m/>
  </r>
  <r>
    <s v="Robert Franklin"/>
    <s v="JNCA"/>
    <s v="Open"/>
    <s v="ESS Remote Handling System Mast &amp; Crab"/>
    <s v="Bespoke Hoise Motor, Gearbox and Brake assembly for use on the ESS Remote Handling System Mst and Crab"/>
    <x v="435"/>
    <s v="Direct award (no competition)"/>
    <s v="One off"/>
    <n v="2095062"/>
    <s v="Not Common Goods and Services"/>
    <s v="Robotics, Repurposing &amp; Decommisioning"/>
    <x v="3"/>
    <s v="Sarah Hyde"/>
    <n v="46942.26"/>
    <s v="Bronze"/>
    <d v="2024-10-14T00:00:00"/>
    <d v="2025-01-17T00:00:00"/>
    <s v="N/A"/>
    <d v="2025-02-28T00:00:00"/>
    <m/>
  </r>
  <r>
    <s v="Robert Franklin"/>
    <s v="T/RAF060/24"/>
    <s v="Open"/>
    <s v="MAST-U DBB Water Cooling System"/>
    <s v="A System for Cooling Water"/>
    <x v="391"/>
    <s v="Find a tender"/>
    <s v="One off"/>
    <n v="14256"/>
    <s v="Not Common Goods and Services"/>
    <s v="PLASMAS, FUSION OPERATIONS &amp; ITER OPS"/>
    <x v="5"/>
    <s v="Andrew Cassidy"/>
    <n v="174500"/>
    <s v="Bronze"/>
    <d v="2024-10-15T00:00:00"/>
    <d v="2025-07-07T00:00:00"/>
    <s v="N/A"/>
    <d v="2025-07-07T00:00:00"/>
    <m/>
  </r>
  <r>
    <s v="Matt Burton"/>
    <s v="T/MJB/184/21"/>
    <s v="Open"/>
    <s v="Plant Maintenance &amp; Operational Support Services Framework (PMOSS)"/>
    <s v="Resource Framework"/>
    <x v="20"/>
    <s v="Find a tender"/>
    <s v="Framework"/>
    <n v="13134"/>
    <s v="Professional Services - CCL"/>
    <s v="CENTRAL OPERATIONS"/>
    <x v="24"/>
    <s v="Tshepo Mahafa"/>
    <n v="999000"/>
    <s v="Gold"/>
    <d v="2022-06-01T00:00:00"/>
    <s v="4 Years"/>
    <s v="N/A"/>
    <d v="2026-05-31T00:00:00"/>
    <m/>
  </r>
  <r>
    <s v="Matt Burton"/>
    <s v="T/MJB/184/21"/>
    <s v="Open"/>
    <s v="Plant Maintenance &amp; Operational Support Services Framework (PMOSS)"/>
    <s v="Resource Framework"/>
    <x v="32"/>
    <s v="Find a tender"/>
    <s v="Framework"/>
    <n v="13135"/>
    <s v="Professional Services - CCL"/>
    <s v="CENTRAL OPERATIONS"/>
    <x v="24"/>
    <s v="Tshepo Mahafa"/>
    <n v="999001"/>
    <s v="Gold"/>
    <d v="2022-06-02T00:00:00"/>
    <s v="4 Years"/>
    <s v="N/A"/>
    <d v="2026-05-31T00:00:00"/>
    <m/>
  </r>
  <r>
    <s v="Robert Franklin"/>
    <s v="T/RAF091/24"/>
    <s v="Open"/>
    <s v="RHS Mast Additional Components Tranche 2B"/>
    <s v="Additional components to be machined and used in the Remote Handling System of the European Spallation Source (Sweden)."/>
    <x v="436"/>
    <s v="Contracts Finder"/>
    <s v="one off "/>
    <n v="2095567"/>
    <s v="Not Common Goods &amp; Services"/>
    <s v="Robotics, Repurposing &amp; Decommisioning"/>
    <x v="3"/>
    <s v="Sarah Hyde"/>
    <n v="27643.64"/>
    <s v="Bronze"/>
    <d v="2024-10-23T00:00:00"/>
    <d v="2024-12-20T00:00:00"/>
    <s v="N/A"/>
    <d v="2025-03-31T00:00:00"/>
    <m/>
  </r>
  <r>
    <s v="Caroline Gow"/>
    <s v="n/a"/>
    <s v="Open"/>
    <s v="Permanent Recruitment Support"/>
    <s v="Permanent Recruitment support, retained and exclusive service options"/>
    <x v="437"/>
    <s v="Other Public Sector Framework"/>
    <s v="Ongoing"/>
    <s v="n/a"/>
    <s v="Personnel Related"/>
    <s v="CENTRAL OPERATIONS"/>
    <x v="10"/>
    <s v="Paul Bellamy"/>
    <n v="20000"/>
    <s v="Bronze"/>
    <d v="2024-10-01T00:00:00"/>
    <d v="2026-09-30T00:00:00"/>
    <s v="plus 2"/>
    <d v="2026-09-30T00:00:00"/>
    <m/>
  </r>
  <r>
    <s v="Imogen Pether"/>
    <s v="T/IP076/24"/>
    <s v="Open"/>
    <s v="Outward Bound Residential Trip "/>
    <s v="Outward Bound Residential Trip for Graudate and Apprentice Programmes for Early Careers team building and development "/>
    <x v="438"/>
    <s v="Contracts Finder"/>
    <s v="Ongoing"/>
    <n v="14344"/>
    <s v="Learning &amp; Development"/>
    <s v="CORPORATE SERVICES"/>
    <x v="10"/>
    <s v="Jennifer Cleverly-jones"/>
    <n v="108700"/>
    <s v="Bronze"/>
    <d v="2024-11-07T00:00:00"/>
    <d v="2026-11-07T00:00:00"/>
    <n v="1"/>
    <d v="2026-11-07T00:00:00"/>
    <m/>
  </r>
  <r>
    <s v="Caroline Gow"/>
    <s v="T/CG109/24"/>
    <s v="Open"/>
    <s v="Talent Management Software"/>
    <s v="Talent management software"/>
    <x v="439"/>
    <s v="CCS framework"/>
    <s v="Ongoing"/>
    <n v="14352"/>
    <s v="ICT"/>
    <s v="CORPORATE SERVICES"/>
    <x v="3"/>
    <s v="Ben Mhishi"/>
    <n v="17000"/>
    <s v="Bronze "/>
    <d v="2024-11-07T00:00:00"/>
    <d v="2025-11-06T00:00:00"/>
    <s v="plus 1 plus 1"/>
    <d v="2025-11-06T00:00:00"/>
    <m/>
  </r>
  <r>
    <s v="Robert Franklin"/>
    <s v="T/RAF136/24"/>
    <s v="Open"/>
    <s v="RHS Mast Additional Components Tranche 3"/>
    <s v="Additional components to be machined and used in the Remote Handling System of the European Spallation Source (Sweden)."/>
    <x v="440"/>
    <s v="Contracts Finder"/>
    <s v="One-Off"/>
    <n v="14353"/>
    <s v="Not Common Goods &amp; Services"/>
    <s v="Robotics, Repurposing &amp; Decommisioning"/>
    <x v="3"/>
    <s v="Sarah Hyde"/>
    <n v="51966"/>
    <s v="Bronze "/>
    <d v="2024-11-08T00:00:00"/>
    <d v="2024-11-08T00:00:00"/>
    <s v="N/A"/>
    <d v="2025-02-18T00:00:00"/>
    <s v="G:\FINCON\Contracts\Tenders &amp; Contracts\FM &amp; Engineering\01.  Contracts\RACE ESS\14353 - TM Specialist Eng - ESS Tranche 3 - Sarah Hyde"/>
  </r>
  <r>
    <s v="Emma Davies"/>
    <s v="T/ED181/24"/>
    <s v="Open"/>
    <s v="B26 Car Park Remedial Works"/>
    <s v="Remedial Works for the MSCP B26"/>
    <x v="441"/>
    <s v="Direct award (no competition)"/>
    <s v="One-Off"/>
    <s v="tbc"/>
    <s v="Construction"/>
    <s v="CORPORATE DEVELOPMENT"/>
    <x v="1"/>
    <s v="Shaun Pashley"/>
    <n v="86000"/>
    <s v="Bronze "/>
    <d v="2024-11-12T00:00:00"/>
    <d v="2025-03-31T00:00:00"/>
    <s v="N/A"/>
    <d v="2025-03-31T00:00:00"/>
    <m/>
  </r>
  <r>
    <s v="Maili Nugent"/>
    <s v="T/PJP128/24"/>
    <s v="Closed"/>
    <s v="11.34 - UR10e Ceiling Mounted Robots"/>
    <s v="UR10e with control cabinet and power supply, including 3-years warranty "/>
    <x v="442"/>
    <s v="Contracts Finder"/>
    <s v="One-Off"/>
    <s v="NA"/>
    <s v="Not Common Goods and Services"/>
    <s v="Robotics, Repurposing &amp; Decommisioning"/>
    <x v="8"/>
    <s v="Sophie Finlinson"/>
    <n v="63448"/>
    <s v="Bronze "/>
    <d v="2024-06-10T00:00:00"/>
    <d v="2024-10-31T00:00:00"/>
    <s v="N/A"/>
    <d v="2024-10-31T00:00:00"/>
    <s v="G:\FINCON\Contracts\Tenders &amp; Contracts\Projects Team\05 - Phil\RAICo\11.34 - UR10e"/>
  </r>
  <r>
    <s v="Maili Nugent"/>
    <s v="T/MN130/24"/>
    <s v="Open"/>
    <s v="Glovebox"/>
    <s v="Development of commercially off the shelf Tritium Compatible Pumps in UK supply chain"/>
    <x v="314"/>
    <s v="Contracts Finder"/>
    <s v="One off"/>
    <n v="14246"/>
    <s v="Not Common Goods and Services"/>
    <s v="Fusion Technology, Tritium Fuel Cycle &amp; Industrial Capability"/>
    <x v="24"/>
    <s v="Fatimah Sanni"/>
    <n v="59446.64"/>
    <s v="Bronze"/>
    <d v="2024-10-10T00:00:00"/>
    <d v="2025-03-31T00:00:00"/>
    <s v="none"/>
    <d v="2025-03-31T00:00:00"/>
    <s v="https://ukaeauk-my.sharepoint.com/personal/colette_broadwith_ukaea_uk/_layouts/15/onedrive.aspx?id=%2Fpersonal%2Fcolette%5Fbroadwith%5Fukaea%5Fuk%2FDocuments%2FProgrammes%2FFF%20Industry%20Capability%20Programme%2FTenders%2F032024%5F10014%5F3%20Dev%20of%20COTS%20Tritium%20Compatible%20Pumps%20in%20UK%20supply%20chain%2F03%5F2024%2D10014%2D4%20Dev%20of%20COTS%20Tritium%20Compatible%20Pumps%20in%20UK%20supply%20chain%5FGlovebox&amp;sortField=FileLeafRef&amp;isAscending=true&amp;ct=1726559057079&amp;or=Teams%2DHL&amp;ga=1&amp;LOF=1"/>
  </r>
  <r>
    <s v="Maili Nugent"/>
    <s v="T/CAB146/24"/>
    <s v="Open"/>
    <s v="AGHS Refactor Decommissioning Concept Design"/>
    <s v="Redevelop the JET Active Gas Handling System to provide a testing facility for ITER and other fusion organisations(AGHS Refactor – Concept Design Decommissioning)"/>
    <x v="443"/>
    <s v="Call-off from existing framework"/>
    <s v="One off"/>
    <n v="14382"/>
    <s v="Not Common Goods and Services"/>
    <s v="PLASMAS, FUSION OPERATIONS &amp; ITER OPS"/>
    <x v="7"/>
    <s v="Lydia Feasey"/>
    <n v="376324.76"/>
    <s v="Bronze"/>
    <d v="2024-11-27T00:00:00"/>
    <d v="2025-03-31T00:00:00"/>
    <m/>
    <d v="2025-03-31T00:00:00"/>
    <s v="https://ukaeauk-my.sharepoint.com/personal/colette_broadwith_ukaea_uk/_layouts/15/onedrive.aspx?id=%2Fpersonal%2Fcolette%5Fbroadwith%5Fukaea%5Fuk%2FDocuments%2FProgrammes%2FFF%20Industry%20Capability%20Programme%2FTenders%2F032024%5F10005%5F2%20AGHS%20Decommissioning&amp;sortField=FileLeafRef&amp;isAscending=true&amp;ct=1726559057079&amp;or=Teams%2DHL&amp;ga=1&amp;LOF=1"/>
  </r>
  <r>
    <s v="Maili Nugent"/>
    <s v="T/CAB147/24"/>
    <s v="Open"/>
    <s v="AGHS Refactor Research Space Concept Design"/>
    <s v="Redevelop the JET Active Gas Handling System to provide a testing facility for ITER and other fusion organisations(AGHS Refactor – Concept Design for Research Space)"/>
    <x v="444"/>
    <s v="Call-off from existing framework"/>
    <s v="One off"/>
    <n v="14391"/>
    <s v="Not Common Goods and Services"/>
    <s v="PLASMAS, FUSION OPERATIONS &amp; ITER OPS"/>
    <x v="7"/>
    <s v="Lydia Feasey"/>
    <n v="189052.05"/>
    <s v="Bronze"/>
    <d v="2024-12-09T00:00:00"/>
    <d v="2025-03-31T00:00:00"/>
    <m/>
    <d v="2025-03-31T00:00:00"/>
    <s v="https://ukaeauk-my.sharepoint.com/personal/colette_broadwith_ukaea_uk/_layouts/15/onedrive.aspx?id=%2Fpersonal%2Fcolette%5Fbroadwith%5Fukaea%5Fuk%2FDocuments%2FProgrammes%2FFF%20Industry%20Capability%20Programme%2FTenders%2F032024%5F10005%5F4%20AGHS%20Research%20Space%20Concept%20Design&amp;sortField=FileLeafRef&amp;isAscending=true&amp;ct=1726559057079&amp;or=Teams%2DHL&amp;ga=1&amp;LOF=1"/>
  </r>
  <r>
    <s v="Imogen Pether"/>
    <s v="T/IP044/24"/>
    <s v="Open"/>
    <s v="Recruitment Advertising Services "/>
    <s v="Recruitment Advertising via professional Job Boards for UKAEA staff. "/>
    <x v="445"/>
    <s v="Find a tender"/>
    <s v="ongoing "/>
    <s v="N/A"/>
    <s v="Personnel Related"/>
    <s v="CORPORATE SERVICES"/>
    <x v="10"/>
    <s v="Yulia Mikova"/>
    <n v="600000"/>
    <s v="Bronze "/>
    <d v="2025-01-07T00:00:00"/>
    <d v="2028-01-06T00:00:00"/>
    <n v="1"/>
    <d v="2028-01-06T00:00:00"/>
    <m/>
  </r>
  <r>
    <s v="Anthony Stratton"/>
    <s v="T/AS070/24"/>
    <s v="Open"/>
    <s v="Kitchen and Coffee Bar Refurbioshment"/>
    <s v="Kitchen and Coffee Bar refurbishment E3 AND k1"/>
    <x v="446"/>
    <s v="Direct award (no competition)"/>
    <s v="one off "/>
    <n v="2090007"/>
    <s v="Construction"/>
    <s v="CORPORATE SERVICES"/>
    <x v="2"/>
    <s v="Adam Clarke"/>
    <n v="420000"/>
    <s v="Bronze"/>
    <d v="2024-05-14T00:00:00"/>
    <d v="2025-01-28T00:00:00"/>
    <m/>
    <d v="2025-01-28T00:00:0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CD9CB26-10C0-414A-B119-AB7268BCCCB7}"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17" firstHeaderRow="1" firstDataRow="1" firstDataCol="1" rowPageCount="1" colPageCount="1"/>
  <pivotFields count="20">
    <pivotField showAll="0"/>
    <pivotField showAll="0"/>
    <pivotField showAll="0"/>
    <pivotField showAll="0"/>
    <pivotField showAll="0"/>
    <pivotField axis="axisRow" dataField="1" showAll="0" measureFilter="1">
      <items count="453">
        <item x="241"/>
        <item x="184"/>
        <item x="426"/>
        <item x="399"/>
        <item x="358"/>
        <item x="286"/>
        <item x="186"/>
        <item x="333"/>
        <item x="424"/>
        <item x="339"/>
        <item x="66"/>
        <item x="170"/>
        <item x="96"/>
        <item x="313"/>
        <item x="327"/>
        <item x="285"/>
        <item x="130"/>
        <item x="412"/>
        <item x="266"/>
        <item x="355"/>
        <item x="415"/>
        <item x="142"/>
        <item x="158"/>
        <item x="50"/>
        <item x="167"/>
        <item x="401"/>
        <item x="44"/>
        <item x="95"/>
        <item x="363"/>
        <item x="13"/>
        <item x="187"/>
        <item x="15"/>
        <item x="160"/>
        <item x="18"/>
        <item x="370"/>
        <item x="33"/>
        <item x="265"/>
        <item x="0"/>
        <item x="89"/>
        <item x="276"/>
        <item x="296"/>
        <item x="431"/>
        <item x="199"/>
        <item x="361"/>
        <item x="405"/>
        <item x="247"/>
        <item x="387"/>
        <item x="1"/>
        <item x="397"/>
        <item x="251"/>
        <item x="99"/>
        <item x="324"/>
        <item x="76"/>
        <item x="200"/>
        <item x="150"/>
        <item x="164"/>
        <item x="320"/>
        <item x="196"/>
        <item x="22"/>
        <item x="411"/>
        <item x="385"/>
        <item x="297"/>
        <item x="328"/>
        <item x="299"/>
        <item x="389"/>
        <item x="32"/>
        <item x="354"/>
        <item x="295"/>
        <item x="134"/>
        <item x="367"/>
        <item x="388"/>
        <item x="14"/>
        <item x="114"/>
        <item x="206"/>
        <item x="240"/>
        <item x="306"/>
        <item x="9"/>
        <item x="371"/>
        <item x="188"/>
        <item x="434"/>
        <item x="108"/>
        <item x="141"/>
        <item x="4"/>
        <item x="382"/>
        <item x="379"/>
        <item x="35"/>
        <item x="350"/>
        <item x="101"/>
        <item x="173"/>
        <item x="5"/>
        <item x="428"/>
        <item x="42"/>
        <item x="106"/>
        <item x="254"/>
        <item x="268"/>
        <item x="253"/>
        <item x="344"/>
        <item x="404"/>
        <item x="153"/>
        <item x="246"/>
        <item x="131"/>
        <item x="290"/>
        <item x="417"/>
        <item x="59"/>
        <item x="289"/>
        <item x="145"/>
        <item x="82"/>
        <item x="100"/>
        <item x="227"/>
        <item x="81"/>
        <item x="84"/>
        <item x="30"/>
        <item x="383"/>
        <item x="236"/>
        <item x="143"/>
        <item x="420"/>
        <item x="360"/>
        <item x="209"/>
        <item x="129"/>
        <item x="280"/>
        <item x="231"/>
        <item x="72"/>
        <item x="373"/>
        <item x="36"/>
        <item x="191"/>
        <item x="391"/>
        <item x="17"/>
        <item x="132"/>
        <item x="298"/>
        <item x="325"/>
        <item x="49"/>
        <item x="250"/>
        <item x="248"/>
        <item x="19"/>
        <item x="278"/>
        <item x="112"/>
        <item x="111"/>
        <item x="211"/>
        <item x="272"/>
        <item x="93"/>
        <item x="117"/>
        <item x="403"/>
        <item x="11"/>
        <item x="217"/>
        <item x="429"/>
        <item x="21"/>
        <item x="138"/>
        <item x="128"/>
        <item x="427"/>
        <item x="323"/>
        <item x="256"/>
        <item x="88"/>
        <item x="207"/>
        <item x="334"/>
        <item x="302"/>
        <item x="220"/>
        <item x="54"/>
        <item x="414"/>
        <item x="244"/>
        <item x="260"/>
        <item x="288"/>
        <item x="419"/>
        <item x="381"/>
        <item x="163"/>
        <item x="243"/>
        <item x="384"/>
        <item x="303"/>
        <item x="378"/>
        <item x="310"/>
        <item x="87"/>
        <item x="190"/>
        <item x="407"/>
        <item x="263"/>
        <item x="194"/>
        <item x="408"/>
        <item x="109"/>
        <item x="213"/>
        <item x="172"/>
        <item x="410"/>
        <item x="77"/>
        <item x="174"/>
        <item x="118"/>
        <item x="104"/>
        <item x="193"/>
        <item x="413"/>
        <item x="340"/>
        <item x="25"/>
        <item x="7"/>
        <item x="287"/>
        <item x="234"/>
        <item x="282"/>
        <item x="368"/>
        <item x="198"/>
        <item x="90"/>
        <item x="179"/>
        <item x="245"/>
        <item x="168"/>
        <item x="398"/>
        <item x="79"/>
        <item x="274"/>
        <item x="375"/>
        <item x="321"/>
        <item x="43"/>
        <item x="395"/>
        <item x="135"/>
        <item x="305"/>
        <item x="351"/>
        <item x="343"/>
        <item x="223"/>
        <item x="390"/>
        <item x="229"/>
        <item x="330"/>
        <item x="393"/>
        <item m="1" x="448"/>
        <item x="136"/>
        <item x="16"/>
        <item x="34"/>
        <item x="56"/>
        <item x="57"/>
        <item x="418"/>
        <item x="10"/>
        <item x="180"/>
        <item x="409"/>
        <item x="165"/>
        <item x="177"/>
        <item x="252"/>
        <item x="284"/>
        <item x="116"/>
        <item x="29"/>
        <item x="20"/>
        <item x="28"/>
        <item x="366"/>
        <item x="353"/>
        <item x="144"/>
        <item x="149"/>
        <item x="175"/>
        <item x="51"/>
        <item x="123"/>
        <item x="124"/>
        <item x="279"/>
        <item x="3"/>
        <item x="232"/>
        <item x="8"/>
        <item x="39"/>
        <item x="277"/>
        <item x="311"/>
        <item x="133"/>
        <item x="86"/>
        <item x="335"/>
        <item x="98"/>
        <item x="332"/>
        <item x="185"/>
        <item x="73"/>
        <item x="204"/>
        <item x="23"/>
        <item x="69"/>
        <item x="74"/>
        <item x="362"/>
        <item x="396"/>
        <item x="293"/>
        <item x="309"/>
        <item x="161"/>
        <item x="63"/>
        <item x="365"/>
        <item x="314"/>
        <item x="107"/>
        <item x="119"/>
        <item x="52"/>
        <item x="301"/>
        <item x="70"/>
        <item x="352"/>
        <item x="55"/>
        <item x="24"/>
        <item x="120"/>
        <item x="189"/>
        <item x="2"/>
        <item x="176"/>
        <item m="1" x="450"/>
        <item x="157"/>
        <item x="337"/>
        <item x="300"/>
        <item x="216"/>
        <item x="75"/>
        <item x="269"/>
        <item x="83"/>
        <item x="221"/>
        <item x="115"/>
        <item x="94"/>
        <item x="78"/>
        <item x="156"/>
        <item x="226"/>
        <item x="166"/>
        <item x="377"/>
        <item x="137"/>
        <item x="26"/>
        <item x="53"/>
        <item x="182"/>
        <item x="151"/>
        <item x="329"/>
        <item x="433"/>
        <item x="364"/>
        <item x="225"/>
        <item x="386"/>
        <item x="67"/>
        <item x="228"/>
        <item x="195"/>
        <item x="230"/>
        <item x="146"/>
        <item x="346"/>
        <item x="147"/>
        <item x="336"/>
        <item x="317"/>
        <item x="214"/>
        <item x="215"/>
        <item x="400"/>
        <item x="430"/>
        <item x="294"/>
        <item x="369"/>
        <item x="40"/>
        <item x="249"/>
        <item x="212"/>
        <item x="342"/>
        <item x="47"/>
        <item x="92"/>
        <item x="380"/>
        <item x="425"/>
        <item x="38"/>
        <item x="349"/>
        <item x="394"/>
        <item x="292"/>
        <item x="110"/>
        <item x="376"/>
        <item x="374"/>
        <item x="258"/>
        <item x="271"/>
        <item x="219"/>
        <item x="159"/>
        <item x="261"/>
        <item x="423"/>
        <item x="210"/>
        <item x="31"/>
        <item x="233"/>
        <item x="48"/>
        <item x="152"/>
        <item x="122"/>
        <item x="201"/>
        <item x="322"/>
        <item x="259"/>
        <item x="105"/>
        <item x="281"/>
        <item x="359"/>
        <item x="331"/>
        <item x="304"/>
        <item x="356"/>
        <item x="125"/>
        <item x="102"/>
        <item x="64"/>
        <item x="91"/>
        <item x="183"/>
        <item x="61"/>
        <item x="60"/>
        <item x="62"/>
        <item x="255"/>
        <item x="71"/>
        <item x="357"/>
        <item x="140"/>
        <item m="1" x="447"/>
        <item m="1" x="449"/>
        <item x="97"/>
        <item x="113"/>
        <item x="348"/>
        <item x="127"/>
        <item x="315"/>
        <item x="45"/>
        <item x="218"/>
        <item x="126"/>
        <item x="208"/>
        <item x="27"/>
        <item x="341"/>
        <item x="264"/>
        <item x="283"/>
        <item x="121"/>
        <item x="171"/>
        <item x="319"/>
        <item x="432"/>
        <item x="270"/>
        <item x="85"/>
        <item x="65"/>
        <item x="316"/>
        <item x="392"/>
        <item x="155"/>
        <item x="103"/>
        <item x="291"/>
        <item x="181"/>
        <item x="238"/>
        <item x="12"/>
        <item x="192"/>
        <item x="338"/>
        <item x="37"/>
        <item x="197"/>
        <item x="139"/>
        <item x="347"/>
        <item x="257"/>
        <item x="68"/>
        <item x="267"/>
        <item x="162"/>
        <item x="169"/>
        <item m="1" x="451"/>
        <item x="402"/>
        <item x="202"/>
        <item x="203"/>
        <item x="406"/>
        <item x="205"/>
        <item x="242"/>
        <item x="312"/>
        <item x="154"/>
        <item x="46"/>
        <item x="345"/>
        <item x="235"/>
        <item x="6"/>
        <item x="372"/>
        <item x="237"/>
        <item x="41"/>
        <item x="80"/>
        <item x="275"/>
        <item x="307"/>
        <item x="422"/>
        <item x="58"/>
        <item x="273"/>
        <item x="239"/>
        <item x="222"/>
        <item x="308"/>
        <item x="262"/>
        <item x="318"/>
        <item x="224"/>
        <item x="421"/>
        <item x="148"/>
        <item x="326"/>
        <item x="416"/>
        <item x="435"/>
        <item x="436"/>
        <item x="437"/>
        <item x="439"/>
        <item x="438"/>
        <item x="178"/>
        <item x="440"/>
        <item x="441"/>
        <item x="442"/>
        <item x="443"/>
        <item x="444"/>
        <item x="445"/>
        <item x="446"/>
        <item t="default"/>
      </items>
    </pivotField>
    <pivotField showAll="0"/>
    <pivotField showAll="0"/>
    <pivotField showAll="0"/>
    <pivotField showAll="0"/>
    <pivotField showAll="0"/>
    <pivotField axis="axisPage" showAll="0">
      <items count="42">
        <item x="2"/>
        <item x="33"/>
        <item x="18"/>
        <item x="1"/>
        <item x="39"/>
        <item x="35"/>
        <item x="17"/>
        <item x="19"/>
        <item x="14"/>
        <item x="25"/>
        <item x="13"/>
        <item x="7"/>
        <item x="29"/>
        <item x="22"/>
        <item x="24"/>
        <item x="27"/>
        <item x="31"/>
        <item x="34"/>
        <item x="37"/>
        <item x="16"/>
        <item x="4"/>
        <item x="36"/>
        <item x="11"/>
        <item x="5"/>
        <item x="30"/>
        <item x="28"/>
        <item x="20"/>
        <item x="10"/>
        <item x="9"/>
        <item x="15"/>
        <item x="21"/>
        <item x="32"/>
        <item x="3"/>
        <item x="6"/>
        <item x="8"/>
        <item x="38"/>
        <item x="23"/>
        <item x="12"/>
        <item x="26"/>
        <item m="1" x="40"/>
        <item x="0"/>
        <item t="default"/>
      </items>
    </pivotField>
    <pivotField showAll="0"/>
    <pivotField showAll="0"/>
    <pivotField showAll="0"/>
    <pivotField showAll="0"/>
    <pivotField showAll="0"/>
    <pivotField showAll="0"/>
    <pivotField showAll="0"/>
    <pivotField showAll="0"/>
  </pivotFields>
  <rowFields count="1">
    <field x="5"/>
  </rowFields>
  <rowItems count="14">
    <i>
      <x v="10"/>
    </i>
    <i>
      <x v="65"/>
    </i>
    <i>
      <x v="169"/>
    </i>
    <i>
      <x v="175"/>
    </i>
    <i>
      <x v="180"/>
    </i>
    <i>
      <x v="214"/>
    </i>
    <i>
      <x v="227"/>
    </i>
    <i>
      <x v="229"/>
    </i>
    <i>
      <x v="247"/>
    </i>
    <i>
      <x v="265"/>
    </i>
    <i>
      <x v="272"/>
    </i>
    <i>
      <x v="287"/>
    </i>
    <i>
      <x v="399"/>
    </i>
    <i t="grand">
      <x/>
    </i>
  </rowItems>
  <colItems count="1">
    <i/>
  </colItems>
  <pageFields count="1">
    <pageField fld="11" hier="-1"/>
  </pageFields>
  <dataFields count="1">
    <dataField name="Count of Supplier" fld="5" subtotal="count" baseField="0" baseItem="0"/>
  </dataFields>
  <pivotTableStyleInfo name="PivotStyleLight16" showRowHeaders="1" showColHeaders="1" showRowStripes="0" showColStripes="0" showLastColumn="1"/>
  <filters count="1">
    <filter fld="5" type="count" evalOrder="-1" id="2" iMeasureFld="0">
      <autoFilter ref="A1">
        <filterColumn colId="0">
          <top10 val="10" filterVal="10"/>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6ACCFD9-EFD2-48D2-8B92-B7470203362B}" name="Table8" displayName="Table8" ref="A3:H85" totalsRowShown="0" headerRowDxfId="88" dataDxfId="87">
  <autoFilter ref="A3:H85" xr:uid="{B6ACCFD9-EFD2-48D2-8B92-B7470203362B}"/>
  <tableColumns count="8">
    <tableColumn id="1" xr3:uid="{1D6C2E10-6B5F-409D-AD7F-97A75F1C024B}" name="Business Unit" dataDxfId="86"/>
    <tableColumn id="2" xr3:uid="{403ABCA7-EC6E-4166-BAB7-235BEB6DD4F2}" name="Delivery Area" dataDxfId="85"/>
    <tableColumn id="3" xr3:uid="{6F680B84-AB0E-4BB8-B205-06481B447961}" name="Procurement Officer" dataDxfId="84"/>
    <tableColumn id="4" xr3:uid="{7372D0E8-BE2D-46C0-9A99-243C215313E2}" name="Requirement: Title" dataDxfId="83"/>
    <tableColumn id="5" xr3:uid="{97423CBE-3973-41ED-84D9-534D5F82B880}" name="Requirement: Description " dataDxfId="82"/>
    <tableColumn id="6" xr3:uid="{3C1AF8F9-5ED9-4360-A28B-1FC286325D19}" name="Estimated Value Band" dataDxfId="81"/>
    <tableColumn id="7" xr3:uid="{0D003272-E323-4300-9106-31DBBDEC7480}" name="Potential RFQ Issue Forecast (Financial yearly Quarters)" dataDxfId="80"/>
    <tableColumn id="8" xr3:uid="{AF3AB5B5-5BB5-4E3C-8B33-A65AA71857FD}" name="Has this Progressed to PIN or further?" dataDxfId="7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366F1FD-3BC4-43DF-A524-ACB5F507A09C}" name="Table9" displayName="Table9" ref="A3:N6" totalsRowShown="0" headerRowDxfId="78">
  <autoFilter ref="A3:N6" xr:uid="{1366F1FD-3BC4-43DF-A524-ACB5F507A09C}"/>
  <tableColumns count="14">
    <tableColumn id="1" xr3:uid="{EE8A4EDC-80F4-496A-A4EE-76216DF8DED5}" name="Tender Reference" dataDxfId="77"/>
    <tableColumn id="2" xr3:uid="{2B913820-F463-46E8-ACF1-309B1B5F2455}" name="Procurement Officer"/>
    <tableColumn id="3" xr3:uid="{6AF27BED-41DB-427F-A23D-B68E0EFC4D29}" name="Business Unit" dataDxfId="76"/>
    <tableColumn id="4" xr3:uid="{1671496D-C5A2-4E88-84F0-B371EC7EFDA5}" name="Delivery Area" dataDxfId="75"/>
    <tableColumn id="5" xr3:uid="{38FC023F-E9B7-4A49-B7FB-DD2E09A82D8E}" name="PIN Title" dataDxfId="74"/>
    <tableColumn id="6" xr3:uid="{56DACF62-2D7B-44D1-B779-336756F13541}" name="Information required from Supplier" dataDxfId="73"/>
    <tableColumn id="7" xr3:uid="{A11EB8B1-A47E-478C-8BDC-F5CCAE22B817}" name="Main Capability Area (use CPV Code description)" dataDxfId="72"/>
    <tableColumn id="8" xr3:uid="{F717F59B-921E-4238-9824-D5661BC31A0C}" name=" Predicted Procurement Route"/>
    <tableColumn id="9" xr3:uid="{965E5E83-3658-4673-9FF8-80D65A64685C}" name="Estimated Value Band"/>
    <tableColumn id="10" xr3:uid="{79D33803-EAA4-4718-B17A-86F0FC22B218}" name="RFQ Issue Forecast (Financial Year Quarters)"/>
    <tableColumn id="11" xr3:uid="{C0E36555-52B7-4312-97EB-986C4D1A34F0}" name="Contract Start Date Forecast (Financial Year Quarters- see Guidance)"/>
    <tableColumn id="12" xr3:uid="{C8D079BF-4034-40F1-B464-A70F510666EC}" name="Status Of Pin"/>
    <tableColumn id="13" xr3:uid="{4C230BEF-AC53-44D9-8D0D-966057EB45C5}" name="Hyperlink to PIN (not needed in the case of a framework)" dataCellStyle="Hyperlink"/>
    <tableColumn id="14" xr3:uid="{D7CC0412-7E0D-4020-B4A9-1D02010885DE}" name="EU Supply Reference" dataDxfId="7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CA52ED0-9816-4BEC-BBD6-8D4664969177}" name="Table1" displayName="Table1" ref="A3:J9" totalsRowShown="0" headerRowDxfId="70" dataDxfId="68" headerRowBorderDxfId="69" tableBorderDxfId="67">
  <autoFilter ref="A3:J9" xr:uid="{BCA52ED0-9816-4BEC-BBD6-8D4664969177}"/>
  <tableColumns count="10">
    <tableColumn id="1" xr3:uid="{58D17745-20EF-4614-957E-D47A656D0E02}" name="Commercial Person" dataDxfId="66"/>
    <tableColumn id="2" xr3:uid="{A7F84C37-85CA-4829-BE7E-36F9E85577C0}" name="Tender Reference" dataDxfId="65"/>
    <tableColumn id="3" xr3:uid="{852F9F54-B8AA-4373-B79E-B17914C73C11}" name="Procurement/Contract: Title" dataDxfId="64"/>
    <tableColumn id="4" xr3:uid="{FC2C8916-A801-4139-ABE9-3B1719CE1B98}" name="Procurement/Contract: Description " dataDxfId="63"/>
    <tableColumn id="5" xr3:uid="{5098A4D8-5DC0-401F-899C-2AF35960A805}" name="Procurement Route" dataDxfId="62"/>
    <tableColumn id="6" xr3:uid="{625156B3-C332-4A1A-A4AC-BE85DCA21CDF}" name="Estimated Value Band" dataDxfId="61"/>
    <tableColumn id="7" xr3:uid="{A00AB313-3C7C-44A2-AEBD-0CD76B0D0AB1}" name="RFQ Issue Forecast_x000a_(Financial Year Quarters- see Guidance)" dataDxfId="60"/>
    <tableColumn id="8" xr3:uid="{798B44DE-1EA3-4A98-A16C-599EA8D7F608}" name="Contract Start Date Forecast_x000a_(Financial Year Quarters- see Guidance)" dataDxfId="59"/>
    <tableColumn id="9" xr3:uid="{7FED4D92-B66F-4223-9041-8AC1C543761A}" name="Estimated Contract Length Forecast" dataDxfId="58"/>
    <tableColumn id="10" xr3:uid="{1354FB07-5121-47A7-AEFF-AADBA5A355B4}" name="Suitable for SMEs?" dataDxfId="57"/>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2E88D1D-501A-43DD-9CE3-A05F26DF583F}" name="Table2" displayName="Table2" ref="A3:S34" totalsRowShown="0" headerRowDxfId="56" dataDxfId="55" tableBorderDxfId="54">
  <autoFilter ref="A3:S34" xr:uid="{12E88D1D-501A-43DD-9CE3-A05F26DF583F}"/>
  <sortState xmlns:xlrd2="http://schemas.microsoft.com/office/spreadsheetml/2017/richdata2" ref="A18:S18">
    <sortCondition descending="1" ref="N3:N33"/>
  </sortState>
  <tableColumns count="19">
    <tableColumn id="1" xr3:uid="{79B739BE-27ED-40A8-9231-99612AD85CDC}" name="Procurement Officer" dataDxfId="53"/>
    <tableColumn id="2" xr3:uid="{4B37B110-6755-41E5-AF91-C31FEC4821AA}" name="Tender Reference" dataDxfId="52"/>
    <tableColumn id="3" xr3:uid="{EEBDD70A-8CF6-4EAF-9DBE-CBF8EAADEF79}" name="Procurement Activity Stage" dataDxfId="51"/>
    <tableColumn id="4" xr3:uid="{FD6341DE-FCB6-4397-AF52-D99D1C928AF3}" name="Business Unit" dataDxfId="50"/>
    <tableColumn id="5" xr3:uid="{7AD099B1-3D3C-4EEB-A57C-0276959993AB}" name="Delivery Area" dataDxfId="49"/>
    <tableColumn id="6" xr3:uid="{09C48100-5B8B-4CFD-85CB-D2AB875F9262}" name="CAB Approval" dataDxfId="48"/>
    <tableColumn id="7" xr3:uid="{A4C5521D-75E6-433A-9B25-E08516F7ABC3}" name="Procurement/Contract: Title" dataDxfId="47"/>
    <tableColumn id="8" xr3:uid="{D5B1A03F-A7FE-454A-ADD6-81C02EF22F3A}" name="Brief Description of Scope" dataDxfId="46"/>
    <tableColumn id="9" xr3:uid="{306E04D8-FB5F-4314-B497-E8357471524B}" name="Contract Type" dataDxfId="45"/>
    <tableColumn id="10" xr3:uid="{2938B183-206F-4F8A-8533-F886AA4E59E7}" name="Requirement Type" dataDxfId="44"/>
    <tableColumn id="11" xr3:uid="{D7CF248B-C709-4AE4-99EF-6ED30A55A070}" name="CCS Level 1" dataDxfId="43"/>
    <tableColumn id="12" xr3:uid="{2264AC8D-501F-4F58-9875-1F1568CDD0E4}" name="Procurement Route" dataDxfId="42"/>
    <tableColumn id="13" xr3:uid="{8B97ACD2-802B-4074-84A8-86E94D04A38F}" name="Estimated Value Band" dataDxfId="41"/>
    <tableColumn id="14" xr3:uid="{4B6CE1FE-AE1E-4D35-9FA4-6FC17CF2C5F0}" name="Whole Life Value" dataDxfId="40"/>
    <tableColumn id="15" xr3:uid="{C8996000-5FD7-422B-8498-04E0CA2E26DB}" name="Bronze, Silver, Gold tiering (see Guidance Tab)" dataDxfId="39"/>
    <tableColumn id="16" xr3:uid="{8E8AEC51-006D-4A05-9A3F-9FA3292DAF87}" name="RFQ Issue Forecast _x000a_(Financial Year Quarters- see Guidance)" dataDxfId="38"/>
    <tableColumn id="18" xr3:uid="{43996215-F48F-48A1-9D55-83E1CFADDC33}" name="Planned Contract Start Date_x000a_(Financial Year Quarters- see Guidance)" dataDxfId="37"/>
    <tableColumn id="19" xr3:uid="{920B90A6-435B-40A7-960B-1E06CD8E6632}" name="Estimated Contract Length Forecast_x000a_" dataDxfId="36"/>
    <tableColumn id="20" xr3:uid="{9D918C85-CFFF-4424-9AEA-2D080126268F}" name="Useful Publication Information" dataDxfId="35"/>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3" dT="2024-09-10T07:39:30.10" personId="{C59F7EAC-41D3-4BB7-9C92-2358737F5940}" id="{3BE8A5C5-257E-46BB-B23C-EDCC45227445}">
    <text>Fill in as much detail as possible, no more than 4 lines</text>
  </threadedComment>
</ThreadedComment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hyperlink" Target="mailto:caroline.gow@ukaea.uk" TargetMode="External"/><Relationship Id="rId13" Type="http://schemas.openxmlformats.org/officeDocument/2006/relationships/hyperlink" Target="mailto:Phillip.O'Hagan@ukaea.uk" TargetMode="External"/><Relationship Id="rId18" Type="http://schemas.openxmlformats.org/officeDocument/2006/relationships/hyperlink" Target="mailto:carl.evans@ukaea.uk" TargetMode="External"/><Relationship Id="rId26" Type="http://schemas.openxmlformats.org/officeDocument/2006/relationships/hyperlink" Target="mailto:Paul.Raimbach@ukaea.uk" TargetMode="External"/><Relationship Id="rId3" Type="http://schemas.openxmlformats.org/officeDocument/2006/relationships/hyperlink" Target="mailto:guy.wells%40ukaea.uk" TargetMode="External"/><Relationship Id="rId21" Type="http://schemas.openxmlformats.org/officeDocument/2006/relationships/hyperlink" Target="mailto:Jordan.Luker@ukaea.UK" TargetMode="External"/><Relationship Id="rId7" Type="http://schemas.openxmlformats.org/officeDocument/2006/relationships/hyperlink" Target="mailto:robert.franklin@ukaea.uk" TargetMode="External"/><Relationship Id="rId12" Type="http://schemas.openxmlformats.org/officeDocument/2006/relationships/hyperlink" Target="mailto:jack.swindells@ukaea.uk" TargetMode="External"/><Relationship Id="rId17" Type="http://schemas.openxmlformats.org/officeDocument/2006/relationships/hyperlink" Target="mailto:calum.stead@ukaea.uk" TargetMode="External"/><Relationship Id="rId25" Type="http://schemas.openxmlformats.org/officeDocument/2006/relationships/hyperlink" Target="mailto:Lynda.Parker@ukaea.uk" TargetMode="External"/><Relationship Id="rId2" Type="http://schemas.openxmlformats.org/officeDocument/2006/relationships/hyperlink" Target="mailto:anthony.stratton%40ukaea.uk" TargetMode="External"/><Relationship Id="rId16" Type="http://schemas.openxmlformats.org/officeDocument/2006/relationships/hyperlink" Target="mailto:imogen.pether@ukaea.uk" TargetMode="External"/><Relationship Id="rId20" Type="http://schemas.openxmlformats.org/officeDocument/2006/relationships/hyperlink" Target="mailto:Jane.Lubbock@ukaea.uk" TargetMode="External"/><Relationship Id="rId29" Type="http://schemas.openxmlformats.org/officeDocument/2006/relationships/hyperlink" Target="mailto:iain.willcocks@ukaea.uk" TargetMode="External"/><Relationship Id="rId1" Type="http://schemas.openxmlformats.org/officeDocument/2006/relationships/hyperlink" Target="mailto:supplychain@ukaea.uk" TargetMode="External"/><Relationship Id="rId6" Type="http://schemas.openxmlformats.org/officeDocument/2006/relationships/hyperlink" Target="mailto:phil.perkins%40ukaea.uk" TargetMode="External"/><Relationship Id="rId11" Type="http://schemas.openxmlformats.org/officeDocument/2006/relationships/hyperlink" Target="mailto:ioanna.bampatsia@ukaea.uk" TargetMode="External"/><Relationship Id="rId24" Type="http://schemas.openxmlformats.org/officeDocument/2006/relationships/hyperlink" Target="mailto:Emily.Akehurst@ukaea.uk" TargetMode="External"/><Relationship Id="rId5" Type="http://schemas.openxmlformats.org/officeDocument/2006/relationships/hyperlink" Target="mailto:nicola.adams%40ukaea.uk" TargetMode="External"/><Relationship Id="rId15" Type="http://schemas.openxmlformats.org/officeDocument/2006/relationships/hyperlink" Target="mailto:colette.mckernan@ukaea.uk" TargetMode="External"/><Relationship Id="rId23" Type="http://schemas.openxmlformats.org/officeDocument/2006/relationships/hyperlink" Target="mailto:Jonny.Adams@ukaea.uk" TargetMode="External"/><Relationship Id="rId28" Type="http://schemas.openxmlformats.org/officeDocument/2006/relationships/hyperlink" Target="mailto:Steve.Booker@ukaea.uk" TargetMode="External"/><Relationship Id="rId10" Type="http://schemas.openxmlformats.org/officeDocument/2006/relationships/hyperlink" Target="mailto:emma.davies@ukaea.uk" TargetMode="External"/><Relationship Id="rId19" Type="http://schemas.openxmlformats.org/officeDocument/2006/relationships/hyperlink" Target="mailto:charlotte.byrne@ukaea.uk" TargetMode="External"/><Relationship Id="rId31" Type="http://schemas.openxmlformats.org/officeDocument/2006/relationships/drawing" Target="../drawings/drawing1.xml"/><Relationship Id="rId4" Type="http://schemas.openxmlformats.org/officeDocument/2006/relationships/hyperlink" Target="mailto:maili.nugent@ukaea.uk" TargetMode="External"/><Relationship Id="rId9" Type="http://schemas.openxmlformats.org/officeDocument/2006/relationships/hyperlink" Target="mailto:vincent.tsang@ukaea.uk" TargetMode="External"/><Relationship Id="rId14" Type="http://schemas.openxmlformats.org/officeDocument/2006/relationships/hyperlink" Target="mailto:matt.burton@ukaea.uk" TargetMode="External"/><Relationship Id="rId22" Type="http://schemas.openxmlformats.org/officeDocument/2006/relationships/hyperlink" Target="mailto:Emily.Terry@ukaea.uk" TargetMode="External"/><Relationship Id="rId27" Type="http://schemas.openxmlformats.org/officeDocument/2006/relationships/hyperlink" Target="mailto:Emma.Liddle@ukaea.uk" TargetMode="External"/><Relationship Id="rId30"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9.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3E749-F9C0-468B-B5AD-20A2D12D09E8}">
  <sheetPr>
    <tabColor rgb="FFFFFF00"/>
  </sheetPr>
  <dimension ref="B1:H14"/>
  <sheetViews>
    <sheetView workbookViewId="0"/>
  </sheetViews>
  <sheetFormatPr defaultRowHeight="14.4" x14ac:dyDescent="0.3"/>
  <sheetData>
    <row r="1" spans="2:8" ht="15" thickBot="1" x14ac:dyDescent="0.35"/>
    <row r="2" spans="2:8" ht="15" thickBot="1" x14ac:dyDescent="0.35">
      <c r="B2" s="119" t="s">
        <v>0</v>
      </c>
      <c r="C2" s="119"/>
      <c r="D2" s="119"/>
      <c r="E2" s="119"/>
      <c r="F2" s="119"/>
      <c r="G2" s="119"/>
      <c r="H2" s="119"/>
    </row>
    <row r="3" spans="2:8" x14ac:dyDescent="0.3">
      <c r="B3" s="120" t="s">
        <v>1</v>
      </c>
      <c r="C3" s="121"/>
      <c r="D3" s="121"/>
      <c r="E3" s="121"/>
      <c r="F3" s="121"/>
      <c r="G3" s="121"/>
      <c r="H3" s="122"/>
    </row>
    <row r="4" spans="2:8" x14ac:dyDescent="0.3">
      <c r="B4" s="123"/>
      <c r="C4" s="124"/>
      <c r="D4" s="124"/>
      <c r="E4" s="124"/>
      <c r="F4" s="124"/>
      <c r="G4" s="124"/>
      <c r="H4" s="125"/>
    </row>
    <row r="5" spans="2:8" x14ac:dyDescent="0.3">
      <c r="B5" s="123"/>
      <c r="C5" s="124"/>
      <c r="D5" s="124"/>
      <c r="E5" s="124"/>
      <c r="F5" s="124"/>
      <c r="G5" s="124"/>
      <c r="H5" s="125"/>
    </row>
    <row r="6" spans="2:8" ht="15" thickBot="1" x14ac:dyDescent="0.35">
      <c r="B6" s="126"/>
      <c r="C6" s="127"/>
      <c r="D6" s="127"/>
      <c r="E6" s="127"/>
      <c r="F6" s="127"/>
      <c r="G6" s="127"/>
      <c r="H6" s="128"/>
    </row>
    <row r="7" spans="2:8" ht="290.10000000000002" customHeight="1" x14ac:dyDescent="0.3">
      <c r="B7" s="129" t="s">
        <v>2</v>
      </c>
      <c r="C7" s="130"/>
      <c r="D7" s="130"/>
      <c r="E7" s="130"/>
      <c r="F7" s="130"/>
      <c r="G7" s="130"/>
      <c r="H7" s="131"/>
    </row>
    <row r="8" spans="2:8" ht="273.60000000000002" customHeight="1" x14ac:dyDescent="0.3">
      <c r="B8" s="132"/>
      <c r="C8" s="133"/>
      <c r="D8" s="133"/>
      <c r="E8" s="133"/>
      <c r="F8" s="133"/>
      <c r="G8" s="133"/>
      <c r="H8" s="134"/>
    </row>
    <row r="9" spans="2:8" x14ac:dyDescent="0.3">
      <c r="B9" s="132"/>
      <c r="C9" s="133"/>
      <c r="D9" s="133"/>
      <c r="E9" s="133"/>
      <c r="F9" s="133"/>
      <c r="G9" s="133"/>
      <c r="H9" s="134"/>
    </row>
    <row r="10" spans="2:8" ht="184.35" customHeight="1" x14ac:dyDescent="0.3">
      <c r="B10" s="132"/>
      <c r="C10" s="133"/>
      <c r="D10" s="133"/>
      <c r="E10" s="133"/>
      <c r="F10" s="133"/>
      <c r="G10" s="133"/>
      <c r="H10" s="134"/>
    </row>
    <row r="11" spans="2:8" x14ac:dyDescent="0.3">
      <c r="B11" s="132"/>
      <c r="C11" s="133"/>
      <c r="D11" s="133"/>
      <c r="E11" s="133"/>
      <c r="F11" s="133"/>
      <c r="G11" s="133"/>
      <c r="H11" s="134"/>
    </row>
    <row r="12" spans="2:8" x14ac:dyDescent="0.3">
      <c r="B12" s="132"/>
      <c r="C12" s="133"/>
      <c r="D12" s="133"/>
      <c r="E12" s="133"/>
      <c r="F12" s="133"/>
      <c r="G12" s="133"/>
      <c r="H12" s="134"/>
    </row>
    <row r="13" spans="2:8" x14ac:dyDescent="0.3">
      <c r="B13" s="132"/>
      <c r="C13" s="133"/>
      <c r="D13" s="133"/>
      <c r="E13" s="133"/>
      <c r="F13" s="133"/>
      <c r="G13" s="133"/>
      <c r="H13" s="134"/>
    </row>
    <row r="14" spans="2:8" ht="15" thickBot="1" x14ac:dyDescent="0.35">
      <c r="B14" s="135"/>
      <c r="C14" s="136"/>
      <c r="D14" s="136"/>
      <c r="E14" s="136"/>
      <c r="F14" s="136"/>
      <c r="G14" s="136"/>
      <c r="H14" s="137"/>
    </row>
  </sheetData>
  <mergeCells count="3">
    <mergeCell ref="B2:H2"/>
    <mergeCell ref="B3:H6"/>
    <mergeCell ref="B7:H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5F527-B776-4857-B421-B8073FC839A7}">
  <sheetPr>
    <tabColor rgb="FFFF0000"/>
  </sheetPr>
  <dimension ref="A1:U3"/>
  <sheetViews>
    <sheetView zoomScale="52" workbookViewId="0">
      <selection activeCell="A3" sqref="A3"/>
    </sheetView>
  </sheetViews>
  <sheetFormatPr defaultRowHeight="14.4" x14ac:dyDescent="0.3"/>
  <cols>
    <col min="1" max="1" width="23.44140625" bestFit="1" customWidth="1"/>
    <col min="2" max="2" width="22.33203125" bestFit="1" customWidth="1"/>
    <col min="3" max="3" width="29" bestFit="1" customWidth="1"/>
    <col min="4" max="4" width="15.44140625" bestFit="1" customWidth="1"/>
    <col min="5" max="5" width="14.5546875" bestFit="1" customWidth="1"/>
    <col min="6" max="6" width="15.33203125" bestFit="1" customWidth="1"/>
    <col min="7" max="7" width="29.6640625" customWidth="1"/>
    <col min="8" max="8" width="28.44140625" bestFit="1" customWidth="1"/>
    <col min="9" max="9" width="15.44140625" bestFit="1" customWidth="1"/>
    <col min="10" max="10" width="20" bestFit="1" customWidth="1"/>
    <col min="11" max="11" width="13.5546875" bestFit="1" customWidth="1"/>
    <col min="12" max="12" width="21.33203125" bestFit="1" customWidth="1"/>
    <col min="13" max="13" width="24" bestFit="1" customWidth="1"/>
    <col min="14" max="14" width="18.5546875" bestFit="1" customWidth="1"/>
    <col min="15" max="15" width="51.33203125" bestFit="1" customWidth="1"/>
    <col min="16" max="16" width="47.33203125" bestFit="1" customWidth="1"/>
    <col min="17" max="17" width="75.44140625" bestFit="1" customWidth="1"/>
    <col min="18" max="18" width="48.5546875" bestFit="1" customWidth="1"/>
    <col min="19" max="19" width="33.33203125" bestFit="1" customWidth="1"/>
    <col min="20" max="20" width="22.5546875" bestFit="1" customWidth="1"/>
    <col min="21" max="21" width="32.33203125" bestFit="1" customWidth="1"/>
    <col min="22" max="22" width="14.5546875" bestFit="1" customWidth="1"/>
  </cols>
  <sheetData>
    <row r="1" spans="1:21" x14ac:dyDescent="0.3">
      <c r="A1" t="s">
        <v>88</v>
      </c>
    </row>
    <row r="2" spans="1:21" s="24" customFormat="1" ht="59.25" customHeight="1" x14ac:dyDescent="0.3">
      <c r="A2" s="35" t="s">
        <v>89</v>
      </c>
      <c r="B2" s="38" t="s">
        <v>90</v>
      </c>
      <c r="C2" s="34" t="s">
        <v>91</v>
      </c>
      <c r="D2" s="34" t="s">
        <v>92</v>
      </c>
      <c r="E2" s="34" t="s">
        <v>93</v>
      </c>
      <c r="F2" s="35" t="s">
        <v>94</v>
      </c>
      <c r="G2" s="34" t="s">
        <v>95</v>
      </c>
      <c r="H2" s="30" t="s">
        <v>96</v>
      </c>
      <c r="I2" s="34" t="s">
        <v>97</v>
      </c>
      <c r="J2" s="34" t="s">
        <v>98</v>
      </c>
      <c r="K2" s="35" t="s">
        <v>99</v>
      </c>
      <c r="L2" s="34" t="s">
        <v>100</v>
      </c>
      <c r="M2" s="36" t="s">
        <v>101</v>
      </c>
      <c r="N2" s="36" t="s">
        <v>102</v>
      </c>
      <c r="O2" s="36" t="s">
        <v>103</v>
      </c>
      <c r="P2" s="31" t="s">
        <v>104</v>
      </c>
      <c r="Q2" s="32" t="s">
        <v>105</v>
      </c>
      <c r="R2" s="32" t="s">
        <v>106</v>
      </c>
      <c r="S2" s="32" t="s">
        <v>107</v>
      </c>
      <c r="T2" s="33" t="s">
        <v>108</v>
      </c>
      <c r="U2" s="37" t="s">
        <v>109</v>
      </c>
    </row>
    <row r="3" spans="1:21" x14ac:dyDescent="0.3">
      <c r="A3" s="28"/>
      <c r="B3">
        <f>_xlfn.XLOOKUP(A3,Tenders!B4:B1048576,Tenders!A4:A1048576)</f>
        <v>0</v>
      </c>
      <c r="C3">
        <f>_xlfn.XLOOKUP(A3,Tenders!B4:B1048576,Tenders!C4:C1048576)</f>
        <v>0</v>
      </c>
      <c r="D3">
        <f>_xlfn.XLOOKUP(A3,Tenders!B4:B1048576,Tenders!D4:D1048576)</f>
        <v>0</v>
      </c>
      <c r="E3">
        <f>_xlfn.XLOOKUP(A3,Tenders!P4:P1048576,Tenders!E4:E1048576)</f>
        <v>0</v>
      </c>
      <c r="F3">
        <f>_xlfn.XLOOKUP(A3,Tenders!B4:B1048576,Tenders!F4:F1048576)</f>
        <v>0</v>
      </c>
      <c r="G3">
        <f>_xlfn.XLOOKUP(A3,Tenders!B4:B1048576,Tenders!G4:G1048576)</f>
        <v>0</v>
      </c>
      <c r="H3">
        <f>_xlfn.XLOOKUP(A3,Tenders!B4:B1048576,Tenders!H4:H1048576)</f>
        <v>0</v>
      </c>
      <c r="I3">
        <f>_xlfn.XLOOKUP('The Librarian'!A3,Tenders!B4:B1048576,Tenders!I4:I1048576)</f>
        <v>0</v>
      </c>
      <c r="J3">
        <f>_xlfn.XLOOKUP(A3,Tenders!B4:B1048576,Tenders!J4:J1048576)</f>
        <v>0</v>
      </c>
      <c r="K3">
        <f>_xlfn.XLOOKUP(A3,Tenders!C4:C1048576,Tenders!K4:K1048576)</f>
        <v>0</v>
      </c>
      <c r="L3">
        <f>_xlfn.XLOOKUP(A3,Tenders!D4:D1048576,Tenders!L4:L1048576)</f>
        <v>0</v>
      </c>
      <c r="M3">
        <f>_xlfn.XLOOKUP(A3,Tenders!E4:E1048576,Tenders!M4:M1048576)</f>
        <v>0</v>
      </c>
      <c r="N3" t="e">
        <f>_xlfn.XLOOKUP(A3,Tenders!#REF!,Tenders!N4:N1048576)</f>
        <v>#REF!</v>
      </c>
      <c r="O3">
        <f>_xlfn.XLOOKUP(A3,Tenders!F4:F1048576,Tenders!O4:O1048576)</f>
        <v>0</v>
      </c>
      <c r="P3">
        <f>_xlfn.XLOOKUP(A3,Tenders!G4:G1048576,Tenders!P4:P1048576)</f>
        <v>0</v>
      </c>
      <c r="Q3" t="e">
        <f>_xlfn.XLOOKUP(A3,Tenders!H4:H1048576,Tenders!Q35:Q1048576)</f>
        <v>#VALUE!</v>
      </c>
      <c r="R3" t="e">
        <f>_xlfn.XLOOKUP(A3,Tenders!I4:I1048576,Tenders!#REF!)</f>
        <v>#REF!</v>
      </c>
      <c r="S3">
        <f>_xlfn.XLOOKUP(A3,Tenders!J4:J1048576,Tenders!R4:R1048576)</f>
        <v>0</v>
      </c>
      <c r="T3">
        <f>_xlfn.XLOOKUP(A3,Tenders!K4:K1048576,Tenders!S4:S1048576)</f>
        <v>0</v>
      </c>
      <c r="U3" t="e">
        <f>_xlfn.XLOOKUP(A3,Tenders!L4:L1048576,Tenders!#REF!)</f>
        <v>#REF!</v>
      </c>
    </row>
  </sheetData>
  <conditionalFormatting sqref="A2">
    <cfRule type="beginsWith" dxfId="34" priority="1" operator="beginsWith" text="TBC">
      <formula>LEFT(A2,LEN("TBC"))="TBC"</formula>
    </cfRule>
  </conditionalFormatting>
  <conditionalFormatting sqref="B2:E2 G2:U2">
    <cfRule type="containsText" dxfId="33" priority="8" operator="containsText" text="TBA">
      <formula>NOT(ISERROR(SEARCH("TBA",B2)))</formula>
    </cfRule>
    <cfRule type="containsBlanks" dxfId="32" priority="9">
      <formula>LEN(TRIM(B2))=0</formula>
    </cfRule>
    <cfRule type="beginsWith" dxfId="31" priority="12" operator="beginsWith" text="0">
      <formula>LEFT(B2,LEN("0"))="0"</formula>
    </cfRule>
  </conditionalFormatting>
  <conditionalFormatting sqref="C2">
    <cfRule type="containsText" dxfId="30" priority="7" operator="containsText" text="Contract Signed">
      <formula>NOT(ISERROR(SEARCH("Contract Signed",C2)))</formula>
    </cfRule>
  </conditionalFormatting>
  <conditionalFormatting sqref="G2:U2 B2:E2">
    <cfRule type="containsText" dxfId="29" priority="11" operator="containsText" text="TBC">
      <formula>NOT(ISERROR(SEARCH("TBC",B2)))</formula>
    </cfRule>
  </conditionalFormatting>
  <conditionalFormatting sqref="Q2:S2">
    <cfRule type="cellIs" dxfId="28" priority="10" operator="lessThan">
      <formula>TODAY()</formula>
    </cfRule>
  </conditionalFormatting>
  <conditionalFormatting sqref="S2">
    <cfRule type="containsText" dxfId="27" priority="3" operator="containsText" text="Q4-2023/24">
      <formula>NOT(ISERROR(SEARCH("Q4-2023/24",S2)))</formula>
    </cfRule>
    <cfRule type="containsText" dxfId="26" priority="4" operator="containsText" text="Q3-2023/24">
      <formula>NOT(ISERROR(SEARCH("Q3-2023/24",S2)))</formula>
    </cfRule>
    <cfRule type="containsText" dxfId="25" priority="5" operator="containsText" text="Q2-2023/24">
      <formula>NOT(ISERROR(SEARCH("Q2-2023/24",S2)))</formula>
    </cfRule>
    <cfRule type="containsText" dxfId="24" priority="6" operator="containsText" text="Q1-2023/24">
      <formula>NOT(ISERROR(SEARCH("Q1-2023/24",S2)))</formula>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91FBD-86E6-4C61-A1AC-4083C3A6EAB4}">
  <sheetPr>
    <tabColor theme="9"/>
  </sheetPr>
  <dimension ref="A1:T126"/>
  <sheetViews>
    <sheetView tabSelected="1" topLeftCell="F24" zoomScale="50" zoomScaleNormal="50" workbookViewId="0">
      <selection activeCell="N44" sqref="N44"/>
    </sheetView>
  </sheetViews>
  <sheetFormatPr defaultRowHeight="14.4" x14ac:dyDescent="0.3"/>
  <cols>
    <col min="1" max="1" width="19.5546875" style="1" customWidth="1"/>
    <col min="2" max="2" width="18.5546875" style="1" bestFit="1" customWidth="1"/>
    <col min="3" max="3" width="35" style="1" customWidth="1"/>
    <col min="4" max="4" width="21.5546875" style="1" customWidth="1"/>
    <col min="5" max="5" width="32.44140625" style="1" bestFit="1" customWidth="1"/>
    <col min="6" max="6" width="41.5546875" style="2" customWidth="1"/>
    <col min="7" max="7" width="37" style="2" bestFit="1" customWidth="1"/>
    <col min="8" max="8" width="41.5546875" style="1" bestFit="1" customWidth="1"/>
    <col min="9" max="9" width="36.44140625" style="1" bestFit="1" customWidth="1"/>
    <col min="10" max="10" width="55.33203125" style="1" bestFit="1" customWidth="1"/>
    <col min="11" max="11" width="67.44140625" style="1" bestFit="1" customWidth="1"/>
    <col min="12" max="12" width="49.44140625" style="1" bestFit="1" customWidth="1"/>
    <col min="13" max="13" width="34.5546875" bestFit="1" customWidth="1"/>
    <col min="14" max="14" width="53" bestFit="1" customWidth="1"/>
    <col min="15" max="15" width="52.5546875" bestFit="1" customWidth="1"/>
    <col min="16" max="16" width="53" bestFit="1" customWidth="1"/>
    <col min="17" max="17" width="47.44140625" bestFit="1" customWidth="1"/>
    <col min="18" max="18" width="24.5546875" bestFit="1" customWidth="1"/>
    <col min="19" max="19" width="23.44140625" customWidth="1"/>
    <col min="20" max="20" width="25.5546875" customWidth="1"/>
  </cols>
  <sheetData>
    <row r="1" spans="1:19" s="1" customFormat="1" ht="324.60000000000002" customHeight="1" x14ac:dyDescent="0.25">
      <c r="A1" s="171" t="s">
        <v>179</v>
      </c>
      <c r="B1" s="172"/>
      <c r="C1" s="172"/>
      <c r="D1" s="172"/>
      <c r="E1" s="172"/>
      <c r="F1" s="172"/>
      <c r="G1" s="172"/>
      <c r="H1" s="172"/>
      <c r="I1" s="172"/>
      <c r="J1" s="172"/>
      <c r="K1" s="172"/>
      <c r="L1" s="172"/>
      <c r="M1" s="172"/>
      <c r="N1" s="172"/>
      <c r="O1" s="172"/>
      <c r="P1" s="172"/>
      <c r="Q1" s="172"/>
      <c r="R1" s="172"/>
      <c r="S1" s="173"/>
    </row>
    <row r="2" spans="1:19" x14ac:dyDescent="0.3">
      <c r="A2" s="145"/>
      <c r="B2" s="146"/>
      <c r="C2" s="146"/>
      <c r="D2" s="146"/>
      <c r="E2" s="146"/>
      <c r="F2" s="146"/>
      <c r="G2" s="146"/>
      <c r="H2" s="146"/>
      <c r="I2" s="146"/>
      <c r="J2" s="146"/>
      <c r="K2" s="146"/>
      <c r="L2" s="147"/>
    </row>
    <row r="3" spans="1:19" ht="25.35" customHeight="1" x14ac:dyDescent="0.3">
      <c r="A3" s="139" t="s">
        <v>180</v>
      </c>
      <c r="B3" s="140"/>
      <c r="C3" s="140"/>
      <c r="D3" s="140"/>
      <c r="E3" s="140"/>
      <c r="F3" s="140"/>
      <c r="G3" s="140"/>
      <c r="H3" s="140"/>
      <c r="I3" s="140"/>
      <c r="J3" s="140"/>
      <c r="K3" s="140"/>
      <c r="L3" s="140"/>
      <c r="M3" s="140"/>
      <c r="N3" s="140"/>
      <c r="O3" s="140"/>
      <c r="P3" s="140"/>
      <c r="Q3" s="140"/>
      <c r="R3" s="140"/>
      <c r="S3" s="140"/>
    </row>
    <row r="4" spans="1:19" ht="23.1" customHeight="1" x14ac:dyDescent="0.3">
      <c r="I4" s="8" t="s">
        <v>181</v>
      </c>
      <c r="J4" s="8" t="s">
        <v>182</v>
      </c>
      <c r="K4" s="8" t="s">
        <v>183</v>
      </c>
      <c r="L4" s="8" t="s">
        <v>184</v>
      </c>
      <c r="M4" s="8" t="s">
        <v>185</v>
      </c>
      <c r="N4" s="7" t="s">
        <v>186</v>
      </c>
    </row>
    <row r="5" spans="1:19" ht="158.69999999999999" customHeight="1" x14ac:dyDescent="0.3">
      <c r="I5" s="6" t="s">
        <v>187</v>
      </c>
      <c r="J5" s="6" t="s">
        <v>188</v>
      </c>
      <c r="K5" s="6" t="s">
        <v>189</v>
      </c>
      <c r="L5" s="20" t="s">
        <v>190</v>
      </c>
      <c r="M5" s="6" t="s">
        <v>191</v>
      </c>
      <c r="N5" s="6" t="s">
        <v>192</v>
      </c>
    </row>
    <row r="6" spans="1:19" ht="28.35" customHeight="1" x14ac:dyDescent="0.3">
      <c r="A6" s="139" t="s">
        <v>193</v>
      </c>
      <c r="B6" s="140"/>
      <c r="C6" s="140"/>
      <c r="D6" s="140"/>
      <c r="E6" s="140"/>
      <c r="F6" s="140"/>
      <c r="G6" s="140"/>
      <c r="H6" s="140"/>
      <c r="I6" s="140"/>
      <c r="J6" s="140"/>
      <c r="K6" s="140"/>
      <c r="L6" s="140"/>
      <c r="M6" s="140"/>
      <c r="N6" s="140"/>
      <c r="O6" s="140"/>
      <c r="P6" s="140"/>
      <c r="Q6" s="140"/>
      <c r="R6" s="140"/>
      <c r="S6" s="140"/>
    </row>
    <row r="7" spans="1:19" ht="28.35" customHeight="1" x14ac:dyDescent="0.3">
      <c r="A7" s="139" t="s">
        <v>194</v>
      </c>
      <c r="B7" s="140"/>
      <c r="C7" s="140"/>
      <c r="D7" s="140"/>
      <c r="E7" s="140"/>
      <c r="F7" s="140"/>
      <c r="G7" s="140"/>
      <c r="H7" s="140"/>
      <c r="I7" s="140"/>
      <c r="J7" s="140"/>
      <c r="K7" s="140"/>
      <c r="L7" s="140"/>
      <c r="M7" s="140"/>
      <c r="N7" s="140"/>
      <c r="O7" s="140"/>
      <c r="P7" s="140"/>
      <c r="Q7" s="140"/>
      <c r="R7" s="140"/>
      <c r="S7" s="140"/>
    </row>
    <row r="8" spans="1:19" s="5" customFormat="1" ht="27.6" x14ac:dyDescent="0.3">
      <c r="H8" s="8" t="s">
        <v>92</v>
      </c>
      <c r="I8" s="8" t="s">
        <v>93</v>
      </c>
      <c r="J8" s="8" t="s">
        <v>90</v>
      </c>
      <c r="K8" s="8" t="s">
        <v>195</v>
      </c>
      <c r="L8" s="8" t="s">
        <v>196</v>
      </c>
      <c r="M8" s="8" t="s">
        <v>101</v>
      </c>
      <c r="N8" s="8" t="s">
        <v>197</v>
      </c>
    </row>
    <row r="9" spans="1:19" s="4" customFormat="1" ht="27.6" x14ac:dyDescent="0.3">
      <c r="H9" s="6" t="s">
        <v>198</v>
      </c>
      <c r="I9" s="6" t="s">
        <v>199</v>
      </c>
      <c r="J9" s="6" t="s">
        <v>200</v>
      </c>
      <c r="K9" s="6" t="s">
        <v>201</v>
      </c>
      <c r="L9" s="6" t="s">
        <v>202</v>
      </c>
      <c r="M9" s="6" t="s">
        <v>203</v>
      </c>
      <c r="N9" s="18" t="s">
        <v>204</v>
      </c>
    </row>
    <row r="10" spans="1:19" s="4" customFormat="1" ht="61.35" customHeight="1" x14ac:dyDescent="0.3">
      <c r="H10" s="3"/>
      <c r="I10" s="3"/>
      <c r="J10" s="3"/>
      <c r="K10" s="3"/>
      <c r="L10" s="3"/>
      <c r="M10" s="3"/>
      <c r="N10" s="23" t="s">
        <v>205</v>
      </c>
      <c r="O10" s="19"/>
    </row>
    <row r="11" spans="1:19" ht="32.1" customHeight="1" x14ac:dyDescent="0.3">
      <c r="A11" s="139" t="s">
        <v>206</v>
      </c>
      <c r="B11" s="140"/>
      <c r="C11" s="140"/>
      <c r="D11" s="140"/>
      <c r="E11" s="140"/>
      <c r="F11" s="140"/>
      <c r="G11" s="140"/>
      <c r="H11" s="140"/>
      <c r="I11" s="140"/>
      <c r="J11" s="140"/>
      <c r="K11" s="140"/>
      <c r="L11" s="140"/>
      <c r="M11" s="140"/>
      <c r="N11" s="140"/>
      <c r="O11" s="140"/>
      <c r="P11" s="140"/>
      <c r="Q11" s="140"/>
      <c r="R11" s="140"/>
      <c r="S11" s="140"/>
    </row>
    <row r="12" spans="1:19" ht="62.1" customHeight="1" x14ac:dyDescent="0.3">
      <c r="I12" s="8" t="s">
        <v>207</v>
      </c>
      <c r="J12" s="8" t="s">
        <v>110</v>
      </c>
      <c r="K12" s="8" t="s">
        <v>111</v>
      </c>
      <c r="L12" s="8" t="s">
        <v>90</v>
      </c>
    </row>
    <row r="13" spans="1:19" ht="55.2" x14ac:dyDescent="0.3">
      <c r="I13" s="6" t="s">
        <v>208</v>
      </c>
      <c r="J13" s="6" t="s">
        <v>202</v>
      </c>
      <c r="K13" s="6" t="s">
        <v>209</v>
      </c>
      <c r="L13" s="6" t="s">
        <v>210</v>
      </c>
    </row>
    <row r="14" spans="1:19" ht="24.6" customHeight="1" x14ac:dyDescent="0.3">
      <c r="A14" s="139" t="s">
        <v>211</v>
      </c>
      <c r="B14" s="140"/>
      <c r="C14" s="140"/>
      <c r="D14" s="140"/>
      <c r="E14" s="140"/>
      <c r="F14" s="140"/>
      <c r="G14" s="140"/>
      <c r="H14" s="140"/>
      <c r="I14" s="140"/>
      <c r="J14" s="140"/>
      <c r="K14" s="140"/>
      <c r="L14" s="140"/>
      <c r="M14" s="140"/>
      <c r="N14" s="140"/>
      <c r="O14" s="140"/>
      <c r="P14" s="140"/>
      <c r="Q14" s="140"/>
      <c r="R14" s="140"/>
      <c r="S14" s="140"/>
    </row>
    <row r="15" spans="1:19" ht="62.1" customHeight="1" x14ac:dyDescent="0.3">
      <c r="E15" s="8" t="s">
        <v>89</v>
      </c>
      <c r="F15" s="8" t="s">
        <v>90</v>
      </c>
      <c r="G15" s="8" t="s">
        <v>92</v>
      </c>
      <c r="H15" s="8" t="s">
        <v>93</v>
      </c>
      <c r="I15" s="8" t="s">
        <v>212</v>
      </c>
      <c r="J15" s="8" t="s">
        <v>213</v>
      </c>
      <c r="K15" s="8" t="s">
        <v>214</v>
      </c>
      <c r="L15" s="8" t="s">
        <v>215</v>
      </c>
      <c r="M15" s="8" t="s">
        <v>101</v>
      </c>
      <c r="N15" s="8" t="s">
        <v>216</v>
      </c>
      <c r="O15" s="8" t="s">
        <v>217</v>
      </c>
      <c r="P15" s="8" t="s">
        <v>218</v>
      </c>
      <c r="Q15" s="8" t="s">
        <v>219</v>
      </c>
    </row>
    <row r="16" spans="1:19" ht="69" x14ac:dyDescent="0.3">
      <c r="E16" s="6" t="s">
        <v>220</v>
      </c>
      <c r="F16" s="6" t="s">
        <v>221</v>
      </c>
      <c r="G16" s="6" t="s">
        <v>198</v>
      </c>
      <c r="H16" s="6" t="s">
        <v>199</v>
      </c>
      <c r="I16" s="6" t="s">
        <v>222</v>
      </c>
      <c r="J16" s="6" t="s">
        <v>223</v>
      </c>
      <c r="K16" s="6" t="s">
        <v>224</v>
      </c>
      <c r="L16" s="6" t="s">
        <v>225</v>
      </c>
      <c r="M16" s="6" t="s">
        <v>203</v>
      </c>
      <c r="N16" s="6" t="s">
        <v>226</v>
      </c>
      <c r="O16" s="6" t="s">
        <v>227</v>
      </c>
      <c r="P16" s="6" t="s">
        <v>228</v>
      </c>
      <c r="Q16" s="6" t="s">
        <v>229</v>
      </c>
    </row>
    <row r="17" spans="1:20" ht="62.1" customHeight="1" x14ac:dyDescent="0.3">
      <c r="N17" s="138" t="s">
        <v>205</v>
      </c>
      <c r="O17" s="138"/>
    </row>
    <row r="18" spans="1:20" ht="24.6" customHeight="1" x14ac:dyDescent="0.3">
      <c r="A18" s="150" t="s">
        <v>230</v>
      </c>
      <c r="B18" s="151"/>
      <c r="C18" s="151"/>
      <c r="D18" s="151"/>
      <c r="E18" s="151"/>
      <c r="F18" s="151"/>
      <c r="G18" s="151"/>
      <c r="H18" s="151"/>
      <c r="I18" s="151"/>
      <c r="J18" s="151"/>
      <c r="K18" s="151"/>
      <c r="L18" s="151"/>
      <c r="M18" s="151"/>
      <c r="N18" s="151"/>
      <c r="O18" s="151"/>
      <c r="P18" s="151"/>
      <c r="Q18" s="151"/>
      <c r="R18" s="151"/>
      <c r="S18" s="151"/>
      <c r="T18" s="151"/>
    </row>
    <row r="19" spans="1:20" ht="55.2" x14ac:dyDescent="0.3">
      <c r="A19" s="8" t="s">
        <v>90</v>
      </c>
      <c r="B19" s="8" t="s">
        <v>89</v>
      </c>
      <c r="C19" s="8" t="s">
        <v>91</v>
      </c>
      <c r="D19" s="8" t="s">
        <v>92</v>
      </c>
      <c r="E19" s="8" t="s">
        <v>93</v>
      </c>
      <c r="F19" s="8" t="s">
        <v>94</v>
      </c>
      <c r="G19" s="8" t="s">
        <v>95</v>
      </c>
      <c r="H19" s="8" t="s">
        <v>96</v>
      </c>
      <c r="I19" s="8" t="s">
        <v>97</v>
      </c>
      <c r="J19" s="8" t="s">
        <v>98</v>
      </c>
      <c r="K19" s="8" t="s">
        <v>99</v>
      </c>
      <c r="L19" s="8" t="s">
        <v>100</v>
      </c>
      <c r="M19" s="8" t="s">
        <v>101</v>
      </c>
      <c r="N19" s="22" t="s">
        <v>231</v>
      </c>
      <c r="O19" s="21" t="s">
        <v>232</v>
      </c>
      <c r="P19" s="21" t="s">
        <v>233</v>
      </c>
      <c r="Q19" s="21" t="s">
        <v>234</v>
      </c>
      <c r="R19" s="21" t="s">
        <v>235</v>
      </c>
      <c r="S19" s="8" t="s">
        <v>108</v>
      </c>
      <c r="T19" s="8" t="s">
        <v>109</v>
      </c>
    </row>
    <row r="20" spans="1:20" ht="110.4" x14ac:dyDescent="0.3">
      <c r="A20" s="6" t="s">
        <v>221</v>
      </c>
      <c r="B20" s="6" t="s">
        <v>220</v>
      </c>
      <c r="C20" s="6" t="s">
        <v>236</v>
      </c>
      <c r="D20" s="6" t="s">
        <v>198</v>
      </c>
      <c r="E20" s="6" t="s">
        <v>199</v>
      </c>
      <c r="F20" s="6" t="s">
        <v>237</v>
      </c>
      <c r="G20" s="6" t="s">
        <v>238</v>
      </c>
      <c r="H20" s="6" t="s">
        <v>239</v>
      </c>
      <c r="I20" s="6" t="s">
        <v>240</v>
      </c>
      <c r="J20" s="6" t="s">
        <v>241</v>
      </c>
      <c r="K20" s="6" t="s">
        <v>242</v>
      </c>
      <c r="L20" s="6" t="s">
        <v>243</v>
      </c>
      <c r="M20" s="6" t="s">
        <v>203</v>
      </c>
      <c r="N20" s="6" t="s">
        <v>244</v>
      </c>
      <c r="O20" s="9" t="s">
        <v>245</v>
      </c>
      <c r="P20" s="20" t="s">
        <v>246</v>
      </c>
      <c r="Q20" s="20" t="s">
        <v>247</v>
      </c>
      <c r="R20" s="6" t="s">
        <v>248</v>
      </c>
      <c r="S20" s="6" t="s">
        <v>249</v>
      </c>
      <c r="T20" s="6" t="s">
        <v>250</v>
      </c>
    </row>
    <row r="21" spans="1:20" ht="57" customHeight="1" x14ac:dyDescent="0.3">
      <c r="A21" s="3"/>
      <c r="B21" s="3"/>
      <c r="C21" s="3"/>
      <c r="D21" s="3"/>
      <c r="E21" s="3"/>
      <c r="F21" s="3"/>
      <c r="G21" s="3"/>
      <c r="H21" s="3"/>
      <c r="I21" s="3"/>
      <c r="J21" s="3"/>
      <c r="K21" s="3"/>
      <c r="L21" s="3"/>
      <c r="M21" s="4"/>
      <c r="P21" s="148" t="s">
        <v>205</v>
      </c>
      <c r="Q21" s="149"/>
      <c r="R21" s="3"/>
    </row>
    <row r="22" spans="1:20" ht="29.1" customHeight="1" x14ac:dyDescent="0.3">
      <c r="A22" s="139" t="s">
        <v>251</v>
      </c>
      <c r="B22" s="140"/>
      <c r="C22" s="140"/>
      <c r="D22" s="140"/>
      <c r="E22" s="140"/>
      <c r="F22" s="140"/>
      <c r="G22" s="140"/>
      <c r="H22" s="140"/>
      <c r="I22" s="140"/>
      <c r="J22" s="140"/>
      <c r="K22" s="140"/>
      <c r="L22" s="140"/>
      <c r="M22" s="140"/>
      <c r="N22" s="140"/>
      <c r="O22" s="140"/>
      <c r="P22" s="140"/>
      <c r="Q22" s="140"/>
      <c r="R22" s="140"/>
      <c r="S22" s="140"/>
      <c r="T22" s="140"/>
    </row>
    <row r="23" spans="1:20" ht="27.6" x14ac:dyDescent="0.3">
      <c r="B23" s="8" t="s">
        <v>89</v>
      </c>
      <c r="C23" s="8" t="s">
        <v>252</v>
      </c>
      <c r="D23" s="8" t="s">
        <v>253</v>
      </c>
      <c r="E23" s="8" t="s">
        <v>254</v>
      </c>
      <c r="F23" s="8" t="s">
        <v>255</v>
      </c>
      <c r="G23" s="8" t="s">
        <v>256</v>
      </c>
      <c r="H23" s="8" t="s">
        <v>97</v>
      </c>
      <c r="I23" s="8" t="s">
        <v>99</v>
      </c>
      <c r="J23" s="8" t="s">
        <v>92</v>
      </c>
      <c r="K23" s="8" t="s">
        <v>93</v>
      </c>
      <c r="L23" s="8" t="s">
        <v>90</v>
      </c>
      <c r="M23" s="8" t="s">
        <v>257</v>
      </c>
      <c r="N23" s="8" t="s">
        <v>258</v>
      </c>
      <c r="O23" s="8" t="s">
        <v>259</v>
      </c>
      <c r="P23" s="8" t="s">
        <v>260</v>
      </c>
      <c r="Q23" s="8" t="s">
        <v>261</v>
      </c>
      <c r="R23" s="8" t="s">
        <v>262</v>
      </c>
    </row>
    <row r="24" spans="1:20" ht="96.6" x14ac:dyDescent="0.3">
      <c r="A24" s="3"/>
      <c r="B24" s="6" t="s">
        <v>263</v>
      </c>
      <c r="C24" s="6" t="s">
        <v>264</v>
      </c>
      <c r="D24" s="6" t="s">
        <v>265</v>
      </c>
      <c r="E24" s="6" t="s">
        <v>266</v>
      </c>
      <c r="F24" s="6" t="s">
        <v>267</v>
      </c>
      <c r="G24" s="3" t="s">
        <v>268</v>
      </c>
      <c r="H24" s="6" t="s">
        <v>269</v>
      </c>
      <c r="I24" s="6" t="s">
        <v>242</v>
      </c>
      <c r="J24" s="6" t="s">
        <v>198</v>
      </c>
      <c r="K24" s="6" t="s">
        <v>199</v>
      </c>
      <c r="L24" s="6" t="s">
        <v>270</v>
      </c>
      <c r="M24" s="6" t="s">
        <v>271</v>
      </c>
      <c r="N24" s="9" t="s">
        <v>272</v>
      </c>
      <c r="O24" s="6" t="s">
        <v>273</v>
      </c>
      <c r="P24" s="6" t="s">
        <v>274</v>
      </c>
      <c r="Q24" s="9" t="s">
        <v>275</v>
      </c>
      <c r="R24" s="6" t="s">
        <v>276</v>
      </c>
    </row>
    <row r="25" spans="1:20" ht="27.6" customHeight="1" x14ac:dyDescent="0.3">
      <c r="A25" s="139" t="s">
        <v>277</v>
      </c>
      <c r="B25" s="140"/>
      <c r="C25" s="140"/>
      <c r="D25" s="140"/>
      <c r="E25" s="140"/>
      <c r="F25" s="140"/>
      <c r="G25" s="140"/>
      <c r="H25" s="140"/>
      <c r="I25" s="140"/>
      <c r="J25" s="140"/>
      <c r="K25" s="140"/>
      <c r="L25" s="140"/>
      <c r="M25" s="140"/>
      <c r="N25" s="140"/>
      <c r="O25" s="140"/>
      <c r="P25" s="140"/>
      <c r="Q25" s="140"/>
      <c r="R25" s="140"/>
      <c r="S25" s="140"/>
      <c r="T25" s="140"/>
    </row>
    <row r="26" spans="1:20" ht="41.4" x14ac:dyDescent="0.3">
      <c r="A26" s="3"/>
      <c r="B26" s="3"/>
      <c r="F26" s="8" t="s">
        <v>90</v>
      </c>
      <c r="G26" s="8" t="s">
        <v>89</v>
      </c>
      <c r="H26" s="8" t="s">
        <v>95</v>
      </c>
      <c r="I26" s="8" t="s">
        <v>278</v>
      </c>
      <c r="J26" s="8" t="s">
        <v>100</v>
      </c>
      <c r="K26" s="8" t="s">
        <v>101</v>
      </c>
      <c r="L26" s="8" t="s">
        <v>279</v>
      </c>
      <c r="M26" s="8" t="s">
        <v>280</v>
      </c>
      <c r="N26" s="8" t="s">
        <v>281</v>
      </c>
      <c r="O26" s="8" t="s">
        <v>282</v>
      </c>
    </row>
    <row r="27" spans="1:20" ht="62.1" customHeight="1" x14ac:dyDescent="0.3">
      <c r="F27" s="6" t="s">
        <v>221</v>
      </c>
      <c r="G27" s="6" t="s">
        <v>220</v>
      </c>
      <c r="H27" s="6" t="s">
        <v>238</v>
      </c>
      <c r="I27" s="6" t="s">
        <v>239</v>
      </c>
      <c r="J27" s="6" t="s">
        <v>243</v>
      </c>
      <c r="K27" s="6" t="s">
        <v>203</v>
      </c>
      <c r="L27" s="6" t="s">
        <v>283</v>
      </c>
      <c r="M27" s="6" t="s">
        <v>284</v>
      </c>
      <c r="N27" s="6" t="s">
        <v>249</v>
      </c>
      <c r="O27" s="6" t="s">
        <v>285</v>
      </c>
    </row>
    <row r="28" spans="1:20" ht="62.1" customHeight="1" x14ac:dyDescent="0.3">
      <c r="F28" s="3"/>
      <c r="G28" s="3"/>
      <c r="H28" s="3"/>
      <c r="I28" s="3"/>
      <c r="J28" s="3"/>
      <c r="K28" s="3"/>
      <c r="L28" s="138" t="s">
        <v>205</v>
      </c>
      <c r="M28" s="138"/>
      <c r="P28" s="19"/>
    </row>
    <row r="29" spans="1:20" ht="28.35" customHeight="1" x14ac:dyDescent="0.3">
      <c r="A29" s="139" t="s">
        <v>286</v>
      </c>
      <c r="B29" s="140"/>
      <c r="C29" s="140"/>
      <c r="D29" s="140"/>
      <c r="E29" s="140"/>
      <c r="F29" s="140"/>
      <c r="G29" s="140"/>
      <c r="H29" s="140"/>
      <c r="I29" s="140"/>
      <c r="J29" s="140"/>
      <c r="K29" s="140"/>
      <c r="L29" s="140"/>
      <c r="M29" s="140"/>
      <c r="N29" s="140"/>
      <c r="O29" s="140"/>
      <c r="P29" s="140"/>
      <c r="Q29" s="140"/>
      <c r="R29" s="140"/>
      <c r="S29" s="140"/>
      <c r="T29" s="140"/>
    </row>
    <row r="30" spans="1:20" s="4" customFormat="1" ht="17.100000000000001" customHeight="1" x14ac:dyDescent="0.3">
      <c r="A30" s="3"/>
      <c r="B30" s="3"/>
      <c r="C30" s="3"/>
    </row>
    <row r="31" spans="1:20" s="4" customFormat="1" x14ac:dyDescent="0.3">
      <c r="A31" s="3"/>
      <c r="B31" s="3"/>
      <c r="C31" s="3"/>
      <c r="D31" s="3"/>
      <c r="J31" s="7" t="s">
        <v>287</v>
      </c>
      <c r="K31" s="7" t="s">
        <v>288</v>
      </c>
      <c r="L31" s="174" t="s">
        <v>289</v>
      </c>
    </row>
    <row r="32" spans="1:20" s="4" customFormat="1" x14ac:dyDescent="0.3">
      <c r="A32" s="3"/>
      <c r="B32" s="3"/>
      <c r="C32" s="3"/>
      <c r="D32" s="3"/>
      <c r="J32" s="141" t="s">
        <v>290</v>
      </c>
      <c r="K32" s="6" t="s">
        <v>291</v>
      </c>
      <c r="L32" s="138" t="s">
        <v>118</v>
      </c>
    </row>
    <row r="33" spans="1:12" s="4" customFormat="1" x14ac:dyDescent="0.3">
      <c r="A33" s="3"/>
      <c r="B33" s="3"/>
      <c r="C33" s="3"/>
      <c r="D33" s="3"/>
      <c r="J33" s="142"/>
      <c r="K33" s="6" t="s">
        <v>292</v>
      </c>
      <c r="L33" s="138"/>
    </row>
    <row r="34" spans="1:12" s="4" customFormat="1" x14ac:dyDescent="0.3">
      <c r="A34" s="3"/>
      <c r="B34" s="3"/>
      <c r="C34" s="3"/>
      <c r="D34" s="3"/>
      <c r="J34" s="143"/>
      <c r="K34" s="6" t="s">
        <v>293</v>
      </c>
      <c r="L34" s="138"/>
    </row>
    <row r="35" spans="1:12" s="4" customFormat="1" x14ac:dyDescent="0.3">
      <c r="A35" s="3"/>
      <c r="B35" s="3"/>
      <c r="C35" s="3"/>
      <c r="D35" s="3"/>
      <c r="J35" s="141" t="s">
        <v>294</v>
      </c>
      <c r="K35" s="6" t="s">
        <v>295</v>
      </c>
      <c r="L35" s="138" t="s">
        <v>128</v>
      </c>
    </row>
    <row r="36" spans="1:12" s="4" customFormat="1" x14ac:dyDescent="0.3">
      <c r="A36" s="3"/>
      <c r="B36" s="3"/>
      <c r="C36" s="3"/>
      <c r="D36" s="3"/>
      <c r="J36" s="142"/>
      <c r="K36" s="6" t="s">
        <v>296</v>
      </c>
      <c r="L36" s="138"/>
    </row>
    <row r="37" spans="1:12" s="4" customFormat="1" x14ac:dyDescent="0.3">
      <c r="A37" s="3"/>
      <c r="B37" s="3"/>
      <c r="C37" s="3"/>
      <c r="D37" s="3"/>
      <c r="J37" s="142"/>
      <c r="K37" s="6" t="s">
        <v>297</v>
      </c>
      <c r="L37" s="138"/>
    </row>
    <row r="38" spans="1:12" s="4" customFormat="1" x14ac:dyDescent="0.3">
      <c r="A38" s="3"/>
      <c r="B38" s="3"/>
      <c r="C38" s="3"/>
      <c r="D38" s="3"/>
      <c r="J38" s="142"/>
      <c r="K38" s="6" t="s">
        <v>298</v>
      </c>
      <c r="L38" s="138"/>
    </row>
    <row r="39" spans="1:12" s="4" customFormat="1" x14ac:dyDescent="0.3">
      <c r="A39" s="3"/>
      <c r="B39" s="3"/>
      <c r="C39" s="3"/>
      <c r="D39" s="3"/>
      <c r="J39" s="143"/>
      <c r="K39" s="6" t="s">
        <v>299</v>
      </c>
      <c r="L39" s="138"/>
    </row>
    <row r="40" spans="1:12" s="4" customFormat="1" x14ac:dyDescent="0.3">
      <c r="A40" s="3"/>
      <c r="B40" s="3"/>
      <c r="C40" s="3"/>
      <c r="D40" s="3"/>
      <c r="J40" s="141" t="s">
        <v>300</v>
      </c>
      <c r="K40" s="6" t="s">
        <v>301</v>
      </c>
      <c r="L40" s="138" t="s">
        <v>119</v>
      </c>
    </row>
    <row r="41" spans="1:12" s="4" customFormat="1" x14ac:dyDescent="0.3">
      <c r="A41" s="3"/>
      <c r="B41" s="3"/>
      <c r="C41" s="3"/>
      <c r="D41" s="3"/>
      <c r="J41" s="142"/>
      <c r="K41" s="6" t="s">
        <v>302</v>
      </c>
      <c r="L41" s="138"/>
    </row>
    <row r="42" spans="1:12" s="4" customFormat="1" x14ac:dyDescent="0.3">
      <c r="A42" s="3"/>
      <c r="B42" s="3"/>
      <c r="C42" s="3"/>
      <c r="D42" s="3"/>
      <c r="J42" s="142"/>
      <c r="K42" s="6" t="s">
        <v>303</v>
      </c>
      <c r="L42" s="138"/>
    </row>
    <row r="43" spans="1:12" s="4" customFormat="1" x14ac:dyDescent="0.3">
      <c r="A43" s="3"/>
      <c r="B43" s="3"/>
      <c r="C43" s="3"/>
      <c r="D43" s="3"/>
      <c r="J43" s="144" t="s">
        <v>304</v>
      </c>
      <c r="K43" s="54" t="s">
        <v>305</v>
      </c>
      <c r="L43" s="138" t="s">
        <v>139</v>
      </c>
    </row>
    <row r="44" spans="1:12" s="4" customFormat="1" x14ac:dyDescent="0.3">
      <c r="A44" s="3"/>
      <c r="B44" s="3"/>
      <c r="C44" s="3"/>
      <c r="D44" s="3"/>
      <c r="J44" s="144"/>
      <c r="K44" s="54" t="s">
        <v>306</v>
      </c>
      <c r="L44" s="138"/>
    </row>
    <row r="45" spans="1:12" s="4" customFormat="1" x14ac:dyDescent="0.3">
      <c r="A45" s="3"/>
      <c r="B45" s="3"/>
      <c r="C45" s="3"/>
      <c r="D45" s="3"/>
      <c r="J45" s="144"/>
      <c r="K45" s="54" t="s">
        <v>307</v>
      </c>
      <c r="L45" s="138"/>
    </row>
    <row r="46" spans="1:12" s="4" customFormat="1" x14ac:dyDescent="0.3">
      <c r="A46" s="3"/>
      <c r="B46" s="3"/>
      <c r="C46" s="3"/>
      <c r="D46" s="3"/>
      <c r="J46" s="144"/>
      <c r="K46" s="54" t="s">
        <v>308</v>
      </c>
      <c r="L46" s="138"/>
    </row>
    <row r="47" spans="1:12" s="4" customFormat="1" x14ac:dyDescent="0.3">
      <c r="A47" s="3"/>
      <c r="B47" s="3"/>
      <c r="C47" s="3"/>
      <c r="D47" s="3"/>
      <c r="J47" s="144" t="s">
        <v>309</v>
      </c>
      <c r="K47" s="54" t="s">
        <v>310</v>
      </c>
      <c r="L47" s="138" t="s">
        <v>114</v>
      </c>
    </row>
    <row r="48" spans="1:12" s="4" customFormat="1" x14ac:dyDescent="0.3">
      <c r="A48" s="3"/>
      <c r="B48" s="3"/>
      <c r="C48" s="3"/>
      <c r="D48" s="3"/>
      <c r="J48" s="144"/>
      <c r="K48" s="4" t="s">
        <v>311</v>
      </c>
      <c r="L48" s="138"/>
    </row>
    <row r="49" spans="1:12" s="4" customFormat="1" x14ac:dyDescent="0.3">
      <c r="A49" s="3"/>
      <c r="B49" s="3"/>
      <c r="C49" s="3"/>
      <c r="D49" s="3"/>
      <c r="J49" s="144"/>
      <c r="K49" s="54" t="s">
        <v>312</v>
      </c>
      <c r="L49" s="138"/>
    </row>
    <row r="50" spans="1:12" s="4" customFormat="1" x14ac:dyDescent="0.3">
      <c r="A50" s="3"/>
      <c r="B50" s="3"/>
      <c r="C50" s="3"/>
      <c r="D50" s="3"/>
      <c r="J50" s="144"/>
      <c r="K50" s="54" t="s">
        <v>75</v>
      </c>
      <c r="L50" s="138"/>
    </row>
    <row r="51" spans="1:12" x14ac:dyDescent="0.3">
      <c r="C51" s="11"/>
      <c r="J51" s="144"/>
      <c r="K51" s="54" t="s">
        <v>313</v>
      </c>
      <c r="L51" s="138"/>
    </row>
    <row r="52" spans="1:12" x14ac:dyDescent="0.3">
      <c r="E52" s="10"/>
      <c r="J52" s="144" t="s">
        <v>314</v>
      </c>
      <c r="K52" s="6" t="s">
        <v>315</v>
      </c>
      <c r="L52" s="138" t="s">
        <v>125</v>
      </c>
    </row>
    <row r="53" spans="1:12" x14ac:dyDescent="0.3">
      <c r="E53" s="10"/>
      <c r="J53" s="144"/>
      <c r="K53" s="6" t="s">
        <v>316</v>
      </c>
      <c r="L53" s="138"/>
    </row>
    <row r="54" spans="1:12" x14ac:dyDescent="0.3">
      <c r="E54" s="10"/>
      <c r="J54" s="144"/>
      <c r="K54" s="6" t="s">
        <v>317</v>
      </c>
      <c r="L54" s="138"/>
    </row>
    <row r="55" spans="1:12" x14ac:dyDescent="0.3">
      <c r="J55" s="144"/>
      <c r="K55" s="6" t="s">
        <v>318</v>
      </c>
      <c r="L55" s="138"/>
    </row>
    <row r="56" spans="1:12" x14ac:dyDescent="0.3">
      <c r="E56" s="10"/>
      <c r="J56" s="144"/>
      <c r="K56" s="6" t="s">
        <v>319</v>
      </c>
      <c r="L56" s="138"/>
    </row>
    <row r="57" spans="1:12" x14ac:dyDescent="0.3">
      <c r="E57" s="10"/>
      <c r="J57" s="144"/>
      <c r="K57" s="18" t="s">
        <v>87</v>
      </c>
      <c r="L57" s="138"/>
    </row>
    <row r="58" spans="1:12" x14ac:dyDescent="0.3">
      <c r="J58" s="141" t="s">
        <v>320</v>
      </c>
      <c r="K58" s="6" t="s">
        <v>321</v>
      </c>
      <c r="L58" s="138" t="s">
        <v>122</v>
      </c>
    </row>
    <row r="59" spans="1:12" x14ac:dyDescent="0.3">
      <c r="J59" s="142"/>
      <c r="K59" s="6" t="s">
        <v>80</v>
      </c>
      <c r="L59" s="138"/>
    </row>
    <row r="60" spans="1:12" x14ac:dyDescent="0.3">
      <c r="J60" s="142"/>
      <c r="K60" s="6" t="s">
        <v>322</v>
      </c>
      <c r="L60" s="138"/>
    </row>
    <row r="61" spans="1:12" x14ac:dyDescent="0.3">
      <c r="J61" s="142"/>
      <c r="K61" s="6" t="s">
        <v>323</v>
      </c>
      <c r="L61" s="138"/>
    </row>
    <row r="62" spans="1:12" x14ac:dyDescent="0.3">
      <c r="J62" s="142"/>
      <c r="K62" s="6" t="s">
        <v>28</v>
      </c>
      <c r="L62" s="138"/>
    </row>
    <row r="63" spans="1:12" x14ac:dyDescent="0.3">
      <c r="J63" s="142"/>
      <c r="K63" s="6" t="s">
        <v>68</v>
      </c>
      <c r="L63" s="138"/>
    </row>
    <row r="64" spans="1:12" x14ac:dyDescent="0.3">
      <c r="J64" s="142"/>
      <c r="K64" s="6" t="s">
        <v>16</v>
      </c>
      <c r="L64" s="138"/>
    </row>
    <row r="65" spans="10:12" x14ac:dyDescent="0.3">
      <c r="J65" s="142"/>
      <c r="K65" s="6" t="s">
        <v>324</v>
      </c>
      <c r="L65" s="138"/>
    </row>
    <row r="66" spans="10:12" x14ac:dyDescent="0.3">
      <c r="J66" s="143"/>
      <c r="K66" s="6" t="s">
        <v>83</v>
      </c>
      <c r="L66" s="138"/>
    </row>
    <row r="67" spans="10:12" x14ac:dyDescent="0.3">
      <c r="J67" s="141" t="s">
        <v>325</v>
      </c>
      <c r="K67" s="6" t="s">
        <v>326</v>
      </c>
      <c r="L67" s="138" t="s">
        <v>121</v>
      </c>
    </row>
    <row r="68" spans="10:12" ht="28.5" customHeight="1" x14ac:dyDescent="0.3">
      <c r="J68" s="142"/>
      <c r="K68" s="6" t="s">
        <v>327</v>
      </c>
      <c r="L68" s="138"/>
    </row>
    <row r="69" spans="10:12" ht="30" customHeight="1" x14ac:dyDescent="0.3">
      <c r="J69" s="142"/>
      <c r="K69" s="6" t="s">
        <v>328</v>
      </c>
      <c r="L69" s="138"/>
    </row>
    <row r="70" spans="10:12" x14ac:dyDescent="0.3">
      <c r="J70" s="142"/>
      <c r="K70" s="6" t="s">
        <v>131</v>
      </c>
      <c r="L70" s="138"/>
    </row>
    <row r="71" spans="10:12" x14ac:dyDescent="0.3">
      <c r="J71" s="142"/>
      <c r="K71" s="118" t="s">
        <v>329</v>
      </c>
      <c r="L71" s="138"/>
    </row>
    <row r="72" spans="10:12" x14ac:dyDescent="0.3">
      <c r="J72" s="144" t="s">
        <v>330</v>
      </c>
      <c r="K72" s="118" t="s">
        <v>331</v>
      </c>
      <c r="L72" s="138" t="s">
        <v>115</v>
      </c>
    </row>
    <row r="73" spans="10:12" x14ac:dyDescent="0.3">
      <c r="J73" s="144"/>
      <c r="K73" s="118" t="s">
        <v>332</v>
      </c>
      <c r="L73" s="138"/>
    </row>
    <row r="74" spans="10:12" x14ac:dyDescent="0.3">
      <c r="J74" s="144"/>
      <c r="K74" s="56" t="s">
        <v>333</v>
      </c>
      <c r="L74" s="138"/>
    </row>
    <row r="75" spans="10:12" x14ac:dyDescent="0.3">
      <c r="J75" s="144"/>
      <c r="K75" s="56" t="s">
        <v>334</v>
      </c>
      <c r="L75" s="138"/>
    </row>
    <row r="76" spans="10:12" x14ac:dyDescent="0.3">
      <c r="J76" s="144"/>
      <c r="K76" s="56" t="s">
        <v>335</v>
      </c>
      <c r="L76" s="138"/>
    </row>
    <row r="77" spans="10:12" x14ac:dyDescent="0.3">
      <c r="J77" s="144"/>
      <c r="K77" s="56" t="s">
        <v>336</v>
      </c>
      <c r="L77" s="138"/>
    </row>
    <row r="78" spans="10:12" x14ac:dyDescent="0.3">
      <c r="J78" s="144"/>
      <c r="K78" s="56" t="s">
        <v>337</v>
      </c>
      <c r="L78" s="138"/>
    </row>
    <row r="79" spans="10:12" x14ac:dyDescent="0.3">
      <c r="J79" s="144"/>
      <c r="K79" s="56" t="s">
        <v>338</v>
      </c>
      <c r="L79" s="138"/>
    </row>
    <row r="80" spans="10:12" x14ac:dyDescent="0.3">
      <c r="J80" s="144"/>
      <c r="K80" s="54" t="s">
        <v>339</v>
      </c>
      <c r="L80" s="138"/>
    </row>
    <row r="81" spans="1:20" x14ac:dyDescent="0.3">
      <c r="J81" s="143" t="s">
        <v>340</v>
      </c>
      <c r="K81" s="55" t="s">
        <v>341</v>
      </c>
      <c r="L81" s="138" t="s">
        <v>132</v>
      </c>
    </row>
    <row r="82" spans="1:20" x14ac:dyDescent="0.3">
      <c r="J82" s="144"/>
      <c r="K82" s="54" t="s">
        <v>342</v>
      </c>
      <c r="L82" s="138"/>
    </row>
    <row r="83" spans="1:20" x14ac:dyDescent="0.3">
      <c r="J83" s="144"/>
      <c r="K83" s="54" t="s">
        <v>343</v>
      </c>
      <c r="L83" s="138"/>
    </row>
    <row r="84" spans="1:20" x14ac:dyDescent="0.3">
      <c r="J84" s="144"/>
      <c r="K84" s="54" t="s">
        <v>344</v>
      </c>
      <c r="L84" s="138"/>
    </row>
    <row r="85" spans="1:20" x14ac:dyDescent="0.3">
      <c r="J85" s="144"/>
      <c r="K85" s="54" t="s">
        <v>345</v>
      </c>
      <c r="L85" s="138"/>
    </row>
    <row r="86" spans="1:20" x14ac:dyDescent="0.3">
      <c r="J86" s="144"/>
      <c r="K86" s="54" t="s">
        <v>346</v>
      </c>
      <c r="L86" s="138"/>
    </row>
    <row r="87" spans="1:20" x14ac:dyDescent="0.3">
      <c r="J87" s="144"/>
      <c r="K87" s="54" t="s">
        <v>347</v>
      </c>
      <c r="L87" s="138"/>
    </row>
    <row r="89" spans="1:20" x14ac:dyDescent="0.3">
      <c r="A89" s="139" t="s">
        <v>348</v>
      </c>
      <c r="B89" s="140"/>
      <c r="C89" s="140"/>
      <c r="D89" s="140"/>
      <c r="E89" s="140"/>
      <c r="F89" s="140"/>
      <c r="G89" s="140"/>
      <c r="H89" s="140"/>
      <c r="I89" s="140"/>
      <c r="J89" s="140"/>
      <c r="K89" s="140"/>
      <c r="L89" s="140"/>
      <c r="M89" s="140"/>
      <c r="N89" s="140"/>
      <c r="O89" s="140"/>
      <c r="P89" s="140"/>
      <c r="Q89" s="140"/>
      <c r="R89" s="140"/>
      <c r="S89" s="140"/>
      <c r="T89" s="140"/>
    </row>
    <row r="91" spans="1:20" ht="27.6" x14ac:dyDescent="0.3">
      <c r="I91" s="8" t="s">
        <v>158</v>
      </c>
      <c r="J91" s="8" t="s">
        <v>349</v>
      </c>
      <c r="K91" s="8" t="s">
        <v>350</v>
      </c>
      <c r="L91" s="7" t="s">
        <v>351</v>
      </c>
    </row>
    <row r="92" spans="1:20" x14ac:dyDescent="0.3">
      <c r="I92" s="162" t="s">
        <v>115</v>
      </c>
      <c r="J92" s="162" t="s">
        <v>353</v>
      </c>
      <c r="K92" s="162" t="s">
        <v>354</v>
      </c>
      <c r="L92" s="163" t="s">
        <v>355</v>
      </c>
    </row>
    <row r="93" spans="1:20" x14ac:dyDescent="0.3">
      <c r="I93" s="162" t="s">
        <v>126</v>
      </c>
      <c r="J93" s="162" t="s">
        <v>76</v>
      </c>
      <c r="K93" s="162" t="s">
        <v>58</v>
      </c>
      <c r="L93" s="163" t="s">
        <v>356</v>
      </c>
    </row>
    <row r="94" spans="1:20" x14ac:dyDescent="0.3">
      <c r="I94" s="162" t="s">
        <v>128</v>
      </c>
      <c r="J94" s="162" t="s">
        <v>357</v>
      </c>
      <c r="K94" s="162" t="s">
        <v>48</v>
      </c>
      <c r="L94" s="163" t="s">
        <v>358</v>
      </c>
    </row>
    <row r="95" spans="1:20" x14ac:dyDescent="0.3">
      <c r="I95" s="162" t="s">
        <v>122</v>
      </c>
      <c r="J95" s="162" t="s">
        <v>359</v>
      </c>
      <c r="K95" s="162" t="s">
        <v>360</v>
      </c>
      <c r="L95" s="163" t="s">
        <v>361</v>
      </c>
    </row>
    <row r="96" spans="1:20" x14ac:dyDescent="0.3">
      <c r="I96" s="162" t="s">
        <v>129</v>
      </c>
      <c r="J96" s="162" t="s">
        <v>362</v>
      </c>
      <c r="K96" s="162" t="s">
        <v>363</v>
      </c>
      <c r="L96" s="163" t="s">
        <v>364</v>
      </c>
    </row>
    <row r="97" spans="9:12" x14ac:dyDescent="0.3">
      <c r="I97" s="162" t="s">
        <v>139</v>
      </c>
      <c r="J97" s="162" t="s">
        <v>362</v>
      </c>
      <c r="K97" s="162" t="s">
        <v>363</v>
      </c>
      <c r="L97" s="163" t="s">
        <v>365</v>
      </c>
    </row>
    <row r="98" spans="9:12" x14ac:dyDescent="0.3">
      <c r="I98" s="162" t="s">
        <v>121</v>
      </c>
      <c r="J98" s="162" t="s">
        <v>76</v>
      </c>
      <c r="K98" s="162" t="s">
        <v>58</v>
      </c>
      <c r="L98" s="163" t="s">
        <v>366</v>
      </c>
    </row>
    <row r="99" spans="9:12" x14ac:dyDescent="0.3">
      <c r="I99" s="162" t="s">
        <v>367</v>
      </c>
      <c r="J99" s="162" t="s">
        <v>18</v>
      </c>
      <c r="K99" s="162" t="s">
        <v>18</v>
      </c>
      <c r="L99" s="163" t="s">
        <v>368</v>
      </c>
    </row>
    <row r="100" spans="9:12" x14ac:dyDescent="0.3">
      <c r="I100" s="162" t="s">
        <v>120</v>
      </c>
      <c r="J100" s="162" t="s">
        <v>76</v>
      </c>
      <c r="K100" s="162" t="s">
        <v>369</v>
      </c>
      <c r="L100" s="163" t="s">
        <v>370</v>
      </c>
    </row>
    <row r="101" spans="9:12" x14ac:dyDescent="0.3">
      <c r="I101" s="162" t="s">
        <v>133</v>
      </c>
      <c r="J101" s="162" t="s">
        <v>359</v>
      </c>
      <c r="K101" s="162" t="s">
        <v>371</v>
      </c>
      <c r="L101" s="163" t="s">
        <v>372</v>
      </c>
    </row>
    <row r="102" spans="9:12" x14ac:dyDescent="0.3">
      <c r="I102" s="162" t="s">
        <v>134</v>
      </c>
      <c r="J102" s="162" t="s">
        <v>373</v>
      </c>
      <c r="K102" s="162" t="s">
        <v>186</v>
      </c>
      <c r="L102" s="163" t="s">
        <v>374</v>
      </c>
    </row>
    <row r="103" spans="9:12" x14ac:dyDescent="0.3">
      <c r="I103" s="162" t="s">
        <v>116</v>
      </c>
      <c r="J103" s="162" t="s">
        <v>76</v>
      </c>
      <c r="K103" s="162" t="s">
        <v>369</v>
      </c>
      <c r="L103" s="163" t="s">
        <v>375</v>
      </c>
    </row>
    <row r="104" spans="9:12" x14ac:dyDescent="0.3">
      <c r="I104" s="162" t="s">
        <v>132</v>
      </c>
      <c r="J104" s="164" t="s">
        <v>376</v>
      </c>
      <c r="K104" s="164" t="s">
        <v>376</v>
      </c>
      <c r="L104" s="165" t="s">
        <v>377</v>
      </c>
    </row>
    <row r="105" spans="9:12" x14ac:dyDescent="0.3">
      <c r="I105" s="166" t="s">
        <v>136</v>
      </c>
      <c r="J105" s="166" t="s">
        <v>379</v>
      </c>
      <c r="K105" s="166" t="s">
        <v>378</v>
      </c>
      <c r="L105" s="167" t="s">
        <v>380</v>
      </c>
    </row>
    <row r="106" spans="9:12" x14ac:dyDescent="0.3">
      <c r="I106" s="166" t="s">
        <v>117</v>
      </c>
      <c r="J106" s="166" t="s">
        <v>48</v>
      </c>
      <c r="K106" s="166" t="s">
        <v>378</v>
      </c>
      <c r="L106" s="168" t="s">
        <v>381</v>
      </c>
    </row>
    <row r="107" spans="9:12" x14ac:dyDescent="0.3">
      <c r="I107" s="166" t="s">
        <v>125</v>
      </c>
      <c r="J107" s="162" t="s">
        <v>42</v>
      </c>
      <c r="K107" s="169" t="s">
        <v>42</v>
      </c>
      <c r="L107" s="168" t="s">
        <v>382</v>
      </c>
    </row>
    <row r="108" spans="9:12" x14ac:dyDescent="0.3">
      <c r="I108" s="166" t="s">
        <v>114</v>
      </c>
      <c r="J108" s="166" t="s">
        <v>362</v>
      </c>
      <c r="K108" s="166" t="s">
        <v>38</v>
      </c>
      <c r="L108" s="168" t="s">
        <v>383</v>
      </c>
    </row>
    <row r="109" spans="9:12" x14ac:dyDescent="0.3">
      <c r="I109" s="166" t="s">
        <v>123</v>
      </c>
      <c r="J109" s="162" t="s">
        <v>76</v>
      </c>
      <c r="K109" s="166" t="s">
        <v>58</v>
      </c>
      <c r="L109" s="168" t="s">
        <v>384</v>
      </c>
    </row>
    <row r="110" spans="9:12" x14ac:dyDescent="0.3">
      <c r="I110" s="170" t="s">
        <v>119</v>
      </c>
      <c r="J110" s="166" t="s">
        <v>84</v>
      </c>
      <c r="K110" s="166" t="s">
        <v>385</v>
      </c>
      <c r="L110" s="168" t="s">
        <v>386</v>
      </c>
    </row>
    <row r="111" spans="9:12" x14ac:dyDescent="0.3">
      <c r="I111" s="166" t="s">
        <v>113</v>
      </c>
      <c r="J111" s="166" t="s">
        <v>387</v>
      </c>
      <c r="K111" s="166" t="s">
        <v>352</v>
      </c>
      <c r="L111" s="168" t="s">
        <v>388</v>
      </c>
    </row>
    <row r="112" spans="9:12" x14ac:dyDescent="0.3">
      <c r="I112" s="166" t="s">
        <v>118</v>
      </c>
      <c r="J112" s="166" t="s">
        <v>51</v>
      </c>
      <c r="K112" s="166" t="s">
        <v>389</v>
      </c>
      <c r="L112" s="168" t="s">
        <v>390</v>
      </c>
    </row>
    <row r="113" spans="9:12" x14ac:dyDescent="0.3">
      <c r="I113" s="118" t="s">
        <v>137</v>
      </c>
      <c r="J113" s="117" t="s">
        <v>359</v>
      </c>
      <c r="K113" s="117" t="s">
        <v>359</v>
      </c>
      <c r="L113" s="167" t="s">
        <v>391</v>
      </c>
    </row>
    <row r="114" spans="9:12" x14ac:dyDescent="0.3">
      <c r="I114" s="118" t="s">
        <v>151</v>
      </c>
      <c r="J114" s="166" t="s">
        <v>51</v>
      </c>
      <c r="K114" s="166" t="s">
        <v>389</v>
      </c>
      <c r="L114" s="167" t="s">
        <v>392</v>
      </c>
    </row>
    <row r="115" spans="9:12" x14ac:dyDescent="0.3">
      <c r="I115" s="118" t="s">
        <v>154</v>
      </c>
      <c r="J115" s="162" t="s">
        <v>76</v>
      </c>
      <c r="K115" s="162" t="s">
        <v>58</v>
      </c>
      <c r="L115" s="167" t="s">
        <v>393</v>
      </c>
    </row>
    <row r="116" spans="9:12" x14ac:dyDescent="0.3">
      <c r="I116" s="118" t="s">
        <v>394</v>
      </c>
      <c r="J116" s="162" t="s">
        <v>359</v>
      </c>
      <c r="K116" s="162" t="s">
        <v>371</v>
      </c>
      <c r="L116" s="167" t="s">
        <v>395</v>
      </c>
    </row>
    <row r="117" spans="9:12" x14ac:dyDescent="0.3">
      <c r="I117" s="118" t="s">
        <v>177</v>
      </c>
      <c r="J117" s="162" t="s">
        <v>353</v>
      </c>
      <c r="K117" s="162" t="s">
        <v>354</v>
      </c>
      <c r="L117" s="167" t="s">
        <v>396</v>
      </c>
    </row>
    <row r="118" spans="9:12" x14ac:dyDescent="0.3">
      <c r="I118" s="118" t="s">
        <v>178</v>
      </c>
      <c r="J118" s="162" t="s">
        <v>353</v>
      </c>
      <c r="K118" s="162" t="s">
        <v>354</v>
      </c>
      <c r="L118" s="167" t="s">
        <v>397</v>
      </c>
    </row>
    <row r="119" spans="9:12" x14ac:dyDescent="0.3">
      <c r="I119" s="118" t="s">
        <v>173</v>
      </c>
      <c r="J119" s="162" t="s">
        <v>359</v>
      </c>
      <c r="K119" s="162" t="s">
        <v>371</v>
      </c>
      <c r="L119" s="167" t="s">
        <v>398</v>
      </c>
    </row>
    <row r="120" spans="9:12" x14ac:dyDescent="0.3">
      <c r="I120" s="118" t="s">
        <v>165</v>
      </c>
      <c r="J120" s="162" t="s">
        <v>42</v>
      </c>
      <c r="K120" s="169" t="s">
        <v>42</v>
      </c>
      <c r="L120" s="167" t="s">
        <v>399</v>
      </c>
    </row>
    <row r="121" spans="9:12" x14ac:dyDescent="0.3">
      <c r="I121" s="118" t="s">
        <v>718</v>
      </c>
      <c r="J121" s="162" t="s">
        <v>359</v>
      </c>
      <c r="K121" s="162" t="s">
        <v>371</v>
      </c>
      <c r="L121" s="29" t="s">
        <v>719</v>
      </c>
    </row>
    <row r="122" spans="9:12" x14ac:dyDescent="0.3">
      <c r="I122" s="6"/>
      <c r="J122" s="6"/>
      <c r="K122" s="6"/>
      <c r="L122" s="9"/>
    </row>
    <row r="123" spans="9:12" x14ac:dyDescent="0.3">
      <c r="I123" s="6"/>
      <c r="J123" s="6"/>
      <c r="K123" s="6"/>
      <c r="L123" s="9"/>
    </row>
    <row r="124" spans="9:12" x14ac:dyDescent="0.3">
      <c r="I124" s="6"/>
      <c r="J124" s="6"/>
      <c r="K124" s="6"/>
      <c r="L124" s="9"/>
    </row>
    <row r="125" spans="9:12" x14ac:dyDescent="0.3">
      <c r="I125" s="6"/>
      <c r="J125" s="6"/>
      <c r="K125" s="6"/>
      <c r="L125" s="9"/>
    </row>
    <row r="126" spans="9:12" x14ac:dyDescent="0.3">
      <c r="I126" s="6"/>
      <c r="J126" s="6"/>
      <c r="K126" s="6"/>
      <c r="L126" s="9"/>
    </row>
  </sheetData>
  <mergeCells count="35">
    <mergeCell ref="A22:T22"/>
    <mergeCell ref="A25:T25"/>
    <mergeCell ref="A29:T29"/>
    <mergeCell ref="A2:L2"/>
    <mergeCell ref="N17:O17"/>
    <mergeCell ref="A3:S3"/>
    <mergeCell ref="L28:M28"/>
    <mergeCell ref="P21:Q21"/>
    <mergeCell ref="A18:T18"/>
    <mergeCell ref="A14:S14"/>
    <mergeCell ref="A11:S11"/>
    <mergeCell ref="A6:S6"/>
    <mergeCell ref="A7:S7"/>
    <mergeCell ref="A1:S1"/>
    <mergeCell ref="A89:T89"/>
    <mergeCell ref="J32:J34"/>
    <mergeCell ref="J35:J39"/>
    <mergeCell ref="J40:J42"/>
    <mergeCell ref="J43:J46"/>
    <mergeCell ref="J47:J51"/>
    <mergeCell ref="J52:J57"/>
    <mergeCell ref="J58:J66"/>
    <mergeCell ref="J67:J71"/>
    <mergeCell ref="J72:J80"/>
    <mergeCell ref="J81:J87"/>
    <mergeCell ref="L32:L34"/>
    <mergeCell ref="L35:L39"/>
    <mergeCell ref="L67:L71"/>
    <mergeCell ref="L72:L80"/>
    <mergeCell ref="L81:L87"/>
    <mergeCell ref="L40:L42"/>
    <mergeCell ref="L43:L46"/>
    <mergeCell ref="L47:L51"/>
    <mergeCell ref="L52:L57"/>
    <mergeCell ref="L58:L66"/>
  </mergeCells>
  <hyperlinks>
    <hyperlink ref="L99" r:id="rId1" xr:uid="{A0802740-68D9-4237-9656-2EB84B08642C}"/>
    <hyperlink ref="L92" r:id="rId2" xr:uid="{139DB116-0CB1-433F-A28E-618DF313F2D2}"/>
    <hyperlink ref="L100" r:id="rId3" xr:uid="{C0FA57F4-443A-48AF-8022-FD781BC779F0}"/>
    <hyperlink ref="L106" r:id="rId4" xr:uid="{6A24835C-4323-41F7-8899-66319ED509F4}"/>
    <hyperlink ref="L108" r:id="rId5" xr:uid="{9130A903-8D4D-4624-9FF8-2FDF74A73D69}"/>
    <hyperlink ref="L110" r:id="rId6" xr:uid="{75A1A8E6-DAC9-4264-9A0D-B5258D85C134}"/>
    <hyperlink ref="L111" r:id="rId7" xr:uid="{D76F05F6-1F03-44FE-90CE-F3A86ED6B610}"/>
    <hyperlink ref="L95" r:id="rId8" xr:uid="{9BC3F53A-05E6-4801-9C93-2F8ECB9DF7C9}"/>
    <hyperlink ref="L112" r:id="rId9" xr:uid="{C0A18C01-42CC-4CD9-9113-C6B595EE97B1}"/>
    <hyperlink ref="L98" r:id="rId10" xr:uid="{B9271923-8BEA-4AC3-BF4D-166549E74C4E}"/>
    <hyperlink ref="L102" r:id="rId11" xr:uid="{B8BB87F4-41C2-4C20-B7D2-1D684113159F}"/>
    <hyperlink ref="L103" r:id="rId12" xr:uid="{7680E143-5F57-4CD9-83C3-3A66FFAC5B94}"/>
    <hyperlink ref="L109" r:id="rId13" xr:uid="{22F77909-FF22-4ED7-AC85-93F1CDFA979B}"/>
    <hyperlink ref="L107" r:id="rId14" xr:uid="{3118241D-9372-4F5F-8659-DB9AA813CE2A}"/>
    <hyperlink ref="L97" r:id="rId15" xr:uid="{2EA9C3F1-9414-4724-A81D-FAC6AC9867F3}"/>
    <hyperlink ref="L101" r:id="rId16" xr:uid="{5C182F11-3915-471A-86F4-04D4AD67A05B}"/>
    <hyperlink ref="L93" r:id="rId17" xr:uid="{32339987-2D4A-4D1B-8E77-CAC4757378D0}"/>
    <hyperlink ref="L94" r:id="rId18" xr:uid="{96CB1C86-794E-4654-9F0E-224C6B23712F}"/>
    <hyperlink ref="L96" r:id="rId19" xr:uid="{03D5E809-EC1D-48AC-AF67-EEF7B6CA87AE}"/>
    <hyperlink ref="L104" r:id="rId20" xr:uid="{3CA37225-7547-487B-BC30-1F7110B22CFA}"/>
    <hyperlink ref="L105" r:id="rId21" xr:uid="{BD7CA632-7929-4EA0-AE78-4BF9604E4579}"/>
    <hyperlink ref="L115" r:id="rId22" xr:uid="{D4AA162A-DC36-4E46-B1B7-A7ED1EA29B6E}"/>
    <hyperlink ref="L116" r:id="rId23" xr:uid="{9D54C956-0366-4058-BCFF-A7DC31F3D370}"/>
    <hyperlink ref="L114" r:id="rId24" xr:uid="{E59C84F8-6DBC-4A65-9A19-5E8660C2BC82}"/>
    <hyperlink ref="L113" r:id="rId25" xr:uid="{6ED31118-E6A0-4701-A0F9-44024914917B}"/>
    <hyperlink ref="L117" r:id="rId26" xr:uid="{692B7CE9-98D4-4A78-A612-18019DEBF753}"/>
    <hyperlink ref="L118" r:id="rId27" xr:uid="{94A5D87C-508D-43DE-8E10-FC79581D4B6B}"/>
    <hyperlink ref="L119" r:id="rId28" xr:uid="{47A8484D-8B3A-42B3-984A-6CEE20F37779}"/>
    <hyperlink ref="L121" r:id="rId29" xr:uid="{FAF93774-83DD-4251-A738-FD3BAA163655}"/>
  </hyperlinks>
  <pageMargins left="0.7" right="0.7" top="0.75" bottom="0.75" header="0.3" footer="0.3"/>
  <pageSetup paperSize="9" orientation="portrait" r:id="rId30"/>
  <drawing r:id="rId3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6577C-56D6-4EDA-8742-396C6A2CE4AE}">
  <sheetPr>
    <tabColor theme="9"/>
  </sheetPr>
  <dimension ref="A1:I85"/>
  <sheetViews>
    <sheetView zoomScale="70" zoomScaleNormal="80" workbookViewId="0">
      <pane xSplit="1" ySplit="3" topLeftCell="B71" activePane="bottomRight" state="frozen"/>
      <selection pane="topRight" activeCell="B1" sqref="B1"/>
      <selection pane="bottomLeft" activeCell="A4" sqref="A4"/>
      <selection pane="bottomRight" activeCell="D63" sqref="D63"/>
    </sheetView>
  </sheetViews>
  <sheetFormatPr defaultColWidth="28.5546875" defaultRowHeight="14.4" x14ac:dyDescent="0.3"/>
  <cols>
    <col min="1" max="1" width="44.44140625" style="66" customWidth="1"/>
    <col min="2" max="2" width="37" style="66" customWidth="1"/>
    <col min="3" max="3" width="20.33203125" style="66" customWidth="1"/>
    <col min="4" max="4" width="47.6640625" style="66" customWidth="1"/>
    <col min="5" max="5" width="66.44140625" style="71" customWidth="1"/>
    <col min="6" max="6" width="25" style="66" bestFit="1" customWidth="1"/>
    <col min="7" max="7" width="25.33203125" style="66" customWidth="1"/>
    <col min="8" max="8" width="38.5546875" style="66" bestFit="1" customWidth="1"/>
    <col min="9" max="16384" width="28.5546875" style="66"/>
  </cols>
  <sheetData>
    <row r="1" spans="1:8" x14ac:dyDescent="0.3">
      <c r="A1" s="152" t="s">
        <v>400</v>
      </c>
      <c r="B1" s="152"/>
      <c r="C1" s="152"/>
      <c r="D1" s="152"/>
      <c r="E1" s="152"/>
      <c r="F1" s="152"/>
      <c r="G1" s="152"/>
      <c r="H1" s="152"/>
    </row>
    <row r="2" spans="1:8" x14ac:dyDescent="0.3">
      <c r="A2" s="152" t="s">
        <v>401</v>
      </c>
      <c r="B2" s="152"/>
      <c r="C2" s="67" t="s">
        <v>402</v>
      </c>
      <c r="D2" s="152" t="s">
        <v>403</v>
      </c>
      <c r="E2" s="152"/>
      <c r="F2" s="67" t="s">
        <v>404</v>
      </c>
      <c r="G2" s="67" t="s">
        <v>405</v>
      </c>
      <c r="H2" s="67" t="s">
        <v>252</v>
      </c>
    </row>
    <row r="3" spans="1:8" x14ac:dyDescent="0.3">
      <c r="A3" s="68" t="s">
        <v>92</v>
      </c>
      <c r="B3" s="68" t="s">
        <v>93</v>
      </c>
      <c r="C3" s="68" t="s">
        <v>90</v>
      </c>
      <c r="D3" s="68" t="s">
        <v>195</v>
      </c>
      <c r="E3" s="69" t="s">
        <v>196</v>
      </c>
      <c r="F3" s="68" t="s">
        <v>101</v>
      </c>
      <c r="G3" s="70" t="s">
        <v>197</v>
      </c>
      <c r="H3" s="68" t="s">
        <v>406</v>
      </c>
    </row>
    <row r="4" spans="1:8" x14ac:dyDescent="0.3">
      <c r="A4" s="111" t="s">
        <v>407</v>
      </c>
      <c r="B4" s="111" t="s">
        <v>68</v>
      </c>
      <c r="C4" s="66" t="s">
        <v>120</v>
      </c>
      <c r="D4" s="66" t="s">
        <v>408</v>
      </c>
      <c r="E4" s="71" t="s">
        <v>409</v>
      </c>
      <c r="F4" s="66" t="s">
        <v>17</v>
      </c>
      <c r="G4" s="66" t="s">
        <v>59</v>
      </c>
      <c r="H4" s="72" t="s">
        <v>20</v>
      </c>
    </row>
    <row r="5" spans="1:8" x14ac:dyDescent="0.3">
      <c r="A5" s="111" t="s">
        <v>407</v>
      </c>
      <c r="B5" s="111" t="s">
        <v>56</v>
      </c>
      <c r="C5" s="66" t="s">
        <v>120</v>
      </c>
      <c r="D5" s="73" t="s">
        <v>410</v>
      </c>
      <c r="E5" s="71" t="s">
        <v>411</v>
      </c>
      <c r="F5" s="66" t="s">
        <v>29</v>
      </c>
      <c r="G5" s="66" t="s">
        <v>59</v>
      </c>
      <c r="H5" s="72" t="s">
        <v>11</v>
      </c>
    </row>
    <row r="6" spans="1:8" ht="28.8" x14ac:dyDescent="0.3">
      <c r="A6" s="111" t="s">
        <v>412</v>
      </c>
      <c r="B6" s="111" t="s">
        <v>50</v>
      </c>
      <c r="C6" s="66" t="s">
        <v>133</v>
      </c>
      <c r="D6" s="66" t="s">
        <v>413</v>
      </c>
      <c r="E6" s="71" t="s">
        <v>414</v>
      </c>
      <c r="F6" s="66" t="s">
        <v>17</v>
      </c>
      <c r="G6" s="66" t="s">
        <v>55</v>
      </c>
      <c r="H6" s="72" t="s">
        <v>20</v>
      </c>
    </row>
    <row r="7" spans="1:8" x14ac:dyDescent="0.3">
      <c r="A7" s="111" t="s">
        <v>36</v>
      </c>
      <c r="B7" s="111" t="s">
        <v>415</v>
      </c>
      <c r="C7" s="66" t="s">
        <v>121</v>
      </c>
      <c r="D7" s="66" t="s">
        <v>416</v>
      </c>
      <c r="E7" s="71" t="s">
        <v>417</v>
      </c>
      <c r="F7" s="66" t="s">
        <v>37</v>
      </c>
      <c r="G7" s="66" t="s">
        <v>55</v>
      </c>
    </row>
    <row r="8" spans="1:8" x14ac:dyDescent="0.3">
      <c r="A8" s="111" t="s">
        <v>412</v>
      </c>
      <c r="B8" s="111" t="s">
        <v>50</v>
      </c>
      <c r="C8" s="66" t="s">
        <v>123</v>
      </c>
      <c r="D8" s="66" t="s">
        <v>418</v>
      </c>
      <c r="E8" s="71" t="s">
        <v>419</v>
      </c>
      <c r="F8" s="66" t="s">
        <v>32</v>
      </c>
      <c r="G8" s="66" t="s">
        <v>54</v>
      </c>
    </row>
    <row r="9" spans="1:8" x14ac:dyDescent="0.3">
      <c r="A9" s="111" t="s">
        <v>412</v>
      </c>
      <c r="B9" s="111" t="s">
        <v>415</v>
      </c>
      <c r="C9" s="66" t="s">
        <v>121</v>
      </c>
      <c r="D9" s="66" t="s">
        <v>420</v>
      </c>
      <c r="E9" s="71" t="s">
        <v>421</v>
      </c>
      <c r="F9" s="66" t="s">
        <v>37</v>
      </c>
      <c r="G9" s="66" t="s">
        <v>59</v>
      </c>
    </row>
    <row r="10" spans="1:8" x14ac:dyDescent="0.3">
      <c r="A10" s="111" t="s">
        <v>412</v>
      </c>
      <c r="B10" s="111" t="s">
        <v>422</v>
      </c>
      <c r="C10" s="66" t="s">
        <v>177</v>
      </c>
      <c r="D10" s="66" t="s">
        <v>423</v>
      </c>
      <c r="E10" s="71" t="s">
        <v>424</v>
      </c>
      <c r="F10" s="66" t="s">
        <v>24</v>
      </c>
      <c r="G10" s="66" t="s">
        <v>54</v>
      </c>
      <c r="H10" s="66" t="s">
        <v>20</v>
      </c>
    </row>
    <row r="11" spans="1:8" x14ac:dyDescent="0.3">
      <c r="A11" s="111" t="s">
        <v>407</v>
      </c>
      <c r="B11" s="111" t="s">
        <v>425</v>
      </c>
      <c r="C11" s="66" t="s">
        <v>121</v>
      </c>
      <c r="D11" s="66" t="s">
        <v>426</v>
      </c>
      <c r="E11" s="71" t="s">
        <v>427</v>
      </c>
      <c r="F11" s="66" t="s">
        <v>32</v>
      </c>
      <c r="G11" s="66" t="s">
        <v>57</v>
      </c>
    </row>
    <row r="12" spans="1:8" ht="28.8" x14ac:dyDescent="0.3">
      <c r="A12" s="111" t="s">
        <v>407</v>
      </c>
      <c r="B12" s="111" t="s">
        <v>425</v>
      </c>
      <c r="C12" s="66" t="s">
        <v>121</v>
      </c>
      <c r="D12" s="66" t="s">
        <v>428</v>
      </c>
      <c r="E12" s="71" t="s">
        <v>429</v>
      </c>
      <c r="F12" s="66" t="s">
        <v>32</v>
      </c>
      <c r="G12" s="66" t="s">
        <v>59</v>
      </c>
    </row>
    <row r="13" spans="1:8" x14ac:dyDescent="0.3">
      <c r="A13" s="111" t="s">
        <v>407</v>
      </c>
      <c r="B13" s="111" t="s">
        <v>425</v>
      </c>
      <c r="C13" s="66" t="s">
        <v>121</v>
      </c>
      <c r="D13" s="66" t="s">
        <v>430</v>
      </c>
      <c r="E13" s="75" t="s">
        <v>431</v>
      </c>
      <c r="F13" s="66" t="s">
        <v>32</v>
      </c>
      <c r="G13" s="73" t="s">
        <v>61</v>
      </c>
    </row>
    <row r="14" spans="1:8" x14ac:dyDescent="0.3">
      <c r="A14" s="111" t="s">
        <v>407</v>
      </c>
      <c r="B14" s="111" t="s">
        <v>425</v>
      </c>
      <c r="C14" s="66" t="s">
        <v>121</v>
      </c>
      <c r="D14" s="66" t="s">
        <v>432</v>
      </c>
      <c r="E14" s="75" t="s">
        <v>433</v>
      </c>
      <c r="F14" s="66" t="s">
        <v>34</v>
      </c>
      <c r="G14" s="76" t="s">
        <v>57</v>
      </c>
      <c r="H14" s="73"/>
    </row>
    <row r="15" spans="1:8" x14ac:dyDescent="0.3">
      <c r="A15" s="111" t="s">
        <v>407</v>
      </c>
      <c r="B15" s="111" t="s">
        <v>425</v>
      </c>
      <c r="C15" s="66" t="s">
        <v>121</v>
      </c>
      <c r="D15" s="66" t="s">
        <v>434</v>
      </c>
      <c r="E15" s="71" t="s">
        <v>435</v>
      </c>
      <c r="F15" s="66" t="s">
        <v>32</v>
      </c>
      <c r="G15" s="66" t="s">
        <v>57</v>
      </c>
      <c r="H15" s="73"/>
    </row>
    <row r="16" spans="1:8" x14ac:dyDescent="0.3">
      <c r="A16" s="111" t="s">
        <v>407</v>
      </c>
      <c r="B16" s="111" t="s">
        <v>425</v>
      </c>
      <c r="C16" s="66" t="s">
        <v>121</v>
      </c>
      <c r="D16" s="66" t="s">
        <v>436</v>
      </c>
      <c r="E16" s="71" t="s">
        <v>437</v>
      </c>
      <c r="F16" s="66" t="s">
        <v>32</v>
      </c>
      <c r="G16" s="66" t="s">
        <v>61</v>
      </c>
    </row>
    <row r="17" spans="1:8" x14ac:dyDescent="0.3">
      <c r="A17" s="111" t="s">
        <v>407</v>
      </c>
      <c r="B17" s="111" t="s">
        <v>425</v>
      </c>
      <c r="C17" s="66" t="s">
        <v>121</v>
      </c>
      <c r="D17" s="66" t="s">
        <v>438</v>
      </c>
      <c r="E17" s="71" t="s">
        <v>439</v>
      </c>
      <c r="F17" s="66" t="s">
        <v>32</v>
      </c>
      <c r="G17" s="66" t="s">
        <v>57</v>
      </c>
    </row>
    <row r="18" spans="1:8" x14ac:dyDescent="0.3">
      <c r="A18" s="111" t="s">
        <v>407</v>
      </c>
      <c r="B18" s="111" t="s">
        <v>425</v>
      </c>
      <c r="C18" s="66" t="s">
        <v>121</v>
      </c>
      <c r="D18" s="66" t="s">
        <v>440</v>
      </c>
      <c r="E18" s="71" t="s">
        <v>441</v>
      </c>
      <c r="F18" s="66" t="s">
        <v>34</v>
      </c>
      <c r="G18" s="66" t="s">
        <v>66</v>
      </c>
    </row>
    <row r="19" spans="1:8" x14ac:dyDescent="0.3">
      <c r="A19" s="111" t="s">
        <v>412</v>
      </c>
      <c r="B19" s="111" t="s">
        <v>422</v>
      </c>
      <c r="C19" s="66" t="s">
        <v>115</v>
      </c>
      <c r="D19" s="66" t="s">
        <v>442</v>
      </c>
      <c r="E19" s="71" t="s">
        <v>443</v>
      </c>
      <c r="F19" s="66" t="s">
        <v>32</v>
      </c>
      <c r="G19" s="66" t="s">
        <v>55</v>
      </c>
    </row>
    <row r="20" spans="1:8" ht="28.8" x14ac:dyDescent="0.3">
      <c r="A20" s="111" t="s">
        <v>407</v>
      </c>
      <c r="B20" s="111" t="s">
        <v>425</v>
      </c>
      <c r="C20" s="66" t="s">
        <v>115</v>
      </c>
      <c r="D20" s="66" t="s">
        <v>444</v>
      </c>
      <c r="E20" s="71" t="s">
        <v>445</v>
      </c>
      <c r="F20" s="66" t="s">
        <v>32</v>
      </c>
      <c r="G20" s="66" t="s">
        <v>55</v>
      </c>
    </row>
    <row r="21" spans="1:8" ht="28.8" x14ac:dyDescent="0.3">
      <c r="A21" s="111" t="s">
        <v>407</v>
      </c>
      <c r="B21" s="111" t="s">
        <v>425</v>
      </c>
      <c r="C21" s="66" t="s">
        <v>115</v>
      </c>
      <c r="D21" s="66" t="s">
        <v>446</v>
      </c>
      <c r="E21" s="71" t="s">
        <v>447</v>
      </c>
      <c r="F21" s="66" t="s">
        <v>17</v>
      </c>
      <c r="G21" s="66" t="s">
        <v>54</v>
      </c>
    </row>
    <row r="22" spans="1:8" ht="28.8" x14ac:dyDescent="0.3">
      <c r="A22" s="111" t="s">
        <v>407</v>
      </c>
      <c r="B22" s="111" t="s">
        <v>422</v>
      </c>
      <c r="C22" s="66" t="s">
        <v>115</v>
      </c>
      <c r="D22" s="66" t="s">
        <v>448</v>
      </c>
      <c r="E22" s="71" t="s">
        <v>449</v>
      </c>
      <c r="F22" s="66" t="s">
        <v>29</v>
      </c>
      <c r="G22" s="66" t="s">
        <v>63</v>
      </c>
    </row>
    <row r="23" spans="1:8" ht="28.8" x14ac:dyDescent="0.3">
      <c r="A23" s="111" t="s">
        <v>407</v>
      </c>
      <c r="B23" s="111" t="s">
        <v>450</v>
      </c>
      <c r="C23" s="66" t="s">
        <v>122</v>
      </c>
      <c r="D23" s="73" t="s">
        <v>451</v>
      </c>
      <c r="E23" s="71" t="s">
        <v>452</v>
      </c>
      <c r="F23" s="66" t="s">
        <v>24</v>
      </c>
      <c r="G23" s="66" t="s">
        <v>55</v>
      </c>
    </row>
    <row r="24" spans="1:8" ht="28.8" x14ac:dyDescent="0.3">
      <c r="A24" s="111" t="s">
        <v>44</v>
      </c>
      <c r="B24" s="111" t="s">
        <v>85</v>
      </c>
      <c r="C24" s="66" t="s">
        <v>119</v>
      </c>
      <c r="D24" s="73" t="s">
        <v>453</v>
      </c>
      <c r="E24" s="71" t="s">
        <v>454</v>
      </c>
      <c r="F24" s="66" t="s">
        <v>32</v>
      </c>
      <c r="G24" s="66" t="s">
        <v>59</v>
      </c>
      <c r="H24" s="66" t="s">
        <v>20</v>
      </c>
    </row>
    <row r="25" spans="1:8" ht="28.8" x14ac:dyDescent="0.3">
      <c r="A25" s="111" t="s">
        <v>44</v>
      </c>
      <c r="B25" s="111" t="s">
        <v>85</v>
      </c>
      <c r="C25" s="66" t="s">
        <v>119</v>
      </c>
      <c r="D25" s="73" t="s">
        <v>453</v>
      </c>
      <c r="E25" s="71" t="s">
        <v>454</v>
      </c>
      <c r="F25" s="66" t="s">
        <v>32</v>
      </c>
      <c r="G25" s="66" t="s">
        <v>64</v>
      </c>
      <c r="H25" s="66" t="s">
        <v>20</v>
      </c>
    </row>
    <row r="26" spans="1:8" ht="28.8" x14ac:dyDescent="0.3">
      <c r="A26" s="111" t="s">
        <v>44</v>
      </c>
      <c r="B26" s="111" t="s">
        <v>85</v>
      </c>
      <c r="C26" s="66" t="s">
        <v>119</v>
      </c>
      <c r="D26" s="73" t="s">
        <v>453</v>
      </c>
      <c r="E26" s="71" t="s">
        <v>454</v>
      </c>
      <c r="F26" s="66" t="s">
        <v>32</v>
      </c>
      <c r="G26" s="66" t="s">
        <v>71</v>
      </c>
      <c r="H26" s="66" t="s">
        <v>20</v>
      </c>
    </row>
    <row r="27" spans="1:8" ht="28.8" x14ac:dyDescent="0.3">
      <c r="A27" s="111" t="s">
        <v>44</v>
      </c>
      <c r="B27" s="111" t="s">
        <v>85</v>
      </c>
      <c r="C27" s="66" t="s">
        <v>119</v>
      </c>
      <c r="D27" s="73" t="s">
        <v>455</v>
      </c>
      <c r="E27" s="71" t="s">
        <v>456</v>
      </c>
      <c r="F27" s="66" t="s">
        <v>32</v>
      </c>
      <c r="G27" s="66" t="s">
        <v>59</v>
      </c>
      <c r="H27" s="66" t="s">
        <v>20</v>
      </c>
    </row>
    <row r="28" spans="1:8" ht="28.8" x14ac:dyDescent="0.3">
      <c r="A28" s="111" t="s">
        <v>44</v>
      </c>
      <c r="B28" s="111" t="s">
        <v>85</v>
      </c>
      <c r="C28" s="66" t="s">
        <v>119</v>
      </c>
      <c r="D28" s="73" t="s">
        <v>455</v>
      </c>
      <c r="E28" s="71" t="s">
        <v>456</v>
      </c>
      <c r="F28" s="66" t="s">
        <v>32</v>
      </c>
      <c r="G28" s="66" t="s">
        <v>64</v>
      </c>
      <c r="H28" s="66" t="s">
        <v>20</v>
      </c>
    </row>
    <row r="29" spans="1:8" ht="28.8" x14ac:dyDescent="0.3">
      <c r="A29" s="111" t="s">
        <v>44</v>
      </c>
      <c r="B29" s="111" t="s">
        <v>85</v>
      </c>
      <c r="C29" s="66" t="s">
        <v>119</v>
      </c>
      <c r="D29" s="73" t="s">
        <v>455</v>
      </c>
      <c r="E29" s="71" t="s">
        <v>456</v>
      </c>
      <c r="F29" s="66" t="s">
        <v>32</v>
      </c>
      <c r="G29" s="66" t="s">
        <v>71</v>
      </c>
      <c r="H29" s="66" t="s">
        <v>20</v>
      </c>
    </row>
    <row r="30" spans="1:8" x14ac:dyDescent="0.3">
      <c r="A30" s="111" t="s">
        <v>44</v>
      </c>
      <c r="B30" s="111" t="s">
        <v>85</v>
      </c>
      <c r="C30" s="66" t="s">
        <v>119</v>
      </c>
      <c r="D30" s="73" t="s">
        <v>457</v>
      </c>
      <c r="E30" s="71" t="s">
        <v>458</v>
      </c>
      <c r="F30" s="66" t="s">
        <v>32</v>
      </c>
      <c r="G30" s="66" t="s">
        <v>59</v>
      </c>
      <c r="H30" s="66" t="s">
        <v>20</v>
      </c>
    </row>
    <row r="31" spans="1:8" x14ac:dyDescent="0.3">
      <c r="A31" s="111" t="s">
        <v>44</v>
      </c>
      <c r="B31" s="111" t="s">
        <v>85</v>
      </c>
      <c r="C31" s="66" t="s">
        <v>119</v>
      </c>
      <c r="D31" s="73" t="s">
        <v>457</v>
      </c>
      <c r="E31" s="71" t="s">
        <v>458</v>
      </c>
      <c r="F31" s="66" t="s">
        <v>32</v>
      </c>
      <c r="G31" s="66" t="s">
        <v>64</v>
      </c>
      <c r="H31" s="66" t="s">
        <v>20</v>
      </c>
    </row>
    <row r="32" spans="1:8" x14ac:dyDescent="0.3">
      <c r="A32" s="111" t="s">
        <v>44</v>
      </c>
      <c r="B32" s="111" t="s">
        <v>85</v>
      </c>
      <c r="C32" s="66" t="s">
        <v>119</v>
      </c>
      <c r="D32" s="73" t="s">
        <v>457</v>
      </c>
      <c r="E32" s="71" t="s">
        <v>458</v>
      </c>
      <c r="F32" s="66" t="s">
        <v>32</v>
      </c>
      <c r="G32" s="66" t="s">
        <v>71</v>
      </c>
      <c r="H32" s="66" t="s">
        <v>20</v>
      </c>
    </row>
    <row r="33" spans="1:8" x14ac:dyDescent="0.3">
      <c r="A33" s="111" t="s">
        <v>44</v>
      </c>
      <c r="B33" s="111" t="s">
        <v>79</v>
      </c>
      <c r="C33" s="66" t="s">
        <v>125</v>
      </c>
      <c r="D33" s="71" t="s">
        <v>460</v>
      </c>
      <c r="E33" s="71" t="s">
        <v>460</v>
      </c>
      <c r="F33" s="66" t="s">
        <v>24</v>
      </c>
      <c r="G33" s="66" t="s">
        <v>69</v>
      </c>
    </row>
    <row r="34" spans="1:8" x14ac:dyDescent="0.3">
      <c r="A34" s="111" t="s">
        <v>44</v>
      </c>
      <c r="B34" s="111" t="s">
        <v>79</v>
      </c>
      <c r="C34" s="66" t="s">
        <v>125</v>
      </c>
      <c r="D34" s="73" t="s">
        <v>461</v>
      </c>
      <c r="E34" s="71" t="s">
        <v>462</v>
      </c>
      <c r="F34" s="66" t="s">
        <v>24</v>
      </c>
      <c r="G34" s="66" t="s">
        <v>69</v>
      </c>
    </row>
    <row r="35" spans="1:8" ht="28.8" x14ac:dyDescent="0.3">
      <c r="A35" s="111" t="s">
        <v>44</v>
      </c>
      <c r="B35" s="111" t="s">
        <v>79</v>
      </c>
      <c r="C35" s="66" t="s">
        <v>125</v>
      </c>
      <c r="D35" s="73" t="s">
        <v>463</v>
      </c>
      <c r="E35" s="71" t="s">
        <v>464</v>
      </c>
      <c r="F35" s="66" t="s">
        <v>32</v>
      </c>
      <c r="G35" s="66" t="s">
        <v>66</v>
      </c>
    </row>
    <row r="36" spans="1:8" ht="28.8" x14ac:dyDescent="0.3">
      <c r="A36" s="111" t="s">
        <v>44</v>
      </c>
      <c r="B36" s="111" t="s">
        <v>79</v>
      </c>
      <c r="C36" s="66" t="s">
        <v>125</v>
      </c>
      <c r="D36" s="73" t="s">
        <v>465</v>
      </c>
      <c r="E36" s="71" t="s">
        <v>466</v>
      </c>
      <c r="F36" s="66" t="s">
        <v>29</v>
      </c>
      <c r="G36" s="66" t="s">
        <v>66</v>
      </c>
    </row>
    <row r="37" spans="1:8" ht="28.8" x14ac:dyDescent="0.3">
      <c r="A37" s="111" t="s">
        <v>44</v>
      </c>
      <c r="B37" s="111" t="s">
        <v>79</v>
      </c>
      <c r="C37" s="66" t="s">
        <v>125</v>
      </c>
      <c r="D37" s="73" t="s">
        <v>467</v>
      </c>
      <c r="E37" s="71" t="s">
        <v>468</v>
      </c>
      <c r="F37" s="66" t="s">
        <v>24</v>
      </c>
      <c r="G37" s="66" t="s">
        <v>66</v>
      </c>
    </row>
    <row r="38" spans="1:8" x14ac:dyDescent="0.3">
      <c r="A38" s="111" t="s">
        <v>44</v>
      </c>
      <c r="B38" s="111" t="s">
        <v>79</v>
      </c>
      <c r="C38" s="66" t="s">
        <v>125</v>
      </c>
      <c r="D38" s="73" t="s">
        <v>469</v>
      </c>
      <c r="E38" s="71" t="s">
        <v>470</v>
      </c>
      <c r="F38" s="66" t="s">
        <v>17</v>
      </c>
      <c r="G38" s="66" t="s">
        <v>67</v>
      </c>
    </row>
    <row r="39" spans="1:8" x14ac:dyDescent="0.3">
      <c r="A39" s="111" t="s">
        <v>44</v>
      </c>
      <c r="B39" s="111" t="s">
        <v>79</v>
      </c>
      <c r="C39" s="66" t="s">
        <v>125</v>
      </c>
      <c r="D39" s="73" t="s">
        <v>471</v>
      </c>
      <c r="E39" s="71" t="s">
        <v>471</v>
      </c>
      <c r="F39" s="66" t="s">
        <v>17</v>
      </c>
      <c r="G39" s="66" t="s">
        <v>71</v>
      </c>
    </row>
    <row r="40" spans="1:8" x14ac:dyDescent="0.3">
      <c r="A40" s="111" t="s">
        <v>44</v>
      </c>
      <c r="B40" s="111" t="s">
        <v>79</v>
      </c>
      <c r="C40" s="66" t="s">
        <v>125</v>
      </c>
      <c r="D40" s="73" t="s">
        <v>472</v>
      </c>
      <c r="E40" s="71" t="s">
        <v>473</v>
      </c>
      <c r="F40" s="66" t="s">
        <v>24</v>
      </c>
      <c r="G40" s="66" t="s">
        <v>72</v>
      </c>
    </row>
    <row r="41" spans="1:8" ht="28.8" x14ac:dyDescent="0.3">
      <c r="A41" s="111" t="s">
        <v>44</v>
      </c>
      <c r="B41" s="111" t="s">
        <v>79</v>
      </c>
      <c r="C41" s="66" t="s">
        <v>125</v>
      </c>
      <c r="D41" s="73" t="s">
        <v>474</v>
      </c>
      <c r="E41" s="71" t="s">
        <v>475</v>
      </c>
      <c r="F41" s="66" t="s">
        <v>24</v>
      </c>
      <c r="G41" s="66" t="s">
        <v>73</v>
      </c>
    </row>
    <row r="42" spans="1:8" ht="28.8" x14ac:dyDescent="0.3">
      <c r="A42" s="111" t="s">
        <v>44</v>
      </c>
      <c r="B42" s="111" t="s">
        <v>79</v>
      </c>
      <c r="C42" s="66" t="s">
        <v>125</v>
      </c>
      <c r="D42" s="73" t="s">
        <v>476</v>
      </c>
      <c r="E42" s="71" t="s">
        <v>477</v>
      </c>
      <c r="F42" s="66" t="s">
        <v>24</v>
      </c>
      <c r="G42" s="66" t="s">
        <v>74</v>
      </c>
    </row>
    <row r="43" spans="1:8" x14ac:dyDescent="0.3">
      <c r="A43" s="111" t="s">
        <v>44</v>
      </c>
      <c r="B43" s="111" t="s">
        <v>79</v>
      </c>
      <c r="C43" s="66" t="s">
        <v>125</v>
      </c>
      <c r="D43" s="73" t="s">
        <v>478</v>
      </c>
      <c r="E43" s="71" t="s">
        <v>478</v>
      </c>
      <c r="F43" s="66" t="s">
        <v>24</v>
      </c>
      <c r="G43" s="66" t="s">
        <v>69</v>
      </c>
    </row>
    <row r="44" spans="1:8" x14ac:dyDescent="0.3">
      <c r="A44" s="111" t="s">
        <v>44</v>
      </c>
      <c r="B44" s="111" t="s">
        <v>79</v>
      </c>
      <c r="C44" s="66" t="s">
        <v>125</v>
      </c>
      <c r="D44" s="73" t="s">
        <v>479</v>
      </c>
      <c r="E44" s="71" t="s">
        <v>480</v>
      </c>
      <c r="F44" s="66" t="s">
        <v>29</v>
      </c>
      <c r="G44" s="66" t="s">
        <v>69</v>
      </c>
    </row>
    <row r="45" spans="1:8" ht="28.8" x14ac:dyDescent="0.3">
      <c r="A45" s="111" t="s">
        <v>44</v>
      </c>
      <c r="B45" s="111" t="s">
        <v>79</v>
      </c>
      <c r="C45" s="66" t="s">
        <v>125</v>
      </c>
      <c r="D45" s="73" t="s">
        <v>481</v>
      </c>
      <c r="E45" s="71" t="s">
        <v>482</v>
      </c>
      <c r="F45" s="66" t="s">
        <v>29</v>
      </c>
      <c r="G45" s="66" t="s">
        <v>64</v>
      </c>
    </row>
    <row r="46" spans="1:8" ht="28.8" x14ac:dyDescent="0.3">
      <c r="A46" s="111" t="s">
        <v>44</v>
      </c>
      <c r="B46" s="111" t="s">
        <v>79</v>
      </c>
      <c r="C46" s="66" t="s">
        <v>125</v>
      </c>
      <c r="D46" s="103" t="s">
        <v>483</v>
      </c>
      <c r="E46" s="103" t="s">
        <v>484</v>
      </c>
      <c r="F46" s="66" t="s">
        <v>32</v>
      </c>
      <c r="G46" s="66" t="s">
        <v>69</v>
      </c>
    </row>
    <row r="47" spans="1:8" ht="28.8" x14ac:dyDescent="0.3">
      <c r="A47" s="111" t="s">
        <v>44</v>
      </c>
      <c r="B47" s="111" t="s">
        <v>79</v>
      </c>
      <c r="C47" s="66" t="s">
        <v>125</v>
      </c>
      <c r="D47" s="103" t="s">
        <v>483</v>
      </c>
      <c r="E47" s="103" t="s">
        <v>485</v>
      </c>
      <c r="F47" s="66" t="s">
        <v>32</v>
      </c>
      <c r="G47" s="66" t="s">
        <v>66</v>
      </c>
    </row>
    <row r="48" spans="1:8" ht="28.8" x14ac:dyDescent="0.3">
      <c r="A48" s="111" t="s">
        <v>44</v>
      </c>
      <c r="B48" s="111" t="s">
        <v>79</v>
      </c>
      <c r="C48" s="66" t="s">
        <v>125</v>
      </c>
      <c r="D48" s="73" t="s">
        <v>486</v>
      </c>
      <c r="E48" s="71" t="s">
        <v>487</v>
      </c>
      <c r="F48" s="66" t="s">
        <v>34</v>
      </c>
      <c r="G48" s="66" t="s">
        <v>63</v>
      </c>
      <c r="H48" s="66" t="s">
        <v>11</v>
      </c>
    </row>
    <row r="49" spans="1:8" ht="27.75" customHeight="1" x14ac:dyDescent="0.3">
      <c r="A49" s="111" t="s">
        <v>44</v>
      </c>
      <c r="B49" s="111" t="s">
        <v>79</v>
      </c>
      <c r="C49" s="66" t="s">
        <v>125</v>
      </c>
      <c r="D49" s="73" t="s">
        <v>488</v>
      </c>
      <c r="E49" s="71" t="s">
        <v>489</v>
      </c>
      <c r="F49" s="66" t="s">
        <v>34</v>
      </c>
      <c r="G49" s="66" t="s">
        <v>61</v>
      </c>
      <c r="H49" s="66" t="s">
        <v>20</v>
      </c>
    </row>
    <row r="50" spans="1:8" ht="57.6" x14ac:dyDescent="0.3">
      <c r="A50" s="111" t="s">
        <v>44</v>
      </c>
      <c r="B50" s="111" t="s">
        <v>84</v>
      </c>
      <c r="C50" s="66" t="s">
        <v>125</v>
      </c>
      <c r="D50" s="73" t="s">
        <v>490</v>
      </c>
      <c r="E50" s="71" t="s">
        <v>491</v>
      </c>
      <c r="F50" s="66" t="s">
        <v>17</v>
      </c>
      <c r="G50" s="66" t="s">
        <v>57</v>
      </c>
      <c r="H50" s="66" t="s">
        <v>20</v>
      </c>
    </row>
    <row r="51" spans="1:8" x14ac:dyDescent="0.3">
      <c r="A51" s="111" t="s">
        <v>44</v>
      </c>
      <c r="B51" s="111" t="s">
        <v>84</v>
      </c>
      <c r="C51" s="66" t="s">
        <v>125</v>
      </c>
      <c r="D51" s="73" t="s">
        <v>492</v>
      </c>
      <c r="E51" s="71" t="s">
        <v>493</v>
      </c>
      <c r="F51" s="66" t="s">
        <v>17</v>
      </c>
      <c r="G51" s="66" t="s">
        <v>57</v>
      </c>
      <c r="H51" s="66" t="s">
        <v>20</v>
      </c>
    </row>
    <row r="52" spans="1:8" x14ac:dyDescent="0.3">
      <c r="A52" s="111" t="s">
        <v>494</v>
      </c>
      <c r="B52" s="111"/>
      <c r="D52" s="73"/>
    </row>
    <row r="53" spans="1:8" ht="69" x14ac:dyDescent="0.3">
      <c r="A53" s="113" t="s">
        <v>495</v>
      </c>
      <c r="B53" s="113" t="s">
        <v>78</v>
      </c>
      <c r="C53" s="78" t="s">
        <v>173</v>
      </c>
      <c r="D53" s="74" t="s">
        <v>496</v>
      </c>
      <c r="E53" s="78" t="s">
        <v>497</v>
      </c>
      <c r="F53" s="78" t="s">
        <v>498</v>
      </c>
      <c r="G53" s="78" t="s">
        <v>55</v>
      </c>
      <c r="H53" s="66" t="s">
        <v>20</v>
      </c>
    </row>
    <row r="54" spans="1:8" x14ac:dyDescent="0.3">
      <c r="A54" s="111" t="s">
        <v>407</v>
      </c>
      <c r="B54" s="111" t="s">
        <v>50</v>
      </c>
      <c r="C54" s="66" t="s">
        <v>123</v>
      </c>
      <c r="D54" s="73" t="s">
        <v>499</v>
      </c>
      <c r="E54" s="71" t="s">
        <v>500</v>
      </c>
      <c r="F54" s="66" t="s">
        <v>24</v>
      </c>
      <c r="G54" s="66" t="s">
        <v>55</v>
      </c>
    </row>
    <row r="55" spans="1:8" ht="43.2" x14ac:dyDescent="0.3">
      <c r="A55" s="111" t="s">
        <v>407</v>
      </c>
      <c r="B55" s="111" t="s">
        <v>501</v>
      </c>
      <c r="C55" s="66" t="s">
        <v>133</v>
      </c>
      <c r="D55" s="73" t="s">
        <v>502</v>
      </c>
      <c r="E55" s="71" t="s">
        <v>503</v>
      </c>
      <c r="F55" s="66" t="s">
        <v>17</v>
      </c>
      <c r="G55" s="66" t="s">
        <v>55</v>
      </c>
    </row>
    <row r="56" spans="1:8" ht="28.8" x14ac:dyDescent="0.3">
      <c r="A56" s="111" t="s">
        <v>407</v>
      </c>
      <c r="B56" s="111" t="s">
        <v>504</v>
      </c>
      <c r="C56" s="66" t="s">
        <v>133</v>
      </c>
      <c r="D56" s="73" t="s">
        <v>505</v>
      </c>
      <c r="E56" s="71" t="s">
        <v>506</v>
      </c>
      <c r="F56" s="66" t="s">
        <v>24</v>
      </c>
      <c r="G56" s="66" t="s">
        <v>57</v>
      </c>
    </row>
    <row r="57" spans="1:8" x14ac:dyDescent="0.3">
      <c r="A57" s="111" t="s">
        <v>507</v>
      </c>
      <c r="B57" s="111" t="s">
        <v>717</v>
      </c>
      <c r="C57" s="66" t="s">
        <v>117</v>
      </c>
      <c r="D57" s="73" t="s">
        <v>135</v>
      </c>
      <c r="F57" s="66" t="s">
        <v>24</v>
      </c>
      <c r="G57" s="66" t="s">
        <v>54</v>
      </c>
    </row>
    <row r="58" spans="1:8" ht="28.8" x14ac:dyDescent="0.3">
      <c r="A58" s="111" t="s">
        <v>412</v>
      </c>
      <c r="B58" s="111" t="s">
        <v>50</v>
      </c>
      <c r="C58" s="66" t="s">
        <v>121</v>
      </c>
      <c r="D58" s="73" t="s">
        <v>508</v>
      </c>
      <c r="E58" s="71" t="s">
        <v>509</v>
      </c>
      <c r="F58" s="66" t="s">
        <v>24</v>
      </c>
      <c r="G58" s="66" t="s">
        <v>55</v>
      </c>
    </row>
    <row r="59" spans="1:8" ht="28.8" x14ac:dyDescent="0.3">
      <c r="A59" s="114" t="s">
        <v>39</v>
      </c>
      <c r="B59" s="114" t="s">
        <v>46</v>
      </c>
      <c r="C59" s="77" t="s">
        <v>113</v>
      </c>
      <c r="D59" s="77" t="s">
        <v>510</v>
      </c>
      <c r="E59" s="77" t="s">
        <v>511</v>
      </c>
      <c r="F59" s="77" t="s">
        <v>512</v>
      </c>
      <c r="G59" s="77" t="s">
        <v>54</v>
      </c>
    </row>
    <row r="60" spans="1:8" ht="43.2" x14ac:dyDescent="0.3">
      <c r="A60" s="111" t="s">
        <v>44</v>
      </c>
      <c r="B60" s="111" t="s">
        <v>84</v>
      </c>
      <c r="C60" s="66" t="s">
        <v>125</v>
      </c>
      <c r="D60" s="66" t="s">
        <v>513</v>
      </c>
      <c r="E60" s="79" t="s">
        <v>514</v>
      </c>
      <c r="F60" s="66" t="s">
        <v>17</v>
      </c>
      <c r="G60" s="111" t="s">
        <v>59</v>
      </c>
      <c r="H60" s="66" t="s">
        <v>20</v>
      </c>
    </row>
    <row r="61" spans="1:8" x14ac:dyDescent="0.3">
      <c r="A61" s="114" t="s">
        <v>39</v>
      </c>
      <c r="B61" s="115" t="s">
        <v>46</v>
      </c>
      <c r="C61" s="66" t="s">
        <v>113</v>
      </c>
      <c r="D61" s="65" t="s">
        <v>515</v>
      </c>
      <c r="E61" s="65" t="s">
        <v>516</v>
      </c>
      <c r="F61" s="66" t="s">
        <v>24</v>
      </c>
      <c r="G61" s="66" t="s">
        <v>57</v>
      </c>
      <c r="H61" s="66" t="s">
        <v>20</v>
      </c>
    </row>
    <row r="62" spans="1:8" ht="57.6" x14ac:dyDescent="0.3">
      <c r="A62" s="111" t="s">
        <v>407</v>
      </c>
      <c r="B62" s="111" t="s">
        <v>415</v>
      </c>
      <c r="C62" s="66" t="s">
        <v>126</v>
      </c>
      <c r="D62" s="73" t="s">
        <v>141</v>
      </c>
      <c r="E62" s="71" t="s">
        <v>517</v>
      </c>
      <c r="F62" s="66" t="s">
        <v>34</v>
      </c>
      <c r="G62" s="66" t="s">
        <v>59</v>
      </c>
      <c r="H62" s="66" t="s">
        <v>518</v>
      </c>
    </row>
    <row r="63" spans="1:8" ht="43.2" x14ac:dyDescent="0.3">
      <c r="A63" s="111" t="s">
        <v>28</v>
      </c>
      <c r="B63" s="111" t="s">
        <v>14</v>
      </c>
      <c r="C63" s="66" t="s">
        <v>133</v>
      </c>
      <c r="D63" s="73" t="s">
        <v>519</v>
      </c>
      <c r="E63" s="71" t="s">
        <v>520</v>
      </c>
      <c r="F63" s="66" t="s">
        <v>24</v>
      </c>
      <c r="G63" s="66" t="s">
        <v>55</v>
      </c>
      <c r="H63" s="66" t="s">
        <v>20</v>
      </c>
    </row>
    <row r="64" spans="1:8" x14ac:dyDescent="0.3">
      <c r="A64" s="111" t="s">
        <v>23</v>
      </c>
      <c r="B64" s="111" t="s">
        <v>50</v>
      </c>
      <c r="C64" s="66" t="s">
        <v>121</v>
      </c>
      <c r="D64" s="73" t="s">
        <v>521</v>
      </c>
      <c r="E64" s="71" t="s">
        <v>522</v>
      </c>
      <c r="F64" s="66" t="s">
        <v>32</v>
      </c>
      <c r="G64" s="66" t="s">
        <v>55</v>
      </c>
    </row>
    <row r="65" spans="1:9" ht="28.8" x14ac:dyDescent="0.3">
      <c r="A65" s="114" t="s">
        <v>39</v>
      </c>
      <c r="B65" s="114" t="s">
        <v>46</v>
      </c>
      <c r="C65" s="77" t="s">
        <v>113</v>
      </c>
      <c r="D65" s="77" t="s">
        <v>523</v>
      </c>
      <c r="E65" s="77" t="s">
        <v>524</v>
      </c>
      <c r="F65" s="77" t="s">
        <v>525</v>
      </c>
      <c r="G65" s="77" t="s">
        <v>57</v>
      </c>
      <c r="H65" s="77" t="s">
        <v>20</v>
      </c>
    </row>
    <row r="66" spans="1:9" ht="43.2" x14ac:dyDescent="0.3">
      <c r="A66" s="114" t="s">
        <v>39</v>
      </c>
      <c r="B66" s="114" t="s">
        <v>46</v>
      </c>
      <c r="C66" s="77" t="s">
        <v>113</v>
      </c>
      <c r="D66" s="77" t="s">
        <v>526</v>
      </c>
      <c r="E66" s="77" t="s">
        <v>527</v>
      </c>
      <c r="F66" s="77" t="s">
        <v>528</v>
      </c>
      <c r="G66" s="77" t="s">
        <v>54</v>
      </c>
      <c r="H66" s="77"/>
    </row>
    <row r="67" spans="1:9" x14ac:dyDescent="0.3">
      <c r="A67" s="114" t="s">
        <v>39</v>
      </c>
      <c r="B67" s="114" t="s">
        <v>46</v>
      </c>
      <c r="C67" s="77" t="s">
        <v>113</v>
      </c>
      <c r="D67" s="77" t="s">
        <v>529</v>
      </c>
      <c r="E67" s="77" t="s">
        <v>530</v>
      </c>
      <c r="F67" s="77" t="s">
        <v>531</v>
      </c>
      <c r="G67" s="77" t="s">
        <v>57</v>
      </c>
    </row>
    <row r="68" spans="1:9" x14ac:dyDescent="0.3">
      <c r="A68" s="111" t="s">
        <v>412</v>
      </c>
      <c r="B68" s="111" t="s">
        <v>422</v>
      </c>
      <c r="C68" s="66" t="s">
        <v>177</v>
      </c>
      <c r="D68" s="73" t="s">
        <v>532</v>
      </c>
      <c r="E68" s="71" t="s">
        <v>533</v>
      </c>
      <c r="F68" s="66" t="s">
        <v>40</v>
      </c>
      <c r="G68" s="66" t="s">
        <v>54</v>
      </c>
      <c r="H68" s="66" t="s">
        <v>20</v>
      </c>
    </row>
    <row r="69" spans="1:9" x14ac:dyDescent="0.3">
      <c r="A69" s="111" t="s">
        <v>23</v>
      </c>
      <c r="B69" s="111" t="s">
        <v>77</v>
      </c>
      <c r="C69" s="66" t="s">
        <v>151</v>
      </c>
      <c r="D69" s="73" t="s">
        <v>534</v>
      </c>
      <c r="E69" s="73" t="s">
        <v>534</v>
      </c>
      <c r="F69" s="66" t="s">
        <v>29</v>
      </c>
      <c r="G69" s="66" t="s">
        <v>54</v>
      </c>
      <c r="H69" s="66" t="s">
        <v>20</v>
      </c>
    </row>
    <row r="70" spans="1:9" x14ac:dyDescent="0.3">
      <c r="A70" s="111" t="s">
        <v>28</v>
      </c>
      <c r="B70" s="111" t="s">
        <v>60</v>
      </c>
      <c r="C70" s="66" t="s">
        <v>121</v>
      </c>
      <c r="D70" s="73" t="s">
        <v>535</v>
      </c>
      <c r="E70" s="71" t="s">
        <v>536</v>
      </c>
      <c r="F70" s="66" t="s">
        <v>34</v>
      </c>
      <c r="G70" s="66" t="s">
        <v>61</v>
      </c>
    </row>
    <row r="71" spans="1:9" x14ac:dyDescent="0.3">
      <c r="A71" s="111" t="s">
        <v>28</v>
      </c>
      <c r="B71" s="111" t="s">
        <v>60</v>
      </c>
      <c r="C71" s="66" t="s">
        <v>121</v>
      </c>
      <c r="D71" s="73" t="s">
        <v>537</v>
      </c>
      <c r="E71" s="71" t="s">
        <v>538</v>
      </c>
      <c r="F71" s="66" t="s">
        <v>32</v>
      </c>
      <c r="G71" s="66" t="s">
        <v>61</v>
      </c>
    </row>
    <row r="72" spans="1:9" ht="43.2" x14ac:dyDescent="0.3">
      <c r="A72" s="111" t="s">
        <v>23</v>
      </c>
      <c r="B72" s="111" t="s">
        <v>86</v>
      </c>
      <c r="C72" s="66" t="s">
        <v>119</v>
      </c>
      <c r="D72" s="73" t="s">
        <v>539</v>
      </c>
      <c r="E72" s="71" t="s">
        <v>540</v>
      </c>
      <c r="F72" s="66" t="s">
        <v>29</v>
      </c>
      <c r="G72" s="66" t="s">
        <v>55</v>
      </c>
      <c r="H72" s="66" t="s">
        <v>20</v>
      </c>
    </row>
    <row r="73" spans="1:9" s="84" customFormat="1" ht="57" customHeight="1" x14ac:dyDescent="0.3">
      <c r="A73" s="116" t="s">
        <v>495</v>
      </c>
      <c r="B73" s="116" t="s">
        <v>78</v>
      </c>
      <c r="C73" s="90" t="s">
        <v>113</v>
      </c>
      <c r="D73" s="90" t="s">
        <v>168</v>
      </c>
      <c r="E73" s="91" t="s">
        <v>541</v>
      </c>
      <c r="F73" s="90" t="s">
        <v>542</v>
      </c>
      <c r="G73" s="66" t="s">
        <v>55</v>
      </c>
      <c r="H73" s="66" t="s">
        <v>543</v>
      </c>
      <c r="I73" s="89"/>
    </row>
    <row r="74" spans="1:9" ht="37.5" customHeight="1" x14ac:dyDescent="0.3">
      <c r="A74" s="111" t="s">
        <v>31</v>
      </c>
      <c r="B74" s="111" t="s">
        <v>78</v>
      </c>
      <c r="C74" s="90" t="s">
        <v>113</v>
      </c>
      <c r="D74" s="73" t="s">
        <v>161</v>
      </c>
      <c r="E74" s="71" t="s">
        <v>544</v>
      </c>
      <c r="F74" s="66" t="s">
        <v>24</v>
      </c>
      <c r="G74" s="66" t="s">
        <v>55</v>
      </c>
      <c r="H74" s="66" t="s">
        <v>11</v>
      </c>
    </row>
    <row r="75" spans="1:9" x14ac:dyDescent="0.3">
      <c r="A75" s="111" t="s">
        <v>28</v>
      </c>
      <c r="B75" s="111" t="s">
        <v>60</v>
      </c>
      <c r="C75" s="90" t="s">
        <v>177</v>
      </c>
      <c r="D75" s="73" t="s">
        <v>545</v>
      </c>
      <c r="E75" s="71" t="s">
        <v>546</v>
      </c>
      <c r="F75" s="66" t="s">
        <v>24</v>
      </c>
      <c r="G75" s="66" t="s">
        <v>54</v>
      </c>
      <c r="H75" s="66" t="s">
        <v>20</v>
      </c>
    </row>
    <row r="76" spans="1:9" ht="28.8" x14ac:dyDescent="0.25">
      <c r="A76" s="114" t="s">
        <v>39</v>
      </c>
      <c r="B76" s="114" t="s">
        <v>46</v>
      </c>
      <c r="C76" s="77" t="s">
        <v>113</v>
      </c>
      <c r="D76" s="77" t="s">
        <v>176</v>
      </c>
      <c r="E76" s="77" t="s">
        <v>547</v>
      </c>
      <c r="F76" s="77" t="s">
        <v>548</v>
      </c>
      <c r="G76" s="87" t="s">
        <v>55</v>
      </c>
      <c r="H76" s="86" t="s">
        <v>549</v>
      </c>
      <c r="I76" s="85"/>
    </row>
    <row r="77" spans="1:9" x14ac:dyDescent="0.25">
      <c r="A77" s="114" t="s">
        <v>39</v>
      </c>
      <c r="B77" s="114" t="s">
        <v>46</v>
      </c>
      <c r="C77" s="77" t="s">
        <v>113</v>
      </c>
      <c r="D77" s="77" t="s">
        <v>550</v>
      </c>
      <c r="E77" s="77" t="s">
        <v>551</v>
      </c>
      <c r="F77" s="77" t="s">
        <v>552</v>
      </c>
      <c r="G77" s="87" t="s">
        <v>57</v>
      </c>
      <c r="H77" s="88"/>
      <c r="I77" s="85"/>
    </row>
    <row r="78" spans="1:9" ht="28.8" x14ac:dyDescent="0.3">
      <c r="A78" s="111" t="s">
        <v>44</v>
      </c>
      <c r="B78" s="111" t="s">
        <v>79</v>
      </c>
      <c r="C78" s="66" t="s">
        <v>125</v>
      </c>
      <c r="D78" s="104" t="s">
        <v>553</v>
      </c>
      <c r="E78" s="105" t="s">
        <v>554</v>
      </c>
      <c r="F78" s="66" t="s">
        <v>24</v>
      </c>
      <c r="G78" s="66" t="s">
        <v>61</v>
      </c>
      <c r="H78" s="66" t="s">
        <v>20</v>
      </c>
    </row>
    <row r="79" spans="1:9" ht="43.2" x14ac:dyDescent="0.3">
      <c r="A79" s="111" t="s">
        <v>28</v>
      </c>
      <c r="B79" s="111" t="s">
        <v>77</v>
      </c>
      <c r="C79" s="66" t="s">
        <v>122</v>
      </c>
      <c r="D79" s="73" t="s">
        <v>555</v>
      </c>
      <c r="E79" s="71" t="s">
        <v>556</v>
      </c>
      <c r="F79" s="66" t="s">
        <v>24</v>
      </c>
      <c r="G79" s="66" t="s">
        <v>57</v>
      </c>
      <c r="H79" s="66" t="s">
        <v>20</v>
      </c>
    </row>
    <row r="80" spans="1:9" ht="28.8" x14ac:dyDescent="0.3">
      <c r="A80" s="111" t="s">
        <v>33</v>
      </c>
      <c r="B80" s="111" t="s">
        <v>82</v>
      </c>
      <c r="C80" s="66" t="s">
        <v>122</v>
      </c>
      <c r="D80" s="73" t="s">
        <v>557</v>
      </c>
      <c r="E80" s="71" t="s">
        <v>558</v>
      </c>
      <c r="F80" s="66" t="s">
        <v>24</v>
      </c>
      <c r="G80" s="66" t="s">
        <v>55</v>
      </c>
      <c r="H80" s="66" t="s">
        <v>20</v>
      </c>
    </row>
    <row r="81" spans="1:8" ht="28.8" x14ac:dyDescent="0.3">
      <c r="A81" s="116" t="s">
        <v>495</v>
      </c>
      <c r="B81" s="116" t="s">
        <v>78</v>
      </c>
      <c r="C81" s="90" t="s">
        <v>113</v>
      </c>
      <c r="D81" s="73" t="s">
        <v>559</v>
      </c>
      <c r="E81" s="71" t="s">
        <v>560</v>
      </c>
      <c r="F81" s="66" t="s">
        <v>32</v>
      </c>
      <c r="G81" s="66" t="s">
        <v>55</v>
      </c>
      <c r="H81" s="66" t="s">
        <v>20</v>
      </c>
    </row>
    <row r="82" spans="1:8" x14ac:dyDescent="0.3">
      <c r="A82" s="111" t="s">
        <v>28</v>
      </c>
      <c r="B82" s="111" t="s">
        <v>60</v>
      </c>
      <c r="C82" s="66" t="s">
        <v>121</v>
      </c>
      <c r="D82" s="73" t="s">
        <v>561</v>
      </c>
      <c r="E82" s="71" t="s">
        <v>562</v>
      </c>
      <c r="F82" s="66" t="s">
        <v>32</v>
      </c>
      <c r="G82" s="66" t="s">
        <v>63</v>
      </c>
    </row>
    <row r="83" spans="1:8" x14ac:dyDescent="0.3">
      <c r="A83" s="111" t="s">
        <v>28</v>
      </c>
      <c r="B83" s="111" t="s">
        <v>50</v>
      </c>
      <c r="C83" s="66" t="s">
        <v>123</v>
      </c>
      <c r="D83" s="73" t="s">
        <v>563</v>
      </c>
      <c r="E83" s="71" t="s">
        <v>564</v>
      </c>
      <c r="F83" s="66" t="s">
        <v>17</v>
      </c>
      <c r="G83" s="66" t="s">
        <v>54</v>
      </c>
    </row>
    <row r="84" spans="1:8" x14ac:dyDescent="0.3">
      <c r="A84" s="111" t="s">
        <v>28</v>
      </c>
      <c r="B84" s="111" t="s">
        <v>50</v>
      </c>
      <c r="C84" s="66" t="s">
        <v>126</v>
      </c>
      <c r="D84" s="73" t="s">
        <v>565</v>
      </c>
      <c r="E84" s="71" t="s">
        <v>566</v>
      </c>
      <c r="F84" s="66" t="s">
        <v>29</v>
      </c>
      <c r="G84" s="66" t="s">
        <v>54</v>
      </c>
    </row>
    <row r="85" spans="1:8" x14ac:dyDescent="0.3">
      <c r="A85" s="111" t="s">
        <v>28</v>
      </c>
      <c r="B85" s="111" t="s">
        <v>50</v>
      </c>
      <c r="C85" s="66" t="s">
        <v>126</v>
      </c>
      <c r="D85" s="73" t="s">
        <v>567</v>
      </c>
      <c r="E85" s="71" t="s">
        <v>568</v>
      </c>
      <c r="F85" s="66" t="s">
        <v>17</v>
      </c>
      <c r="G85" s="66" t="s">
        <v>55</v>
      </c>
      <c r="H85" s="66" t="s">
        <v>20</v>
      </c>
    </row>
  </sheetData>
  <mergeCells count="3">
    <mergeCell ref="A2:B2"/>
    <mergeCell ref="D2:E2"/>
    <mergeCell ref="A1:H1"/>
  </mergeCells>
  <phoneticPr fontId="12" type="noConversion"/>
  <conditionalFormatting sqref="A3:G3">
    <cfRule type="containsText" dxfId="23" priority="16" operator="containsText" text="TBA">
      <formula>NOT(ISERROR(SEARCH("TBA",A3)))</formula>
    </cfRule>
    <cfRule type="containsBlanks" dxfId="22" priority="17">
      <formula>LEN(TRIM(A3))=0</formula>
    </cfRule>
    <cfRule type="containsText" dxfId="21" priority="19" operator="containsText" text="TBC">
      <formula>NOT(ISERROR(SEARCH("TBC",A3)))</formula>
    </cfRule>
    <cfRule type="beginsWith" dxfId="20" priority="20" operator="beginsWith" text="0">
      <formula>LEFT(A3,LEN("0"))="0"</formula>
    </cfRule>
  </conditionalFormatting>
  <conditionalFormatting sqref="B61">
    <cfRule type="containsBlanks" dxfId="19" priority="12">
      <formula>LEN(TRIM(B61))=0</formula>
    </cfRule>
  </conditionalFormatting>
  <conditionalFormatting sqref="D61:E61">
    <cfRule type="containsBlanks" dxfId="18" priority="11">
      <formula>LEN(TRIM(D61))=0</formula>
    </cfRule>
  </conditionalFormatting>
  <dataValidations count="5">
    <dataValidation type="list" allowBlank="1" showInputMessage="1" showErrorMessage="1" sqref="F86:F49884" xr:uid="{D9B600A5-6F19-4E2E-BB78-94EB67B038C1}">
      <formula1>#REF!</formula1>
    </dataValidation>
    <dataValidation type="list" allowBlank="1" showInputMessage="1" showErrorMessage="1" errorTitle="Incorrect Value Entered" error="Due to the new format, most dates can now only be entered as financial year quarters, please see the drop down list for options." sqref="G2" xr:uid="{0789B037-09D9-4512-B157-A7A137559614}">
      <formula1>#REF!</formula1>
    </dataValidation>
    <dataValidation type="list" allowBlank="1" showInputMessage="1" showErrorMessage="1" errorTitle="Error; Non-Allowed Value" error="if you are receiving this error message, it means you have tried to enter a value that is not allowed, please use the cells drop down options for a list of allowed values." sqref="G86:G1048576" xr:uid="{863F3F58-9A73-4778-BFB0-FCFBDFCA6050}">
      <formula1>#REF!</formula1>
    </dataValidation>
    <dataValidation type="list" allowBlank="1" showInputMessage="1" showErrorMessage="1" errorTitle="Error: Non-Allowed Input" error="If you are receiving this error message, you have entered a value not in the drop down list, please use the drop down list. alternatively, if you need a value entered, please contact Dan Brown and it will be added." sqref="A86:A1048503" xr:uid="{929E7EA8-7AA1-4B9A-ACBD-05D7FF026DE3}">
      <formula1>#REF!</formula1>
    </dataValidation>
    <dataValidation type="list" allowBlank="1" showInputMessage="1" showErrorMessage="1" errorTitle="Error: Non Allowed Input" error="if you have received this error, the value you have entered is not on the validated list, please use the drop down list or contact Dan Brown" sqref="B86:B1048576" xr:uid="{C25C862A-002C-4B36-AD96-0B8102F1E3C7}">
      <formula1>#REF!</formula1>
    </dataValidation>
  </dataValidations>
  <pageMargins left="0.7" right="0.7" top="0.75" bottom="0.75" header="0.3" footer="0.3"/>
  <pageSetup paperSize="9" orientation="portrait" horizontalDpi="1200" verticalDpi="12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1" operator="containsText" id="{72901984-7EBE-4C69-8F84-8F3E5411EDB9}">
            <xm:f>NOT(ISERROR(SEARCH(#REF!,G4)))</xm:f>
            <xm:f>#REF!</xm:f>
            <x14:dxf>
              <fill>
                <patternFill>
                  <bgColor rgb="FFFF0000"/>
                </patternFill>
              </fill>
            </x14:dxf>
          </x14:cfRule>
          <x14:cfRule type="containsText" priority="2" operator="containsText" id="{2ED0EBC1-B43F-4919-BD06-CE6986E8B5A9}">
            <xm:f>NOT(ISERROR(SEARCH(#REF!,G4)))</xm:f>
            <xm:f>#REF!</xm:f>
            <x14:dxf>
              <fill>
                <patternFill>
                  <bgColor rgb="FFFF0000"/>
                </patternFill>
              </fill>
            </x14:dxf>
          </x14:cfRule>
          <xm:sqref>G4:G85</xm:sqref>
        </x14:conditionalFormatting>
        <x14:conditionalFormatting xmlns:xm="http://schemas.microsoft.com/office/excel/2006/main">
          <x14:cfRule type="containsText" priority="13" operator="containsText" id="{F4E5CCF1-A50B-4EC9-A895-811C34A48B8D}">
            <xm:f>NOT(ISERROR(SEARCH(#REF!,G78)))</xm:f>
            <xm:f>#REF!</xm:f>
            <x14:dxf>
              <fill>
                <patternFill>
                  <bgColor rgb="FFFF0000"/>
                </patternFill>
              </fill>
            </x14:dxf>
          </x14:cfRule>
          <xm:sqref>G78:G1048576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errorTitle="Error: Non-Allowed Input" error="If you are receiving this error message, you have entered a value not in the drop down list, please use the drop down list. alternatively, if you need a value entered, please contact Dan Brown and it will be added." xr:uid="{3D24A5FA-4E56-4A9F-AB57-25EBA30AE63E}">
          <x14:formula1>
            <xm:f>Guidance!$I$92:$I$113</xm:f>
          </x14:formula1>
          <xm:sqref>C2</xm:sqref>
        </x14:dataValidation>
        <x14:dataValidation type="list" allowBlank="1" showInputMessage="1" showErrorMessage="1" errorTitle="Error: Non-Allowed Input" error="If you are receiving this error message, you have entered a value not in the drop down list, please use the drop down list. alternatively, if you need a value entered, please contact Dan Brown and it will be added." xr:uid="{8E6A9AB6-8BE0-4003-82EE-179AEC0D4BDB}">
          <x14:formula1>
            <xm:f>Guidance!$I$92:$I$126</xm:f>
          </x14:formula1>
          <xm:sqref>C86:C1048576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94505-E027-4E99-82A5-468809925C74}">
  <sheetPr>
    <tabColor theme="9"/>
  </sheetPr>
  <dimension ref="A1:N6"/>
  <sheetViews>
    <sheetView topLeftCell="D1" zoomScale="70" zoomScaleNormal="70" workbookViewId="0">
      <selection activeCell="G29" sqref="G29"/>
    </sheetView>
  </sheetViews>
  <sheetFormatPr defaultRowHeight="14.4" x14ac:dyDescent="0.3"/>
  <cols>
    <col min="1" max="1" width="12.5546875" customWidth="1"/>
    <col min="2" max="2" width="29" customWidth="1"/>
    <col min="3" max="3" width="59.5546875" customWidth="1"/>
    <col min="4" max="4" width="36.44140625" customWidth="1"/>
    <col min="5" max="5" width="87.44140625" bestFit="1" customWidth="1"/>
    <col min="6" max="6" width="56.6640625" bestFit="1" customWidth="1"/>
    <col min="7" max="7" width="60.5546875" customWidth="1"/>
    <col min="8" max="8" width="34.6640625" bestFit="1" customWidth="1"/>
    <col min="9" max="9" width="19.6640625" customWidth="1"/>
    <col min="10" max="10" width="15.6640625" customWidth="1"/>
    <col min="11" max="11" width="18.44140625" customWidth="1"/>
    <col min="12" max="12" width="15.6640625" bestFit="1" customWidth="1"/>
    <col min="13" max="13" width="74.6640625" bestFit="1" customWidth="1"/>
    <col min="14" max="14" width="26.5546875" style="57" bestFit="1" customWidth="1"/>
  </cols>
  <sheetData>
    <row r="1" spans="1:14" ht="24.6" x14ac:dyDescent="0.4">
      <c r="A1" s="153" t="s">
        <v>569</v>
      </c>
      <c r="B1" s="153"/>
      <c r="C1" s="153"/>
      <c r="D1" s="153"/>
      <c r="E1" s="153"/>
      <c r="F1" s="153"/>
      <c r="G1" s="153"/>
      <c r="H1" s="153"/>
      <c r="I1" s="153"/>
      <c r="J1" s="153"/>
      <c r="K1" s="153"/>
      <c r="L1" s="153"/>
      <c r="M1" s="153"/>
      <c r="N1" s="153"/>
    </row>
    <row r="2" spans="1:14" ht="28.2" x14ac:dyDescent="0.3">
      <c r="A2" s="155" t="s">
        <v>570</v>
      </c>
      <c r="B2" s="155"/>
      <c r="C2" s="154" t="s">
        <v>571</v>
      </c>
      <c r="D2" s="154"/>
      <c r="E2" s="155" t="s">
        <v>572</v>
      </c>
      <c r="F2" s="155"/>
      <c r="G2" s="155"/>
      <c r="H2" s="155"/>
      <c r="I2" s="16" t="s">
        <v>573</v>
      </c>
      <c r="J2" s="155" t="s">
        <v>574</v>
      </c>
      <c r="K2" s="155"/>
      <c r="L2" s="155" t="s">
        <v>575</v>
      </c>
      <c r="M2" s="155"/>
      <c r="N2" s="155"/>
    </row>
    <row r="3" spans="1:14" ht="27" customHeight="1" x14ac:dyDescent="0.3">
      <c r="A3" s="13" t="s">
        <v>89</v>
      </c>
      <c r="B3" s="14" t="s">
        <v>90</v>
      </c>
      <c r="C3" s="14" t="s">
        <v>92</v>
      </c>
      <c r="D3" s="14" t="s">
        <v>93</v>
      </c>
      <c r="E3" s="14" t="s">
        <v>212</v>
      </c>
      <c r="F3" s="14" t="s">
        <v>213</v>
      </c>
      <c r="G3" s="14" t="s">
        <v>576</v>
      </c>
      <c r="H3" s="14" t="s">
        <v>215</v>
      </c>
      <c r="I3" s="14" t="s">
        <v>101</v>
      </c>
      <c r="J3" s="15" t="s">
        <v>577</v>
      </c>
      <c r="K3" s="17" t="s">
        <v>578</v>
      </c>
      <c r="L3" s="13" t="s">
        <v>218</v>
      </c>
      <c r="M3" s="13" t="s">
        <v>579</v>
      </c>
      <c r="N3" s="12" t="s">
        <v>112</v>
      </c>
    </row>
    <row r="4" spans="1:14" x14ac:dyDescent="0.3">
      <c r="A4" s="58" t="s">
        <v>143</v>
      </c>
      <c r="B4" t="s">
        <v>118</v>
      </c>
      <c r="C4" s="24" t="s">
        <v>33</v>
      </c>
      <c r="D4" t="s">
        <v>584</v>
      </c>
      <c r="E4" s="24" t="s">
        <v>585</v>
      </c>
      <c r="F4" s="24" t="s">
        <v>22</v>
      </c>
      <c r="G4" s="24" t="s">
        <v>586</v>
      </c>
      <c r="H4" t="s">
        <v>581</v>
      </c>
      <c r="I4" t="s">
        <v>32</v>
      </c>
      <c r="J4" t="s">
        <v>57</v>
      </c>
      <c r="K4" t="s">
        <v>59</v>
      </c>
      <c r="L4" t="s">
        <v>15</v>
      </c>
      <c r="M4" s="59" t="s">
        <v>583</v>
      </c>
      <c r="N4" s="57" t="s">
        <v>26</v>
      </c>
    </row>
    <row r="5" spans="1:14" x14ac:dyDescent="0.3">
      <c r="A5" s="58" t="s">
        <v>160</v>
      </c>
      <c r="B5" t="s">
        <v>113</v>
      </c>
      <c r="C5" s="66" t="s">
        <v>31</v>
      </c>
      <c r="D5" s="66" t="s">
        <v>78</v>
      </c>
      <c r="E5" s="24" t="s">
        <v>588</v>
      </c>
      <c r="F5" s="24" t="s">
        <v>22</v>
      </c>
      <c r="G5" s="24" t="s">
        <v>589</v>
      </c>
      <c r="H5" t="s">
        <v>8</v>
      </c>
      <c r="I5" t="s">
        <v>24</v>
      </c>
      <c r="J5" t="s">
        <v>54</v>
      </c>
      <c r="K5" t="s">
        <v>55</v>
      </c>
      <c r="L5" t="s">
        <v>15</v>
      </c>
      <c r="M5" s="59"/>
      <c r="N5" s="57" t="s">
        <v>590</v>
      </c>
    </row>
    <row r="6" spans="1:14" x14ac:dyDescent="0.3">
      <c r="A6" s="58" t="s">
        <v>175</v>
      </c>
      <c r="B6" t="s">
        <v>113</v>
      </c>
      <c r="C6" s="24" t="s">
        <v>39</v>
      </c>
      <c r="D6" t="s">
        <v>46</v>
      </c>
      <c r="E6" s="77" t="s">
        <v>592</v>
      </c>
      <c r="F6" s="24" t="s">
        <v>13</v>
      </c>
      <c r="G6" s="24" t="s">
        <v>593</v>
      </c>
      <c r="H6" t="s">
        <v>8</v>
      </c>
      <c r="I6" t="s">
        <v>32</v>
      </c>
      <c r="J6" t="s">
        <v>55</v>
      </c>
      <c r="K6" t="s">
        <v>57</v>
      </c>
      <c r="L6" t="s">
        <v>15</v>
      </c>
      <c r="M6" s="59"/>
      <c r="N6" s="57">
        <v>95603</v>
      </c>
    </row>
  </sheetData>
  <mergeCells count="6">
    <mergeCell ref="A1:N1"/>
    <mergeCell ref="C2:D2"/>
    <mergeCell ref="A2:B2"/>
    <mergeCell ref="J2:K2"/>
    <mergeCell ref="E2:H2"/>
    <mergeCell ref="L2:N2"/>
  </mergeCells>
  <conditionalFormatting sqref="A4:N4">
    <cfRule type="containsBlanks" dxfId="14" priority="12">
      <formula>LEN(TRIM(A4))=0</formula>
    </cfRule>
  </conditionalFormatting>
  <conditionalFormatting sqref="B3:K3">
    <cfRule type="containsText" dxfId="13" priority="7" operator="containsText" text="TBA">
      <formula>NOT(ISERROR(SEARCH("TBA",B3)))</formula>
    </cfRule>
    <cfRule type="containsBlanks" dxfId="12" priority="8">
      <formula>LEN(TRIM(B3))=0</formula>
    </cfRule>
    <cfRule type="containsText" dxfId="11" priority="10" operator="containsText" text="TBC">
      <formula>NOT(ISERROR(SEARCH("TBC",B3)))</formula>
    </cfRule>
    <cfRule type="beginsWith" dxfId="10" priority="11" operator="beginsWith" text="0">
      <formula>LEFT(B3,LEN("0"))="0"</formula>
    </cfRule>
  </conditionalFormatting>
  <conditionalFormatting sqref="K3">
    <cfRule type="cellIs" dxfId="9" priority="9" operator="lessThan">
      <formula>TODAY()</formula>
    </cfRule>
  </conditionalFormatting>
  <conditionalFormatting sqref="L4:L1048576">
    <cfRule type="containsText" dxfId="8" priority="5" operator="containsText" text="PIN Live">
      <formula>NOT(ISERROR(SEARCH("PIN Live",L4)))</formula>
    </cfRule>
    <cfRule type="beginsWith" dxfId="7" priority="6" operator="beginsWith" text="PIN Closed">
      <formula>LEFT(L4,LEN("PIN Closed"))="PIN Closed"</formula>
    </cfRule>
  </conditionalFormatting>
  <dataValidations count="7">
    <dataValidation type="list" allowBlank="1" showInputMessage="1" showErrorMessage="1" errorTitle="Error: Non-Allowed Input" error="If you are receiving this error message, you have entered a value not in the drop down list, please use the drop down list. alternatively, if you need a value entered, please contact Dan Brown and it will be added." sqref="C7:C1048576" xr:uid="{0F24BF04-6AD9-4766-B576-70B798ACE674}">
      <formula1>#REF!</formula1>
    </dataValidation>
    <dataValidation type="list" allowBlank="1" showInputMessage="1" showErrorMessage="1" errorTitle="Error: Non-Allowed Input" error="if you are receiving this error message then you have input a response that is not allowed through the data validation, please use the drop down on the cells, if you need an option added or ammended please contact Dan Brown" sqref="D7:D1048576" xr:uid="{59BFB164-F8A9-444C-B209-FC6364170329}">
      <formula1>#REF!</formula1>
    </dataValidation>
    <dataValidation type="list" allowBlank="1" showInputMessage="1" showErrorMessage="1" sqref="K7:K9967 I7:I49967" xr:uid="{A6C7C5F6-7A88-473B-9CF3-81F397F3A6DF}">
      <formula1>#REF!</formula1>
    </dataValidation>
    <dataValidation type="list" allowBlank="1" showInputMessage="1" showErrorMessage="1" errorTitle="Error: Non-Allowed Input" error="if you are receiving this error, you have entered a response that isnt valid, please use the drop down list on each cell too pick the correct response, if your desired response is not listed, contact Dan Brown to add it." sqref="J7:J1048576" xr:uid="{678E854D-9327-47AF-8561-FA756F7CFAC6}">
      <formula1>#REF!</formula1>
    </dataValidation>
    <dataValidation type="list" allowBlank="1" showInputMessage="1" showErrorMessage="1" errorTitle="dis-allowed entry" error="Due to the new format, this column only allows certain responses for entry, please see the drop down list for options." sqref="F7:F9967" xr:uid="{6323E936-B343-4AF4-B3EF-E1503C307B99}">
      <formula1>#REF!</formula1>
    </dataValidation>
    <dataValidation type="list" allowBlank="1" showInputMessage="1" showErrorMessage="1" errorTitle="Error: Drop-Down not used" error="Hello, if you are getting this error message,you have attempted to put data into a code validated cell, please only use options provided by the drop down list." sqref="L7:L9967" xr:uid="{610F2EB4-C19D-4AE0-B1AA-139EF486FD12}">
      <formula1>#REF!</formula1>
    </dataValidation>
    <dataValidation type="list" allowBlank="1" showInputMessage="1" showErrorMessage="1" errorTitle="Error: Non-Allowed Input" error="If you are receiving this error message, you have entered a detail not on the data validated list, contact Daniel Brown if you need a detail added or ammended to the list." sqref="H7:H1048576" xr:uid="{7F18A3F0-4DC5-4D56-92E4-BE889253CEA3}">
      <formula1>#REF!</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errorTitle="Error: Non-Allowed Input" error="If you are receiving this error message, you have entered a value not in the drop down list, please use the drop down list. alternatively, if you need a value entered, please contact Dan Brown and it will be added." xr:uid="{778AB928-14B7-4D91-9524-062D26DD9074}">
          <x14:formula1>
            <xm:f>Guidance!$I$92:$I$113</xm:f>
          </x14:formula1>
          <xm:sqref>B1:B3</xm:sqref>
        </x14:dataValidation>
        <x14:dataValidation type="list" allowBlank="1" showInputMessage="1" showErrorMessage="1" errorTitle="Error: Non-Allowed Input" error="If you are receiving this error message, you have entered a value not in the drop down list, please use the drop down list. alternatively, if you need a value entered, please contact Dan Brown and it will be added." xr:uid="{908FC61C-E9C9-4DAF-B909-F8C024AFAA1D}">
          <x14:formula1>
            <xm:f>Guidance!$I$92:$I$126</xm:f>
          </x14:formula1>
          <xm:sqref>B7:B1048576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B6C53-C94F-4D82-A833-6417983B8510}">
  <sheetPr>
    <tabColor theme="9"/>
  </sheetPr>
  <dimension ref="A1:J9"/>
  <sheetViews>
    <sheetView zoomScale="83" zoomScaleNormal="100" workbookViewId="0">
      <selection activeCell="D9" sqref="D9"/>
    </sheetView>
  </sheetViews>
  <sheetFormatPr defaultColWidth="9.33203125" defaultRowHeight="14.4" x14ac:dyDescent="0.3"/>
  <cols>
    <col min="1" max="1" width="23.44140625" style="66" customWidth="1"/>
    <col min="2" max="2" width="21.6640625" style="66" customWidth="1"/>
    <col min="3" max="3" width="34.6640625" style="71" customWidth="1"/>
    <col min="4" max="4" width="46.44140625" style="71" bestFit="1" customWidth="1"/>
    <col min="5" max="5" width="27.6640625" style="66" bestFit="1" customWidth="1"/>
    <col min="6" max="6" width="24.5546875" style="66" customWidth="1"/>
    <col min="7" max="9" width="42.6640625" style="66" bestFit="1" customWidth="1"/>
    <col min="10" max="10" width="21.5546875" style="66" customWidth="1"/>
    <col min="11" max="16384" width="9.33203125" style="66"/>
  </cols>
  <sheetData>
    <row r="1" spans="1:10" ht="24.6" x14ac:dyDescent="0.3">
      <c r="A1" s="156" t="s">
        <v>594</v>
      </c>
      <c r="B1" s="156"/>
      <c r="C1" s="156"/>
      <c r="D1" s="156"/>
      <c r="E1" s="156"/>
      <c r="F1" s="156"/>
      <c r="G1" s="156"/>
      <c r="H1" s="156"/>
      <c r="I1" s="156"/>
      <c r="J1" s="156"/>
    </row>
    <row r="2" spans="1:10" x14ac:dyDescent="0.3">
      <c r="A2" s="67"/>
      <c r="B2" s="157" t="s">
        <v>595</v>
      </c>
      <c r="C2" s="157"/>
      <c r="D2" s="157"/>
      <c r="E2" s="157"/>
      <c r="F2" s="67" t="s">
        <v>404</v>
      </c>
      <c r="G2" s="157" t="s">
        <v>596</v>
      </c>
      <c r="H2" s="157"/>
      <c r="I2" s="157"/>
      <c r="J2" s="67" t="s">
        <v>597</v>
      </c>
    </row>
    <row r="3" spans="1:10" ht="27" customHeight="1" x14ac:dyDescent="0.3">
      <c r="A3" s="67" t="s">
        <v>598</v>
      </c>
      <c r="B3" s="80" t="s">
        <v>89</v>
      </c>
      <c r="C3" s="81" t="s">
        <v>95</v>
      </c>
      <c r="D3" s="81" t="s">
        <v>278</v>
      </c>
      <c r="E3" s="80" t="s">
        <v>100</v>
      </c>
      <c r="F3" s="80" t="s">
        <v>101</v>
      </c>
      <c r="G3" s="82" t="s">
        <v>279</v>
      </c>
      <c r="H3" s="82" t="s">
        <v>280</v>
      </c>
      <c r="I3" s="81" t="s">
        <v>281</v>
      </c>
      <c r="J3" s="80" t="s">
        <v>282</v>
      </c>
    </row>
    <row r="4" spans="1:10" s="111" customFormat="1" ht="43.2" x14ac:dyDescent="0.3">
      <c r="A4" s="111" t="s">
        <v>134</v>
      </c>
      <c r="B4" s="111" t="s">
        <v>142</v>
      </c>
      <c r="C4" s="112" t="s">
        <v>599</v>
      </c>
      <c r="D4" s="112" t="s">
        <v>600</v>
      </c>
      <c r="E4" s="111" t="s">
        <v>581</v>
      </c>
      <c r="F4" s="111" t="s">
        <v>32</v>
      </c>
      <c r="G4" s="111" t="s">
        <v>54</v>
      </c>
      <c r="H4" s="111" t="s">
        <v>54</v>
      </c>
      <c r="I4" s="111" t="s">
        <v>601</v>
      </c>
      <c r="J4" s="111" t="s">
        <v>11</v>
      </c>
    </row>
    <row r="5" spans="1:10" ht="43.2" x14ac:dyDescent="0.3">
      <c r="A5" s="66" t="s">
        <v>119</v>
      </c>
      <c r="B5" s="66" t="s">
        <v>26</v>
      </c>
      <c r="C5" s="71" t="s">
        <v>602</v>
      </c>
      <c r="D5" s="71" t="s">
        <v>603</v>
      </c>
      <c r="E5" s="66" t="s">
        <v>6</v>
      </c>
      <c r="F5" s="66" t="s">
        <v>32</v>
      </c>
      <c r="G5" s="66" t="s">
        <v>57</v>
      </c>
      <c r="H5" s="66" t="s">
        <v>57</v>
      </c>
      <c r="I5" s="66" t="s">
        <v>604</v>
      </c>
      <c r="J5" s="66" t="s">
        <v>11</v>
      </c>
    </row>
    <row r="6" spans="1:10" ht="43.2" x14ac:dyDescent="0.3">
      <c r="A6" s="66" t="s">
        <v>119</v>
      </c>
      <c r="B6" s="66" t="s">
        <v>26</v>
      </c>
      <c r="C6" s="71" t="s">
        <v>605</v>
      </c>
      <c r="D6" s="71" t="s">
        <v>606</v>
      </c>
      <c r="E6" s="66" t="s">
        <v>6</v>
      </c>
      <c r="F6" s="66" t="s">
        <v>24</v>
      </c>
      <c r="G6" s="66" t="s">
        <v>54</v>
      </c>
      <c r="H6" s="66" t="s">
        <v>55</v>
      </c>
      <c r="I6" s="66" t="s">
        <v>607</v>
      </c>
      <c r="J6" s="66" t="s">
        <v>11</v>
      </c>
    </row>
    <row r="7" spans="1:10" ht="43.2" x14ac:dyDescent="0.3">
      <c r="A7" s="66" t="s">
        <v>119</v>
      </c>
      <c r="B7" s="66" t="s">
        <v>26</v>
      </c>
      <c r="C7" s="71" t="s">
        <v>608</v>
      </c>
      <c r="D7" s="71" t="s">
        <v>609</v>
      </c>
      <c r="E7" s="66" t="s">
        <v>6</v>
      </c>
      <c r="F7" s="66" t="s">
        <v>29</v>
      </c>
      <c r="G7" s="66" t="s">
        <v>54</v>
      </c>
      <c r="H7" s="66" t="s">
        <v>57</v>
      </c>
      <c r="I7" s="66" t="s">
        <v>607</v>
      </c>
      <c r="J7" s="66" t="s">
        <v>11</v>
      </c>
    </row>
    <row r="8" spans="1:10" ht="31.2" x14ac:dyDescent="0.3">
      <c r="A8" s="66" t="s">
        <v>119</v>
      </c>
      <c r="B8" s="66" t="s">
        <v>26</v>
      </c>
      <c r="C8" s="71" t="s">
        <v>610</v>
      </c>
      <c r="D8" s="83" t="s">
        <v>611</v>
      </c>
      <c r="E8" s="66" t="s">
        <v>6</v>
      </c>
      <c r="F8" s="66" t="s">
        <v>24</v>
      </c>
      <c r="G8" s="66" t="s">
        <v>55</v>
      </c>
      <c r="H8" s="66" t="s">
        <v>55</v>
      </c>
      <c r="I8" s="66" t="s">
        <v>612</v>
      </c>
      <c r="J8" s="66" t="s">
        <v>11</v>
      </c>
    </row>
    <row r="9" spans="1:10" s="111" customFormat="1" ht="43.2" x14ac:dyDescent="0.3">
      <c r="A9" s="111" t="s">
        <v>119</v>
      </c>
      <c r="B9" s="111" t="s">
        <v>26</v>
      </c>
      <c r="C9" s="112" t="s">
        <v>613</v>
      </c>
      <c r="D9" s="112" t="s">
        <v>614</v>
      </c>
      <c r="E9" s="111" t="s">
        <v>6</v>
      </c>
      <c r="F9" s="111" t="s">
        <v>24</v>
      </c>
      <c r="G9" s="111" t="s">
        <v>54</v>
      </c>
      <c r="H9" s="111" t="s">
        <v>57</v>
      </c>
      <c r="I9" s="111" t="s">
        <v>615</v>
      </c>
      <c r="J9" s="111" t="s">
        <v>11</v>
      </c>
    </row>
  </sheetData>
  <mergeCells count="3">
    <mergeCell ref="A1:J1"/>
    <mergeCell ref="B2:E2"/>
    <mergeCell ref="G2:I2"/>
  </mergeCells>
  <phoneticPr fontId="12" type="noConversion"/>
  <conditionalFormatting sqref="B3:J3">
    <cfRule type="containsText" dxfId="6" priority="2" operator="containsText" text="TBA">
      <formula>NOT(ISERROR(SEARCH("TBA",B3)))</formula>
    </cfRule>
    <cfRule type="containsBlanks" dxfId="5" priority="3">
      <formula>LEN(TRIM(B3))=0</formula>
    </cfRule>
    <cfRule type="containsText" dxfId="4" priority="5" operator="containsText" text="TBC">
      <formula>NOT(ISERROR(SEARCH("TBC",B3)))</formula>
    </cfRule>
    <cfRule type="beginsWith" dxfId="3" priority="6" operator="beginsWith" text="0">
      <formula>LEFT(B3,LEN("0"))="0"</formula>
    </cfRule>
  </conditionalFormatting>
  <conditionalFormatting sqref="G4:G1048576">
    <cfRule type="containsText" dxfId="2" priority="1" operator="containsText" text="Q1-2024/25">
      <formula>NOT(ISERROR(SEARCH("Q1-2024/25",G4)))</formula>
    </cfRule>
  </conditionalFormatting>
  <conditionalFormatting sqref="H3">
    <cfRule type="cellIs" dxfId="1" priority="4" operator="lessThan">
      <formula>TODAY()</formula>
    </cfRule>
  </conditionalFormatting>
  <dataValidations count="5">
    <dataValidation allowBlank="1" showInputMessage="1" showErrorMessage="1" sqref="A3" xr:uid="{2AD2B56B-739B-4B65-9F0E-9C4C04DCBA35}"/>
    <dataValidation type="list" allowBlank="1" showInputMessage="1" showErrorMessage="1" sqref="F50:F49999" xr:uid="{951AEBE9-DC83-4709-982C-19CDD2ADA888}">
      <formula1>#REF!</formula1>
    </dataValidation>
    <dataValidation type="list" allowBlank="1" showInputMessage="1" showErrorMessage="1" sqref="H50:H9999" xr:uid="{59560611-FD56-4F7B-94A1-9C54E2ECCC07}">
      <formula1>#REF!</formula1>
    </dataValidation>
    <dataValidation type="list" allowBlank="1" showInputMessage="1" showErrorMessage="1" errorTitle="Incorrect Input" error="If you have received this message, the input you have entered is a forbidden format, please use the drop down arrow on the cell." sqref="G50:G1048576" xr:uid="{CD25E855-BC50-474E-A39B-D1E0ED7FF02D}">
      <formula1>#REF!</formula1>
    </dataValidation>
    <dataValidation type="list" allowBlank="1" showInputMessage="1" showErrorMessage="1" errorTitle="Error: Non-Allowed Input" error="if you are receiving this error, you have entered a response that isnt valid, please use the drop down list on each cell too pick the correct response, if your desired response is not listed, contact Dan Brown to add it." sqref="E50:E1048576" xr:uid="{13B53EF0-4E77-4D0D-9905-D6D9E3A24557}">
      <formula1>#REF!</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4A642F22-D58C-4CF7-AFC3-D5DE2ADF06E7}">
          <x14:formula1>
            <xm:f>Guidance!$I$92:$I$113</xm:f>
          </x14:formula1>
          <xm:sqref>A1:A2</xm:sqref>
        </x14:dataValidation>
        <x14:dataValidation type="list" allowBlank="1" showInputMessage="1" showErrorMessage="1" xr:uid="{D4E02F89-DB6F-4246-9CF3-FAB79A083636}">
          <x14:formula1>
            <xm:f>Guidance!$I$92:$I$120</xm:f>
          </x14:formula1>
          <xm:sqref>A50:A1048576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455B4-015F-4CCC-9F47-A813C0321BAF}">
  <dimension ref="A1:B17"/>
  <sheetViews>
    <sheetView workbookViewId="0">
      <selection activeCell="B18" sqref="B18"/>
    </sheetView>
  </sheetViews>
  <sheetFormatPr defaultRowHeight="14.4" x14ac:dyDescent="0.3"/>
  <cols>
    <col min="1" max="1" width="26.44140625" bestFit="1" customWidth="1"/>
    <col min="2" max="2" width="16.5546875" bestFit="1" customWidth="1"/>
    <col min="3" max="7" width="10.6640625" bestFit="1" customWidth="1"/>
    <col min="8" max="8" width="20.33203125" bestFit="1" customWidth="1"/>
    <col min="9" max="9" width="25" bestFit="1" customWidth="1"/>
    <col min="10" max="10" width="20" bestFit="1" customWidth="1"/>
    <col min="11" max="11" width="35" bestFit="1" customWidth="1"/>
    <col min="12" max="12" width="37.6640625" bestFit="1" customWidth="1"/>
    <col min="13" max="13" width="17.5546875" bestFit="1" customWidth="1"/>
    <col min="14" max="14" width="52.5546875" bestFit="1" customWidth="1"/>
    <col min="15" max="15" width="5.44140625" bestFit="1" customWidth="1"/>
    <col min="16" max="16" width="37.6640625" bestFit="1" customWidth="1"/>
    <col min="17" max="17" width="45" bestFit="1" customWidth="1"/>
    <col min="18" max="18" width="5.33203125" bestFit="1" customWidth="1"/>
    <col min="19" max="19" width="38.6640625" bestFit="1" customWidth="1"/>
    <col min="20" max="20" width="23.33203125" bestFit="1" customWidth="1"/>
    <col min="21" max="21" width="36.6640625" bestFit="1" customWidth="1"/>
    <col min="22" max="22" width="5.33203125" bestFit="1" customWidth="1"/>
    <col min="23" max="23" width="13.6640625" bestFit="1" customWidth="1"/>
    <col min="24" max="24" width="7" bestFit="1" customWidth="1"/>
    <col min="25" max="25" width="10.6640625" bestFit="1" customWidth="1"/>
  </cols>
  <sheetData>
    <row r="1" spans="1:2" x14ac:dyDescent="0.3">
      <c r="A1" s="62" t="s">
        <v>93</v>
      </c>
      <c r="B1" t="s">
        <v>616</v>
      </c>
    </row>
    <row r="3" spans="1:2" x14ac:dyDescent="0.3">
      <c r="A3" s="62" t="s">
        <v>617</v>
      </c>
      <c r="B3" t="s">
        <v>618</v>
      </c>
    </row>
    <row r="4" spans="1:2" x14ac:dyDescent="0.3">
      <c r="A4" s="63" t="s">
        <v>619</v>
      </c>
      <c r="B4">
        <v>4</v>
      </c>
    </row>
    <row r="5" spans="1:2" x14ac:dyDescent="0.3">
      <c r="A5" s="63" t="s">
        <v>620</v>
      </c>
      <c r="B5">
        <v>44</v>
      </c>
    </row>
    <row r="6" spans="1:2" x14ac:dyDescent="0.3">
      <c r="A6" s="63" t="s">
        <v>621</v>
      </c>
      <c r="B6">
        <v>9</v>
      </c>
    </row>
    <row r="7" spans="1:2" x14ac:dyDescent="0.3">
      <c r="A7" s="63" t="s">
        <v>622</v>
      </c>
      <c r="B7">
        <v>4</v>
      </c>
    </row>
    <row r="8" spans="1:2" x14ac:dyDescent="0.3">
      <c r="A8" s="63" t="s">
        <v>623</v>
      </c>
      <c r="B8">
        <v>4</v>
      </c>
    </row>
    <row r="9" spans="1:2" x14ac:dyDescent="0.3">
      <c r="A9" s="63" t="s">
        <v>624</v>
      </c>
      <c r="B9">
        <v>4</v>
      </c>
    </row>
    <row r="10" spans="1:2" x14ac:dyDescent="0.3">
      <c r="A10" s="63" t="s">
        <v>625</v>
      </c>
      <c r="B10">
        <v>5</v>
      </c>
    </row>
    <row r="11" spans="1:2" x14ac:dyDescent="0.3">
      <c r="A11" s="63" t="s">
        <v>626</v>
      </c>
      <c r="B11">
        <v>6</v>
      </c>
    </row>
    <row r="12" spans="1:2" x14ac:dyDescent="0.3">
      <c r="A12" s="63" t="s">
        <v>627</v>
      </c>
      <c r="B12">
        <v>4</v>
      </c>
    </row>
    <row r="13" spans="1:2" x14ac:dyDescent="0.3">
      <c r="A13" s="63" t="s">
        <v>628</v>
      </c>
      <c r="B13">
        <v>4</v>
      </c>
    </row>
    <row r="14" spans="1:2" x14ac:dyDescent="0.3">
      <c r="A14" s="63" t="s">
        <v>629</v>
      </c>
      <c r="B14">
        <v>4</v>
      </c>
    </row>
    <row r="15" spans="1:2" x14ac:dyDescent="0.3">
      <c r="A15" s="63" t="s">
        <v>630</v>
      </c>
      <c r="B15">
        <v>4</v>
      </c>
    </row>
    <row r="16" spans="1:2" x14ac:dyDescent="0.3">
      <c r="A16" s="63" t="s">
        <v>631</v>
      </c>
      <c r="B16">
        <v>4</v>
      </c>
    </row>
    <row r="17" spans="1:2" x14ac:dyDescent="0.3">
      <c r="A17" s="63" t="s">
        <v>632</v>
      </c>
      <c r="B17">
        <v>100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5729B-57D9-42D4-B214-4299C0D260EF}">
  <dimension ref="B2:C2"/>
  <sheetViews>
    <sheetView workbookViewId="0">
      <selection activeCell="E2" sqref="E2"/>
    </sheetView>
  </sheetViews>
  <sheetFormatPr defaultRowHeight="14.4" x14ac:dyDescent="0.3"/>
  <sheetData>
    <row r="2" spans="2:3" x14ac:dyDescent="0.3">
      <c r="B2">
        <v>12642</v>
      </c>
      <c r="C2" t="s">
        <v>124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B059C-9A99-4CFD-990C-C371FF6400DF}">
  <sheetPr>
    <tabColor theme="9"/>
  </sheetPr>
  <dimension ref="A1:S38"/>
  <sheetViews>
    <sheetView zoomScale="55" zoomScaleNormal="65" workbookViewId="0">
      <pane ySplit="3" topLeftCell="A4" activePane="bottomLeft" state="frozen"/>
      <selection pane="bottomLeft" activeCell="H12" sqref="H12"/>
    </sheetView>
  </sheetViews>
  <sheetFormatPr defaultColWidth="9.33203125" defaultRowHeight="14.4" x14ac:dyDescent="0.3"/>
  <cols>
    <col min="1" max="1" width="20.6640625" style="25" customWidth="1"/>
    <col min="2" max="2" width="40.6640625" style="25" bestFit="1" customWidth="1"/>
    <col min="3" max="3" width="19.33203125" style="25" customWidth="1"/>
    <col min="4" max="4" width="35.33203125" style="25" bestFit="1" customWidth="1"/>
    <col min="5" max="5" width="34" style="25" bestFit="1" customWidth="1"/>
    <col min="6" max="6" width="10.5546875" style="25" customWidth="1"/>
    <col min="7" max="7" width="44.6640625" style="25" bestFit="1" customWidth="1"/>
    <col min="8" max="8" width="43.5546875" style="52" customWidth="1"/>
    <col min="9" max="9" width="19.6640625" style="25" customWidth="1"/>
    <col min="10" max="10" width="18.6640625" style="25" bestFit="1" customWidth="1"/>
    <col min="11" max="11" width="15.44140625" style="25" customWidth="1"/>
    <col min="12" max="12" width="30.5546875" style="27" bestFit="1" customWidth="1"/>
    <col min="13" max="13" width="11.6640625" style="53" customWidth="1"/>
    <col min="14" max="14" width="17" style="53" bestFit="1" customWidth="1"/>
    <col min="15" max="15" width="15.44140625" style="53" bestFit="1" customWidth="1"/>
    <col min="16" max="16" width="18.44140625" style="26" bestFit="1" customWidth="1"/>
    <col min="17" max="17" width="17" style="26" bestFit="1" customWidth="1"/>
    <col min="18" max="18" width="16.6640625" style="25" bestFit="1" customWidth="1"/>
    <col min="19" max="19" width="19.88671875" style="25" bestFit="1" customWidth="1"/>
    <col min="20" max="20" width="15.33203125" style="25" bestFit="1" customWidth="1"/>
    <col min="21" max="21" width="12.6640625" style="25" bestFit="1" customWidth="1"/>
    <col min="22" max="16384" width="9.33203125" style="25"/>
  </cols>
  <sheetData>
    <row r="1" spans="1:19" ht="34.35" customHeight="1" x14ac:dyDescent="0.3">
      <c r="A1" s="158" t="s">
        <v>639</v>
      </c>
      <c r="B1" s="158"/>
      <c r="C1" s="158"/>
      <c r="D1" s="158"/>
      <c r="E1" s="158"/>
      <c r="F1" s="158"/>
      <c r="G1" s="158"/>
      <c r="H1" s="158"/>
      <c r="I1" s="158"/>
      <c r="J1" s="158"/>
      <c r="K1" s="158"/>
      <c r="L1" s="158"/>
      <c r="M1" s="158"/>
      <c r="N1" s="158"/>
      <c r="O1" s="158"/>
      <c r="P1" s="158"/>
      <c r="Q1" s="158"/>
      <c r="R1" s="158"/>
      <c r="S1" s="158"/>
    </row>
    <row r="2" spans="1:19" x14ac:dyDescent="0.3">
      <c r="A2" s="159" t="s">
        <v>640</v>
      </c>
      <c r="B2" s="159"/>
      <c r="C2" s="46" t="s">
        <v>641</v>
      </c>
      <c r="D2" s="159" t="s">
        <v>642</v>
      </c>
      <c r="E2" s="159"/>
      <c r="F2" s="159" t="s">
        <v>643</v>
      </c>
      <c r="G2" s="159"/>
      <c r="H2" s="159"/>
      <c r="I2" s="159"/>
      <c r="J2" s="159"/>
      <c r="K2" s="159"/>
      <c r="L2" s="159"/>
      <c r="M2" s="160" t="s">
        <v>644</v>
      </c>
      <c r="N2" s="160"/>
      <c r="O2" s="160"/>
      <c r="P2" s="161" t="s">
        <v>645</v>
      </c>
      <c r="Q2" s="161"/>
      <c r="R2" s="161"/>
      <c r="S2" s="46" t="s">
        <v>646</v>
      </c>
    </row>
    <row r="3" spans="1:19" s="19" customFormat="1" ht="117.75" customHeight="1" x14ac:dyDescent="0.3">
      <c r="A3" s="44" t="s">
        <v>90</v>
      </c>
      <c r="B3" s="39" t="s">
        <v>89</v>
      </c>
      <c r="C3" s="44" t="s">
        <v>91</v>
      </c>
      <c r="D3" s="44" t="s">
        <v>92</v>
      </c>
      <c r="E3" s="44" t="s">
        <v>93</v>
      </c>
      <c r="F3" s="39" t="s">
        <v>94</v>
      </c>
      <c r="G3" s="44" t="s">
        <v>95</v>
      </c>
      <c r="H3" s="40" t="s">
        <v>96</v>
      </c>
      <c r="I3" s="44" t="s">
        <v>97</v>
      </c>
      <c r="J3" s="44" t="s">
        <v>98</v>
      </c>
      <c r="K3" s="39" t="s">
        <v>99</v>
      </c>
      <c r="L3" s="44" t="s">
        <v>100</v>
      </c>
      <c r="M3" s="45" t="s">
        <v>101</v>
      </c>
      <c r="N3" s="45" t="s">
        <v>102</v>
      </c>
      <c r="O3" s="45" t="s">
        <v>103</v>
      </c>
      <c r="P3" s="41" t="s">
        <v>716</v>
      </c>
      <c r="Q3" s="42" t="s">
        <v>107</v>
      </c>
      <c r="R3" s="43" t="s">
        <v>108</v>
      </c>
      <c r="S3" s="44" t="s">
        <v>109</v>
      </c>
    </row>
    <row r="4" spans="1:19" ht="57" customHeight="1" x14ac:dyDescent="0.3">
      <c r="A4" s="47" t="s">
        <v>133</v>
      </c>
      <c r="B4" s="47" t="s">
        <v>152</v>
      </c>
      <c r="C4" s="47" t="s">
        <v>12</v>
      </c>
      <c r="D4" s="47" t="s">
        <v>28</v>
      </c>
      <c r="E4" s="47" t="s">
        <v>81</v>
      </c>
      <c r="F4" s="47" t="s">
        <v>20</v>
      </c>
      <c r="G4" s="47" t="s">
        <v>650</v>
      </c>
      <c r="H4" s="48" t="s">
        <v>651</v>
      </c>
      <c r="I4" s="47" t="s">
        <v>648</v>
      </c>
      <c r="J4" s="47" t="s">
        <v>25</v>
      </c>
      <c r="K4" s="47" t="s">
        <v>47</v>
      </c>
      <c r="L4" s="49" t="s">
        <v>9</v>
      </c>
      <c r="M4" s="50" t="s">
        <v>32</v>
      </c>
      <c r="N4" s="61">
        <v>5000000</v>
      </c>
      <c r="O4" s="50" t="s">
        <v>7</v>
      </c>
      <c r="P4" s="110" t="s">
        <v>54</v>
      </c>
      <c r="Q4" s="51" t="s">
        <v>54</v>
      </c>
      <c r="R4" s="47" t="s">
        <v>649</v>
      </c>
      <c r="S4" s="47"/>
    </row>
    <row r="5" spans="1:19" ht="30" customHeight="1" x14ac:dyDescent="0.3">
      <c r="A5" s="47" t="s">
        <v>129</v>
      </c>
      <c r="B5" s="47" t="s">
        <v>654</v>
      </c>
      <c r="C5" s="47" t="s">
        <v>12</v>
      </c>
      <c r="D5" s="47" t="s">
        <v>33</v>
      </c>
      <c r="E5" s="47" t="s">
        <v>38</v>
      </c>
      <c r="F5" s="47" t="s">
        <v>20</v>
      </c>
      <c r="G5" s="47" t="s">
        <v>655</v>
      </c>
      <c r="H5" s="47" t="s">
        <v>459</v>
      </c>
      <c r="I5" s="47" t="s">
        <v>635</v>
      </c>
      <c r="J5" s="47" t="s">
        <v>10</v>
      </c>
      <c r="K5" s="47" t="s">
        <v>43</v>
      </c>
      <c r="L5" s="49" t="s">
        <v>3</v>
      </c>
      <c r="M5" s="50" t="s">
        <v>24</v>
      </c>
      <c r="N5" s="49">
        <v>100000</v>
      </c>
      <c r="O5" s="50" t="s">
        <v>4</v>
      </c>
      <c r="P5" s="50" t="s">
        <v>54</v>
      </c>
      <c r="Q5" s="51" t="s">
        <v>54</v>
      </c>
      <c r="R5" s="47" t="s">
        <v>653</v>
      </c>
      <c r="S5" s="19" t="s">
        <v>131</v>
      </c>
    </row>
    <row r="6" spans="1:19" ht="19.95" customHeight="1" x14ac:dyDescent="0.3">
      <c r="A6" s="19" t="s">
        <v>113</v>
      </c>
      <c r="B6" s="60" t="s">
        <v>26</v>
      </c>
      <c r="C6" s="19" t="s">
        <v>12</v>
      </c>
      <c r="D6" s="19" t="s">
        <v>28</v>
      </c>
      <c r="E6" s="19" t="s">
        <v>65</v>
      </c>
      <c r="F6" s="19" t="s">
        <v>20</v>
      </c>
      <c r="G6" s="19" t="s">
        <v>657</v>
      </c>
      <c r="H6" s="52" t="s">
        <v>658</v>
      </c>
      <c r="I6" s="19" t="s">
        <v>635</v>
      </c>
      <c r="J6" s="19" t="s">
        <v>19</v>
      </c>
      <c r="K6" s="19" t="s">
        <v>43</v>
      </c>
      <c r="L6" s="99" t="s">
        <v>5</v>
      </c>
      <c r="M6" s="100" t="s">
        <v>32</v>
      </c>
      <c r="N6" s="99">
        <v>4000000</v>
      </c>
      <c r="O6" s="100" t="s">
        <v>7</v>
      </c>
      <c r="P6" s="100" t="s">
        <v>57</v>
      </c>
      <c r="Q6" s="101" t="s">
        <v>59</v>
      </c>
      <c r="R6" s="47" t="s">
        <v>659</v>
      </c>
      <c r="S6" s="19"/>
    </row>
    <row r="7" spans="1:19" ht="19.95" customHeight="1" x14ac:dyDescent="0.3">
      <c r="A7" s="47" t="s">
        <v>120</v>
      </c>
      <c r="B7" s="47" t="s">
        <v>660</v>
      </c>
      <c r="C7" s="47" t="s">
        <v>12</v>
      </c>
      <c r="D7" s="47" t="s">
        <v>28</v>
      </c>
      <c r="E7" s="47" t="s">
        <v>50</v>
      </c>
      <c r="F7" s="47" t="s">
        <v>20</v>
      </c>
      <c r="G7" s="47" t="s">
        <v>661</v>
      </c>
      <c r="H7" s="48" t="s">
        <v>662</v>
      </c>
      <c r="I7" s="47" t="s">
        <v>35</v>
      </c>
      <c r="J7" s="47" t="s">
        <v>19</v>
      </c>
      <c r="K7" s="47" t="s">
        <v>35</v>
      </c>
      <c r="L7" s="49" t="s">
        <v>6</v>
      </c>
      <c r="M7" s="50" t="s">
        <v>24</v>
      </c>
      <c r="N7" s="49">
        <v>120000</v>
      </c>
      <c r="O7" s="50" t="s">
        <v>4</v>
      </c>
      <c r="P7" s="50" t="s">
        <v>59</v>
      </c>
      <c r="Q7" s="51" t="s">
        <v>61</v>
      </c>
      <c r="R7" s="47" t="s">
        <v>649</v>
      </c>
      <c r="S7" s="47"/>
    </row>
    <row r="8" spans="1:19" ht="63" customHeight="1" x14ac:dyDescent="0.3">
      <c r="A8" s="47" t="s">
        <v>120</v>
      </c>
      <c r="B8" s="92" t="s">
        <v>663</v>
      </c>
      <c r="C8" s="47" t="s">
        <v>12</v>
      </c>
      <c r="D8" s="47" t="s">
        <v>44</v>
      </c>
      <c r="E8" s="47" t="s">
        <v>79</v>
      </c>
      <c r="F8" s="47" t="s">
        <v>20</v>
      </c>
      <c r="G8" s="106" t="s">
        <v>664</v>
      </c>
      <c r="H8" s="107" t="s">
        <v>665</v>
      </c>
      <c r="I8" s="47" t="s">
        <v>635</v>
      </c>
      <c r="J8" s="47" t="s">
        <v>10</v>
      </c>
      <c r="K8" s="47" t="s">
        <v>43</v>
      </c>
      <c r="L8" s="49" t="s">
        <v>8</v>
      </c>
      <c r="M8" s="50" t="s">
        <v>29</v>
      </c>
      <c r="N8" s="102">
        <v>200000</v>
      </c>
      <c r="O8" s="50" t="s">
        <v>4</v>
      </c>
      <c r="P8" s="50" t="s">
        <v>55</v>
      </c>
      <c r="Q8" s="51" t="s">
        <v>59</v>
      </c>
      <c r="R8" s="47" t="s">
        <v>666</v>
      </c>
      <c r="S8" s="47"/>
    </row>
    <row r="9" spans="1:19" ht="42.75" customHeight="1" x14ac:dyDescent="0.3">
      <c r="A9" s="47" t="s">
        <v>133</v>
      </c>
      <c r="B9" s="47" t="s">
        <v>152</v>
      </c>
      <c r="C9" s="47" t="s">
        <v>27</v>
      </c>
      <c r="D9" s="47" t="s">
        <v>28</v>
      </c>
      <c r="E9" s="47" t="s">
        <v>450</v>
      </c>
      <c r="F9" s="47" t="s">
        <v>20</v>
      </c>
      <c r="G9" s="47" t="s">
        <v>667</v>
      </c>
      <c r="H9" s="48" t="s">
        <v>668</v>
      </c>
      <c r="I9" s="47" t="s">
        <v>648</v>
      </c>
      <c r="J9" s="47" t="s">
        <v>25</v>
      </c>
      <c r="K9" s="47" t="s">
        <v>47</v>
      </c>
      <c r="L9" s="49" t="s">
        <v>9</v>
      </c>
      <c r="M9" s="50" t="s">
        <v>24</v>
      </c>
      <c r="N9" s="61">
        <v>1500000</v>
      </c>
      <c r="O9" s="50" t="s">
        <v>636</v>
      </c>
      <c r="P9" s="50" t="s">
        <v>54</v>
      </c>
      <c r="Q9" s="51" t="s">
        <v>54</v>
      </c>
      <c r="R9" s="47" t="s">
        <v>649</v>
      </c>
      <c r="S9" s="47"/>
    </row>
    <row r="10" spans="1:19" ht="28.8" x14ac:dyDescent="0.3">
      <c r="A10" s="47" t="s">
        <v>120</v>
      </c>
      <c r="B10" s="47" t="s">
        <v>162</v>
      </c>
      <c r="C10" s="47" t="s">
        <v>12</v>
      </c>
      <c r="D10" s="47" t="s">
        <v>407</v>
      </c>
      <c r="E10" s="47" t="s">
        <v>68</v>
      </c>
      <c r="F10" s="47" t="s">
        <v>20</v>
      </c>
      <c r="G10" s="47" t="s">
        <v>669</v>
      </c>
      <c r="H10" s="48" t="s">
        <v>670</v>
      </c>
      <c r="I10" s="47" t="s">
        <v>35</v>
      </c>
      <c r="J10" s="47" t="s">
        <v>19</v>
      </c>
      <c r="K10" s="47" t="s">
        <v>35</v>
      </c>
      <c r="L10" s="47" t="s">
        <v>5</v>
      </c>
      <c r="M10" s="47" t="s">
        <v>32</v>
      </c>
      <c r="N10" s="49">
        <v>3000000</v>
      </c>
      <c r="O10" s="47" t="s">
        <v>7</v>
      </c>
      <c r="P10" s="50" t="s">
        <v>57</v>
      </c>
      <c r="Q10" s="51" t="s">
        <v>59</v>
      </c>
      <c r="R10" s="47" t="s">
        <v>649</v>
      </c>
      <c r="S10" s="47" t="s">
        <v>633</v>
      </c>
    </row>
    <row r="11" spans="1:19" ht="43.2" x14ac:dyDescent="0.3">
      <c r="A11" s="47" t="s">
        <v>116</v>
      </c>
      <c r="B11" s="47" t="s">
        <v>127</v>
      </c>
      <c r="C11" s="47" t="s">
        <v>12</v>
      </c>
      <c r="D11" s="47" t="s">
        <v>407</v>
      </c>
      <c r="E11" s="47" t="s">
        <v>70</v>
      </c>
      <c r="F11" s="47" t="s">
        <v>20</v>
      </c>
      <c r="G11" s="47" t="s">
        <v>130</v>
      </c>
      <c r="H11" s="48" t="s">
        <v>671</v>
      </c>
      <c r="I11" s="47" t="s">
        <v>635</v>
      </c>
      <c r="J11" s="47" t="s">
        <v>10</v>
      </c>
      <c r="K11" s="47" t="s">
        <v>43</v>
      </c>
      <c r="L11" s="47" t="s">
        <v>634</v>
      </c>
      <c r="M11" s="47" t="s">
        <v>24</v>
      </c>
      <c r="N11" s="49">
        <v>120000</v>
      </c>
      <c r="O11" s="47" t="s">
        <v>4</v>
      </c>
      <c r="P11" s="110" t="s">
        <v>57</v>
      </c>
      <c r="Q11" s="51" t="s">
        <v>49</v>
      </c>
      <c r="R11" s="47" t="s">
        <v>656</v>
      </c>
      <c r="S11" s="47" t="s">
        <v>672</v>
      </c>
    </row>
    <row r="12" spans="1:19" ht="72" x14ac:dyDescent="0.3">
      <c r="A12" s="47" t="s">
        <v>136</v>
      </c>
      <c r="B12" s="47" t="s">
        <v>148</v>
      </c>
      <c r="C12" s="47" t="s">
        <v>12</v>
      </c>
      <c r="D12" s="47" t="s">
        <v>33</v>
      </c>
      <c r="E12" s="47" t="s">
        <v>38</v>
      </c>
      <c r="F12" s="47" t="s">
        <v>20</v>
      </c>
      <c r="G12" s="47" t="s">
        <v>149</v>
      </c>
      <c r="H12" s="48" t="s">
        <v>673</v>
      </c>
      <c r="I12" s="47" t="s">
        <v>53</v>
      </c>
      <c r="J12" s="47" t="s">
        <v>19</v>
      </c>
      <c r="K12" s="47" t="s">
        <v>53</v>
      </c>
      <c r="L12" s="47" t="s">
        <v>638</v>
      </c>
      <c r="M12" s="47" t="s">
        <v>24</v>
      </c>
      <c r="N12" s="49">
        <v>250000</v>
      </c>
      <c r="O12" s="47" t="s">
        <v>4</v>
      </c>
      <c r="P12" s="50" t="s">
        <v>54</v>
      </c>
      <c r="Q12" s="51" t="s">
        <v>55</v>
      </c>
      <c r="R12" s="47" t="s">
        <v>656</v>
      </c>
      <c r="S12" s="47"/>
    </row>
    <row r="13" spans="1:19" ht="28.8" x14ac:dyDescent="0.3">
      <c r="A13" s="47" t="s">
        <v>136</v>
      </c>
      <c r="B13" s="64" t="s">
        <v>675</v>
      </c>
      <c r="C13" s="47" t="s">
        <v>21</v>
      </c>
      <c r="D13" s="47" t="s">
        <v>33</v>
      </c>
      <c r="E13" s="47" t="s">
        <v>38</v>
      </c>
      <c r="F13" s="47" t="s">
        <v>20</v>
      </c>
      <c r="G13" s="64" t="s">
        <v>155</v>
      </c>
      <c r="H13" s="64" t="s">
        <v>155</v>
      </c>
      <c r="I13" s="47" t="s">
        <v>53</v>
      </c>
      <c r="J13" s="47" t="s">
        <v>19</v>
      </c>
      <c r="K13" s="47" t="s">
        <v>53</v>
      </c>
      <c r="L13" s="49" t="s">
        <v>8</v>
      </c>
      <c r="M13" s="50" t="s">
        <v>24</v>
      </c>
      <c r="N13" s="49">
        <v>250000</v>
      </c>
      <c r="O13" s="50" t="s">
        <v>636</v>
      </c>
      <c r="P13" s="50" t="s">
        <v>54</v>
      </c>
      <c r="Q13" s="51" t="s">
        <v>55</v>
      </c>
      <c r="R13" s="47" t="s">
        <v>656</v>
      </c>
      <c r="S13" s="47"/>
    </row>
    <row r="14" spans="1:19" ht="19.95" customHeight="1" x14ac:dyDescent="0.3">
      <c r="A14" s="47" t="s">
        <v>117</v>
      </c>
      <c r="B14" s="47" t="s">
        <v>138</v>
      </c>
      <c r="C14" s="47" t="s">
        <v>27</v>
      </c>
      <c r="D14" s="47" t="s">
        <v>36</v>
      </c>
      <c r="E14" s="47" t="s">
        <v>48</v>
      </c>
      <c r="F14" s="47" t="s">
        <v>20</v>
      </c>
      <c r="G14" s="47" t="s">
        <v>582</v>
      </c>
      <c r="H14" s="48" t="s">
        <v>676</v>
      </c>
      <c r="I14" s="47" t="s">
        <v>648</v>
      </c>
      <c r="J14" s="47" t="s">
        <v>10</v>
      </c>
      <c r="K14" s="47" t="s">
        <v>47</v>
      </c>
      <c r="L14" s="49" t="s">
        <v>581</v>
      </c>
      <c r="M14" s="50" t="s">
        <v>24</v>
      </c>
      <c r="N14" s="49">
        <v>150000</v>
      </c>
      <c r="O14" s="50" t="s">
        <v>4</v>
      </c>
      <c r="P14" s="110" t="s">
        <v>52</v>
      </c>
      <c r="Q14" s="51" t="s">
        <v>52</v>
      </c>
      <c r="R14" s="47" t="s">
        <v>666</v>
      </c>
      <c r="S14" s="47" t="s">
        <v>677</v>
      </c>
    </row>
    <row r="15" spans="1:19" ht="70.95" customHeight="1" x14ac:dyDescent="0.3">
      <c r="A15" s="47" t="s">
        <v>125</v>
      </c>
      <c r="B15" s="47" t="s">
        <v>163</v>
      </c>
      <c r="C15" s="47" t="s">
        <v>12</v>
      </c>
      <c r="D15" s="47" t="s">
        <v>44</v>
      </c>
      <c r="E15" s="47" t="s">
        <v>79</v>
      </c>
      <c r="F15" s="47" t="s">
        <v>20</v>
      </c>
      <c r="G15" s="106" t="s">
        <v>164</v>
      </c>
      <c r="H15" s="108" t="s">
        <v>678</v>
      </c>
      <c r="I15" s="47" t="s">
        <v>652</v>
      </c>
      <c r="J15" s="47" t="s">
        <v>10</v>
      </c>
      <c r="K15" s="47" t="s">
        <v>47</v>
      </c>
      <c r="L15" s="49" t="s">
        <v>5</v>
      </c>
      <c r="M15" s="50" t="s">
        <v>24</v>
      </c>
      <c r="N15" s="93">
        <v>150000</v>
      </c>
      <c r="O15" s="50" t="s">
        <v>4</v>
      </c>
      <c r="P15" s="50" t="s">
        <v>55</v>
      </c>
      <c r="Q15" s="51" t="s">
        <v>55</v>
      </c>
      <c r="R15" s="47" t="s">
        <v>653</v>
      </c>
      <c r="S15" s="47" t="s">
        <v>679</v>
      </c>
    </row>
    <row r="16" spans="1:19" ht="28.8" x14ac:dyDescent="0.3">
      <c r="A16" s="47" t="s">
        <v>116</v>
      </c>
      <c r="B16" s="47" t="s">
        <v>166</v>
      </c>
      <c r="C16" s="47" t="s">
        <v>12</v>
      </c>
      <c r="D16" s="47" t="s">
        <v>28</v>
      </c>
      <c r="E16" s="47" t="s">
        <v>50</v>
      </c>
      <c r="F16" s="47" t="s">
        <v>20</v>
      </c>
      <c r="G16" s="47" t="s">
        <v>591</v>
      </c>
      <c r="H16" s="48" t="s">
        <v>591</v>
      </c>
      <c r="I16" s="47" t="s">
        <v>30</v>
      </c>
      <c r="J16" s="47" t="s">
        <v>25</v>
      </c>
      <c r="K16" s="47" t="s">
        <v>30</v>
      </c>
      <c r="L16" s="47" t="s">
        <v>8</v>
      </c>
      <c r="M16" s="47" t="s">
        <v>32</v>
      </c>
      <c r="N16" s="49">
        <v>2500000</v>
      </c>
      <c r="O16" s="47" t="s">
        <v>7</v>
      </c>
      <c r="P16" s="50" t="s">
        <v>55</v>
      </c>
      <c r="Q16" s="51" t="s">
        <v>59</v>
      </c>
      <c r="R16" s="47" t="s">
        <v>680</v>
      </c>
      <c r="S16" s="47"/>
    </row>
    <row r="17" spans="1:19" ht="34.5" customHeight="1" x14ac:dyDescent="0.3">
      <c r="A17" s="47" t="s">
        <v>119</v>
      </c>
      <c r="B17" s="47" t="s">
        <v>681</v>
      </c>
      <c r="C17" s="47" t="s">
        <v>21</v>
      </c>
      <c r="D17" s="47" t="s">
        <v>44</v>
      </c>
      <c r="E17" s="47" t="s">
        <v>85</v>
      </c>
      <c r="F17" s="47" t="s">
        <v>20</v>
      </c>
      <c r="G17" s="47" t="s">
        <v>682</v>
      </c>
      <c r="H17" s="48" t="s">
        <v>683</v>
      </c>
      <c r="I17" s="47" t="s">
        <v>635</v>
      </c>
      <c r="J17" s="47" t="s">
        <v>10</v>
      </c>
      <c r="K17" s="47" t="s">
        <v>43</v>
      </c>
      <c r="L17" s="49" t="s">
        <v>8</v>
      </c>
      <c r="M17" s="50" t="s">
        <v>24</v>
      </c>
      <c r="N17" s="49">
        <v>399996</v>
      </c>
      <c r="O17" s="50" t="s">
        <v>4</v>
      </c>
      <c r="P17" s="50" t="s">
        <v>54</v>
      </c>
      <c r="Q17" s="51" t="s">
        <v>55</v>
      </c>
      <c r="R17" s="47" t="s">
        <v>666</v>
      </c>
      <c r="S17" s="47"/>
    </row>
    <row r="18" spans="1:19" ht="53.25" customHeight="1" x14ac:dyDescent="0.3">
      <c r="A18" s="47" t="s">
        <v>119</v>
      </c>
      <c r="B18" s="47" t="s">
        <v>684</v>
      </c>
      <c r="C18" s="47" t="s">
        <v>12</v>
      </c>
      <c r="D18" s="47" t="s">
        <v>23</v>
      </c>
      <c r="E18" s="47" t="s">
        <v>86</v>
      </c>
      <c r="F18" s="47" t="s">
        <v>20</v>
      </c>
      <c r="G18" s="47" t="s">
        <v>685</v>
      </c>
      <c r="H18" s="48" t="s">
        <v>686</v>
      </c>
      <c r="I18" s="47" t="s">
        <v>635</v>
      </c>
      <c r="J18" s="47" t="s">
        <v>10</v>
      </c>
      <c r="K18" s="47" t="s">
        <v>43</v>
      </c>
      <c r="L18" s="49" t="s">
        <v>8</v>
      </c>
      <c r="M18" s="50" t="s">
        <v>24</v>
      </c>
      <c r="N18" s="49">
        <v>125000</v>
      </c>
      <c r="O18" s="50" t="s">
        <v>4</v>
      </c>
      <c r="P18" s="50" t="s">
        <v>55</v>
      </c>
      <c r="Q18" s="51" t="s">
        <v>55</v>
      </c>
      <c r="R18" s="47" t="s">
        <v>653</v>
      </c>
      <c r="S18" s="47"/>
    </row>
    <row r="19" spans="1:19" ht="72" x14ac:dyDescent="0.3">
      <c r="A19" s="47" t="s">
        <v>113</v>
      </c>
      <c r="B19" s="47" t="s">
        <v>146</v>
      </c>
      <c r="C19" s="47" t="s">
        <v>12</v>
      </c>
      <c r="D19" s="47" t="s">
        <v>33</v>
      </c>
      <c r="E19" s="47" t="s">
        <v>38</v>
      </c>
      <c r="F19" s="47" t="s">
        <v>20</v>
      </c>
      <c r="G19" s="47" t="s">
        <v>687</v>
      </c>
      <c r="H19" s="48" t="s">
        <v>688</v>
      </c>
      <c r="I19" s="47" t="s">
        <v>53</v>
      </c>
      <c r="J19" s="47" t="s">
        <v>19</v>
      </c>
      <c r="K19" s="47" t="s">
        <v>53</v>
      </c>
      <c r="L19" s="47" t="s">
        <v>580</v>
      </c>
      <c r="M19" s="47" t="s">
        <v>24</v>
      </c>
      <c r="N19" s="49">
        <v>350000</v>
      </c>
      <c r="O19" s="47" t="s">
        <v>4</v>
      </c>
      <c r="P19" s="50" t="s">
        <v>54</v>
      </c>
      <c r="Q19" s="51" t="s">
        <v>55</v>
      </c>
      <c r="R19" s="47" t="s">
        <v>656</v>
      </c>
      <c r="S19" s="47"/>
    </row>
    <row r="20" spans="1:19" ht="43.2" x14ac:dyDescent="0.3">
      <c r="A20" s="47" t="s">
        <v>113</v>
      </c>
      <c r="B20" s="47" t="s">
        <v>26</v>
      </c>
      <c r="C20" s="47" t="s">
        <v>12</v>
      </c>
      <c r="D20" s="47" t="s">
        <v>16</v>
      </c>
      <c r="E20" s="47" t="s">
        <v>62</v>
      </c>
      <c r="F20" s="47" t="s">
        <v>20</v>
      </c>
      <c r="G20" s="47" t="s">
        <v>637</v>
      </c>
      <c r="H20" s="48" t="s">
        <v>689</v>
      </c>
      <c r="I20" s="47" t="s">
        <v>635</v>
      </c>
      <c r="J20" s="47" t="s">
        <v>19</v>
      </c>
      <c r="K20" s="47" t="s">
        <v>43</v>
      </c>
      <c r="L20" s="47" t="s">
        <v>580</v>
      </c>
      <c r="M20" s="47" t="s">
        <v>24</v>
      </c>
      <c r="N20" s="49">
        <v>400000</v>
      </c>
      <c r="O20" s="47" t="s">
        <v>4</v>
      </c>
      <c r="P20" s="50" t="s">
        <v>57</v>
      </c>
      <c r="Q20" s="51" t="s">
        <v>61</v>
      </c>
      <c r="R20" s="47" t="s">
        <v>656</v>
      </c>
      <c r="S20" s="47"/>
    </row>
    <row r="21" spans="1:19" ht="72" x14ac:dyDescent="0.3">
      <c r="A21" s="47" t="s">
        <v>113</v>
      </c>
      <c r="B21" s="47" t="s">
        <v>147</v>
      </c>
      <c r="C21" s="47" t="s">
        <v>12</v>
      </c>
      <c r="D21" s="47" t="s">
        <v>31</v>
      </c>
      <c r="E21" s="47" t="s">
        <v>78</v>
      </c>
      <c r="F21" s="47" t="s">
        <v>20</v>
      </c>
      <c r="G21" s="47" t="s">
        <v>587</v>
      </c>
      <c r="H21" s="48" t="s">
        <v>690</v>
      </c>
      <c r="I21" s="47" t="s">
        <v>674</v>
      </c>
      <c r="J21" s="47" t="s">
        <v>10</v>
      </c>
      <c r="K21" s="47" t="s">
        <v>674</v>
      </c>
      <c r="L21" s="49" t="s">
        <v>8</v>
      </c>
      <c r="M21" s="50" t="s">
        <v>24</v>
      </c>
      <c r="N21" s="49">
        <v>200000</v>
      </c>
      <c r="O21" s="50" t="s">
        <v>4</v>
      </c>
      <c r="P21" s="50" t="s">
        <v>54</v>
      </c>
      <c r="Q21" s="51" t="s">
        <v>55</v>
      </c>
      <c r="R21" s="47" t="s">
        <v>653</v>
      </c>
      <c r="S21" s="47"/>
    </row>
    <row r="22" spans="1:19" ht="43.2" x14ac:dyDescent="0.3">
      <c r="A22" s="47" t="s">
        <v>113</v>
      </c>
      <c r="B22" s="47" t="s">
        <v>150</v>
      </c>
      <c r="C22" s="47" t="s">
        <v>12</v>
      </c>
      <c r="D22" s="47" t="s">
        <v>31</v>
      </c>
      <c r="E22" s="47" t="s">
        <v>78</v>
      </c>
      <c r="F22" s="47" t="s">
        <v>20</v>
      </c>
      <c r="G22" s="47" t="s">
        <v>691</v>
      </c>
      <c r="H22" s="48" t="s">
        <v>692</v>
      </c>
      <c r="I22" s="47" t="s">
        <v>674</v>
      </c>
      <c r="J22" s="47" t="s">
        <v>10</v>
      </c>
      <c r="K22" s="47" t="s">
        <v>674</v>
      </c>
      <c r="L22" s="49" t="s">
        <v>6</v>
      </c>
      <c r="M22" s="50" t="s">
        <v>24</v>
      </c>
      <c r="N22" s="49">
        <v>120000</v>
      </c>
      <c r="O22" s="50" t="s">
        <v>4</v>
      </c>
      <c r="P22" s="50" t="s">
        <v>54</v>
      </c>
      <c r="Q22" s="51" t="s">
        <v>55</v>
      </c>
      <c r="R22" s="47" t="s">
        <v>659</v>
      </c>
      <c r="S22" s="47"/>
    </row>
    <row r="23" spans="1:19" ht="55.5" customHeight="1" x14ac:dyDescent="0.3">
      <c r="A23" s="47" t="s">
        <v>113</v>
      </c>
      <c r="B23" s="47" t="s">
        <v>169</v>
      </c>
      <c r="C23" s="47" t="s">
        <v>12</v>
      </c>
      <c r="D23" s="47" t="s">
        <v>16</v>
      </c>
      <c r="E23" s="47" t="s">
        <v>62</v>
      </c>
      <c r="F23" s="47" t="s">
        <v>20</v>
      </c>
      <c r="G23" s="47" t="s">
        <v>170</v>
      </c>
      <c r="H23" s="48" t="s">
        <v>693</v>
      </c>
      <c r="I23" s="47" t="s">
        <v>635</v>
      </c>
      <c r="J23" s="47" t="s">
        <v>19</v>
      </c>
      <c r="K23" s="47" t="s">
        <v>43</v>
      </c>
      <c r="L23" s="47" t="s">
        <v>580</v>
      </c>
      <c r="M23" s="47" t="s">
        <v>32</v>
      </c>
      <c r="N23" s="49">
        <v>2000000</v>
      </c>
      <c r="O23" s="47" t="s">
        <v>7</v>
      </c>
      <c r="P23" s="50" t="s">
        <v>55</v>
      </c>
      <c r="Q23" s="51" t="s">
        <v>57</v>
      </c>
      <c r="R23" s="47" t="s">
        <v>656</v>
      </c>
      <c r="S23" s="47"/>
    </row>
    <row r="24" spans="1:19" ht="41.4" x14ac:dyDescent="0.3">
      <c r="A24" s="47" t="s">
        <v>113</v>
      </c>
      <c r="B24" s="47" t="s">
        <v>156</v>
      </c>
      <c r="C24" s="47" t="s">
        <v>12</v>
      </c>
      <c r="D24" s="47" t="s">
        <v>31</v>
      </c>
      <c r="E24" s="47" t="s">
        <v>78</v>
      </c>
      <c r="F24" s="47" t="s">
        <v>20</v>
      </c>
      <c r="G24" s="98" t="s">
        <v>694</v>
      </c>
      <c r="H24" s="94" t="s">
        <v>695</v>
      </c>
      <c r="I24" s="47" t="s">
        <v>30</v>
      </c>
      <c r="J24" s="47" t="s">
        <v>19</v>
      </c>
      <c r="K24" s="47" t="s">
        <v>30</v>
      </c>
      <c r="L24" s="49" t="s">
        <v>8</v>
      </c>
      <c r="M24" s="50" t="s">
        <v>24</v>
      </c>
      <c r="N24" s="49">
        <v>250000</v>
      </c>
      <c r="O24" s="50" t="s">
        <v>4</v>
      </c>
      <c r="P24" s="50" t="s">
        <v>54</v>
      </c>
      <c r="Q24" s="51" t="s">
        <v>55</v>
      </c>
      <c r="R24" s="47" t="s">
        <v>656</v>
      </c>
      <c r="S24" s="47"/>
    </row>
    <row r="25" spans="1:19" ht="97.2" customHeight="1" x14ac:dyDescent="0.3">
      <c r="A25" s="47" t="s">
        <v>126</v>
      </c>
      <c r="B25" s="47" t="s">
        <v>140</v>
      </c>
      <c r="C25" s="47" t="s">
        <v>12</v>
      </c>
      <c r="D25" s="47" t="s">
        <v>28</v>
      </c>
      <c r="E25" s="47" t="s">
        <v>60</v>
      </c>
      <c r="F25" s="47" t="s">
        <v>20</v>
      </c>
      <c r="G25" s="19" t="s">
        <v>696</v>
      </c>
      <c r="H25" s="48" t="s">
        <v>697</v>
      </c>
      <c r="I25" s="47" t="s">
        <v>648</v>
      </c>
      <c r="J25" s="47" t="s">
        <v>25</v>
      </c>
      <c r="K25" s="47" t="s">
        <v>47</v>
      </c>
      <c r="L25" s="49" t="s">
        <v>5</v>
      </c>
      <c r="M25" s="50" t="s">
        <v>32</v>
      </c>
      <c r="N25" s="49">
        <v>2000000</v>
      </c>
      <c r="O25" s="50" t="s">
        <v>7</v>
      </c>
      <c r="P25" s="50" t="s">
        <v>54</v>
      </c>
      <c r="Q25" s="51" t="s">
        <v>57</v>
      </c>
      <c r="R25" s="47" t="s">
        <v>666</v>
      </c>
      <c r="S25" s="47" t="s">
        <v>698</v>
      </c>
    </row>
    <row r="26" spans="1:19" ht="28.8" x14ac:dyDescent="0.3">
      <c r="A26" s="47" t="s">
        <v>113</v>
      </c>
      <c r="B26" s="47" t="s">
        <v>171</v>
      </c>
      <c r="C26" s="47" t="s">
        <v>12</v>
      </c>
      <c r="D26" s="47" t="s">
        <v>31</v>
      </c>
      <c r="E26" s="47" t="s">
        <v>78</v>
      </c>
      <c r="F26" s="47" t="s">
        <v>20</v>
      </c>
      <c r="G26" s="19" t="s">
        <v>172</v>
      </c>
      <c r="H26" s="48" t="s">
        <v>699</v>
      </c>
      <c r="I26" s="47" t="s">
        <v>30</v>
      </c>
      <c r="J26" s="47" t="s">
        <v>19</v>
      </c>
      <c r="K26" s="47" t="s">
        <v>30</v>
      </c>
      <c r="L26" s="49" t="s">
        <v>8</v>
      </c>
      <c r="M26" s="50" t="s">
        <v>24</v>
      </c>
      <c r="N26" s="49">
        <v>290000</v>
      </c>
      <c r="O26" s="50" t="s">
        <v>4</v>
      </c>
      <c r="P26" s="50" t="s">
        <v>54</v>
      </c>
      <c r="Q26" s="51" t="s">
        <v>55</v>
      </c>
      <c r="R26" s="47" t="s">
        <v>659</v>
      </c>
      <c r="S26" s="47"/>
    </row>
    <row r="27" spans="1:19" ht="28.8" x14ac:dyDescent="0.3">
      <c r="A27" s="47" t="s">
        <v>118</v>
      </c>
      <c r="B27" s="47" t="s">
        <v>159</v>
      </c>
      <c r="C27" s="47" t="s">
        <v>27</v>
      </c>
      <c r="D27" s="47" t="s">
        <v>28</v>
      </c>
      <c r="E27" s="47" t="s">
        <v>77</v>
      </c>
      <c r="F27" s="47" t="s">
        <v>20</v>
      </c>
      <c r="G27" s="47" t="s">
        <v>700</v>
      </c>
      <c r="H27" s="109" t="s">
        <v>534</v>
      </c>
      <c r="I27" s="47" t="s">
        <v>648</v>
      </c>
      <c r="J27" s="47" t="s">
        <v>25</v>
      </c>
      <c r="K27" s="47" t="s">
        <v>47</v>
      </c>
      <c r="L27" s="49" t="s">
        <v>8</v>
      </c>
      <c r="M27" s="50" t="s">
        <v>32</v>
      </c>
      <c r="N27" s="61">
        <v>1800000</v>
      </c>
      <c r="O27" s="50" t="s">
        <v>7</v>
      </c>
      <c r="P27" s="50" t="s">
        <v>54</v>
      </c>
      <c r="Q27" s="51" t="s">
        <v>55</v>
      </c>
      <c r="R27" s="47" t="s">
        <v>701</v>
      </c>
      <c r="S27" s="47"/>
    </row>
    <row r="28" spans="1:19" ht="43.2" x14ac:dyDescent="0.3">
      <c r="A28" s="47" t="s">
        <v>173</v>
      </c>
      <c r="B28" s="47" t="s">
        <v>144</v>
      </c>
      <c r="C28" s="47" t="s">
        <v>12</v>
      </c>
      <c r="D28" s="47" t="s">
        <v>41</v>
      </c>
      <c r="E28" s="47" t="s">
        <v>83</v>
      </c>
      <c r="F28" s="47" t="s">
        <v>20</v>
      </c>
      <c r="G28" s="47" t="s">
        <v>145</v>
      </c>
      <c r="H28" s="48" t="s">
        <v>702</v>
      </c>
      <c r="I28" s="47" t="s">
        <v>674</v>
      </c>
      <c r="J28" s="47" t="s">
        <v>19</v>
      </c>
      <c r="K28" s="47" t="s">
        <v>674</v>
      </c>
      <c r="L28" s="49" t="s">
        <v>6</v>
      </c>
      <c r="M28" s="50" t="s">
        <v>24</v>
      </c>
      <c r="N28" s="49">
        <v>150000</v>
      </c>
      <c r="O28" s="50" t="s">
        <v>4</v>
      </c>
      <c r="P28" s="50" t="s">
        <v>54</v>
      </c>
      <c r="Q28" s="51" t="s">
        <v>57</v>
      </c>
      <c r="R28" s="47" t="s">
        <v>659</v>
      </c>
      <c r="S28" s="47"/>
    </row>
    <row r="29" spans="1:19" ht="100.8" x14ac:dyDescent="0.3">
      <c r="A29" s="47" t="s">
        <v>173</v>
      </c>
      <c r="B29" s="47" t="s">
        <v>153</v>
      </c>
      <c r="C29" s="47" t="s">
        <v>12</v>
      </c>
      <c r="D29" s="47" t="s">
        <v>41</v>
      </c>
      <c r="E29" s="47" t="s">
        <v>83</v>
      </c>
      <c r="F29" s="47" t="s">
        <v>20</v>
      </c>
      <c r="G29" s="47" t="s">
        <v>703</v>
      </c>
      <c r="H29" s="95" t="s">
        <v>704</v>
      </c>
      <c r="I29" s="47" t="s">
        <v>674</v>
      </c>
      <c r="J29" s="47" t="s">
        <v>19</v>
      </c>
      <c r="K29" s="47" t="s">
        <v>674</v>
      </c>
      <c r="L29" s="49" t="s">
        <v>8</v>
      </c>
      <c r="M29" s="50" t="s">
        <v>24</v>
      </c>
      <c r="N29" s="49">
        <v>200000</v>
      </c>
      <c r="O29" s="50" t="s">
        <v>4</v>
      </c>
      <c r="P29" s="50" t="s">
        <v>55</v>
      </c>
      <c r="Q29" s="51" t="s">
        <v>57</v>
      </c>
      <c r="R29" s="47" t="s">
        <v>659</v>
      </c>
      <c r="S29" s="47"/>
    </row>
    <row r="30" spans="1:19" ht="57.6" x14ac:dyDescent="0.3">
      <c r="A30" s="47" t="s">
        <v>113</v>
      </c>
      <c r="B30" s="47" t="s">
        <v>157</v>
      </c>
      <c r="C30" s="47" t="s">
        <v>27</v>
      </c>
      <c r="D30" s="47" t="s">
        <v>39</v>
      </c>
      <c r="E30" s="47" t="s">
        <v>46</v>
      </c>
      <c r="F30" s="47" t="s">
        <v>20</v>
      </c>
      <c r="G30" s="97" t="s">
        <v>705</v>
      </c>
      <c r="H30" s="95" t="s">
        <v>706</v>
      </c>
      <c r="I30" s="47" t="s">
        <v>635</v>
      </c>
      <c r="J30" s="47" t="s">
        <v>10</v>
      </c>
      <c r="K30" s="47" t="s">
        <v>43</v>
      </c>
      <c r="L30" s="49" t="s">
        <v>6</v>
      </c>
      <c r="M30" s="50" t="s">
        <v>29</v>
      </c>
      <c r="N30" s="49">
        <v>1000000</v>
      </c>
      <c r="O30" s="50" t="s">
        <v>7</v>
      </c>
      <c r="P30" s="50" t="s">
        <v>54</v>
      </c>
      <c r="Q30" s="51" t="s">
        <v>55</v>
      </c>
      <c r="R30" s="47" t="s">
        <v>647</v>
      </c>
      <c r="S30" s="47"/>
    </row>
    <row r="31" spans="1:19" ht="57.6" x14ac:dyDescent="0.3">
      <c r="A31" s="47" t="s">
        <v>113</v>
      </c>
      <c r="B31" s="47" t="s">
        <v>167</v>
      </c>
      <c r="C31" s="47" t="s">
        <v>27</v>
      </c>
      <c r="D31" s="96" t="s">
        <v>495</v>
      </c>
      <c r="E31" s="96" t="s">
        <v>78</v>
      </c>
      <c r="F31" s="47" t="s">
        <v>20</v>
      </c>
      <c r="G31" s="47" t="s">
        <v>168</v>
      </c>
      <c r="H31" s="48" t="s">
        <v>541</v>
      </c>
      <c r="I31" s="47" t="s">
        <v>635</v>
      </c>
      <c r="J31" s="47" t="s">
        <v>10</v>
      </c>
      <c r="K31" s="47" t="s">
        <v>635</v>
      </c>
      <c r="L31" s="49" t="s">
        <v>8</v>
      </c>
      <c r="M31" s="50" t="s">
        <v>24</v>
      </c>
      <c r="N31" s="49">
        <v>650000</v>
      </c>
      <c r="O31" s="50" t="s">
        <v>7</v>
      </c>
      <c r="P31" s="50" t="s">
        <v>54</v>
      </c>
      <c r="Q31" s="51" t="s">
        <v>54</v>
      </c>
      <c r="R31" s="47" t="s">
        <v>708</v>
      </c>
      <c r="S31" s="47"/>
    </row>
    <row r="32" spans="1:19" ht="28.8" x14ac:dyDescent="0.3">
      <c r="A32" s="47" t="s">
        <v>122</v>
      </c>
      <c r="B32" s="47" t="s">
        <v>174</v>
      </c>
      <c r="C32" s="47" t="s">
        <v>12</v>
      </c>
      <c r="D32" s="47" t="s">
        <v>23</v>
      </c>
      <c r="E32" s="47" t="s">
        <v>70</v>
      </c>
      <c r="F32" s="47" t="s">
        <v>20</v>
      </c>
      <c r="G32" s="47" t="s">
        <v>709</v>
      </c>
      <c r="H32" s="48" t="s">
        <v>710</v>
      </c>
      <c r="I32" s="47" t="s">
        <v>648</v>
      </c>
      <c r="J32" s="47" t="s">
        <v>19</v>
      </c>
      <c r="K32" s="47" t="s">
        <v>45</v>
      </c>
      <c r="L32" s="49" t="s">
        <v>5</v>
      </c>
      <c r="M32" s="50" t="s">
        <v>24</v>
      </c>
      <c r="N32" s="49">
        <v>500000</v>
      </c>
      <c r="O32" s="50" t="s">
        <v>636</v>
      </c>
      <c r="P32" s="50" t="s">
        <v>55</v>
      </c>
      <c r="Q32" s="51" t="s">
        <v>55</v>
      </c>
      <c r="R32" s="47" t="s">
        <v>649</v>
      </c>
      <c r="S32" s="47"/>
    </row>
    <row r="33" spans="1:19" ht="43.2" x14ac:dyDescent="0.3">
      <c r="A33" s="47" t="s">
        <v>125</v>
      </c>
      <c r="B33" s="47" t="s">
        <v>26</v>
      </c>
      <c r="C33" s="47" t="s">
        <v>12</v>
      </c>
      <c r="D33" s="47" t="s">
        <v>44</v>
      </c>
      <c r="E33" s="47" t="s">
        <v>84</v>
      </c>
      <c r="F33" s="47" t="s">
        <v>20</v>
      </c>
      <c r="G33" s="47" t="s">
        <v>711</v>
      </c>
      <c r="H33" s="48" t="s">
        <v>712</v>
      </c>
      <c r="I33" s="47" t="s">
        <v>635</v>
      </c>
      <c r="J33" s="47" t="s">
        <v>10</v>
      </c>
      <c r="K33" s="47" t="s">
        <v>43</v>
      </c>
      <c r="L33" s="49" t="s">
        <v>8</v>
      </c>
      <c r="M33" s="50" t="s">
        <v>24</v>
      </c>
      <c r="N33" s="49">
        <v>150000</v>
      </c>
      <c r="O33" s="50" t="s">
        <v>636</v>
      </c>
      <c r="P33" s="50" t="s">
        <v>55</v>
      </c>
      <c r="Q33" s="51" t="s">
        <v>57</v>
      </c>
      <c r="R33" s="47" t="s">
        <v>713</v>
      </c>
      <c r="S33" s="47"/>
    </row>
    <row r="34" spans="1:19" ht="57.6" x14ac:dyDescent="0.3">
      <c r="A34" s="47" t="s">
        <v>125</v>
      </c>
      <c r="B34" s="47" t="s">
        <v>26</v>
      </c>
      <c r="C34" s="47" t="s">
        <v>12</v>
      </c>
      <c r="D34" s="47" t="s">
        <v>44</v>
      </c>
      <c r="E34" s="47" t="s">
        <v>84</v>
      </c>
      <c r="F34" s="47" t="s">
        <v>20</v>
      </c>
      <c r="G34" s="47" t="s">
        <v>714</v>
      </c>
      <c r="H34" s="48" t="s">
        <v>715</v>
      </c>
      <c r="I34" s="47" t="s">
        <v>635</v>
      </c>
      <c r="J34" s="47" t="s">
        <v>10</v>
      </c>
      <c r="K34" s="47" t="s">
        <v>43</v>
      </c>
      <c r="L34" s="49" t="s">
        <v>8</v>
      </c>
      <c r="M34" s="50" t="s">
        <v>24</v>
      </c>
      <c r="N34" s="49">
        <v>150000</v>
      </c>
      <c r="O34" s="50" t="s">
        <v>636</v>
      </c>
      <c r="P34" s="50" t="s">
        <v>61</v>
      </c>
      <c r="Q34" s="51" t="s">
        <v>59</v>
      </c>
      <c r="R34" s="47" t="s">
        <v>713</v>
      </c>
      <c r="S34" s="47"/>
    </row>
    <row r="38" spans="1:19" x14ac:dyDescent="0.3">
      <c r="B38" s="25" t="s">
        <v>707</v>
      </c>
    </row>
  </sheetData>
  <mergeCells count="6">
    <mergeCell ref="A1:S1"/>
    <mergeCell ref="A2:B2"/>
    <mergeCell ref="D2:E2"/>
    <mergeCell ref="M2:O2"/>
    <mergeCell ref="F2:L2"/>
    <mergeCell ref="P2:R2"/>
  </mergeCells>
  <phoneticPr fontId="12" type="noConversion"/>
  <conditionalFormatting sqref="F4:P15 C4:E30 A4:A34 Q4:R34 P11:P29 G16:P18 I19:K19 I20:I24 I28:I29">
    <cfRule type="containsBlanks" dxfId="0" priority="22">
      <formula>LEN(TRIM(A4))=0</formula>
    </cfRule>
  </conditionalFormatting>
  <dataValidations count="7">
    <dataValidation type="list" allowBlank="1" showInputMessage="1" showErrorMessage="1" sqref="R35:R9737 Q31:Q9737 P35:P9737 M35:M49737" xr:uid="{DDD36EF1-8061-45FF-BF35-8AD0F7AC8FF9}">
      <formula1>#REF!</formula1>
    </dataValidation>
    <dataValidation type="list" allowBlank="1" showInputMessage="1" showErrorMessage="1" errorTitle="Error: Non-Allowed Input" error="If you are receiving this error message, you have entered a value not in the drop down list, please use the drop down list. alternatively, if you need a value entered, please contact Dan Brown and it will be added." sqref="D35:D1048576" xr:uid="{A3C0D1D9-68CA-4A18-9BF4-190A06FBB0A1}">
      <formula1>#REF!</formula1>
    </dataValidation>
    <dataValidation type="list" allowBlank="1" showInputMessage="1" showErrorMessage="1" errorTitle="Error: Non-Allowed Entry" error="If you are receiving this error message, you have entered a value not in the drop down list, please use the drop down list. alternatively, if you need a value entered, please contact Dan Brown and it will be added." sqref="E35:E1048576" xr:uid="{BC61B095-1B90-405C-940E-072D7BE9CE2C}">
      <formula1>#REF!</formula1>
    </dataValidation>
    <dataValidation type="list" allowBlank="1" showInputMessage="1" showErrorMessage="1" errorTitle="Input Error: Non Drop-Down Entry" error="if you are receiving this message, you have tried to enter values into a data validated cell, to stop this, use the options provided by the drop down list." sqref="K35:K9740" xr:uid="{29B4F0D6-6B7A-44CC-B4FB-D7EB10E26027}">
      <formula1>#REF!</formula1>
    </dataValidation>
    <dataValidation type="list" allowBlank="1" showInputMessage="1" showErrorMessage="1" errorTitle="Error: Non-Allowed Input" error="if you are receiving this error message then you have input a response that is not allowed through the data validation, please use the drop down on the cells, if you need an option added or ammended please contact Dan Brown" sqref="J35:J1048576 F35:F1048576" xr:uid="{D67FA044-D024-4FD5-BCE3-DC6CDDC04272}">
      <formula1>#REF!</formula1>
    </dataValidation>
    <dataValidation type="list" allowBlank="1" showInputMessage="1" showErrorMessage="1" errorTitle="Error: Non-Allowed Input" error="if you are receiving this error message, you have input a detail not allowed through the validated list, please use the drop down options on each cell. alternatively, contact Dan Brown too add an option." sqref="C35:C1048576" xr:uid="{5FE23BAC-C789-4DCD-9B8C-62B441FC8ADB}">
      <formula1>#REF!</formula1>
    </dataValidation>
    <dataValidation type="list" allowBlank="1" showInputMessage="1" showErrorMessage="1" errorTitle="Error: Non-Allowed Inout" error="if you are receiving this error message then you have input a response that is not allowed through the data validation, please use the drop down on the cells, if you need an option added or ammended please contact Dan Brown" sqref="L35:L1048576" xr:uid="{C1482EC7-9D0C-4F68-83C7-D0D58BEFEA42}">
      <formula1>#REF!</formula1>
    </dataValidation>
  </dataValidations>
  <pageMargins left="0.7" right="0.7" top="0.75" bottom="0.75" header="0.3" footer="0.3"/>
  <pageSetup paperSize="9" orientation="portrait" horizontalDpi="1200" verticalDpi="1200" r:id="rId1"/>
  <legacy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errorTitle="Error: Non-Allowed Input" error="If you are receiving this error message, you have entered a value not in the drop down list, please use the drop down list. alternatively, if you need a value entered, please contact Dan Brown and it will be added." xr:uid="{2879864D-CC0D-4081-B2FC-E00B160EB48A}">
          <x14:formula1>
            <xm:f>Guidance!$I$92:$I$113</xm:f>
          </x14:formula1>
          <xm:sqref>A1:A3</xm:sqref>
        </x14:dataValidation>
        <x14:dataValidation type="list" allowBlank="1" showInputMessage="1" showErrorMessage="1" errorTitle="Error: Non-Allowed Input" error="If you are receiving this error message, you have entered a value not in the drop down list, please use the drop down list. alternatively, if you need a value entered, please contact Dan Brown and it will be added." xr:uid="{4BEA0430-3912-46EF-B8C1-FDAE8AC3A1E6}">
          <x14:formula1>
            <xm:f>Guidance!$I$92:$I$126</xm:f>
          </x14:formula1>
          <xm:sqref>A35:A1048576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cfcfc48-1a2d-42a7-b271-c69307805be1" xsi:nil="true"/>
    <lcf76f155ced4ddcb4097134ff3c332f xmlns="e5bde4be-c858-4e34-8698-82cbce5a2b27">
      <Terms xmlns="http://schemas.microsoft.com/office/infopath/2007/PartnerControls"/>
    </lcf76f155ced4ddcb4097134ff3c332f>
    <tester xmlns="e5bde4be-c858-4e34-8698-82cbce5a2b2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68FFA82FE71D142BB3EB5A038A1F0C6" ma:contentTypeVersion="18" ma:contentTypeDescription="Create a new document." ma:contentTypeScope="" ma:versionID="bd6dd9019aae890aecdc288543dd472a">
  <xsd:schema xmlns:xsd="http://www.w3.org/2001/XMLSchema" xmlns:xs="http://www.w3.org/2001/XMLSchema" xmlns:p="http://schemas.microsoft.com/office/2006/metadata/properties" xmlns:ns2="e5bde4be-c858-4e34-8698-82cbce5a2b27" xmlns:ns3="c1261af7-3f42-4551-b7ca-013d6517333a" xmlns:ns4="dcfcfc48-1a2d-42a7-b271-c69307805be1" targetNamespace="http://schemas.microsoft.com/office/2006/metadata/properties" ma:root="true" ma:fieldsID="759d9cadf06f4a52737f60ebb09942a2" ns2:_="" ns3:_="" ns4:_="">
    <xsd:import namespace="e5bde4be-c858-4e34-8698-82cbce5a2b27"/>
    <xsd:import namespace="c1261af7-3f42-4551-b7ca-013d6517333a"/>
    <xsd:import namespace="dcfcfc48-1a2d-42a7-b271-c69307805be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4:TaxCatchAll" minOccurs="0"/>
                <xsd:element ref="ns2:MediaServiceObjectDetectorVersions" minOccurs="0"/>
                <xsd:element ref="ns2:MediaServiceSearchProperties" minOccurs="0"/>
                <xsd:element ref="ns2:test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bde4be-c858-4e34-8698-82cbce5a2b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bc746d9-cbf8-4ec5-9bf9-1cafe5c9033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tester" ma:index="24" nillable="true" ma:displayName="tester" ma:format="Dropdown" ma:internalName="tester">
      <xsd:simpleType>
        <xsd:restriction base="dms:Choice">
          <xsd:enumeration value="Choice 1"/>
          <xsd:enumeration value="Choice 2"/>
          <xsd:enumeration value="Choice 3"/>
        </xsd:restriction>
      </xsd:simpleType>
    </xsd:element>
  </xsd:schema>
  <xsd:schema xmlns:xsd="http://www.w3.org/2001/XMLSchema" xmlns:xs="http://www.w3.org/2001/XMLSchema" xmlns:dms="http://schemas.microsoft.com/office/2006/documentManagement/types" xmlns:pc="http://schemas.microsoft.com/office/infopath/2007/PartnerControls" targetNamespace="c1261af7-3f42-4551-b7ca-013d651733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cfcfc48-1a2d-42a7-b271-c69307805be1"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bb11df1e-3046-43cc-8495-59ca9ca42cab}" ma:internalName="TaxCatchAll" ma:showField="CatchAllData" ma:web="c1261af7-3f42-4551-b7ca-013d651733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U D A A B Q S w M E F A A C A A g A D 2 / k W I 3 Y R b u l A A A A 9 g A A A B I A H A B D b 2 5 m a W c v U G F j a 2 F n Z S 5 4 b W w g o h g A K K A U A A A A A A A A A A A A A A A A A A A A A A A A A A A A h Y 9 B C s I w F E S v U r J v k k a E U n 5 T 0 I U b C 4 I g b k O M b b D 9 l T Y 1 v Z s L j + Q V r G j V n c t 5 8 x Y z 9 + s N s q G u g o t p O 9 t g S i L K S W B Q N w e L R U p 6 d w x j k k n Y K H 1 S h Q l G G b t k 6 A 4 p K Z 0 7 J 4 x 5 7 6 m f 0 a Y t m O A 8 Y v t 8 v d W l q R X 5 y P a / H F r s n E J t i I T d a 4 w U N B I x F X N B O b A J Q m 7 x K 4 h x 7 7 P 9 g b D s K 9 e 3 R h o M V w t g U w T 2 / i A f U E s D B B Q A A g A I A A 9 v 5 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P b + R Y K I p H u A 4 A A A A R A A A A E w A c A E Z v c m 1 1 b G F z L 1 N l Y 3 R p b 2 4 x L m 0 g o h g A K K A U A A A A A A A A A A A A A A A A A A A A A A A A A A A A K 0 5 N L s n M z 1 M I h t C G 1 g B Q S w E C L Q A U A A I A C A A P b + R Y j d h F u 6 U A A A D 2 A A A A E g A A A A A A A A A A A A A A A A A A A A A A Q 2 9 u Z m l n L 1 B h Y 2 t h Z 2 U u e G 1 s U E s B A i 0 A F A A C A A g A D 2 / k W A / K 6 a u k A A A A 6 Q A A A B M A A A A A A A A A A A A A A A A A 8 Q A A A F t D b 2 5 0 Z W 5 0 X 1 R 5 c G V z X S 5 4 b W x Q S w E C L Q A U A A I A C A A P b + R 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N r y V z p I u 1 k y H I S F V N U 3 U 8 A A A A A A C A A A A A A A D Z g A A w A A A A B A A A A B r F G H s X 4 O Q m c 7 Z v x p M S O y p A A A A A A S A A A C g A A A A E A A A A K l U d S i p Q V C p 8 7 8 8 / n H 8 O y l Q A A A A / Z 9 F J r / O U M n q 5 Y A O C l H f 7 H X n n 6 L T U x Q m y N t j 2 J G s c h u i b G b W 0 p n o f P X W O W s 0 f T W d D C S j / l E B 4 a A u N F F W D d T f 4 1 I N p 2 S p 1 U w t V J w B W Y X x U e 4 U A A A A B N g C x C Y 3 6 O n y Y A M c f X D 0 u C g H h A M = < / D a t a M a s h u p > 
</file>

<file path=customXml/itemProps1.xml><?xml version="1.0" encoding="utf-8"?>
<ds:datastoreItem xmlns:ds="http://schemas.openxmlformats.org/officeDocument/2006/customXml" ds:itemID="{22670140-A191-4AA9-91D1-63EDBD4923CC}">
  <ds:schemaRefs>
    <ds:schemaRef ds:uri="c1261af7-3f42-4551-b7ca-013d6517333a"/>
    <ds:schemaRef ds:uri="http://schemas.openxmlformats.org/package/2006/metadata/core-properties"/>
    <ds:schemaRef ds:uri="http://purl.org/dc/dcmitype/"/>
    <ds:schemaRef ds:uri="http://www.w3.org/XML/1998/namespace"/>
    <ds:schemaRef ds:uri="dcfcfc48-1a2d-42a7-b271-c69307805be1"/>
    <ds:schemaRef ds:uri="e5bde4be-c858-4e34-8698-82cbce5a2b27"/>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AEFE7C61-B75E-4428-AB42-293F1FE4F203}">
  <ds:schemaRefs>
    <ds:schemaRef ds:uri="http://schemas.microsoft.com/sharepoint/v3/contenttype/forms"/>
  </ds:schemaRefs>
</ds:datastoreItem>
</file>

<file path=customXml/itemProps3.xml><?xml version="1.0" encoding="utf-8"?>
<ds:datastoreItem xmlns:ds="http://schemas.openxmlformats.org/officeDocument/2006/customXml" ds:itemID="{096D3837-B8F4-4C77-84D1-2EB8060695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bde4be-c858-4e34-8698-82cbce5a2b27"/>
    <ds:schemaRef ds:uri="c1261af7-3f42-4551-b7ca-013d6517333a"/>
    <ds:schemaRef ds:uri="dcfcfc48-1a2d-42a7-b271-c69307805b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4FC1F03-DDDF-4D94-9F32-3A9C2B542EE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Reporting Guidance (hide)</vt:lpstr>
      <vt:lpstr>The Librarian</vt:lpstr>
      <vt:lpstr>Guidance</vt:lpstr>
      <vt:lpstr>Aspirational</vt:lpstr>
      <vt:lpstr>PIN's</vt:lpstr>
      <vt:lpstr>FIP &amp; pre commercial activities</vt:lpstr>
      <vt:lpstr>Sheet2</vt:lpstr>
      <vt:lpstr>Sheet1</vt:lpstr>
      <vt:lpstr>Tenders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Ireson, Amy</dc:creator>
  <cp:keywords/>
  <dc:description/>
  <cp:lastModifiedBy>Coulson, Amy</cp:lastModifiedBy>
  <cp:revision/>
  <dcterms:created xsi:type="dcterms:W3CDTF">2023-08-23T07:14:43Z</dcterms:created>
  <dcterms:modified xsi:type="dcterms:W3CDTF">2025-02-27T20:32:05Z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2759de7-3255-46b5-8dfe-736652f9c6c1_Enabled">
    <vt:lpwstr>true</vt:lpwstr>
  </property>
  <property fmtid="{D5CDD505-2E9C-101B-9397-08002B2CF9AE}" pid="3" name="MSIP_Label_22759de7-3255-46b5-8dfe-736652f9c6c1_SetDate">
    <vt:lpwstr>2023-08-23T07:53:53Z</vt:lpwstr>
  </property>
  <property fmtid="{D5CDD505-2E9C-101B-9397-08002B2CF9AE}" pid="4" name="MSIP_Label_22759de7-3255-46b5-8dfe-736652f9c6c1_Method">
    <vt:lpwstr>Standard</vt:lpwstr>
  </property>
  <property fmtid="{D5CDD505-2E9C-101B-9397-08002B2CF9AE}" pid="5" name="MSIP_Label_22759de7-3255-46b5-8dfe-736652f9c6c1_Name">
    <vt:lpwstr>22759de7-3255-46b5-8dfe-736652f9c6c1</vt:lpwstr>
  </property>
  <property fmtid="{D5CDD505-2E9C-101B-9397-08002B2CF9AE}" pid="6" name="MSIP_Label_22759de7-3255-46b5-8dfe-736652f9c6c1_SiteId">
    <vt:lpwstr>c6ac664b-ae27-4d5d-b4e6-bb5717196fc7</vt:lpwstr>
  </property>
  <property fmtid="{D5CDD505-2E9C-101B-9397-08002B2CF9AE}" pid="7" name="MSIP_Label_22759de7-3255-46b5-8dfe-736652f9c6c1_ActionId">
    <vt:lpwstr>2ee91c24-894f-4a1f-badc-7fb9ef497e1b</vt:lpwstr>
  </property>
  <property fmtid="{D5CDD505-2E9C-101B-9397-08002B2CF9AE}" pid="8" name="MSIP_Label_22759de7-3255-46b5-8dfe-736652f9c6c1_ContentBits">
    <vt:lpwstr>0</vt:lpwstr>
  </property>
  <property fmtid="{D5CDD505-2E9C-101B-9397-08002B2CF9AE}" pid="9" name="ContentTypeId">
    <vt:lpwstr>0x010100A68FFA82FE71D142BB3EB5A038A1F0C6</vt:lpwstr>
  </property>
  <property fmtid="{D5CDD505-2E9C-101B-9397-08002B2CF9AE}" pid="10" name="MediaServiceImageTags">
    <vt:lpwstr/>
  </property>
</Properties>
</file>