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efra-my.sharepoint.com/personal/aby_spooncer_environment-agency_gov_uk/Documents/Documents/"/>
    </mc:Choice>
  </mc:AlternateContent>
  <xr:revisionPtr revIDLastSave="0" documentId="8_{58D08D91-CCFE-4701-8B44-30A7B3778BB2}" xr6:coauthVersionLast="47" xr6:coauthVersionMax="47" xr10:uidLastSave="{00000000-0000-0000-0000-000000000000}"/>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 i="1" l="1"/>
  <c r="I106" i="1"/>
  <c r="H105" i="1"/>
  <c r="J105" i="1"/>
  <c r="K105" i="1"/>
  <c r="I105" i="1"/>
  <c r="H104" i="1"/>
  <c r="J104" i="1" s="1"/>
  <c r="K104" i="1" s="1"/>
  <c r="I104" i="1"/>
  <c r="H103" i="1"/>
  <c r="J103" i="1"/>
  <c r="K103" i="1"/>
  <c r="I103" i="1"/>
  <c r="H102" i="1"/>
  <c r="I102" i="1"/>
  <c r="J102" i="1" s="1"/>
  <c r="K102" i="1" s="1"/>
  <c r="H101" i="1"/>
  <c r="J101" i="1"/>
  <c r="K101" i="1"/>
  <c r="I101" i="1"/>
  <c r="H100" i="1"/>
  <c r="I100" i="1"/>
  <c r="J100" i="1"/>
  <c r="K100" i="1"/>
  <c r="H99" i="1"/>
  <c r="I99" i="1"/>
  <c r="J99" i="1"/>
  <c r="K99" i="1" s="1"/>
  <c r="H98" i="1"/>
  <c r="I98" i="1"/>
  <c r="J98" i="1"/>
  <c r="K98" i="1"/>
  <c r="H97" i="1"/>
  <c r="I97" i="1"/>
  <c r="J97" i="1"/>
  <c r="K97" i="1" s="1"/>
  <c r="H96" i="1"/>
  <c r="I96" i="1"/>
  <c r="J96" i="1" s="1"/>
  <c r="K96" i="1" s="1"/>
  <c r="H95" i="1"/>
  <c r="J95" i="1"/>
  <c r="K95" i="1"/>
  <c r="I95" i="1"/>
  <c r="H94" i="1"/>
  <c r="J94" i="1" s="1"/>
  <c r="K94" i="1" s="1"/>
  <c r="I94" i="1"/>
  <c r="H93" i="1"/>
  <c r="J93" i="1"/>
  <c r="K93" i="1"/>
  <c r="I93" i="1"/>
  <c r="H92" i="1"/>
  <c r="J92" i="1" s="1"/>
  <c r="K92" i="1" s="1"/>
  <c r="I92" i="1"/>
  <c r="H91" i="1"/>
  <c r="J91" i="1"/>
  <c r="K91" i="1"/>
  <c r="I91" i="1"/>
  <c r="I90" i="1"/>
  <c r="H90" i="1"/>
  <c r="J90" i="1"/>
  <c r="K90" i="1"/>
  <c r="I89" i="1"/>
  <c r="J89" i="1"/>
  <c r="K89" i="1"/>
  <c r="H89" i="1"/>
  <c r="H88" i="1"/>
  <c r="J88" i="1" s="1"/>
  <c r="K88" i="1" s="1"/>
  <c r="I88" i="1"/>
  <c r="H87" i="1"/>
  <c r="J87" i="1"/>
  <c r="K87" i="1"/>
  <c r="I87" i="1"/>
  <c r="J106" i="1" l="1"/>
  <c r="K10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51"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51"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51"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51"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51"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51"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51"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51"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<sst xmlns="http://schemas.openxmlformats.org/spreadsheetml/2006/main" count="317" uniqueCount="196">
  <si>
    <t>This publication was withdrawn on 18 December 2024.</t>
  </si>
  <si>
    <t>This generic risk assessment for standard rules permit SR2008 No 7 has been withdrawn because it has been consolidated into standard rules permit SR2022 No 4: non-hazardous waste recycling with asbestos hazardous batteries cable and WEEE storage: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</si>
  <si>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</si>
  <si>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 No7 v5.0</t>
  </si>
  <si>
    <t>Standard Facility:</t>
  </si>
  <si>
    <t>Waste Operation: Household, Commercial and Industrial Waste Transfer Station with treatment and asbestos storage</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</si>
  <si>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</si>
  <si>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</si>
  <si>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</si>
  <si>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</si>
  <si>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</si>
  <si>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</si>
  <si>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</si>
  <si>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</si>
  <si>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</si>
  <si>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</si>
  <si>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of non hazardous waste (D9, R3, R4, R5).</t>
  </si>
  <si>
    <t>Parameter 2</t>
  </si>
  <si>
    <t>Permitted waste types - Non hazardous and hazardous (asbestos only) Household, Commercial and Industrial Waste</t>
  </si>
  <si>
    <t>Parameter 3</t>
  </si>
  <si>
    <t>Quantity of waste accepted at the facility: &lt;75,000 tonnes per annum,</t>
  </si>
  <si>
    <t>including not more than 10 tonnes per day of asbestos</t>
  </si>
  <si>
    <t>Parameter 4</t>
  </si>
  <si>
    <t>The quantity of tyres stored at the facility shall not be more than 50 tonnes</t>
  </si>
  <si>
    <t>Parameter 5</t>
  </si>
  <si>
    <t>The quantity of asbestos stored at the facility shall not be more than 10 tonnes</t>
  </si>
  <si>
    <t>Parameter 6</t>
  </si>
  <si>
    <t>All wastes shall be bulked, transferred or treated inside a building, except for specified low-risk waste</t>
  </si>
  <si>
    <t xml:space="preserve">which may be bulked, transferred or treated outside.  However, specified low risk waste must be treated inside </t>
  </si>
  <si>
    <t xml:space="preserve">a building if the activities are being carried out within an Air Quality Management Area (AQMA) designated for </t>
  </si>
  <si>
    <t>particulate matter in the form of PM10.</t>
  </si>
  <si>
    <t>Parameter 7</t>
  </si>
  <si>
    <t>All waste shall be stored in a building or outside within a secure container, except for specified low-risk waste</t>
  </si>
  <si>
    <t>which may be stored outside without using containers.</t>
  </si>
  <si>
    <t>Parameter 8</t>
  </si>
  <si>
    <t>Asbestos waste shall be double bagged and stored within secure lockable containers</t>
  </si>
  <si>
    <t>Parameter 9</t>
  </si>
  <si>
    <t xml:space="preserve">All waste shall be stored and treated on an impermeable surface with sealed drainage system, except for specified </t>
  </si>
  <si>
    <t>low-risk waste which may be stored and treated on hard standing.</t>
  </si>
  <si>
    <t>Parameter 10</t>
  </si>
  <si>
    <t>The only point source discharges to controlled waters or groundwater, are surface water from the roofs of buildings</t>
  </si>
  <si>
    <t>and from areas of the facility not used for the storage or treatment of wastes.</t>
  </si>
  <si>
    <t>Parameter 11</t>
  </si>
  <si>
    <t xml:space="preserve">The activities shall not be carried out within 500m of a European Site (candidate or Special Area of Conservation,  </t>
  </si>
  <si>
    <t>proposed or Special Protection Area or Ramsar site) or a Site of Special Scientific Interest (SSSI).</t>
  </si>
  <si>
    <t>Parameter 12</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</si>
  <si>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</si>
  <si>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</si>
  <si>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</si>
  <si>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13</t>
  </si>
  <si>
    <t>The activities shall not be carried out within 50m of any well, spring or borehole used for the supply of water for human consumption.  This must include private water supplies.</t>
  </si>
  <si>
    <t>Abbreviations:</t>
  </si>
  <si>
    <t>SR - Standard Rule</t>
  </si>
  <si>
    <t xml:space="preserve">SR (emissions of substances not controlled by emission limits - buildings) - emissions of substances    shall not cause pollution…., with appropriate measures: </t>
  </si>
  <si>
    <t>bulking, transfer or treatment …. in a building; storage in a building or secure container;</t>
  </si>
  <si>
    <t xml:space="preserve">waste storage and treatment…. on impermeable surface with sealed drainage (except); </t>
  </si>
  <si>
    <t>specified waste storage and treatment…. on hard standing or on impermeable surface with sealed drainage.</t>
  </si>
  <si>
    <t xml:space="preserve">SR (asbestos) - Asbestos is the only permitted hazardous waste and there are several standard rules to manage the risk: </t>
  </si>
  <si>
    <t xml:space="preserve">quantity received shall not exceed 10 tonnes per day; quantity stored shall not exceed 10 tonnes;  there shall be no treatment; </t>
  </si>
  <si>
    <t>storage conditions shall be double bagged  within clearly identified, segregated, secure,  lockable containers on</t>
  </si>
  <si>
    <t>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</si>
  <si>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</si>
  <si>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</si>
  <si>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</si>
  <si>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</si>
  <si>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</si>
  <si>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</si>
  <si>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</si>
  <si>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</si>
  <si>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</si>
  <si>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</si>
  <si>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</si>
  <si>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</si>
  <si>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</si>
  <si>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</si>
  <si>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</si>
  <si>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</si>
  <si>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</si>
  <si>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</si>
  <si>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</si>
  <si>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</si>
  <si>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</si>
  <si>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</si>
  <si>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</si>
  <si>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</si>
  <si>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</si>
  <si>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</si>
  <si>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</si>
  <si>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</si>
  <si>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</si>
  <si>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</si>
  <si>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</si>
  <si>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(asbestos)</t>
  </si>
  <si>
    <t>Releases of particulate matter (dusts) and micro-organisms (bioaerosols).</t>
  </si>
  <si>
    <t>Harm to human health - respiratory irritation and illness.</t>
  </si>
  <si>
    <t>Air transport then inhalation</t>
  </si>
  <si>
    <t>Apart from asbestos, 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</si>
  <si>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</si>
  <si>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</si>
  <si>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</si>
  <si>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</si>
  <si>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</si>
  <si>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</si>
  <si>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</si>
  <si>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</si>
  <si>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</si>
  <si>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</si>
  <si>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</si>
  <si>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</si>
  <si>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</si>
  <si>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</si>
  <si>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</si>
  <si>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</si>
  <si>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</si>
  <si>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</si>
  <si>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</si>
  <si>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</si>
  <si>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</si>
  <si>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</si>
  <si>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</si>
  <si>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</si>
  <si>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</si>
  <si>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</si>
  <si>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</si>
  <si>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</si>
  <si>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 xml:space="preserve"> SR - emissions of substances not controlled by emission limits (including those from scavenging animals, scavenging birds and other pests) shall not cause pollution .Access to waste is restricted by SR (emissions of substances not controlled by emission limits - buildings). Access to hazardous waste is restricted by SR (asbestos).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</si>
  <si>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</si>
  <si>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</si>
  <si>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</si>
  <si>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</si>
  <si>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</si>
  <si>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</si>
  <si>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</si>
  <si>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</si>
  <si>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Apart from asbestos, 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</si>
  <si>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 Hazardous waste washed off site restricted by SR (asbestos).</t>
  </si>
  <si>
    <t>Local human population and / or livestock after gaining unauthorised access to the waste operation</t>
  </si>
  <si>
    <t>All on-site hazards: wastes; machinery and vehicles.</t>
  </si>
  <si>
    <t>Bodily injury</t>
  </si>
  <si>
    <t>Direct physical contact</t>
  </si>
  <si>
    <t>Apart from asbestos, 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</si>
  <si>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 Access to hazardous waste restricted by SR (asbestos).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</si>
  <si>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</si>
  <si>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</si>
  <si>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</si>
  <si>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</si>
  <si>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apart from asbestos, are non-hazardous so only a medium magnitude risk is estimated.</t>
  </si>
  <si>
    <t>As above. SR - management system (will include fire and spillages). Spread of fire restricted by SR (emissions of substances not controlled by emission limits - buildings). Spread of fire to hazardous waste restricted by SR (asbestos).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</si>
  <si>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</si>
  <si>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</si>
  <si>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</si>
  <si>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</si>
  <si>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</si>
  <si>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</si>
  <si>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</si>
  <si>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</si>
  <si>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</si>
  <si>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</si>
  <si>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(emissions of substances not controlled by emission limits - buildings).</t>
  </si>
  <si>
    <t xml:space="preserve">As above </t>
  </si>
  <si>
    <t>Chronic effects: deterioration of water quality</t>
  </si>
  <si>
    <t>As above.  Indirect run-off via the soil layer</t>
  </si>
  <si>
    <t>Apart from asbestos, 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</si>
  <si>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</si>
  <si>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</si>
  <si>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</si>
  <si>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</si>
  <si>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</si>
  <si>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</si>
  <si>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</si>
  <si>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</si>
  <si>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Also the activities shall not be carried out within 50m of any well, spring or borehole used for the supply of water for human consumption.  This must include private water supplies.</t>
  </si>
  <si>
    <t>Contaminated waters used for recreational purposes</t>
  </si>
  <si>
    <t>Harm to human health - skin damage or gastro-intestinal illness.</t>
  </si>
  <si>
    <t>Direct contact or ingestion</t>
  </si>
  <si>
    <t>Unlikely to occur, but might restrict recreational use.</t>
  </si>
  <si>
    <t>SR (emissions of substances not controlled by emission limits - buildings). SR - emissions of substances not controlled by emission limits  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</si>
  <si>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</si>
  <si>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</si>
  <si>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</si>
  <si>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</si>
  <si>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(emissions of substances not controlled by emission limits -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</si>
  <si>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</si>
  <si>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</si>
  <si>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</si>
  <si>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</si>
  <si>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</si>
  <si>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</si>
  <si>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</si>
  <si>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</si>
  <si>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</si>
  <si>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</si>
  <si>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</si>
  <si>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</si>
  <si>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</si>
  <si>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https://www.gov.uk/government/publications/sr2022-no-4-non-hazardous-waste-recycling-with-asbestos-hazardous-batteries-cable-and-weee-storage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</si>
</sst>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sz val="9"/>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0">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3">
    <xf numFmtId="0" fontId="0" fillId="0" borderId="0"/>
    <xf numFmtId="0" fontId="10" fillId="0" borderId="29" applyNumberFormat="0" applyFill="0" applyAlignment="0" applyProtection="0"/>
    <xf numFmtId="0" fontId="11" fillId="0" borderId="0" applyNumberFormat="0" applyFill="0" applyBorder="0" applyAlignment="0" applyProtection="0"/>
  </cellStyleXfs>
  <cellXfs count="76">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0" xfId="0" applyFont="1" applyAlignment="1">
      <alignment vertical="top" wrapText="1"/>
    </xf>
    <xf numFmtId="0" fontId="9" fillId="0" borderId="0" xfId="0" applyFont="1" applyAlignment="1">
      <alignment vertical="top"/>
    </xf>
    <xf numFmtId="0" fontId="8" fillId="0" borderId="5"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28" xfId="0" applyFont="1" applyBorder="1" applyAlignment="1">
      <alignment vertical="top" wrapText="1"/>
    </xf>
    <xf numFmtId="0" fontId="8" fillId="10" borderId="28" xfId="0" applyFont="1" applyFill="1" applyBorder="1" applyAlignment="1">
      <alignment vertical="top" wrapText="1"/>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8"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2" fillId="0" borderId="29" xfId="1" applyFont="1" applyAlignment="1">
      <alignment vertical="center"/>
    </xf>
    <xf numFmtId="0" fontId="13" fillId="0" borderId="0" xfId="0" applyFont="1"/>
    <xf numFmtId="0" fontId="14" fillId="0" borderId="0" xfId="0" applyFont="1"/>
    <xf numFmtId="0" fontId="15" fillId="0" borderId="0" xfId="2" applyFont="1"/>
    <xf numFmtId="0" fontId="8" fillId="0" borderId="0" xfId="0" applyFont="1"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334C-56C6-4974-BEE8-EE209423BC61}">
  <dimension ref="A1:A4"/>
  <sheetViews>
    <sheetView tabSelected="1" workbookViewId="0"/>
  </sheetViews>
  <sheetFormatPr defaultRowHeight="12.75" x14ac:dyDescent="0.2"/>
  <sheetData>
    <row r="1" spans="1:1" s="66" customFormat="1" ht="20.25" thickBot="1" x14ac:dyDescent="0.25">
      <c r="A1" s="65" t="s">
        <v>0</v>
      </c>
    </row>
    <row r="2" spans="1:1" s="67" customFormat="1" ht="15.75" thickTop="1" x14ac:dyDescent="0.2">
      <c r="A2" s="67" t="s">
        <v>1</v>
      </c>
    </row>
    <row r="3" spans="1:1" s="67" customFormat="1" ht="15" x14ac:dyDescent="0.2">
      <c r="A3" s="68" t="s">
        <v>195</v>
      </c>
    </row>
    <row r="4" spans="1:1" s="67" customFormat="1" ht="15" x14ac:dyDescent="0.2">
      <c r="A4" s="12" t="s">
        <v>2</v>
      </c>
    </row>
  </sheetData>
  <hyperlinks>
    <hyperlink ref="A3" r:id="rId1" xr:uid="{6708A1E6-29FD-40F6-A65E-6E78DC8EC1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4"/>
  <sheetViews>
    <sheetView topLeftCell="B1" zoomScaleNormal="100" workbookViewId="0">
      <selection activeCell="B2" sqref="B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51.42578125" customWidth="1"/>
    <col min="11" max="11" width="16.7109375" customWidth="1"/>
  </cols>
  <sheetData>
    <row r="2" spans="2:11" ht="18" x14ac:dyDescent="0.25">
      <c r="B2" s="57" t="s">
        <v>3</v>
      </c>
      <c r="C2" s="57"/>
      <c r="D2" s="57"/>
      <c r="E2" s="12"/>
    </row>
    <row r="3" spans="2:11" ht="12.75" customHeight="1" x14ac:dyDescent="0.25">
      <c r="B3" s="29"/>
      <c r="C3" s="29"/>
      <c r="D3" s="29"/>
      <c r="E3" s="30"/>
      <c r="F3" s="26"/>
      <c r="G3" s="26"/>
      <c r="H3" s="26"/>
      <c r="I3" s="26"/>
      <c r="J3" s="26"/>
      <c r="K3" s="26"/>
    </row>
    <row r="4" spans="2:11" ht="15.75" x14ac:dyDescent="0.25">
      <c r="B4" s="29" t="s">
        <v>4</v>
      </c>
      <c r="C4" s="29"/>
      <c r="D4" s="29"/>
      <c r="E4" s="30"/>
      <c r="F4" s="72" t="s">
        <v>5</v>
      </c>
      <c r="G4" s="72"/>
      <c r="H4" s="72"/>
      <c r="I4" s="72"/>
      <c r="J4" s="72"/>
      <c r="K4" s="27"/>
    </row>
    <row r="5" spans="2:11" ht="9.75" customHeight="1" x14ac:dyDescent="0.25">
      <c r="B5" s="29"/>
      <c r="C5" s="29"/>
      <c r="D5" s="29"/>
      <c r="E5" s="30"/>
      <c r="F5" s="26"/>
      <c r="G5" s="26"/>
      <c r="H5" s="26"/>
      <c r="I5" s="26"/>
      <c r="J5" s="26"/>
      <c r="K5" s="26"/>
    </row>
    <row r="6" spans="2:11" ht="15.75" x14ac:dyDescent="0.25">
      <c r="B6" s="29" t="s">
        <v>6</v>
      </c>
      <c r="C6" s="30"/>
      <c r="D6" s="30"/>
      <c r="E6" s="30"/>
      <c r="F6" s="72" t="s">
        <v>7</v>
      </c>
      <c r="G6" s="72"/>
      <c r="H6" s="72"/>
      <c r="I6" s="72"/>
      <c r="J6" s="72"/>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3" t="s">
        <v>9</v>
      </c>
      <c r="G8" s="74"/>
      <c r="H8" s="74"/>
      <c r="I8" s="74"/>
      <c r="J8" s="74"/>
      <c r="K8" s="27"/>
    </row>
    <row r="9" spans="2:11" ht="10.5" customHeight="1" x14ac:dyDescent="0.2">
      <c r="B9" s="26"/>
      <c r="C9" s="26"/>
      <c r="D9" s="26"/>
      <c r="E9" s="26"/>
      <c r="F9" s="26"/>
      <c r="G9" s="26"/>
      <c r="H9" s="26"/>
      <c r="I9" s="26"/>
      <c r="J9" s="26"/>
      <c r="K9" s="26"/>
    </row>
    <row r="10" spans="2:11" ht="15.75" x14ac:dyDescent="0.25">
      <c r="B10" s="29" t="s">
        <v>10</v>
      </c>
      <c r="C10" s="26"/>
      <c r="D10" s="26"/>
      <c r="E10" s="26"/>
      <c r="F10" s="75" t="s">
        <v>11</v>
      </c>
      <c r="G10" s="75"/>
      <c r="H10" s="75"/>
      <c r="I10" s="75"/>
      <c r="J10" s="75"/>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70">
        <v>42216</v>
      </c>
      <c r="G12" s="71"/>
      <c r="H12" s="71"/>
      <c r="I12" s="71"/>
      <c r="J12" s="71"/>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4" x14ac:dyDescent="0.2">
      <c r="C17" t="s">
        <v>17</v>
      </c>
      <c r="D17" t="s">
        <v>18</v>
      </c>
    </row>
    <row r="18" spans="3:4" x14ac:dyDescent="0.2">
      <c r="C18" t="s">
        <v>19</v>
      </c>
      <c r="D18" t="s">
        <v>20</v>
      </c>
    </row>
    <row r="19" spans="3:4" x14ac:dyDescent="0.2">
      <c r="D19" t="s">
        <v>21</v>
      </c>
    </row>
    <row r="20" spans="3:4" x14ac:dyDescent="0.2">
      <c r="C20" t="s">
        <v>22</v>
      </c>
      <c r="D20" t="s">
        <v>23</v>
      </c>
    </row>
    <row r="21" spans="3:4" x14ac:dyDescent="0.2">
      <c r="C21" t="s">
        <v>24</v>
      </c>
      <c r="D21" t="s">
        <v>25</v>
      </c>
    </row>
    <row r="22" spans="3:4" x14ac:dyDescent="0.2">
      <c r="C22" t="s">
        <v>26</v>
      </c>
      <c r="D22" t="s">
        <v>27</v>
      </c>
    </row>
    <row r="23" spans="3:4" x14ac:dyDescent="0.2">
      <c r="D23" t="s">
        <v>28</v>
      </c>
    </row>
    <row r="24" spans="3:4" x14ac:dyDescent="0.2">
      <c r="D24" t="s">
        <v>29</v>
      </c>
    </row>
    <row r="25" spans="3:4" x14ac:dyDescent="0.2">
      <c r="D25" t="s">
        <v>30</v>
      </c>
    </row>
    <row r="26" spans="3:4" x14ac:dyDescent="0.2">
      <c r="C26" t="s">
        <v>31</v>
      </c>
      <c r="D26" t="s">
        <v>32</v>
      </c>
    </row>
    <row r="27" spans="3:4" x14ac:dyDescent="0.2">
      <c r="D27" t="s">
        <v>33</v>
      </c>
    </row>
    <row r="28" spans="3:4" x14ac:dyDescent="0.2">
      <c r="C28" t="s">
        <v>34</v>
      </c>
      <c r="D28" t="s">
        <v>35</v>
      </c>
    </row>
    <row r="29" spans="3:4" x14ac:dyDescent="0.2">
      <c r="C29" t="s">
        <v>36</v>
      </c>
      <c r="D29" t="s">
        <v>37</v>
      </c>
    </row>
    <row r="30" spans="3:4" x14ac:dyDescent="0.2">
      <c r="D30" t="s">
        <v>38</v>
      </c>
    </row>
    <row r="31" spans="3:4" x14ac:dyDescent="0.2">
      <c r="C31" t="s">
        <v>39</v>
      </c>
      <c r="D31" t="s">
        <v>40</v>
      </c>
    </row>
    <row r="32" spans="3:4" x14ac:dyDescent="0.2">
      <c r="D32" t="s">
        <v>41</v>
      </c>
    </row>
    <row r="33" spans="3:11" x14ac:dyDescent="0.2">
      <c r="C33" t="s">
        <v>42</v>
      </c>
      <c r="D33" t="s">
        <v>43</v>
      </c>
    </row>
    <row r="34" spans="3:11" x14ac:dyDescent="0.2">
      <c r="D34" t="s">
        <v>44</v>
      </c>
    </row>
    <row r="35" spans="3:11" x14ac:dyDescent="0.2">
      <c r="C35" t="s">
        <v>45</v>
      </c>
      <c r="D35" t="s">
        <v>46</v>
      </c>
    </row>
    <row r="36" spans="3:11" x14ac:dyDescent="0.2">
      <c r="D36" t="s">
        <v>47</v>
      </c>
    </row>
    <row r="37" spans="3:11" x14ac:dyDescent="0.2">
      <c r="D37" t="s">
        <v>48</v>
      </c>
    </row>
    <row r="38" spans="3:11" ht="24.75" customHeight="1" x14ac:dyDescent="0.2">
      <c r="C38" s="49" t="s">
        <v>49</v>
      </c>
      <c r="D38" s="69" t="s">
        <v>50</v>
      </c>
      <c r="E38" s="69"/>
      <c r="F38" s="69"/>
      <c r="G38" s="69"/>
      <c r="H38" s="69"/>
      <c r="I38" s="69"/>
      <c r="J38" s="69"/>
      <c r="K38" s="69"/>
    </row>
    <row r="39" spans="3:11" ht="24.75" customHeight="1" x14ac:dyDescent="0.2">
      <c r="C39" s="49"/>
      <c r="D39" s="52"/>
      <c r="E39" s="51"/>
      <c r="F39" s="51"/>
      <c r="G39" s="51"/>
      <c r="H39" s="51"/>
      <c r="I39" s="51"/>
      <c r="J39" s="51"/>
      <c r="K39" s="51"/>
    </row>
    <row r="40" spans="3:11" x14ac:dyDescent="0.2">
      <c r="C40" t="s">
        <v>51</v>
      </c>
      <c r="D40" t="s">
        <v>52</v>
      </c>
    </row>
    <row r="41" spans="3:11" x14ac:dyDescent="0.2">
      <c r="D41" t="s">
        <v>53</v>
      </c>
    </row>
    <row r="42" spans="3:11" x14ac:dyDescent="0.2">
      <c r="D42" t="s">
        <v>54</v>
      </c>
    </row>
    <row r="43" spans="3:11" x14ac:dyDescent="0.2">
      <c r="D43" t="s">
        <v>55</v>
      </c>
    </row>
    <row r="44" spans="3:11" x14ac:dyDescent="0.2">
      <c r="D44" t="s">
        <v>56</v>
      </c>
    </row>
    <row r="45" spans="3:11" x14ac:dyDescent="0.2">
      <c r="D45" t="s">
        <v>57</v>
      </c>
    </row>
    <row r="46" spans="3:11" x14ac:dyDescent="0.2">
      <c r="D46" t="s">
        <v>58</v>
      </c>
    </row>
    <row r="47" spans="3:11" x14ac:dyDescent="0.2">
      <c r="D47" t="s">
        <v>59</v>
      </c>
    </row>
    <row r="48" spans="3:11" x14ac:dyDescent="0.2">
      <c r="D48" t="s">
        <v>60</v>
      </c>
    </row>
    <row r="49" spans="1:11" ht="13.5" thickBot="1" x14ac:dyDescent="0.25"/>
    <row r="50" spans="1:11" ht="28.5" customHeight="1" thickTop="1" x14ac:dyDescent="0.2">
      <c r="A50" s="1"/>
      <c r="B50" s="10" t="s">
        <v>61</v>
      </c>
      <c r="C50" s="9"/>
      <c r="D50" s="9"/>
      <c r="E50" s="9"/>
      <c r="F50" s="58"/>
      <c r="G50" s="59" t="s">
        <v>62</v>
      </c>
      <c r="H50" s="59"/>
      <c r="I50" s="60"/>
      <c r="J50" s="10" t="s">
        <v>63</v>
      </c>
      <c r="K50" s="11"/>
    </row>
    <row r="51" spans="1:11" ht="25.5" x14ac:dyDescent="0.2">
      <c r="B51" s="2" t="s">
        <v>64</v>
      </c>
      <c r="C51" s="3" t="s">
        <v>65</v>
      </c>
      <c r="D51" s="3" t="s">
        <v>66</v>
      </c>
      <c r="E51" s="4" t="s">
        <v>67</v>
      </c>
      <c r="F51" s="2" t="s">
        <v>68</v>
      </c>
      <c r="G51" s="3" t="s">
        <v>69</v>
      </c>
      <c r="H51" s="3" t="s">
        <v>70</v>
      </c>
      <c r="I51" s="4" t="s">
        <v>71</v>
      </c>
      <c r="J51" s="2" t="s">
        <v>72</v>
      </c>
      <c r="K51" s="35" t="s">
        <v>73</v>
      </c>
    </row>
    <row r="52" spans="1:11" ht="121.5" customHeight="1" x14ac:dyDescent="0.2">
      <c r="B52" s="5" t="s">
        <v>74</v>
      </c>
      <c r="C52" s="6" t="s">
        <v>75</v>
      </c>
      <c r="D52" s="6" t="s">
        <v>76</v>
      </c>
      <c r="E52" s="7" t="s">
        <v>77</v>
      </c>
      <c r="F52" s="5" t="s">
        <v>78</v>
      </c>
      <c r="G52" s="6" t="s">
        <v>79</v>
      </c>
      <c r="H52" s="6" t="s">
        <v>80</v>
      </c>
      <c r="I52" s="7" t="s">
        <v>81</v>
      </c>
      <c r="J52" s="5" t="s">
        <v>82</v>
      </c>
      <c r="K52" s="36" t="s">
        <v>83</v>
      </c>
    </row>
    <row r="53" spans="1:11" ht="86.25" customHeight="1" x14ac:dyDescent="0.2">
      <c r="A53" s="23"/>
      <c r="B53" s="18" t="s">
        <v>84</v>
      </c>
      <c r="C53" s="19" t="s">
        <v>85</v>
      </c>
      <c r="D53" s="19" t="s">
        <v>86</v>
      </c>
      <c r="E53" s="20" t="s">
        <v>87</v>
      </c>
      <c r="F53" s="33" t="s">
        <v>88</v>
      </c>
      <c r="G53" s="34" t="s">
        <v>89</v>
      </c>
      <c r="H53" s="39" t="s">
        <v>90</v>
      </c>
      <c r="I53" s="20" t="s">
        <v>91</v>
      </c>
      <c r="J53" s="18" t="s">
        <v>92</v>
      </c>
      <c r="K53" s="24" t="s">
        <v>88</v>
      </c>
    </row>
    <row r="54" spans="1:11" ht="225" customHeight="1" x14ac:dyDescent="0.2">
      <c r="A54" s="23"/>
      <c r="B54" s="18" t="s">
        <v>84</v>
      </c>
      <c r="C54" s="19" t="s">
        <v>93</v>
      </c>
      <c r="D54" s="19" t="s">
        <v>94</v>
      </c>
      <c r="E54" s="20" t="s">
        <v>95</v>
      </c>
      <c r="F54" s="33" t="s">
        <v>89</v>
      </c>
      <c r="G54" s="34" t="s">
        <v>90</v>
      </c>
      <c r="H54" s="39" t="s">
        <v>89</v>
      </c>
      <c r="I54" s="54" t="s">
        <v>96</v>
      </c>
      <c r="J54" s="53" t="s">
        <v>97</v>
      </c>
      <c r="K54" s="24"/>
    </row>
    <row r="55" spans="1:11" ht="85.5" customHeight="1" x14ac:dyDescent="0.2">
      <c r="A55" s="23"/>
      <c r="B55" s="18" t="s">
        <v>84</v>
      </c>
      <c r="C55" s="19" t="s">
        <v>98</v>
      </c>
      <c r="D55" s="19" t="s">
        <v>99</v>
      </c>
      <c r="E55" s="20" t="s">
        <v>100</v>
      </c>
      <c r="F55" s="33" t="s">
        <v>90</v>
      </c>
      <c r="G55" s="34" t="s">
        <v>88</v>
      </c>
      <c r="H55" s="39" t="s">
        <v>88</v>
      </c>
      <c r="I55" s="20" t="s">
        <v>101</v>
      </c>
      <c r="J55" s="53" t="s">
        <v>97</v>
      </c>
      <c r="K55" s="24" t="s">
        <v>88</v>
      </c>
    </row>
    <row r="56" spans="1:11" ht="84" customHeight="1" x14ac:dyDescent="0.2">
      <c r="A56" s="23"/>
      <c r="B56" s="18" t="s">
        <v>102</v>
      </c>
      <c r="C56" s="19" t="s">
        <v>103</v>
      </c>
      <c r="D56" s="19" t="s">
        <v>104</v>
      </c>
      <c r="E56" s="20" t="s">
        <v>100</v>
      </c>
      <c r="F56" s="33" t="s">
        <v>90</v>
      </c>
      <c r="G56" s="34" t="s">
        <v>90</v>
      </c>
      <c r="H56" s="39" t="s">
        <v>90</v>
      </c>
      <c r="I56" s="20" t="s">
        <v>105</v>
      </c>
      <c r="J56" s="18" t="s">
        <v>106</v>
      </c>
      <c r="K56" s="24" t="s">
        <v>88</v>
      </c>
    </row>
    <row r="57" spans="1:11" ht="82.5" customHeight="1" x14ac:dyDescent="0.2">
      <c r="A57" s="23"/>
      <c r="B57" s="18" t="s">
        <v>84</v>
      </c>
      <c r="C57" s="19" t="s">
        <v>107</v>
      </c>
      <c r="D57" s="19" t="s">
        <v>108</v>
      </c>
      <c r="E57" s="20" t="s">
        <v>109</v>
      </c>
      <c r="F57" s="33" t="s">
        <v>90</v>
      </c>
      <c r="G57" s="34" t="s">
        <v>90</v>
      </c>
      <c r="H57" s="39" t="s">
        <v>90</v>
      </c>
      <c r="I57" s="20" t="s">
        <v>110</v>
      </c>
      <c r="J57" s="18" t="s">
        <v>111</v>
      </c>
      <c r="K57" s="24" t="s">
        <v>88</v>
      </c>
    </row>
    <row r="58" spans="1:11" ht="67.5" customHeight="1" x14ac:dyDescent="0.2">
      <c r="A58" s="23"/>
      <c r="B58" s="18" t="s">
        <v>84</v>
      </c>
      <c r="C58" s="19" t="s">
        <v>112</v>
      </c>
      <c r="D58" s="19" t="s">
        <v>113</v>
      </c>
      <c r="E58" s="20" t="s">
        <v>87</v>
      </c>
      <c r="F58" s="33" t="s">
        <v>90</v>
      </c>
      <c r="G58" s="34" t="s">
        <v>90</v>
      </c>
      <c r="H58" s="39" t="s">
        <v>90</v>
      </c>
      <c r="I58" s="20" t="s">
        <v>114</v>
      </c>
      <c r="J58" s="18" t="s">
        <v>115</v>
      </c>
      <c r="K58" s="24" t="s">
        <v>88</v>
      </c>
    </row>
    <row r="59" spans="1:11" ht="69.75" customHeight="1" x14ac:dyDescent="0.2">
      <c r="A59" s="23"/>
      <c r="B59" s="18" t="s">
        <v>84</v>
      </c>
      <c r="C59" s="19" t="s">
        <v>116</v>
      </c>
      <c r="D59" s="19" t="s">
        <v>117</v>
      </c>
      <c r="E59" s="20" t="s">
        <v>118</v>
      </c>
      <c r="F59" s="33" t="s">
        <v>90</v>
      </c>
      <c r="G59" s="34" t="s">
        <v>90</v>
      </c>
      <c r="H59" s="39" t="s">
        <v>90</v>
      </c>
      <c r="I59" s="20" t="s">
        <v>119</v>
      </c>
      <c r="J59" s="18" t="s">
        <v>120</v>
      </c>
      <c r="K59" s="24" t="s">
        <v>88</v>
      </c>
    </row>
    <row r="60" spans="1:11" ht="119.25" customHeight="1" x14ac:dyDescent="0.2">
      <c r="A60" s="23"/>
      <c r="B60" s="18" t="s">
        <v>84</v>
      </c>
      <c r="C60" s="19" t="s">
        <v>121</v>
      </c>
      <c r="D60" s="19" t="s">
        <v>122</v>
      </c>
      <c r="E60" s="20" t="s">
        <v>123</v>
      </c>
      <c r="F60" s="33" t="s">
        <v>90</v>
      </c>
      <c r="G60" s="34" t="s">
        <v>90</v>
      </c>
      <c r="H60" s="39" t="s">
        <v>90</v>
      </c>
      <c r="I60" s="20" t="s">
        <v>124</v>
      </c>
      <c r="J60" s="53" t="s">
        <v>125</v>
      </c>
      <c r="K60" s="24" t="s">
        <v>126</v>
      </c>
    </row>
    <row r="61" spans="1:11" ht="87.75" customHeight="1" x14ac:dyDescent="0.2">
      <c r="A61" s="23"/>
      <c r="B61" s="18" t="s">
        <v>84</v>
      </c>
      <c r="C61" s="19" t="s">
        <v>127</v>
      </c>
      <c r="D61" s="19" t="s">
        <v>128</v>
      </c>
      <c r="E61" s="20" t="s">
        <v>123</v>
      </c>
      <c r="F61" s="33" t="s">
        <v>90</v>
      </c>
      <c r="G61" s="34" t="s">
        <v>90</v>
      </c>
      <c r="H61" s="39" t="s">
        <v>90</v>
      </c>
      <c r="I61" s="20" t="s">
        <v>129</v>
      </c>
      <c r="J61" s="18" t="s">
        <v>125</v>
      </c>
      <c r="K61" s="24" t="s">
        <v>88</v>
      </c>
    </row>
    <row r="62" spans="1:11" ht="143.25" customHeight="1" x14ac:dyDescent="0.2">
      <c r="A62" s="23"/>
      <c r="B62" s="18" t="s">
        <v>130</v>
      </c>
      <c r="C62" s="19" t="s">
        <v>131</v>
      </c>
      <c r="D62" s="19" t="s">
        <v>132</v>
      </c>
      <c r="E62" s="20" t="s">
        <v>133</v>
      </c>
      <c r="F62" s="33" t="s">
        <v>88</v>
      </c>
      <c r="G62" s="34" t="s">
        <v>90</v>
      </c>
      <c r="H62" s="39" t="s">
        <v>88</v>
      </c>
      <c r="I62" s="20" t="s">
        <v>134</v>
      </c>
      <c r="J62" s="18" t="s">
        <v>135</v>
      </c>
      <c r="K62" s="24" t="s">
        <v>126</v>
      </c>
    </row>
    <row r="63" spans="1:11" ht="216" customHeight="1" x14ac:dyDescent="0.2">
      <c r="A63" s="23"/>
      <c r="B63" s="18" t="s">
        <v>136</v>
      </c>
      <c r="C63" s="19" t="s">
        <v>137</v>
      </c>
      <c r="D63" s="19" t="s">
        <v>138</v>
      </c>
      <c r="E63" s="20" t="s">
        <v>139</v>
      </c>
      <c r="F63" s="33" t="s">
        <v>90</v>
      </c>
      <c r="G63" s="34" t="s">
        <v>90</v>
      </c>
      <c r="H63" s="39" t="s">
        <v>90</v>
      </c>
      <c r="I63" s="20" t="s">
        <v>140</v>
      </c>
      <c r="J63" s="18" t="s">
        <v>141</v>
      </c>
      <c r="K63" s="24" t="s">
        <v>88</v>
      </c>
    </row>
    <row r="64" spans="1:11" ht="126" customHeight="1" x14ac:dyDescent="0.2">
      <c r="A64" s="23"/>
      <c r="B64" s="18" t="s">
        <v>142</v>
      </c>
      <c r="C64" s="19" t="s">
        <v>143</v>
      </c>
      <c r="D64" s="19" t="s">
        <v>144</v>
      </c>
      <c r="E64" s="20" t="s">
        <v>145</v>
      </c>
      <c r="F64" s="33" t="s">
        <v>90</v>
      </c>
      <c r="G64" s="34" t="s">
        <v>90</v>
      </c>
      <c r="H64" s="39" t="s">
        <v>90</v>
      </c>
      <c r="I64" s="20" t="s">
        <v>146</v>
      </c>
      <c r="J64" s="18" t="s">
        <v>147</v>
      </c>
      <c r="K64" s="24" t="s">
        <v>88</v>
      </c>
    </row>
    <row r="65" spans="1:11" ht="114" customHeight="1" x14ac:dyDescent="0.2">
      <c r="A65" s="23"/>
      <c r="B65" s="18" t="s">
        <v>130</v>
      </c>
      <c r="C65" s="19" t="s">
        <v>148</v>
      </c>
      <c r="D65" s="19" t="s">
        <v>149</v>
      </c>
      <c r="E65" s="20" t="s">
        <v>150</v>
      </c>
      <c r="F65" s="33" t="s">
        <v>90</v>
      </c>
      <c r="G65" s="34" t="s">
        <v>90</v>
      </c>
      <c r="H65" s="39" t="s">
        <v>90</v>
      </c>
      <c r="I65" s="20" t="s">
        <v>151</v>
      </c>
      <c r="J65" s="18" t="s">
        <v>152</v>
      </c>
      <c r="K65" s="24" t="s">
        <v>88</v>
      </c>
    </row>
    <row r="66" spans="1:11" ht="171" customHeight="1" x14ac:dyDescent="0.2">
      <c r="A66" s="23"/>
      <c r="B66" s="18" t="s">
        <v>153</v>
      </c>
      <c r="C66" s="19" t="s">
        <v>154</v>
      </c>
      <c r="D66" s="19" t="s">
        <v>155</v>
      </c>
      <c r="E66" s="20" t="s">
        <v>156</v>
      </c>
      <c r="F66" s="33" t="s">
        <v>90</v>
      </c>
      <c r="G66" s="34" t="s">
        <v>90</v>
      </c>
      <c r="H66" s="39" t="s">
        <v>90</v>
      </c>
      <c r="I66" s="20" t="s">
        <v>157</v>
      </c>
      <c r="J66" s="53" t="s">
        <v>158</v>
      </c>
      <c r="K66" s="24" t="s">
        <v>126</v>
      </c>
    </row>
    <row r="67" spans="1:11" ht="84.75" customHeight="1" x14ac:dyDescent="0.2">
      <c r="A67" s="23"/>
      <c r="B67" s="18" t="s">
        <v>153</v>
      </c>
      <c r="C67" s="19" t="s">
        <v>159</v>
      </c>
      <c r="D67" s="19" t="s">
        <v>160</v>
      </c>
      <c r="E67" s="20" t="s">
        <v>161</v>
      </c>
      <c r="F67" s="33" t="s">
        <v>90</v>
      </c>
      <c r="G67" s="34" t="s">
        <v>88</v>
      </c>
      <c r="H67" s="39" t="s">
        <v>88</v>
      </c>
      <c r="I67" s="20" t="s">
        <v>162</v>
      </c>
      <c r="J67" s="18" t="s">
        <v>158</v>
      </c>
      <c r="K67" s="24" t="s">
        <v>88</v>
      </c>
    </row>
    <row r="68" spans="1:11" ht="101.25" customHeight="1" x14ac:dyDescent="0.2">
      <c r="A68" s="23"/>
      <c r="B68" s="18" t="s">
        <v>163</v>
      </c>
      <c r="C68" s="19" t="s">
        <v>98</v>
      </c>
      <c r="D68" s="19" t="s">
        <v>164</v>
      </c>
      <c r="E68" s="20" t="s">
        <v>165</v>
      </c>
      <c r="F68" s="33" t="s">
        <v>90</v>
      </c>
      <c r="G68" s="34" t="s">
        <v>90</v>
      </c>
      <c r="H68" s="39" t="s">
        <v>90</v>
      </c>
      <c r="I68" s="20" t="s">
        <v>166</v>
      </c>
      <c r="J68" s="18" t="s">
        <v>98</v>
      </c>
      <c r="K68" s="24" t="s">
        <v>88</v>
      </c>
    </row>
    <row r="69" spans="1:11" ht="131.25" customHeight="1" thickBot="1" x14ac:dyDescent="0.25">
      <c r="A69" s="23"/>
      <c r="B69" s="21" t="s">
        <v>167</v>
      </c>
      <c r="C69" s="22" t="s">
        <v>98</v>
      </c>
      <c r="D69" s="22" t="s">
        <v>168</v>
      </c>
      <c r="E69" s="37" t="s">
        <v>169</v>
      </c>
      <c r="F69" s="40" t="s">
        <v>90</v>
      </c>
      <c r="G69" s="38" t="s">
        <v>90</v>
      </c>
      <c r="H69" s="41" t="s">
        <v>90</v>
      </c>
      <c r="I69" s="37" t="s">
        <v>170</v>
      </c>
      <c r="J69" s="50" t="s">
        <v>171</v>
      </c>
      <c r="K69" s="25" t="s">
        <v>88</v>
      </c>
    </row>
    <row r="70" spans="1:11" ht="138.75" customHeight="1" thickTop="1" thickBot="1" x14ac:dyDescent="0.25">
      <c r="A70" s="23"/>
      <c r="B70" s="42" t="s">
        <v>84</v>
      </c>
      <c r="C70" s="43" t="s">
        <v>172</v>
      </c>
      <c r="D70" s="43" t="s">
        <v>173</v>
      </c>
      <c r="E70" s="44" t="s">
        <v>174</v>
      </c>
      <c r="F70" s="45" t="s">
        <v>88</v>
      </c>
      <c r="G70" s="46" t="s">
        <v>90</v>
      </c>
      <c r="H70" s="47" t="s">
        <v>88</v>
      </c>
      <c r="I70" s="44" t="s">
        <v>175</v>
      </c>
      <c r="J70" s="42" t="s">
        <v>176</v>
      </c>
      <c r="K70" s="48" t="s">
        <v>126</v>
      </c>
    </row>
    <row r="71" spans="1:11" ht="152.25" customHeight="1" thickTop="1" x14ac:dyDescent="0.2">
      <c r="A71" s="23"/>
      <c r="B71" s="21" t="s">
        <v>177</v>
      </c>
      <c r="C71" s="22" t="s">
        <v>178</v>
      </c>
      <c r="D71" s="22" t="s">
        <v>179</v>
      </c>
      <c r="E71" s="37" t="s">
        <v>178</v>
      </c>
      <c r="F71" s="40" t="s">
        <v>90</v>
      </c>
      <c r="G71" s="38" t="s">
        <v>90</v>
      </c>
      <c r="H71" s="41" t="s">
        <v>90</v>
      </c>
      <c r="I71" s="37" t="s">
        <v>180</v>
      </c>
      <c r="J71" s="21" t="s">
        <v>181</v>
      </c>
      <c r="K71" s="25" t="s">
        <v>88</v>
      </c>
    </row>
    <row r="72" spans="1:11" ht="114.75" x14ac:dyDescent="0.2">
      <c r="A72" s="8"/>
      <c r="B72" s="55" t="s">
        <v>182</v>
      </c>
      <c r="C72" s="55" t="s">
        <v>183</v>
      </c>
      <c r="D72" s="55" t="s">
        <v>184</v>
      </c>
      <c r="E72" s="55" t="s">
        <v>185</v>
      </c>
      <c r="F72" s="56" t="s">
        <v>88</v>
      </c>
      <c r="G72" s="56" t="s">
        <v>89</v>
      </c>
      <c r="H72" s="61" t="s">
        <v>90</v>
      </c>
      <c r="I72" s="55" t="s">
        <v>186</v>
      </c>
      <c r="J72" s="55" t="s">
        <v>187</v>
      </c>
      <c r="K72" s="55" t="s">
        <v>88</v>
      </c>
    </row>
    <row r="73" spans="1:11" ht="165.75" x14ac:dyDescent="0.2">
      <c r="A73" s="8"/>
      <c r="B73" s="55" t="s">
        <v>153</v>
      </c>
      <c r="C73" s="55" t="s">
        <v>183</v>
      </c>
      <c r="D73" s="55" t="s">
        <v>188</v>
      </c>
      <c r="E73" s="55" t="s">
        <v>189</v>
      </c>
      <c r="F73" s="56" t="s">
        <v>88</v>
      </c>
      <c r="G73" s="56" t="s">
        <v>89</v>
      </c>
      <c r="H73" s="61" t="s">
        <v>90</v>
      </c>
      <c r="I73" s="55" t="s">
        <v>190</v>
      </c>
      <c r="J73" s="55" t="s">
        <v>191</v>
      </c>
      <c r="K73" s="55" t="s">
        <v>88</v>
      </c>
    </row>
    <row r="74" spans="1:11" ht="15.75" x14ac:dyDescent="0.25">
      <c r="A74" s="8"/>
      <c r="B74" s="62" t="s">
        <v>192</v>
      </c>
      <c r="C74" t="s">
        <v>193</v>
      </c>
      <c r="H74" s="32"/>
    </row>
    <row r="75" spans="1:11" ht="15.75" x14ac:dyDescent="0.25">
      <c r="A75" s="8"/>
      <c r="B75" s="63"/>
      <c r="C75" t="s">
        <v>194</v>
      </c>
      <c r="H75" s="32"/>
    </row>
    <row r="76" spans="1:11" ht="15.75" x14ac:dyDescent="0.25">
      <c r="A76" s="8"/>
      <c r="B76" s="63"/>
      <c r="H76" s="32"/>
    </row>
    <row r="77" spans="1:11" ht="15.75" hidden="1" x14ac:dyDescent="0.25">
      <c r="A77" s="8"/>
      <c r="B77" s="63"/>
      <c r="H77" s="32"/>
    </row>
    <row r="78" spans="1:11" hidden="1" x14ac:dyDescent="0.2">
      <c r="A78" s="8"/>
    </row>
    <row r="79" spans="1:11" hidden="1" x14ac:dyDescent="0.2">
      <c r="A79" s="8"/>
      <c r="C79" s="64" t="s">
        <v>126</v>
      </c>
      <c r="D79" s="64" t="s">
        <v>88</v>
      </c>
      <c r="E79" s="64" t="s">
        <v>90</v>
      </c>
      <c r="F79" s="64" t="s">
        <v>89</v>
      </c>
    </row>
    <row r="80" spans="1:11" hidden="1" x14ac:dyDescent="0.2">
      <c r="A80" s="8"/>
      <c r="B80" s="63" t="s">
        <v>89</v>
      </c>
      <c r="C80" s="16">
        <v>4</v>
      </c>
      <c r="D80" s="15">
        <v>8</v>
      </c>
      <c r="E80" s="14">
        <v>12</v>
      </c>
      <c r="F80" s="14">
        <v>16</v>
      </c>
    </row>
    <row r="81" spans="1:11" hidden="1" x14ac:dyDescent="0.2">
      <c r="A81" s="8"/>
      <c r="B81" s="63" t="s">
        <v>90</v>
      </c>
      <c r="C81" s="16">
        <v>3</v>
      </c>
      <c r="D81" s="15">
        <v>6</v>
      </c>
      <c r="E81" s="15">
        <v>9</v>
      </c>
      <c r="F81" s="14">
        <v>12</v>
      </c>
    </row>
    <row r="82" spans="1:11" hidden="1" x14ac:dyDescent="0.2">
      <c r="A82" s="8"/>
      <c r="B82" s="63" t="s">
        <v>88</v>
      </c>
      <c r="C82" s="16">
        <v>2</v>
      </c>
      <c r="D82" s="16">
        <v>4</v>
      </c>
      <c r="E82" s="15">
        <v>6</v>
      </c>
      <c r="F82" s="15">
        <v>8</v>
      </c>
    </row>
    <row r="83" spans="1:11" hidden="1" x14ac:dyDescent="0.2">
      <c r="A83" s="8"/>
      <c r="B83" s="63" t="s">
        <v>126</v>
      </c>
      <c r="C83" s="16">
        <v>1</v>
      </c>
      <c r="D83" s="16">
        <v>2</v>
      </c>
      <c r="E83" s="16">
        <v>3</v>
      </c>
      <c r="F83" s="16">
        <v>4</v>
      </c>
    </row>
    <row r="84" spans="1:11" hidden="1" x14ac:dyDescent="0.2">
      <c r="A84" s="8"/>
    </row>
    <row r="85" spans="1:11" hidden="1" x14ac:dyDescent="0.2">
      <c r="A85" s="8"/>
    </row>
    <row r="86" spans="1:11" hidden="1" x14ac:dyDescent="0.2">
      <c r="A86" s="8"/>
    </row>
    <row r="87" spans="1:11" hidden="1" x14ac:dyDescent="0.2">
      <c r="A87" s="8"/>
      <c r="F87" t="s">
        <v>126</v>
      </c>
      <c r="H87" s="13" t="e">
        <f>IF(#REF!="",0,IF(#REF!="Very low",1,IF(#REF!="Low",2,IF(#REF!="Medium",3,IF(#REF!="High",4,F68)))))</f>
        <v>#REF!</v>
      </c>
      <c r="I87" s="13" t="e">
        <f>IF(#REF!="",0,IF(#REF!="Very low",1,IF(#REF!="Low",2,IF(#REF!="Medium",3,IF(#REF!="High",4,G68)))))</f>
        <v>#REF!</v>
      </c>
      <c r="J87" s="17" t="e">
        <f>IF(H87*I87=0,"",IF(H87*I87&gt;0.5,H87*I87))</f>
        <v>#REF!</v>
      </c>
      <c r="K87" t="e">
        <f>IF(J87="","",IF(J87&lt;5, "Low",IF(J87&lt;11,"Medium",IF(J87&gt;11,"High"))))</f>
        <v>#REF!</v>
      </c>
    </row>
    <row r="88" spans="1:11" hidden="1" x14ac:dyDescent="0.2">
      <c r="A88" s="8"/>
      <c r="F88" t="s">
        <v>88</v>
      </c>
      <c r="H88" s="13">
        <f>IF(F68="",0,IF(F68="Very low",1,IF(F68="Low",2,IF(F68="Medium",3,IF(F68="High",4,#REF!)))))</f>
        <v>3</v>
      </c>
      <c r="I88" s="13">
        <f>IF(G68="",0,IF(G68="Very low",1,IF(G68="Low",2,IF(G68="Medium",3,IF(G68="High",4,#REF!)))))</f>
        <v>3</v>
      </c>
      <c r="J88" s="17">
        <f t="shared" ref="J88:J106" si="0">IF(H88*I88=0,"",IF(H88*I88&gt;0.5,H88*I88))</f>
        <v>9</v>
      </c>
      <c r="K88" t="str">
        <f t="shared" ref="K88:K106" si="1">IF(J88="","",IF(J88&lt;5, "Low",IF(J88&lt;11,"Medium",IF(J88&gt;11,"High"))))</f>
        <v>Medium</v>
      </c>
    </row>
    <row r="89" spans="1:11" hidden="1" x14ac:dyDescent="0.2">
      <c r="A89" s="8"/>
      <c r="F89" t="s">
        <v>90</v>
      </c>
      <c r="H89" s="13" t="e">
        <f>IF(#REF!="",0,IF(#REF!="Very low",1,IF(#REF!="Low",2,IF(#REF!="Medium",3,IF(#REF!="High",4,F53)))))</f>
        <v>#REF!</v>
      </c>
      <c r="I89" s="13" t="e">
        <f>IF(#REF!="",0,IF(#REF!="Very low",1,IF(#REF!="Low",2,IF(#REF!="Medium",3,IF(#REF!="High",4,G53)))))</f>
        <v>#REF!</v>
      </c>
      <c r="J89" s="17" t="e">
        <f t="shared" si="0"/>
        <v>#REF!</v>
      </c>
      <c r="K89" t="e">
        <f t="shared" si="1"/>
        <v>#REF!</v>
      </c>
    </row>
    <row r="90" spans="1:11" hidden="1" x14ac:dyDescent="0.2">
      <c r="A90" s="8"/>
      <c r="F90" t="s">
        <v>89</v>
      </c>
      <c r="H90" s="13">
        <f>IF(F53="",0,IF(F53="Very low",1,IF(F53="Low",2,IF(F53="Medium",3,IF(F53="High",4,F55)))))</f>
        <v>2</v>
      </c>
      <c r="I90" s="13">
        <f>IF(G53="",0,IF(G53="Very low",1,IF(G53="Low",2,IF(G53="Medium",3,IF(G53="High",4,G55)))))</f>
        <v>4</v>
      </c>
      <c r="J90" s="17">
        <f t="shared" si="0"/>
        <v>8</v>
      </c>
      <c r="K90" t="str">
        <f t="shared" si="1"/>
        <v>Medium</v>
      </c>
    </row>
    <row r="91" spans="1:11" hidden="1" x14ac:dyDescent="0.2">
      <c r="A91" s="8"/>
      <c r="H91" s="13">
        <f>IF(F55="",0,IF(F55="Very low",1,IF(F55="Low",2,IF(F55="Medium",3,IF(F55="High",4,#REF!)))))</f>
        <v>3</v>
      </c>
      <c r="I91" s="13">
        <f>IF(G55="",0,IF(G55="Very low",1,IF(G55="Low",2,IF(G55="Medium",3,IF(G55="High",4,#REF!)))))</f>
        <v>2</v>
      </c>
      <c r="J91" s="17">
        <f t="shared" si="0"/>
        <v>6</v>
      </c>
      <c r="K91" t="str">
        <f t="shared" si="1"/>
        <v>Medium</v>
      </c>
    </row>
    <row r="92" spans="1:11" hidden="1" x14ac:dyDescent="0.2">
      <c r="A92" s="8"/>
      <c r="H92" s="13" t="e">
        <f>IF(#REF!="",0,IF(#REF!="Very low",1,IF(#REF!="Low",2,IF(#REF!="Medium",3,IF(#REF!="High",4,F57)))))</f>
        <v>#REF!</v>
      </c>
      <c r="I92" s="13" t="e">
        <f>IF(#REF!="",0,IF(#REF!="Very low",1,IF(#REF!="Low",2,IF(#REF!="Medium",3,IF(#REF!="High",4,G57)))))</f>
        <v>#REF!</v>
      </c>
      <c r="J92" s="17" t="e">
        <f t="shared" si="0"/>
        <v>#REF!</v>
      </c>
      <c r="K92" t="e">
        <f t="shared" si="1"/>
        <v>#REF!</v>
      </c>
    </row>
    <row r="93" spans="1:11" hidden="1" x14ac:dyDescent="0.2">
      <c r="A93" s="8"/>
      <c r="H93" s="13">
        <f>IF(F57="",0,IF(F57="Very low",1,IF(F57="Low",2,IF(F57="Medium",3,IF(F57="High",4,F58)))))</f>
        <v>3</v>
      </c>
      <c r="I93" s="13">
        <f>IF(G57="",0,IF(G57="Very low",1,IF(G57="Low",2,IF(G57="Medium",3,IF(G57="High",4,G58)))))</f>
        <v>3</v>
      </c>
      <c r="J93" s="17">
        <f t="shared" si="0"/>
        <v>9</v>
      </c>
      <c r="K93" t="str">
        <f t="shared" si="1"/>
        <v>Medium</v>
      </c>
    </row>
    <row r="94" spans="1:11" hidden="1" x14ac:dyDescent="0.2">
      <c r="A94" s="8"/>
      <c r="H94" s="13">
        <f>IF(F58="",0,IF(F58="Very low",1,IF(F58="Low",2,IF(F58="Medium",3,IF(F58="High",4,#REF!)))))</f>
        <v>3</v>
      </c>
      <c r="I94" s="13">
        <f>IF(G58="",0,IF(G58="Very low",1,IF(G58="Low",2,IF(G58="Medium",3,IF(G58="High",4,#REF!)))))</f>
        <v>3</v>
      </c>
      <c r="J94" s="17">
        <f t="shared" si="0"/>
        <v>9</v>
      </c>
      <c r="K94" t="str">
        <f t="shared" si="1"/>
        <v>Medium</v>
      </c>
    </row>
    <row r="95" spans="1:11" hidden="1" x14ac:dyDescent="0.2">
      <c r="A95" s="8"/>
      <c r="C95" t="s">
        <v>126</v>
      </c>
      <c r="D95" t="s">
        <v>88</v>
      </c>
      <c r="E95" t="s">
        <v>90</v>
      </c>
      <c r="F95" t="s">
        <v>89</v>
      </c>
      <c r="H95" s="13" t="e">
        <f>IF(#REF!="",0,IF(#REF!="Very low",1,IF(#REF!="Low",2,IF(#REF!="Medium",3,IF(#REF!="High",4,#REF!)))))</f>
        <v>#REF!</v>
      </c>
      <c r="I95" s="13" t="e">
        <f>IF(#REF!="",0,IF(#REF!="Very low",1,IF(#REF!="Low",2,IF(#REF!="Medium",3,IF(#REF!="High",4,#REF!)))))</f>
        <v>#REF!</v>
      </c>
      <c r="J95" s="17" t="e">
        <f t="shared" si="0"/>
        <v>#REF!</v>
      </c>
      <c r="K95" t="e">
        <f t="shared" si="1"/>
        <v>#REF!</v>
      </c>
    </row>
    <row r="96" spans="1:11" hidden="1" x14ac:dyDescent="0.2">
      <c r="A96" s="8"/>
      <c r="B96" t="s">
        <v>126</v>
      </c>
      <c r="C96" s="16">
        <v>1</v>
      </c>
      <c r="D96" s="16">
        <v>2</v>
      </c>
      <c r="E96" s="16">
        <v>3</v>
      </c>
      <c r="F96" s="16">
        <v>4</v>
      </c>
      <c r="H96" s="13" t="e">
        <f>IF(#REF!="",0,IF(#REF!="Very low",1,IF(#REF!="Low",2,IF(#REF!="Medium",3,IF(#REF!="High",4,F60)))))</f>
        <v>#REF!</v>
      </c>
      <c r="I96" s="13" t="e">
        <f>IF(#REF!="",0,IF(#REF!="Very low",1,IF(#REF!="Low",2,IF(#REF!="Medium",3,IF(#REF!="High",4,G60)))))</f>
        <v>#REF!</v>
      </c>
      <c r="J96" s="17" t="e">
        <f t="shared" si="0"/>
        <v>#REF!</v>
      </c>
      <c r="K96" t="e">
        <f t="shared" si="1"/>
        <v>#REF!</v>
      </c>
    </row>
    <row r="97" spans="1:11" hidden="1" x14ac:dyDescent="0.2">
      <c r="A97" s="8"/>
      <c r="B97" t="s">
        <v>88</v>
      </c>
      <c r="C97" s="16">
        <v>2</v>
      </c>
      <c r="D97" s="16">
        <v>4</v>
      </c>
      <c r="E97" s="15">
        <v>6</v>
      </c>
      <c r="F97" s="15">
        <v>8</v>
      </c>
      <c r="H97" s="13">
        <f>IF(F60="",0,IF(F60="Very low",1,IF(F60="Low",2,IF(F60="Medium",3,IF(F60="High",4,#REF!)))))</f>
        <v>3</v>
      </c>
      <c r="I97" s="13">
        <f>IF(G60="",0,IF(G60="Very low",1,IF(G60="Low",2,IF(G60="Medium",3,IF(G60="High",4,#REF!)))))</f>
        <v>3</v>
      </c>
      <c r="J97" s="17">
        <f t="shared" si="0"/>
        <v>9</v>
      </c>
      <c r="K97" t="str">
        <f t="shared" si="1"/>
        <v>Medium</v>
      </c>
    </row>
    <row r="98" spans="1:11" hidden="1" x14ac:dyDescent="0.2">
      <c r="A98" s="8"/>
      <c r="B98" t="s">
        <v>90</v>
      </c>
      <c r="C98" s="16">
        <v>3</v>
      </c>
      <c r="D98" s="15">
        <v>6</v>
      </c>
      <c r="E98" s="15">
        <v>9</v>
      </c>
      <c r="F98" s="14">
        <v>12</v>
      </c>
      <c r="H98" s="13" t="e">
        <f>IF(#REF!="",0,IF(#REF!="Very low",1,IF(#REF!="Low",2,IF(#REF!="Medium",3,IF(#REF!="High",4,#REF!)))))</f>
        <v>#REF!</v>
      </c>
      <c r="I98" s="13" t="e">
        <f>IF(#REF!="",0,IF(#REF!="Very low",1,IF(#REF!="Low",2,IF(#REF!="Medium",3,IF(#REF!="High",4,#REF!)))))</f>
        <v>#REF!</v>
      </c>
      <c r="J98" s="17" t="e">
        <f t="shared" si="0"/>
        <v>#REF!</v>
      </c>
      <c r="K98" t="e">
        <f t="shared" si="1"/>
        <v>#REF!</v>
      </c>
    </row>
    <row r="99" spans="1:11" hidden="1" x14ac:dyDescent="0.2">
      <c r="A99" s="8"/>
      <c r="B99" t="s">
        <v>89</v>
      </c>
      <c r="C99" s="16">
        <v>4</v>
      </c>
      <c r="D99" s="15">
        <v>8</v>
      </c>
      <c r="E99" s="14">
        <v>12</v>
      </c>
      <c r="F99" s="14">
        <v>16</v>
      </c>
      <c r="H99" s="13" t="e">
        <f>IF(#REF!="",0,IF(#REF!="Very low",1,IF(#REF!="Low",2,IF(#REF!="Medium",3,IF(#REF!="High",4,#REF!)))))</f>
        <v>#REF!</v>
      </c>
      <c r="I99" s="13" t="e">
        <f>IF(#REF!="",0,IF(#REF!="Very low",1,IF(#REF!="Low",2,IF(#REF!="Medium",3,IF(#REF!="High",4,#REF!)))))</f>
        <v>#REF!</v>
      </c>
      <c r="J99" s="17" t="e">
        <f t="shared" si="0"/>
        <v>#REF!</v>
      </c>
      <c r="K99" t="e">
        <f t="shared" si="1"/>
        <v>#REF!</v>
      </c>
    </row>
    <row r="100" spans="1:11" hidden="1" x14ac:dyDescent="0.2">
      <c r="A100" s="8"/>
      <c r="H100" s="13" t="e">
        <f>IF(#REF!="",0,IF(#REF!="Very low",1,IF(#REF!="Low",2,IF(#REF!="Medium",3,IF(#REF!="High",4,#REF!)))))</f>
        <v>#REF!</v>
      </c>
      <c r="I100" s="13" t="e">
        <f>IF(#REF!="",0,IF(#REF!="Very low",1,IF(#REF!="Low",2,IF(#REF!="Medium",3,IF(#REF!="High",4,#REF!)))))</f>
        <v>#REF!</v>
      </c>
      <c r="J100" s="17" t="e">
        <f t="shared" si="0"/>
        <v>#REF!</v>
      </c>
      <c r="K100" t="e">
        <f t="shared" si="1"/>
        <v>#REF!</v>
      </c>
    </row>
    <row r="101" spans="1:11" hidden="1" x14ac:dyDescent="0.2">
      <c r="A101" s="8"/>
      <c r="H101" s="13" t="e">
        <f>IF(#REF!="",0,IF(#REF!="Very low",1,IF(#REF!="Low",2,IF(#REF!="Medium",3,IF(#REF!="High",4,#REF!)))))</f>
        <v>#REF!</v>
      </c>
      <c r="I101" s="13" t="e">
        <f>IF(#REF!="",0,IF(#REF!="Very low",1,IF(#REF!="Low",2,IF(#REF!="Medium",3,IF(#REF!="High",4,#REF!)))))</f>
        <v>#REF!</v>
      </c>
      <c r="J101" s="17" t="e">
        <f t="shared" si="0"/>
        <v>#REF!</v>
      </c>
      <c r="K101" t="e">
        <f t="shared" si="1"/>
        <v>#REF!</v>
      </c>
    </row>
    <row r="102" spans="1:11" hidden="1" x14ac:dyDescent="0.2">
      <c r="A102" s="8"/>
      <c r="H102" s="13" t="e">
        <f>IF(#REF!="",0,IF(#REF!="Very low",1,IF(#REF!="Low",2,IF(#REF!="Medium",3,IF(#REF!="High",4,#REF!)))))</f>
        <v>#REF!</v>
      </c>
      <c r="I102" s="13" t="e">
        <f>IF(#REF!="",0,IF(#REF!="Very low",1,IF(#REF!="Low",2,IF(#REF!="Medium",3,IF(#REF!="High",4,#REF!)))))</f>
        <v>#REF!</v>
      </c>
      <c r="J102" s="17" t="e">
        <f t="shared" si="0"/>
        <v>#REF!</v>
      </c>
      <c r="K102" t="e">
        <f t="shared" si="1"/>
        <v>#REF!</v>
      </c>
    </row>
    <row r="103" spans="1:11" hidden="1" x14ac:dyDescent="0.2">
      <c r="A103" s="8"/>
      <c r="H103" s="13" t="e">
        <f>IF(#REF!="",0,IF(#REF!="Very low",1,IF(#REF!="Low",2,IF(#REF!="Medium",3,IF(#REF!="High",4,#REF!)))))</f>
        <v>#REF!</v>
      </c>
      <c r="I103" s="13" t="e">
        <f>IF(#REF!="",0,IF(#REF!="Very low",1,IF(#REF!="Low",2,IF(#REF!="Medium",3,IF(#REF!="High",4,#REF!)))))</f>
        <v>#REF!</v>
      </c>
      <c r="J103" s="17" t="e">
        <f t="shared" si="0"/>
        <v>#REF!</v>
      </c>
      <c r="K103" t="e">
        <f t="shared" si="1"/>
        <v>#REF!</v>
      </c>
    </row>
    <row r="104" spans="1:11" hidden="1" x14ac:dyDescent="0.2">
      <c r="A104" s="8"/>
      <c r="H104" s="13" t="e">
        <f>IF(#REF!="",0,IF(#REF!="Very low",1,IF(#REF!="Low",2,IF(#REF!="Medium",3,IF(#REF!="High",4,#REF!)))))</f>
        <v>#REF!</v>
      </c>
      <c r="I104" s="13" t="e">
        <f>IF(#REF!="",0,IF(#REF!="Very low",1,IF(#REF!="Low",2,IF(#REF!="Medium",3,IF(#REF!="High",4,#REF!)))))</f>
        <v>#REF!</v>
      </c>
      <c r="J104" s="17" t="e">
        <f t="shared" si="0"/>
        <v>#REF!</v>
      </c>
      <c r="K104" t="e">
        <f t="shared" si="1"/>
        <v>#REF!</v>
      </c>
    </row>
    <row r="105" spans="1:11" hidden="1" x14ac:dyDescent="0.2">
      <c r="A105" s="8"/>
      <c r="H105" s="13" t="e">
        <f>IF(#REF!="",0,IF(#REF!="Very low",1,IF(#REF!="Low",2,IF(#REF!="Medium",3,IF(#REF!="High",4,#REF!)))))</f>
        <v>#REF!</v>
      </c>
      <c r="I105" s="13" t="e">
        <f>IF(#REF!="",0,IF(#REF!="Very low",1,IF(#REF!="Low",2,IF(#REF!="Medium",3,IF(#REF!="High",4,#REF!)))))</f>
        <v>#REF!</v>
      </c>
      <c r="J105" s="17" t="e">
        <f t="shared" si="0"/>
        <v>#REF!</v>
      </c>
      <c r="K105" t="e">
        <f t="shared" si="1"/>
        <v>#REF!</v>
      </c>
    </row>
    <row r="106" spans="1:11" hidden="1" x14ac:dyDescent="0.2">
      <c r="A106" s="8"/>
      <c r="H106" s="13" t="e">
        <f>IF(#REF!="",0,IF(#REF!="Very low",1,IF(#REF!="Low",2,IF(#REF!="Medium",3,IF(#REF!="High",4,F72)))))</f>
        <v>#REF!</v>
      </c>
      <c r="I106" s="13" t="e">
        <f>IF(#REF!="",0,IF(#REF!="Very low",1,IF(#REF!="Low",2,IF(#REF!="Medium",3,IF(#REF!="High",4,G72)))))</f>
        <v>#REF!</v>
      </c>
      <c r="J106" s="17" t="e">
        <f t="shared" si="0"/>
        <v>#REF!</v>
      </c>
      <c r="K106" t="e">
        <f t="shared" si="1"/>
        <v>#REF!</v>
      </c>
    </row>
    <row r="107" spans="1:11" hidden="1" x14ac:dyDescent="0.2">
      <c r="A107" s="8"/>
    </row>
    <row r="108" spans="1:11" hidden="1" x14ac:dyDescent="0.2"/>
    <row r="109" spans="1:11" hidden="1" x14ac:dyDescent="0.2"/>
    <row r="110" spans="1:11" hidden="1" x14ac:dyDescent="0.2"/>
    <row r="144" ht="13.5" customHeight="1" x14ac:dyDescent="0.2"/>
  </sheetData>
  <sheetProtection selectLockedCells="1"/>
  <mergeCells count="6">
    <mergeCell ref="D38:K38"/>
    <mergeCell ref="F12:J12"/>
    <mergeCell ref="F4:J4"/>
    <mergeCell ref="F6:J6"/>
    <mergeCell ref="F8:J8"/>
    <mergeCell ref="F10:J10"/>
  </mergeCells>
  <phoneticPr fontId="0" type="noConversion"/>
  <dataValidations count="2">
    <dataValidation type="list" allowBlank="1" showInputMessage="1" showErrorMessage="1" sqref="F53:G60 F62:G71" xr:uid="{00000000-0002-0000-0000-000000000000}">
      <formula1>$F$87:$F$91</formula1>
    </dataValidation>
    <dataValidation type="list" allowBlank="1" showInputMessage="1" showErrorMessage="1" sqref="F61:G61" xr:uid="{00000000-0002-0000-0000-000001000000}">
      <formula1>$F$86:$F$91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SR2008No7GRA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3241F839-05E7-4CD6-90E4-CC7B91079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90AF78-B822-43AC-BF8B-302A7A961A5B}">
  <ds:schemaRefs>
    <ds:schemaRef ds:uri="http://schemas.microsoft.com/sharepoint/v3/contenttype/forms"/>
  </ds:schemaRefs>
</ds:datastoreItem>
</file>

<file path=customXml/itemProps3.xml><?xml version="1.0" encoding="utf-8"?>
<ds:datastoreItem xmlns:ds="http://schemas.openxmlformats.org/officeDocument/2006/customXml" ds:itemID="{8612321E-21C2-474C-86C4-C57F93D7379B}">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7</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2025-01-28T10:52:05Z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-287714844</vt:i4>
  </property>
  <property fmtid="{D5CDD505-2E9C-101B-9397-08002B2CF9AE}" pid="3" name="_NewReviewCycle">
    <vt:lpwstr/>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0x010100FEFE5F54692E514CB2AEA097AE037329</vt:lpwstr>
  </property>
  <property fmtid="{D5CDD505-2E9C-101B-9397-08002B2CF9AE}" pid="10" name="MediaServiceImageTags">
    <vt:lpwstr/>
  </property>
</Properties>
</file>