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efra-my.sharepoint.com/personal/aby_spooncer_environment-agency_gov_uk/Documents/Documents/"/>
    </mc:Choice>
  </mc:AlternateContent>
  <xr:revisionPtr revIDLastSave="0" documentId="8_{9C11B9F8-D92B-49D1-ACEE-2A8EB1E2CB69}" xr6:coauthVersionLast="47" xr6:coauthVersionMax="47" xr10:uidLastSave="{00000000-0000-0000-0000-000000000000}"/>
  <bookViews>
    <workbookView xWindow="-120" yWindow="-120" windowWidth="20730" windowHeight="1104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 i="1" l="1"/>
  <c r="I98" i="1"/>
  <c r="J98" i="1" s="1"/>
  <c r="K98" i="1" s="1"/>
  <c r="H97" i="1"/>
  <c r="I97" i="1"/>
  <c r="J97" i="1"/>
  <c r="K97" i="1" s="1"/>
  <c r="H96" i="1"/>
  <c r="I96" i="1"/>
  <c r="J96" i="1" s="1"/>
  <c r="K96" i="1" s="1"/>
  <c r="H95" i="1"/>
  <c r="I95" i="1"/>
  <c r="J95" i="1" s="1"/>
  <c r="K95" i="1" s="1"/>
  <c r="H94" i="1"/>
  <c r="I94" i="1"/>
  <c r="H93" i="1"/>
  <c r="I93" i="1"/>
  <c r="J93" i="1" s="1"/>
  <c r="K93" i="1" s="1"/>
  <c r="H92" i="1"/>
  <c r="I92" i="1"/>
  <c r="J92" i="1" s="1"/>
  <c r="K92" i="1" s="1"/>
  <c r="H91" i="1"/>
  <c r="I91" i="1"/>
  <c r="J91" i="1" s="1"/>
  <c r="K91" i="1" s="1"/>
  <c r="H90" i="1"/>
  <c r="I90" i="1"/>
  <c r="H89" i="1"/>
  <c r="I89" i="1"/>
  <c r="H88" i="1"/>
  <c r="I88" i="1"/>
  <c r="H87" i="1"/>
  <c r="I87" i="1"/>
  <c r="H86" i="1"/>
  <c r="J86" i="1" s="1"/>
  <c r="K86" i="1" s="1"/>
  <c r="I86" i="1"/>
  <c r="H85" i="1"/>
  <c r="I85" i="1"/>
  <c r="H84" i="1"/>
  <c r="J84" i="1" s="1"/>
  <c r="K84" i="1" s="1"/>
  <c r="I84" i="1"/>
  <c r="H83" i="1"/>
  <c r="I83" i="1"/>
  <c r="I82" i="1"/>
  <c r="J82" i="1" s="1"/>
  <c r="K82" i="1" s="1"/>
  <c r="H82" i="1"/>
  <c r="I81" i="1"/>
  <c r="H81" i="1"/>
  <c r="J81" i="1" s="1"/>
  <c r="K81" i="1" s="1"/>
  <c r="H80" i="1"/>
  <c r="I80" i="1"/>
  <c r="H79" i="1"/>
  <c r="J79" i="1" s="1"/>
  <c r="K79" i="1" s="1"/>
  <c r="I79" i="1"/>
  <c r="J83" i="1" l="1"/>
  <c r="K83" i="1" s="1"/>
  <c r="J80" i="1"/>
  <c r="K80" i="1" s="1"/>
  <c r="J87" i="1"/>
  <c r="K87" i="1" s="1"/>
  <c r="J88" i="1"/>
  <c r="K88" i="1" s="1"/>
  <c r="J85" i="1"/>
  <c r="K85" i="1" s="1"/>
  <c r="J89" i="1"/>
  <c r="K89" i="1" s="1"/>
  <c r="J90" i="1"/>
  <c r="K90" i="1" s="1"/>
  <c r="J94" i="1"/>
  <c r="K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<sst xmlns="http://schemas.openxmlformats.org/spreadsheetml/2006/main" count="299" uniqueCount="184">
  <si>
    <t>This publication was withdrawn on 18 December 2024.</t>
  </si>
  <si>
    <t>This generic risk assessment for standard rules permit SR2008 No 3 has been withdrawn because it has been consolidated into standard rules permit SR2022 No 4: non-hazardous waste recycling with asbestos hazardous batteries cable and WEEE storage: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</si>
  <si>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</si>
  <si>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 No3 v4.0</t>
  </si>
  <si>
    <t>Standard Facility:</t>
  </si>
  <si>
    <t>Waste Operation: Household, Commercial and Industrial Waste Transfer Station with treatment</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</si>
  <si>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</si>
  <si>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</si>
  <si>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</si>
  <si>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</si>
  <si>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</si>
  <si>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</si>
  <si>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</si>
  <si>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</si>
  <si>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</si>
  <si>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</si>
  <si>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(D9, R3, R4, R5).</t>
  </si>
  <si>
    <t>Parameter 2</t>
  </si>
  <si>
    <t>Permitted waste types - Non hazardous Household, Commercial and Industrial Waste</t>
  </si>
  <si>
    <t>Parameter 3</t>
  </si>
  <si>
    <t>Quantity of waste accepted at the facility: &lt;75,000 tonnes per annum.</t>
  </si>
  <si>
    <t>Parameter 4</t>
  </si>
  <si>
    <t>The quantity of tyres stored at the facility shall not be more than 50 tonnes</t>
  </si>
  <si>
    <t>Parameter 5</t>
  </si>
  <si>
    <t>All wastes shall be bulked, transferred or treated inside a building, except for specified low-risk waste</t>
  </si>
  <si>
    <t xml:space="preserve">which may be bulked, transferred or treated outside.  However, specified low risk waste must be treated inside </t>
  </si>
  <si>
    <t xml:space="preserve">a building if the activities are being carried out within an Air Quality Management Area (AQMA) designated for </t>
  </si>
  <si>
    <t>particulate matter in the form of PM10.</t>
  </si>
  <si>
    <t>Parameter 6</t>
  </si>
  <si>
    <t>All waste shall be stored in a building or outside within a secure container, except for specified low-risk waste</t>
  </si>
  <si>
    <t>which may be stored outside without using containers.</t>
  </si>
  <si>
    <t>Parameter 7</t>
  </si>
  <si>
    <t xml:space="preserve">All waste shall be stored and treated on an impermeable surface with sealed drainage system, except for specified </t>
  </si>
  <si>
    <t>low-risk waste which may be stored and treated on hard standing.</t>
  </si>
  <si>
    <t>Parameter 8</t>
  </si>
  <si>
    <t>The only point source discharges to controlled waters or groundwater, are surface water from the roofs of buildings</t>
  </si>
  <si>
    <t>and from areas of the facility not used for the storage or treatment of wastes.</t>
  </si>
  <si>
    <t>Parameter 9</t>
  </si>
  <si>
    <t xml:space="preserve">The activities shall not be carried out within 500m of a European Site (candidate or Special Area of Conservation, </t>
  </si>
  <si>
    <t xml:space="preserve">proposed or Special Protection Area or Ramsar site) or a Site of Special Scientific Interest (SSSI); 
</t>
  </si>
  <si>
    <t>Parameter 10</t>
  </si>
  <si>
    <t>The activities shall not be carried out  within 50m of any well, spring or borehole used for the supply of water for human consumption.  This must include private water suplies</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</si>
  <si>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</si>
  <si>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</si>
  <si>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</si>
  <si>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presents a significant increase in fire risk.</t>
  </si>
  <si>
    <t>Abbreviations:</t>
  </si>
  <si>
    <t>SR - Standard Rule</t>
  </si>
  <si>
    <t xml:space="preserve">SR (emissions of substances not controlled by emission limits - buildings) - emissions of substances shall not cause pollution, with appropriate measures: </t>
  </si>
  <si>
    <t>bulking, transfer or treatment in a building; storage in a building or secure container;</t>
  </si>
  <si>
    <t>waste storage and treatment on impermeable surface with sealed drainage (except);</t>
  </si>
  <si>
    <t>specified waste storage and treatment  on hard standing or on impermeable surface with sealed drainage.</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</si>
  <si>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</si>
  <si>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</si>
  <si>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</si>
  <si>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</si>
  <si>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</si>
  <si>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</si>
  <si>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</si>
  <si>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</si>
  <si>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</si>
  <si>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</si>
  <si>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</si>
  <si>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</si>
  <si>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</si>
  <si>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</si>
  <si>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</si>
  <si>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</si>
  <si>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</si>
  <si>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</si>
  <si>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</si>
  <si>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</si>
  <si>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</si>
  <si>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</si>
  <si>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</si>
  <si>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</si>
  <si>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Releases of particulate matter (dusts) and micro-organisms (bioaerosols).</t>
  </si>
  <si>
    <t>Harm to human health - respiratory irritation and illness.</t>
  </si>
  <si>
    <t>Air transport then inhalation.</t>
  </si>
  <si>
    <t>High</t>
  </si>
  <si>
    <t>Medium</t>
  </si>
  <si>
    <t>Permitted waste types do not include dusts, powders or loose fibres but the treatment activities will produce particulate matter so a high magnitude risk is estimated.  There is potential for exposure if anyone is living or working close to the site (apart from the operator and employees)</t>
  </si>
  <si>
    <t>SR (emissions of substances not controlled by emission limits - buildings). SR (if required) - emissions management plan.  Long term increases in particulate levels are restricted by SR - treatment of specified low risk wastes shall be carried out inside a building if the activities are located within an AQMA designated for PM10.</t>
  </si>
  <si>
    <t>Low</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</si>
  <si>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</si>
  <si>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</si>
  <si>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</si>
  <si>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</si>
  <si>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</si>
  <si>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</si>
  <si>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</si>
  <si>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</si>
  <si>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</si>
  <si>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</si>
  <si>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</si>
  <si>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</si>
  <si>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</si>
  <si>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</si>
  <si>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</si>
  <si>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</si>
  <si>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</si>
  <si>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Odour will be restricted by SR (emissions of substances not controlled by emission limits -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</si>
  <si>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</si>
  <si>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</si>
  <si>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</si>
  <si>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</si>
  <si>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Noise will be restricted by SR (emissions of substances not controlled by emission limits - buildings).</t>
  </si>
  <si>
    <t>Scavenging animals and scavenging birds</t>
  </si>
  <si>
    <t>Harm to human health - from waste carried off site and faeces.  Nuisance and  loss of amenity.</t>
  </si>
  <si>
    <t>Air transport and over land</t>
  </si>
  <si>
    <t>Permitted wastes may attract scavenging animals and birds. Specified low-risk wastes stored outside may become nesting / breeding sites.</t>
  </si>
  <si>
    <t>SR - emissions of substances not controlled by emission limits (including those from scavenging animals, scavenging birds and other pests) shall not cause pollution. Access to waste is restricted by SR (emissions of substances not controlled by emission limits - buildings).</t>
  </si>
  <si>
    <t>Very low</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</si>
  <si>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</si>
  <si>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</si>
  <si>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</si>
  <si>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</si>
  <si>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</si>
  <si>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</si>
  <si>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</si>
  <si>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Permitted waste types are non-hazardous so any waste washed off site will add to the volume of the local post-flood clean up workload, rather than the hazard.  </t>
  </si>
  <si>
    <t>SR - management system (will include flood risk management). Waste washed off site restricted by SR (emissions of substances not controlled by emission limits - buildings).</t>
  </si>
  <si>
    <t>Local human population and / or livestock after gaining unauthorised access to the waste operation</t>
  </si>
  <si>
    <t>All on-site hazards: wastes; machinery and vehicles.</t>
  </si>
  <si>
    <t>Bodily injury</t>
  </si>
  <si>
    <t>Direct physical contact</t>
  </si>
  <si>
    <t>Permitted waste types are non-hazardous so only a medium magnitude risk is estimated.</t>
  </si>
  <si>
    <t>SR - activities shall be managed and operated in accordance with a management system (will include site security measures to prevent unauthorised access). Access to waste restricted by SR (emissions of substances not controlled by emission limits -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</si>
  <si>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</si>
  <si>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</si>
  <si>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</si>
  <si>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</si>
  <si>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are non-hazardous so only a medium magnitude risk is estimated.</t>
  </si>
  <si>
    <t>As above.  SR - management system (will include fire and spillages). Spread of fire restricted by SR (emissions of substances not controlled by emission limits - buildings).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</si>
  <si>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</si>
  <si>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</si>
  <si>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</si>
  <si>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</si>
  <si>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As above (excluding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</si>
  <si>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</si>
  <si>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</si>
  <si>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</si>
  <si>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</si>
  <si>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</si>
  <si>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Run-off restricted by SR (emissions of substances not controlled by emission limits - buildings).</t>
  </si>
  <si>
    <t xml:space="preserve">As above </t>
  </si>
  <si>
    <t>Chronic effects: deterioration of water quality</t>
  </si>
  <si>
    <t>As above.  Indirect run-off via the soil layer</t>
  </si>
  <si>
    <t>Waste types are non-hazardous so harm is likely to be temporary and reversible.</t>
  </si>
  <si>
    <t>SR - all liquids shall be provided with secondary containment (applies to non- wastes such as fuels). Run-off restricted by SR (emissions of substances not controlled by emission limits - buildings).</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</si>
  <si>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</si>
  <si>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</si>
  <si>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</si>
  <si>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</si>
  <si>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 xml:space="preserve">As above. Also the activities shall not be carried out  within 50m of any well, spring or borehole used for the supply of water for human consumption.  This must include private water suplies </t>
  </si>
  <si>
    <t>Groundwater</t>
  </si>
  <si>
    <t>Chronic effects: contamination of groundwater, requiring treatment of water or closure of borehole.</t>
  </si>
  <si>
    <t>Transport through soil/groundwater then extraction at borehole.</t>
  </si>
  <si>
    <t>There is a potential for contaminated rainwater run-off or leachate from permitted waste types.</t>
  </si>
  <si>
    <t>As above, or within 50m of any well, spring or borehole used for the supply of water for human consumption.  This must include private water suplies</t>
  </si>
  <si>
    <t>Contaminated waters used for recreational purposes</t>
  </si>
  <si>
    <t>Harm to human health - skin damage or gastro-intestinal illness.</t>
  </si>
  <si>
    <t>Direct contact or ingestion</t>
  </si>
  <si>
    <t>Unlikely to occur, but might restrict recreational use.</t>
  </si>
  <si>
    <t>SR (emissions of substances not controlled by emission limits - buildings).  SR (if required) - emissions management plan.</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</si>
  <si>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</si>
  <si>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</si>
  <si>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</si>
  <si>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</si>
  <si>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(emissions of substances not controlled by emission limits -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</si>
  <si>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</si>
  <si>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</si>
  <si>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</si>
  <si>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</si>
  <si>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</si>
  <si>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</si>
  <si>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</si>
  <si>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</si>
  <si>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</si>
  <si>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</si>
  <si>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</si>
  <si>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</si>
  <si>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</si>
  <si>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https://www.gov.uk/government/publications/sr2022-no-4-non-hazardous-waste-recycling-with-asbestos-hazardous-batteries-cable-and-weee-storage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</si>
</sst>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80">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0" fillId="0" borderId="0" xfId="0" applyAlignment="1">
      <alignment vertical="top" wrapText="1"/>
    </xf>
    <xf numFmtId="0" fontId="8" fillId="0" borderId="11" xfId="0" applyFont="1" applyBorder="1" applyAlignment="1" applyProtection="1">
      <alignment vertical="top" wrapText="1"/>
      <protection locked="0"/>
    </xf>
    <xf numFmtId="0" fontId="8" fillId="0" borderId="0" xfId="0" applyFont="1"/>
    <xf numFmtId="0" fontId="8" fillId="0" borderId="0" xfId="0" applyFont="1" applyAlignment="1">
      <alignment vertical="top"/>
    </xf>
    <xf numFmtId="0" fontId="8" fillId="0" borderId="5" xfId="0" applyFont="1" applyBorder="1" applyAlignment="1" applyProtection="1">
      <alignment vertical="top" wrapText="1"/>
      <protection locked="0"/>
    </xf>
    <xf numFmtId="0" fontId="4" fillId="0" borderId="0" xfId="0" applyFont="1"/>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8" fillId="0" borderId="33" xfId="0" applyFont="1" applyBorder="1" applyAlignment="1">
      <alignment vertical="top" wrapText="1"/>
    </xf>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9"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34"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0" fontId="0" fillId="0" borderId="0" xfId="0"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79EC-B82A-4B0B-9483-404826AED939}">
  <dimension ref="A1:A4"/>
  <sheetViews>
    <sheetView tabSelected="1" workbookViewId="0"/>
  </sheetViews>
  <sheetFormatPr defaultRowHeight="12.75" x14ac:dyDescent="0.2"/>
  <sheetData>
    <row r="1" spans="1:1" s="69" customFormat="1" ht="20.25" thickBot="1" x14ac:dyDescent="0.25">
      <c r="A1" s="68" t="s">
        <v>0</v>
      </c>
    </row>
    <row r="2" spans="1:1" s="70" customFormat="1" ht="15.75" thickTop="1" x14ac:dyDescent="0.2">
      <c r="A2" s="70" t="s">
        <v>1</v>
      </c>
    </row>
    <row r="3" spans="1:1" s="70" customFormat="1" ht="15" x14ac:dyDescent="0.2">
      <c r="A3" s="71" t="s">
        <v>183</v>
      </c>
    </row>
    <row r="4" spans="1:1" s="70" customFormat="1" ht="15" x14ac:dyDescent="0.2">
      <c r="A4" s="12" t="s">
        <v>2</v>
      </c>
    </row>
  </sheetData>
  <hyperlinks>
    <hyperlink ref="A3" r:id="rId1" xr:uid="{5EA80E68-0526-408D-BE81-764B7CAD55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6"/>
  <sheetViews>
    <sheetView topLeftCell="B1" zoomScaleNormal="100" workbookViewId="0">
      <selection activeCell="B2" sqref="B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31" customWidth="1"/>
    <col min="10" max="10" width="43.85546875" customWidth="1"/>
    <col min="11" max="11" width="16.7109375" customWidth="1"/>
  </cols>
  <sheetData>
    <row r="2" spans="2:11" ht="18" x14ac:dyDescent="0.25">
      <c r="B2" s="54" t="s">
        <v>3</v>
      </c>
      <c r="C2" s="54"/>
      <c r="D2" s="54"/>
      <c r="E2" s="12"/>
    </row>
    <row r="3" spans="2:11" ht="12.75" customHeight="1" x14ac:dyDescent="0.25">
      <c r="B3" s="29"/>
      <c r="C3" s="29"/>
      <c r="D3" s="29"/>
      <c r="E3" s="30"/>
      <c r="F3" s="26"/>
      <c r="G3" s="26"/>
      <c r="H3" s="26"/>
      <c r="I3" s="26"/>
      <c r="J3" s="26"/>
      <c r="K3" s="26"/>
    </row>
    <row r="4" spans="2:11" ht="15.75" x14ac:dyDescent="0.25">
      <c r="B4" s="29" t="s">
        <v>4</v>
      </c>
      <c r="C4" s="29"/>
      <c r="D4" s="29"/>
      <c r="E4" s="30"/>
      <c r="F4" s="76" t="s">
        <v>5</v>
      </c>
      <c r="G4" s="76"/>
      <c r="H4" s="76"/>
      <c r="I4" s="76"/>
      <c r="J4" s="76"/>
      <c r="K4" s="27"/>
    </row>
    <row r="5" spans="2:11" ht="9.75" customHeight="1" x14ac:dyDescent="0.25">
      <c r="B5" s="29"/>
      <c r="C5" s="29"/>
      <c r="D5" s="29"/>
      <c r="E5" s="30"/>
      <c r="F5" s="26"/>
      <c r="G5" s="26"/>
      <c r="H5" s="26"/>
      <c r="I5" s="26"/>
      <c r="J5" s="26"/>
      <c r="K5" s="26"/>
    </row>
    <row r="6" spans="2:11" ht="15.75" x14ac:dyDescent="0.25">
      <c r="B6" s="29" t="s">
        <v>6</v>
      </c>
      <c r="C6" s="30"/>
      <c r="D6" s="30"/>
      <c r="E6" s="30"/>
      <c r="F6" s="76" t="s">
        <v>7</v>
      </c>
      <c r="G6" s="76"/>
      <c r="H6" s="76"/>
      <c r="I6" s="76"/>
      <c r="J6" s="76"/>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7" t="s">
        <v>9</v>
      </c>
      <c r="G8" s="78"/>
      <c r="H8" s="78"/>
      <c r="I8" s="78"/>
      <c r="J8" s="78"/>
      <c r="K8" s="27"/>
    </row>
    <row r="9" spans="2:11" ht="10.5" customHeight="1" x14ac:dyDescent="0.2">
      <c r="B9" s="26"/>
      <c r="C9" s="26"/>
      <c r="D9" s="26"/>
      <c r="E9" s="26"/>
      <c r="F9" s="26"/>
      <c r="G9" s="26"/>
      <c r="H9" s="26"/>
      <c r="I9" s="26"/>
      <c r="J9" s="26"/>
      <c r="K9" s="26"/>
    </row>
    <row r="10" spans="2:11" ht="15.75" x14ac:dyDescent="0.25">
      <c r="B10" s="29" t="s">
        <v>10</v>
      </c>
      <c r="C10" s="26"/>
      <c r="D10" s="26"/>
      <c r="E10" s="26"/>
      <c r="F10" s="79" t="s">
        <v>11</v>
      </c>
      <c r="G10" s="79"/>
      <c r="H10" s="79"/>
      <c r="I10" s="79"/>
      <c r="J10" s="79"/>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74">
        <v>42213</v>
      </c>
      <c r="G12" s="75"/>
      <c r="H12" s="75"/>
      <c r="I12" s="75"/>
      <c r="J12" s="75"/>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10" x14ac:dyDescent="0.2">
      <c r="C17" t="s">
        <v>17</v>
      </c>
      <c r="D17" t="s">
        <v>18</v>
      </c>
    </row>
    <row r="18" spans="3:10" x14ac:dyDescent="0.2">
      <c r="C18" t="s">
        <v>19</v>
      </c>
      <c r="D18" t="s">
        <v>20</v>
      </c>
    </row>
    <row r="19" spans="3:10" x14ac:dyDescent="0.2">
      <c r="C19" t="s">
        <v>21</v>
      </c>
      <c r="D19" t="s">
        <v>22</v>
      </c>
    </row>
    <row r="20" spans="3:10" x14ac:dyDescent="0.2">
      <c r="C20" t="s">
        <v>23</v>
      </c>
      <c r="D20" t="s">
        <v>24</v>
      </c>
    </row>
    <row r="21" spans="3:10" x14ac:dyDescent="0.2">
      <c r="D21" t="s">
        <v>25</v>
      </c>
    </row>
    <row r="22" spans="3:10" x14ac:dyDescent="0.2">
      <c r="D22" t="s">
        <v>26</v>
      </c>
    </row>
    <row r="23" spans="3:10" x14ac:dyDescent="0.2">
      <c r="D23" t="s">
        <v>27</v>
      </c>
    </row>
    <row r="24" spans="3:10" x14ac:dyDescent="0.2">
      <c r="C24" t="s">
        <v>28</v>
      </c>
      <c r="D24" t="s">
        <v>29</v>
      </c>
    </row>
    <row r="25" spans="3:10" x14ac:dyDescent="0.2">
      <c r="D25" t="s">
        <v>30</v>
      </c>
    </row>
    <row r="26" spans="3:10" x14ac:dyDescent="0.2">
      <c r="C26" t="s">
        <v>31</v>
      </c>
      <c r="D26" t="s">
        <v>32</v>
      </c>
    </row>
    <row r="27" spans="3:10" x14ac:dyDescent="0.2">
      <c r="D27" t="s">
        <v>33</v>
      </c>
    </row>
    <row r="28" spans="3:10" x14ac:dyDescent="0.2">
      <c r="C28" t="s">
        <v>34</v>
      </c>
      <c r="D28" t="s">
        <v>35</v>
      </c>
    </row>
    <row r="29" spans="3:10" x14ac:dyDescent="0.2">
      <c r="D29" t="s">
        <v>36</v>
      </c>
    </row>
    <row r="30" spans="3:10" x14ac:dyDescent="0.2">
      <c r="C30" t="s">
        <v>37</v>
      </c>
      <c r="D30" t="s">
        <v>38</v>
      </c>
    </row>
    <row r="31" spans="3:10" ht="18" customHeight="1" x14ac:dyDescent="0.2">
      <c r="D31" s="72" t="s">
        <v>39</v>
      </c>
      <c r="E31" s="73"/>
      <c r="F31" s="73"/>
      <c r="G31" s="73"/>
      <c r="H31" s="73"/>
      <c r="I31" s="73"/>
      <c r="J31" s="73"/>
    </row>
    <row r="32" spans="3:10" ht="20.25" customHeight="1" x14ac:dyDescent="0.2">
      <c r="C32" s="51" t="s">
        <v>40</v>
      </c>
      <c r="D32" s="52" t="s">
        <v>41</v>
      </c>
      <c r="E32" s="49"/>
      <c r="F32" s="49"/>
      <c r="G32" s="49"/>
      <c r="H32" s="49"/>
      <c r="I32" s="49"/>
      <c r="J32" s="49"/>
    </row>
    <row r="33" spans="1:11" x14ac:dyDescent="0.2">
      <c r="C33" s="51" t="s">
        <v>42</v>
      </c>
      <c r="D33" t="s">
        <v>43</v>
      </c>
    </row>
    <row r="34" spans="1:11" x14ac:dyDescent="0.2">
      <c r="D34" t="s">
        <v>44</v>
      </c>
    </row>
    <row r="35" spans="1:11" x14ac:dyDescent="0.2">
      <c r="D35" t="s">
        <v>45</v>
      </c>
    </row>
    <row r="37" spans="1:11" x14ac:dyDescent="0.2">
      <c r="C37" t="s">
        <v>46</v>
      </c>
      <c r="D37" t="s">
        <v>47</v>
      </c>
    </row>
    <row r="38" spans="1:11" x14ac:dyDescent="0.2">
      <c r="D38" t="s">
        <v>48</v>
      </c>
    </row>
    <row r="39" spans="1:11" x14ac:dyDescent="0.2">
      <c r="D39" t="s">
        <v>49</v>
      </c>
    </row>
    <row r="40" spans="1:11" x14ac:dyDescent="0.2">
      <c r="D40" t="s">
        <v>50</v>
      </c>
    </row>
    <row r="41" spans="1:11" x14ac:dyDescent="0.2">
      <c r="D41" t="s">
        <v>51</v>
      </c>
    </row>
    <row r="42" spans="1:11" ht="13.5" thickBot="1" x14ac:dyDescent="0.25"/>
    <row r="43" spans="1:11" ht="28.5" customHeight="1" thickTop="1" x14ac:dyDescent="0.2">
      <c r="A43" s="1"/>
      <c r="B43" s="10" t="s">
        <v>52</v>
      </c>
      <c r="C43" s="9"/>
      <c r="D43" s="9"/>
      <c r="E43" s="9"/>
      <c r="F43" s="61"/>
      <c r="G43" s="62" t="s">
        <v>53</v>
      </c>
      <c r="H43" s="62"/>
      <c r="I43" s="63"/>
      <c r="J43" s="10" t="s">
        <v>54</v>
      </c>
      <c r="K43" s="11"/>
    </row>
    <row r="44" spans="1:11" ht="25.5" x14ac:dyDescent="0.2">
      <c r="B44" s="2" t="s">
        <v>55</v>
      </c>
      <c r="C44" s="3" t="s">
        <v>56</v>
      </c>
      <c r="D44" s="3" t="s">
        <v>57</v>
      </c>
      <c r="E44" s="4" t="s">
        <v>58</v>
      </c>
      <c r="F44" s="2" t="s">
        <v>59</v>
      </c>
      <c r="G44" s="3" t="s">
        <v>60</v>
      </c>
      <c r="H44" s="3" t="s">
        <v>61</v>
      </c>
      <c r="I44" s="4" t="s">
        <v>62</v>
      </c>
      <c r="J44" s="2" t="s">
        <v>63</v>
      </c>
      <c r="K44" s="35" t="s">
        <v>64</v>
      </c>
    </row>
    <row r="45" spans="1:11" ht="121.5" customHeight="1" x14ac:dyDescent="0.2">
      <c r="B45" s="5" t="s">
        <v>65</v>
      </c>
      <c r="C45" s="6" t="s">
        <v>66</v>
      </c>
      <c r="D45" s="6" t="s">
        <v>67</v>
      </c>
      <c r="E45" s="7" t="s">
        <v>68</v>
      </c>
      <c r="F45" s="5" t="s">
        <v>69</v>
      </c>
      <c r="G45" s="6" t="s">
        <v>70</v>
      </c>
      <c r="H45" s="6" t="s">
        <v>71</v>
      </c>
      <c r="I45" s="7" t="s">
        <v>72</v>
      </c>
      <c r="J45" s="5" t="s">
        <v>73</v>
      </c>
      <c r="K45" s="36" t="s">
        <v>74</v>
      </c>
    </row>
    <row r="46" spans="1:11" ht="228" customHeight="1" x14ac:dyDescent="0.2">
      <c r="A46" s="23"/>
      <c r="B46" s="18" t="s">
        <v>75</v>
      </c>
      <c r="C46" s="19" t="s">
        <v>76</v>
      </c>
      <c r="D46" s="19" t="s">
        <v>77</v>
      </c>
      <c r="E46" s="20" t="s">
        <v>78</v>
      </c>
      <c r="F46" s="33" t="s">
        <v>79</v>
      </c>
      <c r="G46" s="34" t="s">
        <v>80</v>
      </c>
      <c r="H46" s="39" t="s">
        <v>79</v>
      </c>
      <c r="I46" s="20" t="s">
        <v>81</v>
      </c>
      <c r="J46" s="18" t="s">
        <v>82</v>
      </c>
      <c r="K46" s="24" t="s">
        <v>83</v>
      </c>
    </row>
    <row r="47" spans="1:11" ht="228" customHeight="1" x14ac:dyDescent="0.2">
      <c r="A47" s="23"/>
      <c r="B47" s="18" t="s">
        <v>75</v>
      </c>
      <c r="C47" s="19" t="s">
        <v>84</v>
      </c>
      <c r="D47" s="19" t="s">
        <v>85</v>
      </c>
      <c r="E47" s="20" t="s">
        <v>86</v>
      </c>
      <c r="F47" s="33" t="s">
        <v>80</v>
      </c>
      <c r="G47" s="34" t="s">
        <v>83</v>
      </c>
      <c r="H47" s="39" t="s">
        <v>83</v>
      </c>
      <c r="I47" s="20" t="s">
        <v>87</v>
      </c>
      <c r="J47" s="18" t="s">
        <v>82</v>
      </c>
      <c r="K47" s="24" t="s">
        <v>83</v>
      </c>
    </row>
    <row r="48" spans="1:11" ht="96" customHeight="1" x14ac:dyDescent="0.2">
      <c r="A48" s="23"/>
      <c r="B48" s="18" t="s">
        <v>88</v>
      </c>
      <c r="C48" s="19" t="s">
        <v>89</v>
      </c>
      <c r="D48" s="19" t="s">
        <v>90</v>
      </c>
      <c r="E48" s="20" t="s">
        <v>86</v>
      </c>
      <c r="F48" s="33" t="s">
        <v>80</v>
      </c>
      <c r="G48" s="34" t="s">
        <v>80</v>
      </c>
      <c r="H48" s="39" t="s">
        <v>80</v>
      </c>
      <c r="I48" s="20" t="s">
        <v>91</v>
      </c>
      <c r="J48" s="18" t="s">
        <v>92</v>
      </c>
      <c r="K48" s="24" t="s">
        <v>83</v>
      </c>
    </row>
    <row r="49" spans="1:11" ht="108.75" customHeight="1" x14ac:dyDescent="0.2">
      <c r="A49" s="23"/>
      <c r="B49" s="18" t="s">
        <v>75</v>
      </c>
      <c r="C49" s="19" t="s">
        <v>93</v>
      </c>
      <c r="D49" s="19" t="s">
        <v>94</v>
      </c>
      <c r="E49" s="20" t="s">
        <v>95</v>
      </c>
      <c r="F49" s="33" t="s">
        <v>80</v>
      </c>
      <c r="G49" s="34" t="s">
        <v>80</v>
      </c>
      <c r="H49" s="39" t="s">
        <v>80</v>
      </c>
      <c r="I49" s="20" t="s">
        <v>96</v>
      </c>
      <c r="J49" s="18" t="s">
        <v>97</v>
      </c>
      <c r="K49" s="24" t="s">
        <v>83</v>
      </c>
    </row>
    <row r="50" spans="1:11" ht="133.5" customHeight="1" x14ac:dyDescent="0.2">
      <c r="A50" s="23"/>
      <c r="B50" s="18" t="s">
        <v>75</v>
      </c>
      <c r="C50" s="19" t="s">
        <v>98</v>
      </c>
      <c r="D50" s="19" t="s">
        <v>99</v>
      </c>
      <c r="E50" s="20" t="s">
        <v>78</v>
      </c>
      <c r="F50" s="33" t="s">
        <v>80</v>
      </c>
      <c r="G50" s="34" t="s">
        <v>80</v>
      </c>
      <c r="H50" s="39" t="s">
        <v>80</v>
      </c>
      <c r="I50" s="20" t="s">
        <v>100</v>
      </c>
      <c r="J50" s="18" t="s">
        <v>101</v>
      </c>
      <c r="K50" s="24" t="s">
        <v>83</v>
      </c>
    </row>
    <row r="51" spans="1:11" ht="148.5" customHeight="1" x14ac:dyDescent="0.2">
      <c r="A51" s="23"/>
      <c r="B51" s="18" t="s">
        <v>75</v>
      </c>
      <c r="C51" s="19" t="s">
        <v>102</v>
      </c>
      <c r="D51" s="19" t="s">
        <v>103</v>
      </c>
      <c r="E51" s="20" t="s">
        <v>104</v>
      </c>
      <c r="F51" s="33" t="s">
        <v>80</v>
      </c>
      <c r="G51" s="34" t="s">
        <v>80</v>
      </c>
      <c r="H51" s="39" t="s">
        <v>80</v>
      </c>
      <c r="I51" s="20" t="s">
        <v>105</v>
      </c>
      <c r="J51" s="18" t="s">
        <v>106</v>
      </c>
      <c r="K51" s="24" t="s">
        <v>83</v>
      </c>
    </row>
    <row r="52" spans="1:11" ht="189" customHeight="1" x14ac:dyDescent="0.2">
      <c r="A52" s="23"/>
      <c r="B52" s="18" t="s">
        <v>75</v>
      </c>
      <c r="C52" s="19" t="s">
        <v>107</v>
      </c>
      <c r="D52" s="19" t="s">
        <v>108</v>
      </c>
      <c r="E52" s="20" t="s">
        <v>109</v>
      </c>
      <c r="F52" s="33" t="s">
        <v>80</v>
      </c>
      <c r="G52" s="34" t="s">
        <v>80</v>
      </c>
      <c r="H52" s="39" t="s">
        <v>80</v>
      </c>
      <c r="I52" s="20" t="s">
        <v>110</v>
      </c>
      <c r="J52" s="18" t="s">
        <v>111</v>
      </c>
      <c r="K52" s="24" t="s">
        <v>112</v>
      </c>
    </row>
    <row r="53" spans="1:11" ht="189" customHeight="1" x14ac:dyDescent="0.2">
      <c r="A53" s="23"/>
      <c r="B53" s="18" t="s">
        <v>75</v>
      </c>
      <c r="C53" s="19" t="s">
        <v>113</v>
      </c>
      <c r="D53" s="19" t="s">
        <v>114</v>
      </c>
      <c r="E53" s="20" t="s">
        <v>109</v>
      </c>
      <c r="F53" s="33" t="s">
        <v>80</v>
      </c>
      <c r="G53" s="34" t="s">
        <v>80</v>
      </c>
      <c r="H53" s="39" t="s">
        <v>80</v>
      </c>
      <c r="I53" s="20" t="s">
        <v>115</v>
      </c>
      <c r="J53" s="18" t="s">
        <v>111</v>
      </c>
      <c r="K53" s="24" t="s">
        <v>83</v>
      </c>
    </row>
    <row r="54" spans="1:11" ht="131.25" customHeight="1" x14ac:dyDescent="0.2">
      <c r="A54" s="23"/>
      <c r="B54" s="18" t="s">
        <v>116</v>
      </c>
      <c r="C54" s="19" t="s">
        <v>117</v>
      </c>
      <c r="D54" s="19" t="s">
        <v>118</v>
      </c>
      <c r="E54" s="20" t="s">
        <v>119</v>
      </c>
      <c r="F54" s="33" t="s">
        <v>83</v>
      </c>
      <c r="G54" s="34" t="s">
        <v>80</v>
      </c>
      <c r="H54" s="39" t="s">
        <v>83</v>
      </c>
      <c r="I54" s="20" t="s">
        <v>120</v>
      </c>
      <c r="J54" s="18" t="s">
        <v>121</v>
      </c>
      <c r="K54" s="24" t="s">
        <v>112</v>
      </c>
    </row>
    <row r="55" spans="1:11" ht="184.5" customHeight="1" x14ac:dyDescent="0.2">
      <c r="A55" s="23"/>
      <c r="B55" s="18" t="s">
        <v>122</v>
      </c>
      <c r="C55" s="19" t="s">
        <v>123</v>
      </c>
      <c r="D55" s="19" t="s">
        <v>124</v>
      </c>
      <c r="E55" s="20" t="s">
        <v>125</v>
      </c>
      <c r="F55" s="33" t="s">
        <v>80</v>
      </c>
      <c r="G55" s="34" t="s">
        <v>80</v>
      </c>
      <c r="H55" s="39" t="s">
        <v>80</v>
      </c>
      <c r="I55" s="20" t="s">
        <v>126</v>
      </c>
      <c r="J55" s="18" t="s">
        <v>127</v>
      </c>
      <c r="K55" s="24" t="s">
        <v>83</v>
      </c>
    </row>
    <row r="56" spans="1:11" ht="150.75" customHeight="1" x14ac:dyDescent="0.2">
      <c r="A56" s="23"/>
      <c r="B56" s="18" t="s">
        <v>128</v>
      </c>
      <c r="C56" s="19" t="s">
        <v>129</v>
      </c>
      <c r="D56" s="19" t="s">
        <v>130</v>
      </c>
      <c r="E56" s="20" t="s">
        <v>131</v>
      </c>
      <c r="F56" s="33" t="s">
        <v>80</v>
      </c>
      <c r="G56" s="34" t="s">
        <v>80</v>
      </c>
      <c r="H56" s="39" t="s">
        <v>80</v>
      </c>
      <c r="I56" s="20" t="s">
        <v>132</v>
      </c>
      <c r="J56" s="18" t="s">
        <v>133</v>
      </c>
      <c r="K56" s="24" t="s">
        <v>83</v>
      </c>
    </row>
    <row r="57" spans="1:11" ht="98.25" customHeight="1" x14ac:dyDescent="0.2">
      <c r="A57" s="23"/>
      <c r="B57" s="18" t="s">
        <v>116</v>
      </c>
      <c r="C57" s="19" t="s">
        <v>134</v>
      </c>
      <c r="D57" s="19" t="s">
        <v>135</v>
      </c>
      <c r="E57" s="20" t="s">
        <v>136</v>
      </c>
      <c r="F57" s="33" t="s">
        <v>80</v>
      </c>
      <c r="G57" s="34" t="s">
        <v>80</v>
      </c>
      <c r="H57" s="39" t="s">
        <v>80</v>
      </c>
      <c r="I57" s="20" t="s">
        <v>137</v>
      </c>
      <c r="J57" s="18" t="s">
        <v>138</v>
      </c>
      <c r="K57" s="24" t="s">
        <v>83</v>
      </c>
    </row>
    <row r="58" spans="1:11" ht="168" customHeight="1" x14ac:dyDescent="0.2">
      <c r="A58" s="23"/>
      <c r="B58" s="18" t="s">
        <v>139</v>
      </c>
      <c r="C58" s="19" t="s">
        <v>140</v>
      </c>
      <c r="D58" s="19" t="s">
        <v>141</v>
      </c>
      <c r="E58" s="20" t="s">
        <v>142</v>
      </c>
      <c r="F58" s="33" t="s">
        <v>80</v>
      </c>
      <c r="G58" s="34" t="s">
        <v>80</v>
      </c>
      <c r="H58" s="39" t="s">
        <v>80</v>
      </c>
      <c r="I58" s="20" t="s">
        <v>143</v>
      </c>
      <c r="J58" s="18" t="s">
        <v>144</v>
      </c>
      <c r="K58" s="24" t="s">
        <v>112</v>
      </c>
    </row>
    <row r="59" spans="1:11" ht="147" customHeight="1" x14ac:dyDescent="0.2">
      <c r="A59" s="23"/>
      <c r="B59" s="18" t="s">
        <v>139</v>
      </c>
      <c r="C59" s="19" t="s">
        <v>145</v>
      </c>
      <c r="D59" s="19" t="s">
        <v>146</v>
      </c>
      <c r="E59" s="20" t="s">
        <v>147</v>
      </c>
      <c r="F59" s="33" t="s">
        <v>80</v>
      </c>
      <c r="G59" s="34" t="s">
        <v>83</v>
      </c>
      <c r="H59" s="39" t="s">
        <v>83</v>
      </c>
      <c r="I59" s="20" t="s">
        <v>148</v>
      </c>
      <c r="J59" s="18" t="s">
        <v>149</v>
      </c>
      <c r="K59" s="24" t="s">
        <v>83</v>
      </c>
    </row>
    <row r="60" spans="1:11" ht="123.75" customHeight="1" x14ac:dyDescent="0.2">
      <c r="A60" s="23"/>
      <c r="B60" s="18" t="s">
        <v>150</v>
      </c>
      <c r="C60" s="19" t="s">
        <v>84</v>
      </c>
      <c r="D60" s="19" t="s">
        <v>151</v>
      </c>
      <c r="E60" s="20" t="s">
        <v>152</v>
      </c>
      <c r="F60" s="33" t="s">
        <v>80</v>
      </c>
      <c r="G60" s="34" t="s">
        <v>80</v>
      </c>
      <c r="H60" s="39" t="s">
        <v>80</v>
      </c>
      <c r="I60" s="20" t="s">
        <v>153</v>
      </c>
      <c r="J60" s="53" t="s">
        <v>154</v>
      </c>
      <c r="K60" s="24" t="s">
        <v>83</v>
      </c>
    </row>
    <row r="61" spans="1:11" ht="117" customHeight="1" thickBot="1" x14ac:dyDescent="0.25">
      <c r="A61" s="23"/>
      <c r="B61" s="21" t="s">
        <v>155</v>
      </c>
      <c r="C61" s="22" t="s">
        <v>84</v>
      </c>
      <c r="D61" s="22" t="s">
        <v>156</v>
      </c>
      <c r="E61" s="37" t="s">
        <v>157</v>
      </c>
      <c r="F61" s="40" t="s">
        <v>80</v>
      </c>
      <c r="G61" s="38" t="s">
        <v>80</v>
      </c>
      <c r="H61" s="41" t="s">
        <v>80</v>
      </c>
      <c r="I61" s="37" t="s">
        <v>158</v>
      </c>
      <c r="J61" s="50" t="s">
        <v>159</v>
      </c>
      <c r="K61" s="25" t="s">
        <v>83</v>
      </c>
    </row>
    <row r="62" spans="1:11" ht="99" customHeight="1" thickTop="1" thickBot="1" x14ac:dyDescent="0.25">
      <c r="A62" s="23"/>
      <c r="B62" s="42" t="s">
        <v>75</v>
      </c>
      <c r="C62" s="43" t="s">
        <v>160</v>
      </c>
      <c r="D62" s="43" t="s">
        <v>161</v>
      </c>
      <c r="E62" s="44" t="s">
        <v>162</v>
      </c>
      <c r="F62" s="45" t="s">
        <v>83</v>
      </c>
      <c r="G62" s="46" t="s">
        <v>80</v>
      </c>
      <c r="H62" s="47" t="s">
        <v>83</v>
      </c>
      <c r="I62" s="44" t="s">
        <v>163</v>
      </c>
      <c r="J62" s="42" t="s">
        <v>164</v>
      </c>
      <c r="K62" s="48" t="s">
        <v>112</v>
      </c>
    </row>
    <row r="63" spans="1:11" ht="156.75" customHeight="1" thickTop="1" x14ac:dyDescent="0.2">
      <c r="A63" s="23"/>
      <c r="B63" s="21" t="s">
        <v>165</v>
      </c>
      <c r="C63" s="22" t="s">
        <v>166</v>
      </c>
      <c r="D63" s="22" t="s">
        <v>167</v>
      </c>
      <c r="E63" s="37" t="s">
        <v>166</v>
      </c>
      <c r="F63" s="33" t="s">
        <v>80</v>
      </c>
      <c r="G63" s="38" t="s">
        <v>80</v>
      </c>
      <c r="H63" s="39" t="s">
        <v>80</v>
      </c>
      <c r="I63" s="37" t="s">
        <v>168</v>
      </c>
      <c r="J63" s="21" t="s">
        <v>169</v>
      </c>
      <c r="K63" s="25" t="s">
        <v>83</v>
      </c>
    </row>
    <row r="64" spans="1:11" ht="77.25" thickBot="1" x14ac:dyDescent="0.25">
      <c r="A64" s="8"/>
      <c r="B64" s="55" t="s">
        <v>170</v>
      </c>
      <c r="C64" s="56" t="s">
        <v>171</v>
      </c>
      <c r="D64" s="56" t="s">
        <v>172</v>
      </c>
      <c r="E64" s="57" t="s">
        <v>173</v>
      </c>
      <c r="F64" s="58" t="s">
        <v>83</v>
      </c>
      <c r="G64" s="59" t="s">
        <v>79</v>
      </c>
      <c r="H64" s="64" t="s">
        <v>80</v>
      </c>
      <c r="I64" s="57" t="s">
        <v>174</v>
      </c>
      <c r="J64" s="55" t="s">
        <v>175</v>
      </c>
      <c r="K64" s="60" t="s">
        <v>83</v>
      </c>
    </row>
    <row r="65" spans="1:11" ht="77.25" thickBot="1" x14ac:dyDescent="0.25">
      <c r="A65" s="8"/>
      <c r="B65" s="55" t="s">
        <v>139</v>
      </c>
      <c r="C65" s="56" t="s">
        <v>171</v>
      </c>
      <c r="D65" s="56" t="s">
        <v>176</v>
      </c>
      <c r="E65" s="57" t="s">
        <v>177</v>
      </c>
      <c r="F65" s="58" t="s">
        <v>83</v>
      </c>
      <c r="G65" s="59" t="s">
        <v>79</v>
      </c>
      <c r="H65" s="64" t="s">
        <v>80</v>
      </c>
      <c r="I65" s="57" t="s">
        <v>178</v>
      </c>
      <c r="J65" s="55" t="s">
        <v>179</v>
      </c>
      <c r="K65" s="60" t="s">
        <v>83</v>
      </c>
    </row>
    <row r="66" spans="1:11" ht="15.75" x14ac:dyDescent="0.25">
      <c r="A66" s="8"/>
      <c r="B66" s="65" t="s">
        <v>180</v>
      </c>
      <c r="C66" t="s">
        <v>181</v>
      </c>
      <c r="H66" s="32"/>
    </row>
    <row r="67" spans="1:11" ht="15.75" x14ac:dyDescent="0.25">
      <c r="A67" s="8"/>
      <c r="B67" s="66"/>
      <c r="C67" t="s">
        <v>182</v>
      </c>
      <c r="H67" s="32"/>
    </row>
    <row r="68" spans="1:11" ht="15.75" x14ac:dyDescent="0.25">
      <c r="A68" s="8"/>
      <c r="B68" s="66"/>
      <c r="H68" s="32"/>
    </row>
    <row r="69" spans="1:11" ht="15.75" hidden="1" x14ac:dyDescent="0.25">
      <c r="A69" s="8"/>
      <c r="B69" s="66"/>
      <c r="H69" s="32"/>
    </row>
    <row r="70" spans="1:11" hidden="1" x14ac:dyDescent="0.2">
      <c r="A70" s="8"/>
    </row>
    <row r="71" spans="1:11" hidden="1" x14ac:dyDescent="0.2">
      <c r="A71" s="8"/>
      <c r="C71" s="67" t="s">
        <v>112</v>
      </c>
      <c r="D71" s="67" t="s">
        <v>83</v>
      </c>
      <c r="E71" s="67" t="s">
        <v>80</v>
      </c>
      <c r="F71" s="67" t="s">
        <v>79</v>
      </c>
    </row>
    <row r="72" spans="1:11" hidden="1" x14ac:dyDescent="0.2">
      <c r="A72" s="8"/>
      <c r="B72" s="66" t="s">
        <v>79</v>
      </c>
      <c r="C72" s="16">
        <v>4</v>
      </c>
      <c r="D72" s="15">
        <v>8</v>
      </c>
      <c r="E72" s="14">
        <v>12</v>
      </c>
      <c r="F72" s="14">
        <v>16</v>
      </c>
    </row>
    <row r="73" spans="1:11" hidden="1" x14ac:dyDescent="0.2">
      <c r="A73" s="8"/>
      <c r="B73" s="66" t="s">
        <v>80</v>
      </c>
      <c r="C73" s="16">
        <v>3</v>
      </c>
      <c r="D73" s="15">
        <v>6</v>
      </c>
      <c r="E73" s="15">
        <v>9</v>
      </c>
      <c r="F73" s="14">
        <v>12</v>
      </c>
    </row>
    <row r="74" spans="1:11" hidden="1" x14ac:dyDescent="0.2">
      <c r="A74" s="8"/>
      <c r="B74" s="66" t="s">
        <v>83</v>
      </c>
      <c r="C74" s="16">
        <v>2</v>
      </c>
      <c r="D74" s="16">
        <v>4</v>
      </c>
      <c r="E74" s="15">
        <v>6</v>
      </c>
      <c r="F74" s="15">
        <v>8</v>
      </c>
    </row>
    <row r="75" spans="1:11" hidden="1" x14ac:dyDescent="0.2">
      <c r="A75" s="8"/>
      <c r="B75" s="66" t="s">
        <v>112</v>
      </c>
      <c r="C75" s="16">
        <v>1</v>
      </c>
      <c r="D75" s="16">
        <v>2</v>
      </c>
      <c r="E75" s="16">
        <v>3</v>
      </c>
      <c r="F75" s="16">
        <v>4</v>
      </c>
    </row>
    <row r="76" spans="1:11" hidden="1" x14ac:dyDescent="0.2">
      <c r="A76" s="8"/>
    </row>
    <row r="77" spans="1:11" hidden="1" x14ac:dyDescent="0.2">
      <c r="A77" s="8"/>
    </row>
    <row r="78" spans="1:11" hidden="1" x14ac:dyDescent="0.2">
      <c r="A78" s="8"/>
    </row>
    <row r="79" spans="1:11" hidden="1" x14ac:dyDescent="0.2">
      <c r="A79" s="8"/>
      <c r="F79" t="s">
        <v>112</v>
      </c>
      <c r="H79" s="13" t="e">
        <f>IF(#REF!="",0,IF(#REF!="Very low",1,IF(#REF!="Low",2,IF(#REF!="Medium",3,IF(#REF!="High",4,F60)))))</f>
        <v>#REF!</v>
      </c>
      <c r="I79" s="13" t="e">
        <f>IF(#REF!="",0,IF(#REF!="Very low",1,IF(#REF!="Low",2,IF(#REF!="Medium",3,IF(#REF!="High",4,G60)))))</f>
        <v>#REF!</v>
      </c>
      <c r="J79" s="17" t="e">
        <f>IF(H79*I79=0,"",IF(H79*I79&gt;0.5,H79*I79))</f>
        <v>#REF!</v>
      </c>
      <c r="K79" t="e">
        <f>IF(J79="","",IF(J79&lt;5, "Low",IF(J79&lt;11,"Medium",IF(J79&gt;11,"High"))))</f>
        <v>#REF!</v>
      </c>
    </row>
    <row r="80" spans="1:11" hidden="1" x14ac:dyDescent="0.2">
      <c r="A80" s="8"/>
      <c r="F80" t="s">
        <v>83</v>
      </c>
      <c r="H80" s="13">
        <f>IF(F60="",0,IF(F60="Very low",1,IF(F60="Low",2,IF(F60="Medium",3,IF(F60="High",4,#REF!)))))</f>
        <v>3</v>
      </c>
      <c r="I80" s="13">
        <f>IF(G60="",0,IF(G60="Very low",1,IF(G60="Low",2,IF(G60="Medium",3,IF(G60="High",4,#REF!)))))</f>
        <v>3</v>
      </c>
      <c r="J80" s="17">
        <f t="shared" ref="J80:J98" si="0">IF(H80*I80=0,"",IF(H80*I80&gt;0.5,H80*I80))</f>
        <v>9</v>
      </c>
      <c r="K80" t="str">
        <f t="shared" ref="K80:K98" si="1">IF(J80="","",IF(J80&lt;5, "Low",IF(J80&lt;11,"Medium",IF(J80&gt;11,"High"))))</f>
        <v>Medium</v>
      </c>
    </row>
    <row r="81" spans="1:11" hidden="1" x14ac:dyDescent="0.2">
      <c r="A81" s="8"/>
      <c r="F81" t="s">
        <v>80</v>
      </c>
      <c r="H81" s="13" t="e">
        <f>IF(#REF!="",0,IF(#REF!="Very low",1,IF(#REF!="Low",2,IF(#REF!="Medium",3,IF(#REF!="High",4,F46)))))</f>
        <v>#REF!</v>
      </c>
      <c r="I81" s="13" t="e">
        <f>IF(#REF!="",0,IF(#REF!="Very low",1,IF(#REF!="Low",2,IF(#REF!="Medium",3,IF(#REF!="High",4,G46)))))</f>
        <v>#REF!</v>
      </c>
      <c r="J81" s="17" t="e">
        <f t="shared" si="0"/>
        <v>#REF!</v>
      </c>
      <c r="K81" t="e">
        <f t="shared" si="1"/>
        <v>#REF!</v>
      </c>
    </row>
    <row r="82" spans="1:11" hidden="1" x14ac:dyDescent="0.2">
      <c r="A82" s="8"/>
      <c r="F82" t="s">
        <v>79</v>
      </c>
      <c r="H82" s="13">
        <f>IF(F46="",0,IF(F46="Very low",1,IF(F46="Low",2,IF(F46="Medium",3,IF(F46="High",4,F47)))))</f>
        <v>4</v>
      </c>
      <c r="I82" s="13">
        <f>IF(G46="",0,IF(G46="Very low",1,IF(G46="Low",2,IF(G46="Medium",3,IF(G46="High",4,G47)))))</f>
        <v>3</v>
      </c>
      <c r="J82" s="17">
        <f t="shared" si="0"/>
        <v>12</v>
      </c>
      <c r="K82" t="str">
        <f t="shared" si="1"/>
        <v>High</v>
      </c>
    </row>
    <row r="83" spans="1:11" hidden="1" x14ac:dyDescent="0.2">
      <c r="A83" s="8"/>
      <c r="H83" s="13">
        <f>IF(F47="",0,IF(F47="Very low",1,IF(F47="Low",2,IF(F47="Medium",3,IF(F47="High",4,#REF!)))))</f>
        <v>3</v>
      </c>
      <c r="I83" s="13">
        <f>IF(G47="",0,IF(G47="Very low",1,IF(G47="Low",2,IF(G47="Medium",3,IF(G47="High",4,#REF!)))))</f>
        <v>2</v>
      </c>
      <c r="J83" s="17">
        <f t="shared" si="0"/>
        <v>6</v>
      </c>
      <c r="K83" t="str">
        <f t="shared" si="1"/>
        <v>Medium</v>
      </c>
    </row>
    <row r="84" spans="1:11" hidden="1" x14ac:dyDescent="0.2">
      <c r="A84" s="8"/>
      <c r="H84" s="13" t="e">
        <f>IF(#REF!="",0,IF(#REF!="Very low",1,IF(#REF!="Low",2,IF(#REF!="Medium",3,IF(#REF!="High",4,F49)))))</f>
        <v>#REF!</v>
      </c>
      <c r="I84" s="13" t="e">
        <f>IF(#REF!="",0,IF(#REF!="Very low",1,IF(#REF!="Low",2,IF(#REF!="Medium",3,IF(#REF!="High",4,G49)))))</f>
        <v>#REF!</v>
      </c>
      <c r="J84" s="17" t="e">
        <f t="shared" si="0"/>
        <v>#REF!</v>
      </c>
      <c r="K84" t="e">
        <f t="shared" si="1"/>
        <v>#REF!</v>
      </c>
    </row>
    <row r="85" spans="1:11" hidden="1" x14ac:dyDescent="0.2">
      <c r="A85" s="8"/>
      <c r="H85" s="13">
        <f>IF(F49="",0,IF(F49="Very low",1,IF(F49="Low",2,IF(F49="Medium",3,IF(F49="High",4,F50)))))</f>
        <v>3</v>
      </c>
      <c r="I85" s="13">
        <f>IF(G49="",0,IF(G49="Very low",1,IF(G49="Low",2,IF(G49="Medium",3,IF(G49="High",4,G50)))))</f>
        <v>3</v>
      </c>
      <c r="J85" s="17">
        <f t="shared" si="0"/>
        <v>9</v>
      </c>
      <c r="K85" t="str">
        <f t="shared" si="1"/>
        <v>Medium</v>
      </c>
    </row>
    <row r="86" spans="1:11" hidden="1" x14ac:dyDescent="0.2">
      <c r="A86" s="8"/>
      <c r="H86" s="13">
        <f>IF(F50="",0,IF(F50="Very low",1,IF(F50="Low",2,IF(F50="Medium",3,IF(F50="High",4,#REF!)))))</f>
        <v>3</v>
      </c>
      <c r="I86" s="13">
        <f>IF(G50="",0,IF(G50="Very low",1,IF(G50="Low",2,IF(G50="Medium",3,IF(G50="High",4,#REF!)))))</f>
        <v>3</v>
      </c>
      <c r="J86" s="17">
        <f t="shared" si="0"/>
        <v>9</v>
      </c>
      <c r="K86" t="str">
        <f t="shared" si="1"/>
        <v>Medium</v>
      </c>
    </row>
    <row r="87" spans="1:11" hidden="1" x14ac:dyDescent="0.2">
      <c r="A87" s="8"/>
      <c r="C87" t="s">
        <v>112</v>
      </c>
      <c r="D87" t="s">
        <v>83</v>
      </c>
      <c r="E87" t="s">
        <v>80</v>
      </c>
      <c r="F87" t="s">
        <v>79</v>
      </c>
      <c r="H87" s="13" t="e">
        <f>IF(#REF!="",0,IF(#REF!="Very low",1,IF(#REF!="Low",2,IF(#REF!="Medium",3,IF(#REF!="High",4,#REF!)))))</f>
        <v>#REF!</v>
      </c>
      <c r="I87" s="13" t="e">
        <f>IF(#REF!="",0,IF(#REF!="Very low",1,IF(#REF!="Low",2,IF(#REF!="Medium",3,IF(#REF!="High",4,#REF!)))))</f>
        <v>#REF!</v>
      </c>
      <c r="J87" s="17" t="e">
        <f t="shared" si="0"/>
        <v>#REF!</v>
      </c>
      <c r="K87" t="e">
        <f t="shared" si="1"/>
        <v>#REF!</v>
      </c>
    </row>
    <row r="88" spans="1:11" hidden="1" x14ac:dyDescent="0.2">
      <c r="A88" s="8"/>
      <c r="B88" t="s">
        <v>112</v>
      </c>
      <c r="C88" s="16">
        <v>1</v>
      </c>
      <c r="D88" s="16">
        <v>2</v>
      </c>
      <c r="E88" s="16">
        <v>3</v>
      </c>
      <c r="F88" s="16">
        <v>4</v>
      </c>
      <c r="H88" s="13" t="e">
        <f>IF(#REF!="",0,IF(#REF!="Very low",1,IF(#REF!="Low",2,IF(#REF!="Medium",3,IF(#REF!="High",4,F52)))))</f>
        <v>#REF!</v>
      </c>
      <c r="I88" s="13" t="e">
        <f>IF(#REF!="",0,IF(#REF!="Very low",1,IF(#REF!="Low",2,IF(#REF!="Medium",3,IF(#REF!="High",4,G52)))))</f>
        <v>#REF!</v>
      </c>
      <c r="J88" s="17" t="e">
        <f t="shared" si="0"/>
        <v>#REF!</v>
      </c>
      <c r="K88" t="e">
        <f t="shared" si="1"/>
        <v>#REF!</v>
      </c>
    </row>
    <row r="89" spans="1:11" hidden="1" x14ac:dyDescent="0.2">
      <c r="A89" s="8"/>
      <c r="B89" t="s">
        <v>83</v>
      </c>
      <c r="C89" s="16">
        <v>2</v>
      </c>
      <c r="D89" s="16">
        <v>4</v>
      </c>
      <c r="E89" s="15">
        <v>6</v>
      </c>
      <c r="F89" s="15">
        <v>8</v>
      </c>
      <c r="H89" s="13">
        <f>IF(F52="",0,IF(F52="Very low",1,IF(F52="Low",2,IF(F52="Medium",3,IF(F52="High",4,#REF!)))))</f>
        <v>3</v>
      </c>
      <c r="I89" s="13">
        <f>IF(G52="",0,IF(G52="Very low",1,IF(G52="Low",2,IF(G52="Medium",3,IF(G52="High",4,#REF!)))))</f>
        <v>3</v>
      </c>
      <c r="J89" s="17">
        <f t="shared" si="0"/>
        <v>9</v>
      </c>
      <c r="K89" t="str">
        <f t="shared" si="1"/>
        <v>Medium</v>
      </c>
    </row>
    <row r="90" spans="1:11" hidden="1" x14ac:dyDescent="0.2">
      <c r="A90" s="8"/>
      <c r="B90" t="s">
        <v>80</v>
      </c>
      <c r="C90" s="16">
        <v>3</v>
      </c>
      <c r="D90" s="15">
        <v>6</v>
      </c>
      <c r="E90" s="15">
        <v>9</v>
      </c>
      <c r="F90" s="14">
        <v>12</v>
      </c>
      <c r="H90" s="13" t="e">
        <f>IF(#REF!="",0,IF(#REF!="Very low",1,IF(#REF!="Low",2,IF(#REF!="Medium",3,IF(#REF!="High",4,#REF!)))))</f>
        <v>#REF!</v>
      </c>
      <c r="I90" s="13" t="e">
        <f>IF(#REF!="",0,IF(#REF!="Very low",1,IF(#REF!="Low",2,IF(#REF!="Medium",3,IF(#REF!="High",4,#REF!)))))</f>
        <v>#REF!</v>
      </c>
      <c r="J90" s="17" t="e">
        <f t="shared" si="0"/>
        <v>#REF!</v>
      </c>
      <c r="K90" t="e">
        <f t="shared" si="1"/>
        <v>#REF!</v>
      </c>
    </row>
    <row r="91" spans="1:11" hidden="1" x14ac:dyDescent="0.2">
      <c r="A91" s="8"/>
      <c r="B91" t="s">
        <v>79</v>
      </c>
      <c r="C91" s="16">
        <v>4</v>
      </c>
      <c r="D91" s="15">
        <v>8</v>
      </c>
      <c r="E91" s="14">
        <v>12</v>
      </c>
      <c r="F91" s="14">
        <v>16</v>
      </c>
      <c r="H91" s="13" t="e">
        <f>IF(#REF!="",0,IF(#REF!="Very low",1,IF(#REF!="Low",2,IF(#REF!="Medium",3,IF(#REF!="High",4,#REF!)))))</f>
        <v>#REF!</v>
      </c>
      <c r="I91" s="13" t="e">
        <f>IF(#REF!="",0,IF(#REF!="Very low",1,IF(#REF!="Low",2,IF(#REF!="Medium",3,IF(#REF!="High",4,#REF!)))))</f>
        <v>#REF!</v>
      </c>
      <c r="J91" s="17" t="e">
        <f t="shared" si="0"/>
        <v>#REF!</v>
      </c>
      <c r="K91" t="e">
        <f t="shared" si="1"/>
        <v>#REF!</v>
      </c>
    </row>
    <row r="92" spans="1:11" hidden="1" x14ac:dyDescent="0.2">
      <c r="A92" s="8"/>
      <c r="H92" s="13" t="e">
        <f>IF(#REF!="",0,IF(#REF!="Very low",1,IF(#REF!="Low",2,IF(#REF!="Medium",3,IF(#REF!="High",4,#REF!)))))</f>
        <v>#REF!</v>
      </c>
      <c r="I92" s="13" t="e">
        <f>IF(#REF!="",0,IF(#REF!="Very low",1,IF(#REF!="Low",2,IF(#REF!="Medium",3,IF(#REF!="High",4,#REF!)))))</f>
        <v>#REF!</v>
      </c>
      <c r="J92" s="17" t="e">
        <f t="shared" si="0"/>
        <v>#REF!</v>
      </c>
      <c r="K92" t="e">
        <f t="shared" si="1"/>
        <v>#REF!</v>
      </c>
    </row>
    <row r="93" spans="1:11" hidden="1" x14ac:dyDescent="0.2">
      <c r="A93" s="8"/>
      <c r="H93" s="13" t="e">
        <f>IF(#REF!="",0,IF(#REF!="Very low",1,IF(#REF!="Low",2,IF(#REF!="Medium",3,IF(#REF!="High",4,#REF!)))))</f>
        <v>#REF!</v>
      </c>
      <c r="I93" s="13" t="e">
        <f>IF(#REF!="",0,IF(#REF!="Very low",1,IF(#REF!="Low",2,IF(#REF!="Medium",3,IF(#REF!="High",4,#REF!)))))</f>
        <v>#REF!</v>
      </c>
      <c r="J93" s="17" t="e">
        <f t="shared" si="0"/>
        <v>#REF!</v>
      </c>
      <c r="K93" t="e">
        <f t="shared" si="1"/>
        <v>#REF!</v>
      </c>
    </row>
    <row r="94" spans="1:11" hidden="1" x14ac:dyDescent="0.2">
      <c r="A94" s="8"/>
      <c r="H94" s="13" t="e">
        <f>IF(#REF!="",0,IF(#REF!="Very low",1,IF(#REF!="Low",2,IF(#REF!="Medium",3,IF(#REF!="High",4,#REF!)))))</f>
        <v>#REF!</v>
      </c>
      <c r="I94" s="13" t="e">
        <f>IF(#REF!="",0,IF(#REF!="Very low",1,IF(#REF!="Low",2,IF(#REF!="Medium",3,IF(#REF!="High",4,#REF!)))))</f>
        <v>#REF!</v>
      </c>
      <c r="J94" s="17" t="e">
        <f t="shared" si="0"/>
        <v>#REF!</v>
      </c>
      <c r="K94" t="e">
        <f t="shared" si="1"/>
        <v>#REF!</v>
      </c>
    </row>
    <row r="95" spans="1:11" hidden="1" x14ac:dyDescent="0.2">
      <c r="A95" s="8"/>
      <c r="H95" s="13" t="e">
        <f>IF(#REF!="",0,IF(#REF!="Very low",1,IF(#REF!="Low",2,IF(#REF!="Medium",3,IF(#REF!="High",4,#REF!)))))</f>
        <v>#REF!</v>
      </c>
      <c r="I95" s="13" t="e">
        <f>IF(#REF!="",0,IF(#REF!="Very low",1,IF(#REF!="Low",2,IF(#REF!="Medium",3,IF(#REF!="High",4,#REF!)))))</f>
        <v>#REF!</v>
      </c>
      <c r="J95" s="17" t="e">
        <f t="shared" si="0"/>
        <v>#REF!</v>
      </c>
      <c r="K95" t="e">
        <f t="shared" si="1"/>
        <v>#REF!</v>
      </c>
    </row>
    <row r="96" spans="1:11" hidden="1" x14ac:dyDescent="0.2">
      <c r="A96" s="8"/>
      <c r="H96" s="13" t="e">
        <f>IF(#REF!="",0,IF(#REF!="Very low",1,IF(#REF!="Low",2,IF(#REF!="Medium",3,IF(#REF!="High",4,#REF!)))))</f>
        <v>#REF!</v>
      </c>
      <c r="I96" s="13" t="e">
        <f>IF(#REF!="",0,IF(#REF!="Very low",1,IF(#REF!="Low",2,IF(#REF!="Medium",3,IF(#REF!="High",4,#REF!)))))</f>
        <v>#REF!</v>
      </c>
      <c r="J96" s="17" t="e">
        <f t="shared" si="0"/>
        <v>#REF!</v>
      </c>
      <c r="K96" t="e">
        <f t="shared" si="1"/>
        <v>#REF!</v>
      </c>
    </row>
    <row r="97" spans="1:11" hidden="1" x14ac:dyDescent="0.2">
      <c r="A97" s="8"/>
      <c r="H97" s="13" t="e">
        <f>IF(#REF!="",0,IF(#REF!="Very low",1,IF(#REF!="Low",2,IF(#REF!="Medium",3,IF(#REF!="High",4,#REF!)))))</f>
        <v>#REF!</v>
      </c>
      <c r="I97" s="13" t="e">
        <f>IF(#REF!="",0,IF(#REF!="Very low",1,IF(#REF!="Low",2,IF(#REF!="Medium",3,IF(#REF!="High",4,#REF!)))))</f>
        <v>#REF!</v>
      </c>
      <c r="J97" s="17" t="e">
        <f t="shared" si="0"/>
        <v>#REF!</v>
      </c>
      <c r="K97" t="e">
        <f t="shared" si="1"/>
        <v>#REF!</v>
      </c>
    </row>
    <row r="98" spans="1:11" hidden="1" x14ac:dyDescent="0.2">
      <c r="A98" s="8"/>
      <c r="H98" s="13" t="e">
        <f>IF(#REF!="",0,IF(#REF!="Very low",1,IF(#REF!="Low",2,IF(#REF!="Medium",3,IF(#REF!="High",4,F64)))))</f>
        <v>#REF!</v>
      </c>
      <c r="I98" s="13" t="e">
        <f>IF(#REF!="",0,IF(#REF!="Very low",1,IF(#REF!="Low",2,IF(#REF!="Medium",3,IF(#REF!="High",4,G64)))))</f>
        <v>#REF!</v>
      </c>
      <c r="J98" s="17" t="e">
        <f t="shared" si="0"/>
        <v>#REF!</v>
      </c>
      <c r="K98" t="e">
        <f t="shared" si="1"/>
        <v>#REF!</v>
      </c>
    </row>
    <row r="99" spans="1:11" hidden="1" x14ac:dyDescent="0.2">
      <c r="A99" s="8"/>
    </row>
    <row r="100" spans="1:11" hidden="1" x14ac:dyDescent="0.2"/>
    <row r="101" spans="1:11" hidden="1" x14ac:dyDescent="0.2"/>
    <row r="102" spans="1:11" hidden="1" x14ac:dyDescent="0.2"/>
    <row r="136" ht="13.5" customHeight="1" x14ac:dyDescent="0.2"/>
  </sheetData>
  <sheetProtection selectLockedCells="1"/>
  <mergeCells count="6">
    <mergeCell ref="D31:J31"/>
    <mergeCell ref="F12:J12"/>
    <mergeCell ref="F4:J4"/>
    <mergeCell ref="F6:J6"/>
    <mergeCell ref="F8:J8"/>
    <mergeCell ref="F10:J10"/>
  </mergeCells>
  <phoneticPr fontId="0" type="noConversion"/>
  <dataValidations count="2">
    <dataValidation type="list" allowBlank="1" showInputMessage="1" showErrorMessage="1" sqref="F46:G52 F54:G63" xr:uid="{00000000-0002-0000-0000-000000000000}">
      <formula1>$F$79:$F$83</formula1>
    </dataValidation>
    <dataValidation type="list" allowBlank="1" showInputMessage="1" showErrorMessage="1" sqref="F53:G53" xr:uid="{00000000-0002-0000-0000-000001000000}">
      <formula1>$F$78:$F$83</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SR2008No3GRA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2725F9-8FEC-4D6B-B8F7-833B23FE0111}">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customXml/itemProps2.xml><?xml version="1.0" encoding="utf-8"?>
<ds:datastoreItem xmlns:ds="http://schemas.openxmlformats.org/officeDocument/2006/customXml" ds:itemID="{D07840C9-DFEC-46F7-960F-F4DF6F7E02FE}">
  <ds:schemaRefs>
    <ds:schemaRef ds:uri="http://schemas.microsoft.com/sharepoint/v3/contenttype/forms"/>
  </ds:schemaRefs>
</ds:datastoreItem>
</file>

<file path=customXml/itemProps3.xml><?xml version="1.0" encoding="utf-8"?>
<ds:datastoreItem xmlns:ds="http://schemas.openxmlformats.org/officeDocument/2006/customXml" ds:itemID="{4E2C8644-6154-478A-B0C8-E0DF51B3B1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3</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2025-01-22T14:17:42Z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-667758392</vt:i4>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ReviewingToolsShownOnce">
    <vt:lpwstr/>
  </property>
  <property fmtid="{D5CDD505-2E9C-101B-9397-08002B2CF9AE}" pid="8" name="ContentTypeId">
    <vt:lpwstr>0x010100FEFE5F54692E514CB2AEA097AE037329</vt:lpwstr>
  </property>
  <property fmtid="{D5CDD505-2E9C-101B-9397-08002B2CF9AE}" pid="9" name="MediaServiceImageTags">
    <vt:lpwstr/>
  </property>
</Properties>
</file>