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https://beisgov.sharepoint.com/sites/ClimateServicesForANetZeroResilientWorld-EXT-ALL/Shared Documents/General/Sub-Eval Pub and Annexes/3. Third Submission/2. Final Outputs/"/>
    </mc:Choice>
  </mc:AlternateContent>
  <xr:revisionPtr revIDLastSave="22" documentId="8_{4890ADD3-9633-4FFE-800F-F21DEFD4B028}" xr6:coauthVersionLast="47" xr6:coauthVersionMax="47" xr10:uidLastSave="{E4EF75C0-3983-4389-A49E-9225162A9247}"/>
  <workbookProtection workbookAlgorithmName="SHA-512" workbookHashValue="G3nUzH4/PZUWpSfug8+QUzegGniHy8LGBSmYG1KPQ6vUJu5zbkEVeZjAMJTXMeHiDgaLUnNyBloUoiMTlRcjvQ==" workbookSaltValue="vSG9HzseWIzow0osrtzC7Q==" workbookSpinCount="100000" lockStructure="1"/>
  <bookViews>
    <workbookView xWindow="28680" yWindow="-120" windowWidth="29040" windowHeight="15840" tabRatio="883" firstSheet="1" activeTab="1" xr2:uid="{00000000-000D-0000-FFFF-FFFF00000000}"/>
  </bookViews>
  <sheets>
    <sheet name="Sheet1" sheetId="9" state="hidden" r:id="rId1"/>
    <sheet name="READ ME" sheetId="29" r:id="rId2"/>
    <sheet name="Mitigation" sheetId="7" r:id="rId3"/>
    <sheet name="Adaptation-Risk 1" sheetId="22" r:id="rId4"/>
    <sheet name="Adaptation-Risk 2" sheetId="23" r:id="rId5"/>
    <sheet name="Adaptation-Risk 3" sheetId="24" r:id="rId6"/>
    <sheet name="Adaptation-Risk 4" sheetId="25" r:id="rId7"/>
    <sheet name="Adaptation-Risk 5" sheetId="26" r:id="rId8"/>
    <sheet name="Adaptation-Risk 6" sheetId="27" r:id="rId9"/>
    <sheet name="Adaptation-Risk 7" sheetId="28" r:id="rId10"/>
    <sheet name="Synthesis" sheetId="8" r:id="rId11"/>
    <sheet name="Dropdowns" sheetId="10" state="hidden"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8" l="1"/>
  <c r="O17" i="8"/>
  <c r="O16" i="8"/>
  <c r="O15" i="8"/>
  <c r="O14" i="8"/>
  <c r="O13" i="8"/>
  <c r="O12" i="8"/>
  <c r="O11" i="8"/>
  <c r="O10" i="8"/>
  <c r="O9" i="8"/>
  <c r="O8" i="8"/>
  <c r="O7" i="8"/>
  <c r="O6" i="8"/>
  <c r="O5" i="8"/>
  <c r="O4" i="8"/>
  <c r="O3" i="8"/>
  <c r="O2" i="8"/>
  <c r="N18" i="8"/>
  <c r="N17" i="8"/>
  <c r="N16" i="8"/>
  <c r="N15" i="8"/>
  <c r="N14" i="8"/>
  <c r="N13" i="8"/>
  <c r="N12" i="8"/>
  <c r="N11" i="8"/>
  <c r="N10" i="8"/>
  <c r="N9" i="8"/>
  <c r="N8" i="8"/>
  <c r="N7" i="8"/>
  <c r="N6" i="8"/>
  <c r="N5" i="8"/>
  <c r="N4" i="8"/>
  <c r="N3" i="8"/>
  <c r="N2" i="8"/>
  <c r="M18" i="8"/>
  <c r="M17" i="8"/>
  <c r="M16" i="8"/>
  <c r="M15" i="8"/>
  <c r="M14" i="8"/>
  <c r="M13" i="8"/>
  <c r="M12" i="8"/>
  <c r="M11" i="8"/>
  <c r="M10" i="8"/>
  <c r="M9" i="8"/>
  <c r="M8" i="8"/>
  <c r="M7" i="8"/>
  <c r="M6" i="8"/>
  <c r="M5" i="8"/>
  <c r="M4" i="8"/>
  <c r="M3" i="8"/>
  <c r="M2" i="8"/>
  <c r="K18" i="8"/>
  <c r="K17" i="8"/>
  <c r="K16" i="8"/>
  <c r="K15" i="8"/>
  <c r="K14" i="8"/>
  <c r="K13" i="8"/>
  <c r="K12" i="8"/>
  <c r="K11" i="8"/>
  <c r="K10" i="8"/>
  <c r="K9" i="8"/>
  <c r="K8" i="8"/>
  <c r="K7" i="8"/>
  <c r="K6" i="8"/>
  <c r="K5" i="8"/>
  <c r="K4" i="8"/>
  <c r="K3" i="8"/>
  <c r="K2" i="8"/>
  <c r="J18" i="8"/>
  <c r="J17" i="8"/>
  <c r="J16" i="8"/>
  <c r="J15" i="8"/>
  <c r="J14" i="8"/>
  <c r="J13" i="8"/>
  <c r="J12" i="8"/>
  <c r="J11" i="8"/>
  <c r="J10" i="8"/>
  <c r="J9" i="8"/>
  <c r="J8" i="8"/>
  <c r="J7" i="8"/>
  <c r="J6" i="8"/>
  <c r="J5" i="8"/>
  <c r="J4" i="8"/>
  <c r="J3" i="8"/>
  <c r="J2" i="8"/>
  <c r="I18" i="8"/>
  <c r="I17" i="8"/>
  <c r="I16" i="8"/>
  <c r="I15" i="8"/>
  <c r="I14" i="8"/>
  <c r="I13" i="8"/>
  <c r="I12" i="8"/>
  <c r="I11" i="8"/>
  <c r="I10" i="8"/>
  <c r="I9" i="8"/>
  <c r="I8" i="8"/>
  <c r="I7" i="8"/>
  <c r="I6" i="8"/>
  <c r="I5" i="8"/>
  <c r="I4" i="8"/>
  <c r="I3" i="8"/>
  <c r="I2" i="8"/>
  <c r="H18" i="8"/>
  <c r="H17" i="8"/>
  <c r="H16" i="8"/>
  <c r="H15" i="8"/>
  <c r="H14" i="8"/>
  <c r="H13" i="8"/>
  <c r="H12" i="8"/>
  <c r="H11" i="8"/>
  <c r="H10" i="8"/>
  <c r="H9" i="8"/>
  <c r="H8" i="8"/>
  <c r="H7" i="8"/>
  <c r="H6" i="8"/>
  <c r="H5" i="8"/>
  <c r="H4" i="8"/>
  <c r="H3" i="8"/>
  <c r="H2" i="8"/>
  <c r="G18" i="8"/>
  <c r="G17" i="8"/>
  <c r="G16" i="8"/>
  <c r="G15" i="8"/>
  <c r="G14" i="8"/>
  <c r="G13" i="8"/>
  <c r="G12" i="8"/>
  <c r="G11" i="8"/>
  <c r="G10" i="8"/>
  <c r="G9" i="8"/>
  <c r="G8" i="8"/>
  <c r="G7" i="8"/>
  <c r="G6" i="8"/>
  <c r="G5" i="8"/>
  <c r="G4" i="8"/>
  <c r="G3" i="8"/>
  <c r="G2" i="8"/>
  <c r="F18" i="8"/>
  <c r="F17" i="8"/>
  <c r="F16" i="8"/>
  <c r="F15" i="8"/>
  <c r="F14" i="8"/>
  <c r="F13" i="8"/>
  <c r="F12" i="8"/>
  <c r="F11" i="8"/>
  <c r="F10" i="8"/>
  <c r="F9" i="8"/>
  <c r="F8" i="8"/>
  <c r="F7" i="8"/>
  <c r="F6" i="8"/>
  <c r="F5" i="8"/>
  <c r="F4" i="8"/>
  <c r="F3" i="8"/>
  <c r="F2" i="8"/>
  <c r="E18" i="8"/>
  <c r="E17" i="8"/>
  <c r="E16" i="8"/>
  <c r="E15" i="8"/>
  <c r="E14" i="8"/>
  <c r="E13" i="8"/>
  <c r="E12" i="8"/>
  <c r="E11" i="8"/>
  <c r="E10" i="8"/>
  <c r="E9" i="8"/>
  <c r="E8" i="8"/>
  <c r="E7" i="8"/>
  <c r="E6" i="8"/>
  <c r="E5" i="8"/>
  <c r="E4" i="8"/>
  <c r="E3" i="8"/>
  <c r="E2" i="8"/>
  <c r="H17" i="25" l="1"/>
  <c r="M15" i="26"/>
  <c r="H4" i="25"/>
  <c r="H8" i="23"/>
  <c r="H7" i="23"/>
  <c r="T18" i="7"/>
  <c r="T17" i="7"/>
  <c r="U17" i="7" s="1"/>
  <c r="T8" i="7"/>
  <c r="U8" i="7" s="1"/>
  <c r="N8" i="7"/>
  <c r="O8" i="7" s="1"/>
  <c r="T7" i="7"/>
  <c r="U7" i="7" s="1"/>
  <c r="N7" i="7"/>
  <c r="O7" i="7" s="1"/>
  <c r="T6" i="7"/>
  <c r="U6" i="7" s="1"/>
  <c r="T5" i="7"/>
  <c r="U5" i="7" s="1"/>
  <c r="T3" i="7"/>
  <c r="U3" i="7" s="1"/>
  <c r="N3" i="7"/>
  <c r="O3" i="7" s="1"/>
  <c r="N12" i="24"/>
  <c r="T12" i="28"/>
  <c r="T13" i="28"/>
  <c r="T14" i="28"/>
  <c r="T15" i="28"/>
  <c r="T16" i="28"/>
  <c r="T17" i="28"/>
  <c r="T18" i="28"/>
  <c r="T19" i="28"/>
  <c r="T5" i="28"/>
  <c r="T6" i="28"/>
  <c r="T7" i="28"/>
  <c r="T8" i="28"/>
  <c r="T9" i="28"/>
  <c r="T10" i="28"/>
  <c r="T11" i="28"/>
  <c r="T4" i="28"/>
  <c r="T3" i="28"/>
  <c r="M8" i="28"/>
  <c r="N8" i="28"/>
  <c r="U8" i="28" s="1"/>
  <c r="M9" i="28"/>
  <c r="N9" i="28"/>
  <c r="U9" i="28" s="1"/>
  <c r="M10" i="28"/>
  <c r="N10" i="28"/>
  <c r="U10" i="28" s="1"/>
  <c r="M11" i="28"/>
  <c r="N11" i="28"/>
  <c r="U11" i="28" s="1"/>
  <c r="M12" i="28"/>
  <c r="N12" i="28"/>
  <c r="U12" i="28" s="1"/>
  <c r="M13" i="28"/>
  <c r="N13" i="28"/>
  <c r="U13" i="28" s="1"/>
  <c r="M14" i="28"/>
  <c r="N14" i="28"/>
  <c r="U14" i="28" s="1"/>
  <c r="M15" i="28"/>
  <c r="N15" i="28"/>
  <c r="U15" i="28" s="1"/>
  <c r="M16" i="28"/>
  <c r="N16" i="28"/>
  <c r="U16" i="28" s="1"/>
  <c r="M17" i="28"/>
  <c r="N17" i="28"/>
  <c r="U17" i="28" s="1"/>
  <c r="M18" i="28"/>
  <c r="N18" i="28"/>
  <c r="U18" i="28" s="1"/>
  <c r="M19" i="28"/>
  <c r="N19" i="28"/>
  <c r="U19" i="28" s="1"/>
  <c r="M6" i="28"/>
  <c r="N6" i="28"/>
  <c r="U6" i="28" s="1"/>
  <c r="M7" i="28"/>
  <c r="N7" i="28"/>
  <c r="U7" i="28" s="1"/>
  <c r="M4" i="28"/>
  <c r="N4" i="28"/>
  <c r="U4" i="28" s="1"/>
  <c r="M5" i="28"/>
  <c r="N5" i="28"/>
  <c r="U5" i="28" s="1"/>
  <c r="N3" i="28"/>
  <c r="U3" i="28" s="1"/>
  <c r="M3" i="28"/>
  <c r="H4" i="28"/>
  <c r="H5" i="28"/>
  <c r="H6" i="28"/>
  <c r="H7" i="28"/>
  <c r="H8" i="28"/>
  <c r="H9" i="28"/>
  <c r="H10" i="28"/>
  <c r="H11" i="28"/>
  <c r="H12" i="28"/>
  <c r="H13" i="28"/>
  <c r="H14" i="28"/>
  <c r="H15" i="28"/>
  <c r="H16" i="28"/>
  <c r="H17" i="28"/>
  <c r="H18" i="28"/>
  <c r="H19" i="28"/>
  <c r="H3" i="28"/>
  <c r="T11" i="27"/>
  <c r="T12" i="27"/>
  <c r="T13" i="27"/>
  <c r="T14" i="27"/>
  <c r="T15" i="27"/>
  <c r="T16" i="27"/>
  <c r="T18" i="27"/>
  <c r="T19" i="27"/>
  <c r="T9" i="27"/>
  <c r="T10" i="27"/>
  <c r="T5" i="27"/>
  <c r="T6" i="27"/>
  <c r="T7" i="27"/>
  <c r="T8" i="27"/>
  <c r="T4" i="27"/>
  <c r="T3" i="27"/>
  <c r="M4" i="27"/>
  <c r="N4" i="27"/>
  <c r="U4" i="27" s="1"/>
  <c r="M5" i="27"/>
  <c r="N5" i="27"/>
  <c r="U5" i="27" s="1"/>
  <c r="M6" i="27"/>
  <c r="N6" i="27"/>
  <c r="U6" i="27" s="1"/>
  <c r="M7" i="27"/>
  <c r="N7" i="27"/>
  <c r="U7" i="27" s="1"/>
  <c r="M8" i="27"/>
  <c r="N8" i="27"/>
  <c r="U8" i="27" s="1"/>
  <c r="M9" i="27"/>
  <c r="N9" i="27"/>
  <c r="U9" i="27" s="1"/>
  <c r="M10" i="27"/>
  <c r="N10" i="27"/>
  <c r="U10" i="27" s="1"/>
  <c r="M11" i="27"/>
  <c r="N11" i="27"/>
  <c r="U11" i="27" s="1"/>
  <c r="M12" i="27"/>
  <c r="N12" i="27"/>
  <c r="U12" i="27" s="1"/>
  <c r="M13" i="27"/>
  <c r="N13" i="27"/>
  <c r="U13" i="27" s="1"/>
  <c r="M14" i="27"/>
  <c r="N14" i="27"/>
  <c r="U14" i="27" s="1"/>
  <c r="M15" i="27"/>
  <c r="N15" i="27"/>
  <c r="U15" i="27" s="1"/>
  <c r="M16" i="27"/>
  <c r="N16" i="27"/>
  <c r="U16" i="27" s="1"/>
  <c r="M17" i="27"/>
  <c r="N17" i="27"/>
  <c r="U17" i="27" s="1"/>
  <c r="M18" i="27"/>
  <c r="N18" i="27"/>
  <c r="U18" i="27" s="1"/>
  <c r="M19" i="27"/>
  <c r="N19" i="27"/>
  <c r="U19" i="27" s="1"/>
  <c r="N3" i="27"/>
  <c r="U3" i="27" s="1"/>
  <c r="M3" i="27"/>
  <c r="H5" i="27"/>
  <c r="H6" i="27"/>
  <c r="H7" i="27"/>
  <c r="O7" i="27" s="1"/>
  <c r="H8" i="27"/>
  <c r="O8" i="27" s="1"/>
  <c r="H9" i="27"/>
  <c r="H10" i="27"/>
  <c r="H11" i="27"/>
  <c r="H12" i="27"/>
  <c r="H13" i="27"/>
  <c r="O13" i="27" s="1"/>
  <c r="H14" i="27"/>
  <c r="H15" i="27"/>
  <c r="O15" i="27" s="1"/>
  <c r="H16" i="27"/>
  <c r="H17" i="27"/>
  <c r="H18" i="27"/>
  <c r="H19" i="27"/>
  <c r="H4" i="27"/>
  <c r="H3" i="27"/>
  <c r="T4" i="26"/>
  <c r="T5" i="26"/>
  <c r="T6" i="26"/>
  <c r="T7" i="26"/>
  <c r="T8" i="26"/>
  <c r="T9" i="26"/>
  <c r="T10" i="26"/>
  <c r="T11" i="26"/>
  <c r="T12" i="26"/>
  <c r="T13" i="26"/>
  <c r="T14" i="26"/>
  <c r="T15" i="26"/>
  <c r="T16" i="26"/>
  <c r="T17" i="26"/>
  <c r="T18" i="26"/>
  <c r="T19" i="26"/>
  <c r="T3" i="26"/>
  <c r="M4" i="26"/>
  <c r="N4" i="26"/>
  <c r="U4" i="26" s="1"/>
  <c r="M5" i="26"/>
  <c r="N5" i="26"/>
  <c r="U5" i="26" s="1"/>
  <c r="M6" i="26"/>
  <c r="N6" i="26"/>
  <c r="U6" i="26" s="1"/>
  <c r="M7" i="26"/>
  <c r="N7" i="26"/>
  <c r="U7" i="26" s="1"/>
  <c r="M8" i="26"/>
  <c r="N8" i="26"/>
  <c r="U8" i="26" s="1"/>
  <c r="M9" i="26"/>
  <c r="N9" i="26"/>
  <c r="U9" i="26" s="1"/>
  <c r="M10" i="26"/>
  <c r="N10" i="26"/>
  <c r="U10" i="26" s="1"/>
  <c r="M11" i="26"/>
  <c r="N11" i="26"/>
  <c r="U11" i="26" s="1"/>
  <c r="M12" i="26"/>
  <c r="N12" i="26"/>
  <c r="U12" i="26" s="1"/>
  <c r="M13" i="26"/>
  <c r="N13" i="26"/>
  <c r="U13" i="26" s="1"/>
  <c r="M14" i="26"/>
  <c r="N14" i="26"/>
  <c r="U14" i="26" s="1"/>
  <c r="N15" i="26"/>
  <c r="U15" i="26" s="1"/>
  <c r="M16" i="26"/>
  <c r="N16" i="26"/>
  <c r="U16" i="26" s="1"/>
  <c r="M17" i="26"/>
  <c r="N17" i="26"/>
  <c r="U17" i="26" s="1"/>
  <c r="M18" i="26"/>
  <c r="N18" i="26"/>
  <c r="U18" i="26" s="1"/>
  <c r="M19" i="26"/>
  <c r="N19" i="26"/>
  <c r="U19" i="26" s="1"/>
  <c r="N3" i="26"/>
  <c r="U3" i="26" s="1"/>
  <c r="M3" i="26"/>
  <c r="H4" i="26"/>
  <c r="H5" i="26"/>
  <c r="H6" i="26"/>
  <c r="O6" i="26" s="1"/>
  <c r="H7" i="26"/>
  <c r="H8" i="26"/>
  <c r="H9" i="26"/>
  <c r="O9" i="26" s="1"/>
  <c r="H10" i="26"/>
  <c r="H11" i="26"/>
  <c r="H12" i="26"/>
  <c r="H13" i="26"/>
  <c r="O13" i="26" s="1"/>
  <c r="H14" i="26"/>
  <c r="H15" i="26"/>
  <c r="H16" i="26"/>
  <c r="H17" i="26"/>
  <c r="H18" i="26"/>
  <c r="H19" i="26"/>
  <c r="H3" i="26"/>
  <c r="H5" i="25"/>
  <c r="H6" i="25"/>
  <c r="H7" i="25"/>
  <c r="H8" i="25"/>
  <c r="H9" i="25"/>
  <c r="H10" i="25"/>
  <c r="H11" i="25"/>
  <c r="H12" i="25"/>
  <c r="H13" i="25"/>
  <c r="H14" i="25"/>
  <c r="H15" i="25"/>
  <c r="H16" i="25"/>
  <c r="H18" i="25"/>
  <c r="H19" i="25"/>
  <c r="M4" i="25"/>
  <c r="N4" i="25"/>
  <c r="U4" i="25" s="1"/>
  <c r="M5" i="25"/>
  <c r="N5" i="25"/>
  <c r="U5" i="25" s="1"/>
  <c r="M6" i="25"/>
  <c r="N6" i="25"/>
  <c r="U6" i="25" s="1"/>
  <c r="M7" i="25"/>
  <c r="O7" i="25" s="1"/>
  <c r="N7" i="25"/>
  <c r="U7" i="25" s="1"/>
  <c r="M8" i="25"/>
  <c r="N8" i="25"/>
  <c r="M9" i="25"/>
  <c r="N9" i="25"/>
  <c r="U9" i="25" s="1"/>
  <c r="M10" i="25"/>
  <c r="N10" i="25"/>
  <c r="O10" i="25"/>
  <c r="M11" i="25"/>
  <c r="N11" i="25"/>
  <c r="O11" i="25"/>
  <c r="M12" i="25"/>
  <c r="O12" i="25" s="1"/>
  <c r="N12" i="25"/>
  <c r="U12" i="25" s="1"/>
  <c r="M13" i="25"/>
  <c r="N13" i="25"/>
  <c r="U13" i="25" s="1"/>
  <c r="M14" i="25"/>
  <c r="N14" i="25"/>
  <c r="U14" i="25" s="1"/>
  <c r="M15" i="25"/>
  <c r="N15" i="25"/>
  <c r="U15" i="25" s="1"/>
  <c r="M16" i="25"/>
  <c r="N16" i="25"/>
  <c r="U16" i="25" s="1"/>
  <c r="M17" i="25"/>
  <c r="N17" i="25"/>
  <c r="U17" i="25" s="1"/>
  <c r="M18" i="25"/>
  <c r="O18" i="25" s="1"/>
  <c r="N18" i="25"/>
  <c r="M19" i="25"/>
  <c r="N19" i="25"/>
  <c r="U19" i="25" s="1"/>
  <c r="T4" i="25"/>
  <c r="T5" i="25"/>
  <c r="T6" i="25"/>
  <c r="T7" i="25"/>
  <c r="T8" i="25"/>
  <c r="U8" i="25"/>
  <c r="T9" i="25"/>
  <c r="T10" i="25"/>
  <c r="U10" i="25"/>
  <c r="T11" i="25"/>
  <c r="U11" i="25"/>
  <c r="T12" i="25"/>
  <c r="T13" i="25"/>
  <c r="T14" i="25"/>
  <c r="T15" i="25"/>
  <c r="T16" i="25"/>
  <c r="T17" i="25"/>
  <c r="T18" i="25"/>
  <c r="U18" i="25"/>
  <c r="T19" i="25"/>
  <c r="T3" i="25"/>
  <c r="N3" i="25"/>
  <c r="U3" i="25" s="1"/>
  <c r="M3" i="25"/>
  <c r="H3" i="25"/>
  <c r="T4" i="24"/>
  <c r="T5" i="24"/>
  <c r="T6" i="24"/>
  <c r="T7" i="24"/>
  <c r="T8" i="24"/>
  <c r="T9" i="24"/>
  <c r="T10" i="24"/>
  <c r="T11" i="24"/>
  <c r="T12" i="24"/>
  <c r="T13" i="24"/>
  <c r="T14" i="24"/>
  <c r="T15" i="24"/>
  <c r="T16" i="24"/>
  <c r="T17" i="24"/>
  <c r="T18" i="24"/>
  <c r="T19" i="24"/>
  <c r="T3" i="24"/>
  <c r="M15" i="24"/>
  <c r="N15" i="24"/>
  <c r="U15" i="24" s="1"/>
  <c r="M16" i="24"/>
  <c r="N16" i="24"/>
  <c r="U16" i="24" s="1"/>
  <c r="M17" i="24"/>
  <c r="N17" i="24"/>
  <c r="U17" i="24" s="1"/>
  <c r="M18" i="24"/>
  <c r="N18" i="24"/>
  <c r="U18" i="24" s="1"/>
  <c r="M19" i="24"/>
  <c r="N19" i="24"/>
  <c r="U19" i="24" s="1"/>
  <c r="M4" i="24"/>
  <c r="N4" i="24"/>
  <c r="U4" i="24" s="1"/>
  <c r="M5" i="24"/>
  <c r="N5" i="24"/>
  <c r="U5" i="24" s="1"/>
  <c r="M6" i="24"/>
  <c r="N6" i="24"/>
  <c r="U6" i="24" s="1"/>
  <c r="M7" i="24"/>
  <c r="N7" i="24"/>
  <c r="U7" i="24" s="1"/>
  <c r="M8" i="24"/>
  <c r="N8" i="24"/>
  <c r="U8" i="24" s="1"/>
  <c r="M9" i="24"/>
  <c r="N9" i="24"/>
  <c r="U9" i="24" s="1"/>
  <c r="M10" i="24"/>
  <c r="N10" i="24"/>
  <c r="U10" i="24" s="1"/>
  <c r="M11" i="24"/>
  <c r="N11" i="24"/>
  <c r="U11" i="24" s="1"/>
  <c r="M12" i="24"/>
  <c r="U12" i="24"/>
  <c r="M13" i="24"/>
  <c r="N13" i="24"/>
  <c r="U13" i="24" s="1"/>
  <c r="M14" i="24"/>
  <c r="N14" i="24"/>
  <c r="U14" i="24" s="1"/>
  <c r="N3" i="24"/>
  <c r="U3" i="24" s="1"/>
  <c r="M3" i="24"/>
  <c r="H16" i="24"/>
  <c r="H17" i="24"/>
  <c r="O17" i="24" s="1"/>
  <c r="H18" i="24"/>
  <c r="O18" i="24" s="1"/>
  <c r="H19" i="24"/>
  <c r="H13" i="24"/>
  <c r="O13" i="24" s="1"/>
  <c r="H14" i="24"/>
  <c r="O14" i="24" s="1"/>
  <c r="H15" i="24"/>
  <c r="H6" i="24"/>
  <c r="O6" i="24" s="1"/>
  <c r="H7" i="24"/>
  <c r="O7" i="24" s="1"/>
  <c r="H8" i="24"/>
  <c r="H9" i="24"/>
  <c r="H10" i="24"/>
  <c r="O10" i="24" s="1"/>
  <c r="H11" i="24"/>
  <c r="H12" i="24"/>
  <c r="H4" i="24"/>
  <c r="H5" i="24"/>
  <c r="O5" i="24" s="1"/>
  <c r="H3" i="24"/>
  <c r="O3" i="24" s="1"/>
  <c r="T4" i="23"/>
  <c r="T5" i="23"/>
  <c r="T6" i="23"/>
  <c r="T7" i="23"/>
  <c r="T8" i="23"/>
  <c r="T9" i="23"/>
  <c r="T10" i="23"/>
  <c r="T11" i="23"/>
  <c r="T12" i="23"/>
  <c r="T13" i="23"/>
  <c r="T14" i="23"/>
  <c r="T15" i="23"/>
  <c r="T16" i="23"/>
  <c r="T17" i="23"/>
  <c r="T18" i="23"/>
  <c r="T19" i="23"/>
  <c r="M4" i="23"/>
  <c r="N4" i="23"/>
  <c r="U4" i="23" s="1"/>
  <c r="M5" i="23"/>
  <c r="N5" i="23"/>
  <c r="U5" i="23" s="1"/>
  <c r="M6" i="23"/>
  <c r="N6" i="23"/>
  <c r="U6" i="23" s="1"/>
  <c r="M7" i="23"/>
  <c r="N7" i="23"/>
  <c r="U7" i="23" s="1"/>
  <c r="M8" i="23"/>
  <c r="O8" i="23" s="1"/>
  <c r="N8" i="23"/>
  <c r="U8" i="23" s="1"/>
  <c r="M9" i="23"/>
  <c r="N9" i="23"/>
  <c r="U9" i="23" s="1"/>
  <c r="M10" i="23"/>
  <c r="N10" i="23"/>
  <c r="U10" i="23" s="1"/>
  <c r="M11" i="23"/>
  <c r="N11" i="23"/>
  <c r="U11" i="23" s="1"/>
  <c r="M12" i="23"/>
  <c r="N12" i="23"/>
  <c r="U12" i="23" s="1"/>
  <c r="M13" i="23"/>
  <c r="N13" i="23"/>
  <c r="U13" i="23" s="1"/>
  <c r="M14" i="23"/>
  <c r="N14" i="23"/>
  <c r="U14" i="23" s="1"/>
  <c r="M15" i="23"/>
  <c r="N15" i="23"/>
  <c r="U15" i="23" s="1"/>
  <c r="M16" i="23"/>
  <c r="N16" i="23"/>
  <c r="U16" i="23" s="1"/>
  <c r="M17" i="23"/>
  <c r="N17" i="23"/>
  <c r="U17" i="23" s="1"/>
  <c r="M18" i="23"/>
  <c r="N18" i="23"/>
  <c r="U18" i="23" s="1"/>
  <c r="M19" i="23"/>
  <c r="N19" i="23"/>
  <c r="U19" i="23" s="1"/>
  <c r="H4" i="23"/>
  <c r="H5" i="23"/>
  <c r="H6" i="23"/>
  <c r="H9" i="23"/>
  <c r="H10" i="23"/>
  <c r="O10" i="23" s="1"/>
  <c r="H11" i="23"/>
  <c r="O11" i="23" s="1"/>
  <c r="H12" i="23"/>
  <c r="H13" i="23"/>
  <c r="H14" i="23"/>
  <c r="H15" i="23"/>
  <c r="H16" i="23"/>
  <c r="H17" i="23"/>
  <c r="H18" i="23"/>
  <c r="O18" i="23" s="1"/>
  <c r="H19" i="23"/>
  <c r="T3" i="23"/>
  <c r="N3" i="23"/>
  <c r="U3" i="23" s="1"/>
  <c r="M3" i="23"/>
  <c r="H3" i="23"/>
  <c r="T18" i="22"/>
  <c r="T19" i="22"/>
  <c r="T17" i="22"/>
  <c r="T16" i="22"/>
  <c r="T15" i="22"/>
  <c r="T14" i="22"/>
  <c r="T13" i="22"/>
  <c r="T12" i="22"/>
  <c r="T6" i="22"/>
  <c r="T7" i="22"/>
  <c r="T8" i="22"/>
  <c r="T9" i="22"/>
  <c r="T10" i="22"/>
  <c r="T11" i="22"/>
  <c r="T5" i="22"/>
  <c r="T4" i="22"/>
  <c r="M17" i="22"/>
  <c r="N17" i="22"/>
  <c r="U17" i="22" s="1"/>
  <c r="M18" i="22"/>
  <c r="N18" i="22"/>
  <c r="U18" i="22" s="1"/>
  <c r="M19" i="22"/>
  <c r="N19" i="22"/>
  <c r="U19" i="22" s="1"/>
  <c r="M16" i="22"/>
  <c r="N16" i="22"/>
  <c r="U16" i="22" s="1"/>
  <c r="N15" i="22"/>
  <c r="U15" i="22" s="1"/>
  <c r="M14" i="22"/>
  <c r="N14" i="22"/>
  <c r="U14" i="22" s="1"/>
  <c r="M13" i="22"/>
  <c r="N13" i="22"/>
  <c r="U13" i="22" s="1"/>
  <c r="M12" i="22"/>
  <c r="N12" i="22"/>
  <c r="U12" i="22" s="1"/>
  <c r="M11" i="22"/>
  <c r="N11" i="22"/>
  <c r="U11" i="22" s="1"/>
  <c r="M8" i="22"/>
  <c r="N8" i="22"/>
  <c r="U8" i="22" s="1"/>
  <c r="M9" i="22"/>
  <c r="N9" i="22"/>
  <c r="U9" i="22" s="1"/>
  <c r="M10" i="22"/>
  <c r="N10" i="22"/>
  <c r="U10" i="22" s="1"/>
  <c r="M6" i="22"/>
  <c r="N6" i="22"/>
  <c r="U6" i="22" s="1"/>
  <c r="M7" i="22"/>
  <c r="N7" i="22"/>
  <c r="U7" i="22" s="1"/>
  <c r="M5" i="22"/>
  <c r="N5" i="22"/>
  <c r="U5" i="22" s="1"/>
  <c r="M4" i="22"/>
  <c r="N4" i="22"/>
  <c r="U4" i="22" s="1"/>
  <c r="H19" i="22"/>
  <c r="H17" i="22"/>
  <c r="H18" i="22"/>
  <c r="O18" i="22" s="1"/>
  <c r="V18" i="22" s="1"/>
  <c r="H16" i="22"/>
  <c r="H12" i="22"/>
  <c r="H13" i="22"/>
  <c r="H14" i="22"/>
  <c r="H15" i="22"/>
  <c r="H10" i="22"/>
  <c r="H11" i="22"/>
  <c r="H6" i="22"/>
  <c r="H7" i="22"/>
  <c r="O7" i="22" s="1"/>
  <c r="H8" i="22"/>
  <c r="O8" i="22" s="1"/>
  <c r="H9" i="22"/>
  <c r="O9" i="22" s="1"/>
  <c r="H5" i="22"/>
  <c r="H4" i="22"/>
  <c r="T3" i="22"/>
  <c r="N3" i="22"/>
  <c r="U3" i="22" s="1"/>
  <c r="M3" i="22"/>
  <c r="H3" i="22"/>
  <c r="O3" i="22" s="1"/>
  <c r="V3" i="22" s="1"/>
  <c r="N4" i="7"/>
  <c r="O4" i="7" s="1"/>
  <c r="N5" i="7"/>
  <c r="O5" i="7" s="1"/>
  <c r="N6" i="7"/>
  <c r="N9" i="7"/>
  <c r="O9" i="7" s="1"/>
  <c r="N10" i="7"/>
  <c r="N11" i="7"/>
  <c r="O11" i="7" s="1"/>
  <c r="N12" i="7"/>
  <c r="O12" i="7" s="1"/>
  <c r="N13" i="7"/>
  <c r="O13" i="7" s="1"/>
  <c r="N14" i="7"/>
  <c r="N15" i="7"/>
  <c r="O15" i="7" s="1"/>
  <c r="N16" i="7"/>
  <c r="O16" i="7" s="1"/>
  <c r="N17" i="7"/>
  <c r="O17" i="7" s="1"/>
  <c r="N18" i="7"/>
  <c r="U18" i="7"/>
  <c r="T13" i="7"/>
  <c r="U13" i="7" s="1"/>
  <c r="T14" i="7"/>
  <c r="U14" i="7" s="1"/>
  <c r="T15" i="7"/>
  <c r="U15" i="7" s="1"/>
  <c r="T16" i="7"/>
  <c r="U16" i="7" s="1"/>
  <c r="T4" i="7"/>
  <c r="U4" i="7" s="1"/>
  <c r="T9" i="7"/>
  <c r="U9" i="7" s="1"/>
  <c r="T10" i="7"/>
  <c r="U10" i="7" s="1"/>
  <c r="T11" i="7"/>
  <c r="U11" i="7" s="1"/>
  <c r="T12" i="7"/>
  <c r="U12" i="7" s="1"/>
  <c r="T2" i="7"/>
  <c r="U2" i="7" s="1"/>
  <c r="N2" i="7"/>
  <c r="O2" i="7" s="1"/>
  <c r="H18" i="7"/>
  <c r="I18" i="7" s="1"/>
  <c r="H14" i="7"/>
  <c r="I14" i="7" s="1"/>
  <c r="H15" i="7"/>
  <c r="I15" i="7" s="1"/>
  <c r="H16" i="7"/>
  <c r="I16" i="7" s="1"/>
  <c r="H17" i="7"/>
  <c r="I17" i="7" s="1"/>
  <c r="H13" i="7"/>
  <c r="H12" i="7"/>
  <c r="I12" i="7" s="1"/>
  <c r="H11" i="7"/>
  <c r="H10" i="7"/>
  <c r="I10" i="7" s="1"/>
  <c r="H9" i="7"/>
  <c r="I9" i="7" s="1"/>
  <c r="H8" i="7"/>
  <c r="I8" i="7" s="1"/>
  <c r="H7" i="7"/>
  <c r="I7" i="7" s="1"/>
  <c r="H6" i="7"/>
  <c r="I6" i="7" s="1"/>
  <c r="H5" i="7"/>
  <c r="I5" i="7" s="1"/>
  <c r="H4" i="7"/>
  <c r="I4" i="7" s="1"/>
  <c r="H3" i="7"/>
  <c r="I3" i="7" s="1"/>
  <c r="H2" i="7"/>
  <c r="O18" i="27" l="1"/>
  <c r="V18" i="27" s="1"/>
  <c r="W18" i="27" s="1"/>
  <c r="O8" i="26"/>
  <c r="O7" i="26"/>
  <c r="O12" i="24"/>
  <c r="O11" i="24"/>
  <c r="O16" i="28"/>
  <c r="O14" i="27"/>
  <c r="O17" i="25"/>
  <c r="V17" i="25" s="1"/>
  <c r="W17" i="25" s="1"/>
  <c r="O16" i="27"/>
  <c r="O3" i="26"/>
  <c r="V3" i="26" s="1"/>
  <c r="O3" i="25"/>
  <c r="O19" i="23"/>
  <c r="V19" i="23" s="1"/>
  <c r="W19" i="23" s="1"/>
  <c r="O3" i="23"/>
  <c r="V3" i="23" s="1"/>
  <c r="W3" i="23" s="1"/>
  <c r="O16" i="23"/>
  <c r="V16" i="23" s="1"/>
  <c r="W16" i="23" s="1"/>
  <c r="O16" i="26"/>
  <c r="V16" i="26" s="1"/>
  <c r="W16" i="26" s="1"/>
  <c r="O14" i="25"/>
  <c r="O15" i="25"/>
  <c r="O13" i="25"/>
  <c r="O13" i="23"/>
  <c r="V13" i="23" s="1"/>
  <c r="W13" i="23" s="1"/>
  <c r="O14" i="22"/>
  <c r="V14" i="22" s="1"/>
  <c r="W14" i="22" s="1"/>
  <c r="W3" i="22"/>
  <c r="O4" i="22"/>
  <c r="V4" i="22" s="1"/>
  <c r="W4" i="22" s="1"/>
  <c r="O5" i="22"/>
  <c r="V5" i="22" s="1"/>
  <c r="W5" i="22" s="1"/>
  <c r="O6" i="22"/>
  <c r="O10" i="22"/>
  <c r="V10" i="22" s="1"/>
  <c r="W10" i="22" s="1"/>
  <c r="O11" i="22"/>
  <c r="O12" i="22"/>
  <c r="V12" i="22" s="1"/>
  <c r="W12" i="22" s="1"/>
  <c r="O13" i="22"/>
  <c r="O15" i="22"/>
  <c r="O19" i="22"/>
  <c r="V19" i="22" s="1"/>
  <c r="V11" i="22"/>
  <c r="W11" i="22" s="1"/>
  <c r="V9" i="22"/>
  <c r="W9" i="22" s="1"/>
  <c r="V8" i="22"/>
  <c r="W8" i="22" s="1"/>
  <c r="V7" i="22"/>
  <c r="W7" i="22" s="1"/>
  <c r="V6" i="22"/>
  <c r="W6" i="22" s="1"/>
  <c r="V13" i="22"/>
  <c r="W13" i="22" s="1"/>
  <c r="V15" i="22"/>
  <c r="W15" i="22" s="1"/>
  <c r="O17" i="23"/>
  <c r="V17" i="23" s="1"/>
  <c r="W17" i="23" s="1"/>
  <c r="O15" i="23"/>
  <c r="V15" i="23" s="1"/>
  <c r="W15" i="23" s="1"/>
  <c r="O14" i="23"/>
  <c r="V14" i="23" s="1"/>
  <c r="W14" i="23" s="1"/>
  <c r="O12" i="23"/>
  <c r="V12" i="23" s="1"/>
  <c r="W12" i="23" s="1"/>
  <c r="O9" i="23"/>
  <c r="O7" i="23"/>
  <c r="V7" i="23" s="1"/>
  <c r="W7" i="23" s="1"/>
  <c r="O6" i="23"/>
  <c r="V6" i="23" s="1"/>
  <c r="W6" i="23" s="1"/>
  <c r="O5" i="23"/>
  <c r="O4" i="23"/>
  <c r="V4" i="23" s="1"/>
  <c r="W4" i="23" s="1"/>
  <c r="V18" i="23"/>
  <c r="W18" i="23" s="1"/>
  <c r="V11" i="23"/>
  <c r="W11" i="23" s="1"/>
  <c r="V10" i="23"/>
  <c r="W10" i="23" s="1"/>
  <c r="V9" i="23"/>
  <c r="W9" i="23" s="1"/>
  <c r="V8" i="23"/>
  <c r="W8" i="23" s="1"/>
  <c r="V5" i="23"/>
  <c r="W5" i="23" s="1"/>
  <c r="V3" i="24"/>
  <c r="W3" i="24" s="1"/>
  <c r="O9" i="24"/>
  <c r="O8" i="24"/>
  <c r="V8" i="24" s="1"/>
  <c r="W8" i="24" s="1"/>
  <c r="O4" i="24"/>
  <c r="V4" i="24" s="1"/>
  <c r="W4" i="24" s="1"/>
  <c r="O19" i="24"/>
  <c r="O15" i="24"/>
  <c r="V15" i="24" s="1"/>
  <c r="W15" i="24" s="1"/>
  <c r="V19" i="24"/>
  <c r="W19" i="24" s="1"/>
  <c r="V18" i="24"/>
  <c r="W18" i="24" s="1"/>
  <c r="V13" i="24"/>
  <c r="V11" i="24"/>
  <c r="W11" i="24" s="1"/>
  <c r="V10" i="24"/>
  <c r="W10" i="24" s="1"/>
  <c r="V9" i="24"/>
  <c r="W9" i="24" s="1"/>
  <c r="V7" i="24"/>
  <c r="W7" i="24" s="1"/>
  <c r="V6" i="24"/>
  <c r="W6" i="24" s="1"/>
  <c r="O19" i="26"/>
  <c r="O18" i="26"/>
  <c r="O14" i="26"/>
  <c r="O11" i="26"/>
  <c r="V11" i="26" s="1"/>
  <c r="W11" i="26" s="1"/>
  <c r="O10" i="26"/>
  <c r="V10" i="26" s="1"/>
  <c r="W10" i="26" s="1"/>
  <c r="V19" i="26"/>
  <c r="W19" i="26" s="1"/>
  <c r="V14" i="26"/>
  <c r="W14" i="26" s="1"/>
  <c r="V13" i="26"/>
  <c r="O3" i="27"/>
  <c r="V3" i="27" s="1"/>
  <c r="W3" i="27" s="1"/>
  <c r="O19" i="27"/>
  <c r="O11" i="27"/>
  <c r="V11" i="27" s="1"/>
  <c r="W11" i="27" s="1"/>
  <c r="O10" i="27"/>
  <c r="O9" i="27"/>
  <c r="V9" i="27" s="1"/>
  <c r="W9" i="27" s="1"/>
  <c r="O6" i="27"/>
  <c r="V6" i="27" s="1"/>
  <c r="W6" i="27" s="1"/>
  <c r="O4" i="27"/>
  <c r="V4" i="27" s="1"/>
  <c r="W4" i="27" s="1"/>
  <c r="V8" i="27"/>
  <c r="W8" i="27" s="1"/>
  <c r="V10" i="27"/>
  <c r="W10" i="27" s="1"/>
  <c r="O5" i="28"/>
  <c r="V5" i="28" s="1"/>
  <c r="O6" i="28"/>
  <c r="O17" i="28"/>
  <c r="O15" i="28"/>
  <c r="O14" i="28"/>
  <c r="O11" i="28"/>
  <c r="O16" i="22"/>
  <c r="V16" i="22" s="1"/>
  <c r="W16" i="22" s="1"/>
  <c r="O17" i="22"/>
  <c r="V17" i="22" s="1"/>
  <c r="W17" i="22" s="1"/>
  <c r="I11" i="7"/>
  <c r="I13" i="7"/>
  <c r="I2" i="7"/>
  <c r="O5" i="27"/>
  <c r="V5" i="27" s="1"/>
  <c r="W5" i="27" s="1"/>
  <c r="V5" i="24"/>
  <c r="W5" i="24" s="1"/>
  <c r="V14" i="24"/>
  <c r="W14" i="24" s="1"/>
  <c r="V12" i="24"/>
  <c r="W12" i="24" s="1"/>
  <c r="O16" i="24"/>
  <c r="V16" i="24" s="1"/>
  <c r="W16" i="24" s="1"/>
  <c r="V17" i="24"/>
  <c r="W19" i="22"/>
  <c r="W18" i="22"/>
  <c r="V17" i="28"/>
  <c r="W17" i="28" s="1"/>
  <c r="V15" i="28"/>
  <c r="W15" i="28" s="1"/>
  <c r="V11" i="28"/>
  <c r="O13" i="28"/>
  <c r="V13" i="28" s="1"/>
  <c r="W13" i="28" s="1"/>
  <c r="O10" i="28"/>
  <c r="V10" i="28" s="1"/>
  <c r="W10" i="28" s="1"/>
  <c r="O9" i="28"/>
  <c r="V9" i="28" s="1"/>
  <c r="W9" i="28" s="1"/>
  <c r="O7" i="28"/>
  <c r="V7" i="28" s="1"/>
  <c r="W7" i="28" s="1"/>
  <c r="V14" i="28"/>
  <c r="W14" i="28" s="1"/>
  <c r="O19" i="28"/>
  <c r="V19" i="28" s="1"/>
  <c r="W19" i="28" s="1"/>
  <c r="V16" i="28"/>
  <c r="W16" i="28" s="1"/>
  <c r="O18" i="28"/>
  <c r="V18" i="28" s="1"/>
  <c r="W18" i="28" s="1"/>
  <c r="O12" i="28"/>
  <c r="V12" i="28" s="1"/>
  <c r="W12" i="28" s="1"/>
  <c r="W5" i="28"/>
  <c r="O4" i="28"/>
  <c r="V4" i="28" s="1"/>
  <c r="W4" i="28" s="1"/>
  <c r="O8" i="28"/>
  <c r="V8" i="28" s="1"/>
  <c r="W8" i="28" s="1"/>
  <c r="V6" i="28"/>
  <c r="W6" i="28" s="1"/>
  <c r="O3" i="28"/>
  <c r="V3" i="28" s="1"/>
  <c r="W3" i="28" s="1"/>
  <c r="W11" i="28"/>
  <c r="V19" i="27"/>
  <c r="W19" i="27" s="1"/>
  <c r="V14" i="27"/>
  <c r="W14" i="27" s="1"/>
  <c r="V13" i="27"/>
  <c r="W13" i="27" s="1"/>
  <c r="O17" i="27"/>
  <c r="V16" i="27"/>
  <c r="W16" i="27" s="1"/>
  <c r="V15" i="27"/>
  <c r="W15" i="27" s="1"/>
  <c r="O12" i="27"/>
  <c r="V12" i="27" s="1"/>
  <c r="W12" i="27" s="1"/>
  <c r="V7" i="27"/>
  <c r="W7" i="27" s="1"/>
  <c r="W13" i="26"/>
  <c r="O17" i="26"/>
  <c r="V17" i="26" s="1"/>
  <c r="W17" i="26" s="1"/>
  <c r="V18" i="26"/>
  <c r="W18" i="26" s="1"/>
  <c r="O15" i="26"/>
  <c r="V15" i="26" s="1"/>
  <c r="W15" i="26" s="1"/>
  <c r="O12" i="26"/>
  <c r="V12" i="26" s="1"/>
  <c r="W12" i="26" s="1"/>
  <c r="V7" i="26"/>
  <c r="W7" i="26" s="1"/>
  <c r="V8" i="26"/>
  <c r="W8" i="26" s="1"/>
  <c r="O5" i="26"/>
  <c r="V5" i="26" s="1"/>
  <c r="W5" i="26" s="1"/>
  <c r="V6" i="26"/>
  <c r="W6" i="26" s="1"/>
  <c r="O4" i="26"/>
  <c r="V4" i="26" s="1"/>
  <c r="W4" i="26" s="1"/>
  <c r="V9" i="26"/>
  <c r="W9" i="26" s="1"/>
  <c r="W3" i="26"/>
  <c r="O19" i="25"/>
  <c r="V19" i="25" s="1"/>
  <c r="W19" i="25" s="1"/>
  <c r="V14" i="25"/>
  <c r="W14" i="25" s="1"/>
  <c r="V3" i="25"/>
  <c r="W3" i="25" s="1"/>
  <c r="O6" i="25"/>
  <c r="V6" i="25" s="1"/>
  <c r="W6" i="25" s="1"/>
  <c r="O5" i="25"/>
  <c r="V5" i="25" s="1"/>
  <c r="W5" i="25" s="1"/>
  <c r="O9" i="25"/>
  <c r="V9" i="25" s="1"/>
  <c r="W9" i="25" s="1"/>
  <c r="O4" i="25"/>
  <c r="V4" i="25" s="1"/>
  <c r="W4" i="25" s="1"/>
  <c r="V18" i="25"/>
  <c r="W18" i="25" s="1"/>
  <c r="O16" i="25"/>
  <c r="V16" i="25" s="1"/>
  <c r="W16" i="25" s="1"/>
  <c r="O8" i="25"/>
  <c r="V8" i="25" s="1"/>
  <c r="W8" i="25" s="1"/>
  <c r="V10" i="25"/>
  <c r="W10" i="25" s="1"/>
  <c r="V15" i="25"/>
  <c r="W15" i="25" s="1"/>
  <c r="V11" i="25"/>
  <c r="W11" i="25" s="1"/>
  <c r="V7" i="25"/>
  <c r="W7" i="25" s="1"/>
  <c r="V13" i="25"/>
  <c r="W13" i="25" s="1"/>
  <c r="V12" i="25"/>
  <c r="W12" i="25" s="1"/>
  <c r="W17" i="24"/>
  <c r="W13" i="24"/>
  <c r="O18" i="7"/>
  <c r="O14" i="7"/>
  <c r="O10" i="7"/>
  <c r="O6" i="7"/>
  <c r="T1384" i="28"/>
  <c r="M1384" i="28"/>
  <c r="H1384" i="28"/>
  <c r="T1383" i="28"/>
  <c r="M1383" i="28"/>
  <c r="H1383" i="28"/>
  <c r="T1382" i="28"/>
  <c r="M1382" i="28"/>
  <c r="H1382" i="28"/>
  <c r="T1381" i="28"/>
  <c r="M1381" i="28"/>
  <c r="H1381" i="28"/>
  <c r="T1380" i="28"/>
  <c r="N1380" i="28"/>
  <c r="M1380" i="28"/>
  <c r="H1380" i="28"/>
  <c r="T1379" i="28"/>
  <c r="N1379" i="28"/>
  <c r="M1379" i="28"/>
  <c r="H1379" i="28"/>
  <c r="T1378" i="28"/>
  <c r="N1378" i="28"/>
  <c r="M1378" i="28"/>
  <c r="H1378" i="28"/>
  <c r="T1377" i="28"/>
  <c r="N1377" i="28"/>
  <c r="M1377" i="28"/>
  <c r="H1377" i="28"/>
  <c r="T1376" i="28"/>
  <c r="N1376" i="28"/>
  <c r="M1376" i="28"/>
  <c r="H1376" i="28"/>
  <c r="T1375" i="28"/>
  <c r="N1375" i="28"/>
  <c r="M1375" i="28"/>
  <c r="H1375" i="28"/>
  <c r="T1374" i="28"/>
  <c r="N1374" i="28"/>
  <c r="M1374" i="28"/>
  <c r="H1374" i="28"/>
  <c r="T1373" i="28"/>
  <c r="N1373" i="28"/>
  <c r="M1373" i="28"/>
  <c r="H1373" i="28"/>
  <c r="T1372" i="28"/>
  <c r="N1372" i="28"/>
  <c r="M1372" i="28"/>
  <c r="H1372" i="28"/>
  <c r="T1371" i="28"/>
  <c r="N1371" i="28"/>
  <c r="M1371" i="28"/>
  <c r="H1371" i="28"/>
  <c r="T1370" i="28"/>
  <c r="N1370" i="28"/>
  <c r="M1370" i="28"/>
  <c r="H1370" i="28"/>
  <c r="T1369" i="28"/>
  <c r="N1369" i="28"/>
  <c r="M1369" i="28"/>
  <c r="H1369" i="28"/>
  <c r="T1368" i="28"/>
  <c r="N1368" i="28"/>
  <c r="M1368" i="28"/>
  <c r="H1368" i="28"/>
  <c r="T1367" i="28"/>
  <c r="N1367" i="28"/>
  <c r="M1367" i="28"/>
  <c r="H1367" i="28"/>
  <c r="T1366" i="28"/>
  <c r="N1366" i="28"/>
  <c r="M1366" i="28"/>
  <c r="H1366" i="28"/>
  <c r="T1365" i="28"/>
  <c r="N1365" i="28"/>
  <c r="M1365" i="28"/>
  <c r="H1365" i="28"/>
  <c r="T1364" i="28"/>
  <c r="N1364" i="28"/>
  <c r="M1364" i="28"/>
  <c r="H1364" i="28"/>
  <c r="T1363" i="28"/>
  <c r="N1363" i="28"/>
  <c r="M1363" i="28"/>
  <c r="H1363" i="28"/>
  <c r="T1362" i="28"/>
  <c r="N1362" i="28"/>
  <c r="M1362" i="28"/>
  <c r="H1362" i="28"/>
  <c r="T1361" i="28"/>
  <c r="N1361" i="28"/>
  <c r="M1361" i="28"/>
  <c r="H1361" i="28"/>
  <c r="T1360" i="28"/>
  <c r="N1360" i="28"/>
  <c r="M1360" i="28"/>
  <c r="H1360" i="28"/>
  <c r="T1359" i="28"/>
  <c r="N1359" i="28"/>
  <c r="M1359" i="28"/>
  <c r="H1359" i="28"/>
  <c r="T1358" i="28"/>
  <c r="N1358" i="28"/>
  <c r="M1358" i="28"/>
  <c r="H1358" i="28"/>
  <c r="T1357" i="28"/>
  <c r="N1357" i="28"/>
  <c r="M1357" i="28"/>
  <c r="H1357" i="28"/>
  <c r="T1356" i="28"/>
  <c r="N1356" i="28"/>
  <c r="M1356" i="28"/>
  <c r="H1356" i="28"/>
  <c r="T1355" i="28"/>
  <c r="N1355" i="28"/>
  <c r="M1355" i="28"/>
  <c r="H1355" i="28"/>
  <c r="T1354" i="28"/>
  <c r="N1354" i="28"/>
  <c r="M1354" i="28"/>
  <c r="H1354" i="28"/>
  <c r="T1353" i="28"/>
  <c r="N1353" i="28"/>
  <c r="M1353" i="28"/>
  <c r="H1353" i="28"/>
  <c r="T1352" i="28"/>
  <c r="N1352" i="28"/>
  <c r="M1352" i="28"/>
  <c r="H1352" i="28"/>
  <c r="T1351" i="28"/>
  <c r="N1351" i="28"/>
  <c r="M1351" i="28"/>
  <c r="H1351" i="28"/>
  <c r="T1350" i="28"/>
  <c r="N1350" i="28"/>
  <c r="M1350" i="28"/>
  <c r="H1350" i="28"/>
  <c r="T1349" i="28"/>
  <c r="N1349" i="28"/>
  <c r="M1349" i="28"/>
  <c r="H1349" i="28"/>
  <c r="T1348" i="28"/>
  <c r="N1348" i="28"/>
  <c r="M1348" i="28"/>
  <c r="H1348" i="28"/>
  <c r="T1347" i="28"/>
  <c r="N1347" i="28"/>
  <c r="M1347" i="28"/>
  <c r="H1347" i="28"/>
  <c r="T1346" i="28"/>
  <c r="N1346" i="28"/>
  <c r="M1346" i="28"/>
  <c r="H1346" i="28"/>
  <c r="T1345" i="28"/>
  <c r="N1345" i="28"/>
  <c r="M1345" i="28"/>
  <c r="H1345" i="28"/>
  <c r="T1344" i="28"/>
  <c r="N1344" i="28"/>
  <c r="M1344" i="28"/>
  <c r="H1344" i="28"/>
  <c r="T1343" i="28"/>
  <c r="N1343" i="28"/>
  <c r="M1343" i="28"/>
  <c r="H1343" i="28"/>
  <c r="T1342" i="28"/>
  <c r="N1342" i="28"/>
  <c r="M1342" i="28"/>
  <c r="H1342" i="28"/>
  <c r="T1341" i="28"/>
  <c r="N1341" i="28"/>
  <c r="M1341" i="28"/>
  <c r="H1341" i="28"/>
  <c r="T1340" i="28"/>
  <c r="N1340" i="28"/>
  <c r="M1340" i="28"/>
  <c r="H1340" i="28"/>
  <c r="T1339" i="28"/>
  <c r="N1339" i="28"/>
  <c r="M1339" i="28"/>
  <c r="H1339" i="28"/>
  <c r="T1338" i="28"/>
  <c r="N1338" i="28"/>
  <c r="M1338" i="28"/>
  <c r="H1338" i="28"/>
  <c r="T1337" i="28"/>
  <c r="N1337" i="28"/>
  <c r="M1337" i="28"/>
  <c r="H1337" i="28"/>
  <c r="T1336" i="28"/>
  <c r="N1336" i="28"/>
  <c r="M1336" i="28"/>
  <c r="H1336" i="28"/>
  <c r="T1335" i="28"/>
  <c r="N1335" i="28"/>
  <c r="M1335" i="28"/>
  <c r="H1335" i="28"/>
  <c r="T1334" i="28"/>
  <c r="N1334" i="28"/>
  <c r="M1334" i="28"/>
  <c r="H1334" i="28"/>
  <c r="T1333" i="28"/>
  <c r="N1333" i="28"/>
  <c r="M1333" i="28"/>
  <c r="H1333" i="28"/>
  <c r="T1332" i="28"/>
  <c r="N1332" i="28"/>
  <c r="M1332" i="28"/>
  <c r="H1332" i="28"/>
  <c r="T1331" i="28"/>
  <c r="N1331" i="28"/>
  <c r="M1331" i="28"/>
  <c r="H1331" i="28"/>
  <c r="T1330" i="28"/>
  <c r="N1330" i="28"/>
  <c r="M1330" i="28"/>
  <c r="H1330" i="28"/>
  <c r="T1329" i="28"/>
  <c r="N1329" i="28"/>
  <c r="M1329" i="28"/>
  <c r="H1329" i="28"/>
  <c r="T1328" i="28"/>
  <c r="N1328" i="28"/>
  <c r="M1328" i="28"/>
  <c r="H1328" i="28"/>
  <c r="T1327" i="28"/>
  <c r="N1327" i="28"/>
  <c r="M1327" i="28"/>
  <c r="H1327" i="28"/>
  <c r="T1326" i="28"/>
  <c r="N1326" i="28"/>
  <c r="M1326" i="28"/>
  <c r="H1326" i="28"/>
  <c r="T1325" i="28"/>
  <c r="N1325" i="28"/>
  <c r="M1325" i="28"/>
  <c r="H1325" i="28"/>
  <c r="T1324" i="28"/>
  <c r="N1324" i="28"/>
  <c r="M1324" i="28"/>
  <c r="H1324" i="28"/>
  <c r="T1323" i="28"/>
  <c r="N1323" i="28"/>
  <c r="M1323" i="28"/>
  <c r="H1323" i="28"/>
  <c r="T1322" i="28"/>
  <c r="N1322" i="28"/>
  <c r="M1322" i="28"/>
  <c r="H1322" i="28"/>
  <c r="T1321" i="28"/>
  <c r="N1321" i="28"/>
  <c r="M1321" i="28"/>
  <c r="H1321" i="28"/>
  <c r="T1320" i="28"/>
  <c r="N1320" i="28"/>
  <c r="M1320" i="28"/>
  <c r="H1320" i="28"/>
  <c r="T1319" i="28"/>
  <c r="N1319" i="28"/>
  <c r="M1319" i="28"/>
  <c r="H1319" i="28"/>
  <c r="T1318" i="28"/>
  <c r="N1318" i="28"/>
  <c r="M1318" i="28"/>
  <c r="H1318" i="28"/>
  <c r="T1317" i="28"/>
  <c r="N1317" i="28"/>
  <c r="M1317" i="28"/>
  <c r="H1317" i="28"/>
  <c r="T1316" i="28"/>
  <c r="N1316" i="28"/>
  <c r="M1316" i="28"/>
  <c r="H1316" i="28"/>
  <c r="T1315" i="28"/>
  <c r="N1315" i="28"/>
  <c r="M1315" i="28"/>
  <c r="H1315" i="28"/>
  <c r="T1314" i="28"/>
  <c r="N1314" i="28"/>
  <c r="M1314" i="28"/>
  <c r="H1314" i="28"/>
  <c r="T1313" i="28"/>
  <c r="N1313" i="28"/>
  <c r="M1313" i="28"/>
  <c r="H1313" i="28"/>
  <c r="T1312" i="28"/>
  <c r="N1312" i="28"/>
  <c r="M1312" i="28"/>
  <c r="H1312" i="28"/>
  <c r="T1311" i="28"/>
  <c r="N1311" i="28"/>
  <c r="M1311" i="28"/>
  <c r="H1311" i="28"/>
  <c r="T1310" i="28"/>
  <c r="N1310" i="28"/>
  <c r="M1310" i="28"/>
  <c r="H1310" i="28"/>
  <c r="T1309" i="28"/>
  <c r="N1309" i="28"/>
  <c r="M1309" i="28"/>
  <c r="H1309" i="28"/>
  <c r="T1308" i="28"/>
  <c r="N1308" i="28"/>
  <c r="M1308" i="28"/>
  <c r="H1308" i="28"/>
  <c r="T1307" i="28"/>
  <c r="N1307" i="28"/>
  <c r="M1307" i="28"/>
  <c r="H1307" i="28"/>
  <c r="T1306" i="28"/>
  <c r="N1306" i="28"/>
  <c r="M1306" i="28"/>
  <c r="H1306" i="28"/>
  <c r="T1305" i="28"/>
  <c r="N1305" i="28"/>
  <c r="M1305" i="28"/>
  <c r="H1305" i="28"/>
  <c r="T1304" i="28"/>
  <c r="N1304" i="28"/>
  <c r="M1304" i="28"/>
  <c r="H1304" i="28"/>
  <c r="T1303" i="28"/>
  <c r="N1303" i="28"/>
  <c r="M1303" i="28"/>
  <c r="H1303" i="28"/>
  <c r="T1302" i="28"/>
  <c r="N1302" i="28"/>
  <c r="M1302" i="28"/>
  <c r="H1302" i="28"/>
  <c r="T1301" i="28"/>
  <c r="N1301" i="28"/>
  <c r="M1301" i="28"/>
  <c r="H1301" i="28"/>
  <c r="T1300" i="28"/>
  <c r="N1300" i="28"/>
  <c r="M1300" i="28"/>
  <c r="H1300" i="28"/>
  <c r="T1299" i="28"/>
  <c r="N1299" i="28"/>
  <c r="M1299" i="28"/>
  <c r="H1299" i="28"/>
  <c r="T1298" i="28"/>
  <c r="N1298" i="28"/>
  <c r="M1298" i="28"/>
  <c r="H1298" i="28"/>
  <c r="T1297" i="28"/>
  <c r="N1297" i="28"/>
  <c r="M1297" i="28"/>
  <c r="H1297" i="28"/>
  <c r="T1296" i="28"/>
  <c r="N1296" i="28"/>
  <c r="M1296" i="28"/>
  <c r="H1296" i="28"/>
  <c r="T1295" i="28"/>
  <c r="N1295" i="28"/>
  <c r="M1295" i="28"/>
  <c r="H1295" i="28"/>
  <c r="T1294" i="28"/>
  <c r="N1294" i="28"/>
  <c r="M1294" i="28"/>
  <c r="H1294" i="28"/>
  <c r="T1293" i="28"/>
  <c r="N1293" i="28"/>
  <c r="M1293" i="28"/>
  <c r="H1293" i="28"/>
  <c r="T1292" i="28"/>
  <c r="N1292" i="28"/>
  <c r="M1292" i="28"/>
  <c r="H1292" i="28"/>
  <c r="T1291" i="28"/>
  <c r="N1291" i="28"/>
  <c r="M1291" i="28"/>
  <c r="H1291" i="28"/>
  <c r="T1290" i="28"/>
  <c r="N1290" i="28"/>
  <c r="M1290" i="28"/>
  <c r="H1290" i="28"/>
  <c r="T1289" i="28"/>
  <c r="N1289" i="28"/>
  <c r="M1289" i="28"/>
  <c r="H1289" i="28"/>
  <c r="T1288" i="28"/>
  <c r="N1288" i="28"/>
  <c r="M1288" i="28"/>
  <c r="H1288" i="28"/>
  <c r="T1287" i="28"/>
  <c r="N1287" i="28"/>
  <c r="M1287" i="28"/>
  <c r="H1287" i="28"/>
  <c r="T1286" i="28"/>
  <c r="N1286" i="28"/>
  <c r="M1286" i="28"/>
  <c r="H1286" i="28"/>
  <c r="T1285" i="28"/>
  <c r="N1285" i="28"/>
  <c r="M1285" i="28"/>
  <c r="H1285" i="28"/>
  <c r="T1284" i="28"/>
  <c r="N1284" i="28"/>
  <c r="M1284" i="28"/>
  <c r="H1284" i="28"/>
  <c r="T1283" i="28"/>
  <c r="N1283" i="28"/>
  <c r="M1283" i="28"/>
  <c r="H1283" i="28"/>
  <c r="T1282" i="28"/>
  <c r="N1282" i="28"/>
  <c r="M1282" i="28"/>
  <c r="H1282" i="28"/>
  <c r="T1281" i="28"/>
  <c r="N1281" i="28"/>
  <c r="M1281" i="28"/>
  <c r="H1281" i="28"/>
  <c r="T1280" i="28"/>
  <c r="N1280" i="28"/>
  <c r="M1280" i="28"/>
  <c r="H1280" i="28"/>
  <c r="T1279" i="28"/>
  <c r="N1279" i="28"/>
  <c r="M1279" i="28"/>
  <c r="H1279" i="28"/>
  <c r="T1278" i="28"/>
  <c r="N1278" i="28"/>
  <c r="M1278" i="28"/>
  <c r="H1278" i="28"/>
  <c r="T1277" i="28"/>
  <c r="N1277" i="28"/>
  <c r="M1277" i="28"/>
  <c r="H1277" i="28"/>
  <c r="T1276" i="28"/>
  <c r="N1276" i="28"/>
  <c r="M1276" i="28"/>
  <c r="H1276" i="28"/>
  <c r="T1275" i="28"/>
  <c r="N1275" i="28"/>
  <c r="M1275" i="28"/>
  <c r="H1275" i="28"/>
  <c r="T1274" i="28"/>
  <c r="N1274" i="28"/>
  <c r="M1274" i="28"/>
  <c r="H1274" i="28"/>
  <c r="T1273" i="28"/>
  <c r="N1273" i="28"/>
  <c r="M1273" i="28"/>
  <c r="H1273" i="28"/>
  <c r="T1272" i="28"/>
  <c r="N1272" i="28"/>
  <c r="M1272" i="28"/>
  <c r="H1272" i="28"/>
  <c r="T1271" i="28"/>
  <c r="N1271" i="28"/>
  <c r="M1271" i="28"/>
  <c r="H1271" i="28"/>
  <c r="T1270" i="28"/>
  <c r="N1270" i="28"/>
  <c r="M1270" i="28"/>
  <c r="H1270" i="28"/>
  <c r="T1269" i="28"/>
  <c r="N1269" i="28"/>
  <c r="M1269" i="28"/>
  <c r="H1269" i="28"/>
  <c r="T1268" i="28"/>
  <c r="N1268" i="28"/>
  <c r="M1268" i="28"/>
  <c r="H1268" i="28"/>
  <c r="T1267" i="28"/>
  <c r="N1267" i="28"/>
  <c r="M1267" i="28"/>
  <c r="H1267" i="28"/>
  <c r="T1266" i="28"/>
  <c r="N1266" i="28"/>
  <c r="M1266" i="28"/>
  <c r="H1266" i="28"/>
  <c r="T1265" i="28"/>
  <c r="N1265" i="28"/>
  <c r="M1265" i="28"/>
  <c r="H1265" i="28"/>
  <c r="T1264" i="28"/>
  <c r="N1264" i="28"/>
  <c r="M1264" i="28"/>
  <c r="H1264" i="28"/>
  <c r="T1263" i="28"/>
  <c r="N1263" i="28"/>
  <c r="M1263" i="28"/>
  <c r="H1263" i="28"/>
  <c r="T1262" i="28"/>
  <c r="N1262" i="28"/>
  <c r="M1262" i="28"/>
  <c r="H1262" i="28"/>
  <c r="T1261" i="28"/>
  <c r="N1261" i="28"/>
  <c r="M1261" i="28"/>
  <c r="H1261" i="28"/>
  <c r="T1260" i="28"/>
  <c r="N1260" i="28"/>
  <c r="M1260" i="28"/>
  <c r="H1260" i="28"/>
  <c r="T1259" i="28"/>
  <c r="N1259" i="28"/>
  <c r="M1259" i="28"/>
  <c r="H1259" i="28"/>
  <c r="T1258" i="28"/>
  <c r="N1258" i="28"/>
  <c r="M1258" i="28"/>
  <c r="H1258" i="28"/>
  <c r="T1257" i="28"/>
  <c r="N1257" i="28"/>
  <c r="M1257" i="28"/>
  <c r="H1257" i="28"/>
  <c r="T1256" i="28"/>
  <c r="N1256" i="28"/>
  <c r="M1256" i="28"/>
  <c r="H1256" i="28"/>
  <c r="T1255" i="28"/>
  <c r="N1255" i="28"/>
  <c r="M1255" i="28"/>
  <c r="H1255" i="28"/>
  <c r="T1254" i="28"/>
  <c r="N1254" i="28"/>
  <c r="M1254" i="28"/>
  <c r="H1254" i="28"/>
  <c r="T1253" i="28"/>
  <c r="N1253" i="28"/>
  <c r="M1253" i="28"/>
  <c r="H1253" i="28"/>
  <c r="T1252" i="28"/>
  <c r="N1252" i="28"/>
  <c r="M1252" i="28"/>
  <c r="H1252" i="28"/>
  <c r="T1384" i="27"/>
  <c r="M1384" i="27"/>
  <c r="H1384" i="27"/>
  <c r="T1383" i="27"/>
  <c r="M1383" i="27"/>
  <c r="H1383" i="27"/>
  <c r="T1382" i="27"/>
  <c r="M1382" i="27"/>
  <c r="H1382" i="27"/>
  <c r="T1381" i="27"/>
  <c r="M1381" i="27"/>
  <c r="H1381" i="27"/>
  <c r="T1380" i="27"/>
  <c r="N1380" i="27"/>
  <c r="M1380" i="27"/>
  <c r="H1380" i="27"/>
  <c r="T1379" i="27"/>
  <c r="N1379" i="27"/>
  <c r="M1379" i="27"/>
  <c r="H1379" i="27"/>
  <c r="T1378" i="27"/>
  <c r="N1378" i="27"/>
  <c r="M1378" i="27"/>
  <c r="H1378" i="27"/>
  <c r="T1377" i="27"/>
  <c r="N1377" i="27"/>
  <c r="M1377" i="27"/>
  <c r="H1377" i="27"/>
  <c r="T1376" i="27"/>
  <c r="N1376" i="27"/>
  <c r="M1376" i="27"/>
  <c r="H1376" i="27"/>
  <c r="T1375" i="27"/>
  <c r="N1375" i="27"/>
  <c r="M1375" i="27"/>
  <c r="H1375" i="27"/>
  <c r="T1374" i="27"/>
  <c r="N1374" i="27"/>
  <c r="M1374" i="27"/>
  <c r="H1374" i="27"/>
  <c r="T1373" i="27"/>
  <c r="N1373" i="27"/>
  <c r="M1373" i="27"/>
  <c r="H1373" i="27"/>
  <c r="T1372" i="27"/>
  <c r="N1372" i="27"/>
  <c r="M1372" i="27"/>
  <c r="H1372" i="27"/>
  <c r="T1371" i="27"/>
  <c r="N1371" i="27"/>
  <c r="M1371" i="27"/>
  <c r="H1371" i="27"/>
  <c r="T1370" i="27"/>
  <c r="N1370" i="27"/>
  <c r="M1370" i="27"/>
  <c r="H1370" i="27"/>
  <c r="T1369" i="27"/>
  <c r="N1369" i="27"/>
  <c r="M1369" i="27"/>
  <c r="H1369" i="27"/>
  <c r="T1368" i="27"/>
  <c r="N1368" i="27"/>
  <c r="M1368" i="27"/>
  <c r="H1368" i="27"/>
  <c r="T1367" i="27"/>
  <c r="N1367" i="27"/>
  <c r="M1367" i="27"/>
  <c r="H1367" i="27"/>
  <c r="T1366" i="27"/>
  <c r="N1366" i="27"/>
  <c r="M1366" i="27"/>
  <c r="H1366" i="27"/>
  <c r="T1365" i="27"/>
  <c r="N1365" i="27"/>
  <c r="M1365" i="27"/>
  <c r="H1365" i="27"/>
  <c r="T1364" i="27"/>
  <c r="N1364" i="27"/>
  <c r="M1364" i="27"/>
  <c r="H1364" i="27"/>
  <c r="T1363" i="27"/>
  <c r="N1363" i="27"/>
  <c r="M1363" i="27"/>
  <c r="H1363" i="27"/>
  <c r="T1362" i="27"/>
  <c r="N1362" i="27"/>
  <c r="M1362" i="27"/>
  <c r="H1362" i="27"/>
  <c r="T1361" i="27"/>
  <c r="N1361" i="27"/>
  <c r="M1361" i="27"/>
  <c r="H1361" i="27"/>
  <c r="T1360" i="27"/>
  <c r="N1360" i="27"/>
  <c r="M1360" i="27"/>
  <c r="H1360" i="27"/>
  <c r="T1359" i="27"/>
  <c r="N1359" i="27"/>
  <c r="M1359" i="27"/>
  <c r="H1359" i="27"/>
  <c r="T1358" i="27"/>
  <c r="N1358" i="27"/>
  <c r="M1358" i="27"/>
  <c r="H1358" i="27"/>
  <c r="T1357" i="27"/>
  <c r="N1357" i="27"/>
  <c r="M1357" i="27"/>
  <c r="H1357" i="27"/>
  <c r="T1356" i="27"/>
  <c r="N1356" i="27"/>
  <c r="M1356" i="27"/>
  <c r="H1356" i="27"/>
  <c r="T1355" i="27"/>
  <c r="N1355" i="27"/>
  <c r="M1355" i="27"/>
  <c r="H1355" i="27"/>
  <c r="T1354" i="27"/>
  <c r="N1354" i="27"/>
  <c r="M1354" i="27"/>
  <c r="H1354" i="27"/>
  <c r="T1353" i="27"/>
  <c r="N1353" i="27"/>
  <c r="M1353" i="27"/>
  <c r="H1353" i="27"/>
  <c r="T1352" i="27"/>
  <c r="N1352" i="27"/>
  <c r="M1352" i="27"/>
  <c r="H1352" i="27"/>
  <c r="T1351" i="27"/>
  <c r="N1351" i="27"/>
  <c r="M1351" i="27"/>
  <c r="H1351" i="27"/>
  <c r="T1350" i="27"/>
  <c r="N1350" i="27"/>
  <c r="M1350" i="27"/>
  <c r="H1350" i="27"/>
  <c r="T1349" i="27"/>
  <c r="N1349" i="27"/>
  <c r="M1349" i="27"/>
  <c r="H1349" i="27"/>
  <c r="T1348" i="27"/>
  <c r="N1348" i="27"/>
  <c r="M1348" i="27"/>
  <c r="H1348" i="27"/>
  <c r="T1347" i="27"/>
  <c r="N1347" i="27"/>
  <c r="M1347" i="27"/>
  <c r="H1347" i="27"/>
  <c r="T1346" i="27"/>
  <c r="N1346" i="27"/>
  <c r="M1346" i="27"/>
  <c r="H1346" i="27"/>
  <c r="T1345" i="27"/>
  <c r="N1345" i="27"/>
  <c r="M1345" i="27"/>
  <c r="H1345" i="27"/>
  <c r="T1344" i="27"/>
  <c r="N1344" i="27"/>
  <c r="M1344" i="27"/>
  <c r="H1344" i="27"/>
  <c r="T1343" i="27"/>
  <c r="N1343" i="27"/>
  <c r="M1343" i="27"/>
  <c r="H1343" i="27"/>
  <c r="T1342" i="27"/>
  <c r="N1342" i="27"/>
  <c r="M1342" i="27"/>
  <c r="H1342" i="27"/>
  <c r="T1341" i="27"/>
  <c r="N1341" i="27"/>
  <c r="M1341" i="27"/>
  <c r="H1341" i="27"/>
  <c r="T1340" i="27"/>
  <c r="N1340" i="27"/>
  <c r="M1340" i="27"/>
  <c r="H1340" i="27"/>
  <c r="T1339" i="27"/>
  <c r="N1339" i="27"/>
  <c r="M1339" i="27"/>
  <c r="H1339" i="27"/>
  <c r="T1338" i="27"/>
  <c r="N1338" i="27"/>
  <c r="M1338" i="27"/>
  <c r="H1338" i="27"/>
  <c r="T1337" i="27"/>
  <c r="N1337" i="27"/>
  <c r="M1337" i="27"/>
  <c r="H1337" i="27"/>
  <c r="T1336" i="27"/>
  <c r="N1336" i="27"/>
  <c r="M1336" i="27"/>
  <c r="H1336" i="27"/>
  <c r="T1335" i="27"/>
  <c r="N1335" i="27"/>
  <c r="M1335" i="27"/>
  <c r="H1335" i="27"/>
  <c r="T1334" i="27"/>
  <c r="N1334" i="27"/>
  <c r="M1334" i="27"/>
  <c r="H1334" i="27"/>
  <c r="T1333" i="27"/>
  <c r="N1333" i="27"/>
  <c r="M1333" i="27"/>
  <c r="H1333" i="27"/>
  <c r="T1332" i="27"/>
  <c r="N1332" i="27"/>
  <c r="M1332" i="27"/>
  <c r="H1332" i="27"/>
  <c r="T1331" i="27"/>
  <c r="N1331" i="27"/>
  <c r="M1331" i="27"/>
  <c r="H1331" i="27"/>
  <c r="T1330" i="27"/>
  <c r="N1330" i="27"/>
  <c r="M1330" i="27"/>
  <c r="H1330" i="27"/>
  <c r="T1329" i="27"/>
  <c r="N1329" i="27"/>
  <c r="M1329" i="27"/>
  <c r="H1329" i="27"/>
  <c r="T1328" i="27"/>
  <c r="N1328" i="27"/>
  <c r="M1328" i="27"/>
  <c r="H1328" i="27"/>
  <c r="T1327" i="27"/>
  <c r="N1327" i="27"/>
  <c r="M1327" i="27"/>
  <c r="H1327" i="27"/>
  <c r="T1326" i="27"/>
  <c r="N1326" i="27"/>
  <c r="M1326" i="27"/>
  <c r="H1326" i="27"/>
  <c r="T1325" i="27"/>
  <c r="N1325" i="27"/>
  <c r="M1325" i="27"/>
  <c r="H1325" i="27"/>
  <c r="T1324" i="27"/>
  <c r="N1324" i="27"/>
  <c r="M1324" i="27"/>
  <c r="H1324" i="27"/>
  <c r="T1323" i="27"/>
  <c r="N1323" i="27"/>
  <c r="M1323" i="27"/>
  <c r="H1323" i="27"/>
  <c r="T1322" i="27"/>
  <c r="N1322" i="27"/>
  <c r="M1322" i="27"/>
  <c r="H1322" i="27"/>
  <c r="T1321" i="27"/>
  <c r="N1321" i="27"/>
  <c r="M1321" i="27"/>
  <c r="H1321" i="27"/>
  <c r="T1320" i="27"/>
  <c r="N1320" i="27"/>
  <c r="M1320" i="27"/>
  <c r="H1320" i="27"/>
  <c r="T1319" i="27"/>
  <c r="N1319" i="27"/>
  <c r="M1319" i="27"/>
  <c r="H1319" i="27"/>
  <c r="T1318" i="27"/>
  <c r="N1318" i="27"/>
  <c r="M1318" i="27"/>
  <c r="H1318" i="27"/>
  <c r="T1317" i="27"/>
  <c r="N1317" i="27"/>
  <c r="M1317" i="27"/>
  <c r="H1317" i="27"/>
  <c r="T1316" i="27"/>
  <c r="N1316" i="27"/>
  <c r="M1316" i="27"/>
  <c r="H1316" i="27"/>
  <c r="T1315" i="27"/>
  <c r="N1315" i="27"/>
  <c r="M1315" i="27"/>
  <c r="H1315" i="27"/>
  <c r="T1314" i="27"/>
  <c r="N1314" i="27"/>
  <c r="M1314" i="27"/>
  <c r="H1314" i="27"/>
  <c r="T1313" i="27"/>
  <c r="N1313" i="27"/>
  <c r="M1313" i="27"/>
  <c r="H1313" i="27"/>
  <c r="T1312" i="27"/>
  <c r="N1312" i="27"/>
  <c r="M1312" i="27"/>
  <c r="H1312" i="27"/>
  <c r="T1311" i="27"/>
  <c r="N1311" i="27"/>
  <c r="M1311" i="27"/>
  <c r="H1311" i="27"/>
  <c r="T1310" i="27"/>
  <c r="N1310" i="27"/>
  <c r="M1310" i="27"/>
  <c r="H1310" i="27"/>
  <c r="T1309" i="27"/>
  <c r="N1309" i="27"/>
  <c r="M1309" i="27"/>
  <c r="H1309" i="27"/>
  <c r="T1308" i="27"/>
  <c r="N1308" i="27"/>
  <c r="M1308" i="27"/>
  <c r="H1308" i="27"/>
  <c r="T1307" i="27"/>
  <c r="N1307" i="27"/>
  <c r="M1307" i="27"/>
  <c r="H1307" i="27"/>
  <c r="T1306" i="27"/>
  <c r="N1306" i="27"/>
  <c r="M1306" i="27"/>
  <c r="H1306" i="27"/>
  <c r="T1305" i="27"/>
  <c r="N1305" i="27"/>
  <c r="M1305" i="27"/>
  <c r="H1305" i="27"/>
  <c r="T1304" i="27"/>
  <c r="N1304" i="27"/>
  <c r="M1304" i="27"/>
  <c r="H1304" i="27"/>
  <c r="T1303" i="27"/>
  <c r="N1303" i="27"/>
  <c r="M1303" i="27"/>
  <c r="H1303" i="27"/>
  <c r="T1302" i="27"/>
  <c r="N1302" i="27"/>
  <c r="M1302" i="27"/>
  <c r="H1302" i="27"/>
  <c r="T1301" i="27"/>
  <c r="N1301" i="27"/>
  <c r="M1301" i="27"/>
  <c r="H1301" i="27"/>
  <c r="T1300" i="27"/>
  <c r="N1300" i="27"/>
  <c r="M1300" i="27"/>
  <c r="H1300" i="27"/>
  <c r="T1299" i="27"/>
  <c r="N1299" i="27"/>
  <c r="M1299" i="27"/>
  <c r="H1299" i="27"/>
  <c r="T1298" i="27"/>
  <c r="N1298" i="27"/>
  <c r="M1298" i="27"/>
  <c r="H1298" i="27"/>
  <c r="T1297" i="27"/>
  <c r="N1297" i="27"/>
  <c r="M1297" i="27"/>
  <c r="H1297" i="27"/>
  <c r="T1296" i="27"/>
  <c r="N1296" i="27"/>
  <c r="M1296" i="27"/>
  <c r="H1296" i="27"/>
  <c r="T1295" i="27"/>
  <c r="N1295" i="27"/>
  <c r="M1295" i="27"/>
  <c r="H1295" i="27"/>
  <c r="T1294" i="27"/>
  <c r="N1294" i="27"/>
  <c r="M1294" i="27"/>
  <c r="H1294" i="27"/>
  <c r="T1293" i="27"/>
  <c r="N1293" i="27"/>
  <c r="M1293" i="27"/>
  <c r="H1293" i="27"/>
  <c r="T1292" i="27"/>
  <c r="N1292" i="27"/>
  <c r="M1292" i="27"/>
  <c r="H1292" i="27"/>
  <c r="T1291" i="27"/>
  <c r="N1291" i="27"/>
  <c r="M1291" i="27"/>
  <c r="H1291" i="27"/>
  <c r="T1290" i="27"/>
  <c r="N1290" i="27"/>
  <c r="M1290" i="27"/>
  <c r="H1290" i="27"/>
  <c r="T1289" i="27"/>
  <c r="N1289" i="27"/>
  <c r="M1289" i="27"/>
  <c r="H1289" i="27"/>
  <c r="T1288" i="27"/>
  <c r="N1288" i="27"/>
  <c r="M1288" i="27"/>
  <c r="H1288" i="27"/>
  <c r="T1287" i="27"/>
  <c r="N1287" i="27"/>
  <c r="M1287" i="27"/>
  <c r="H1287" i="27"/>
  <c r="T1286" i="27"/>
  <c r="N1286" i="27"/>
  <c r="M1286" i="27"/>
  <c r="H1286" i="27"/>
  <c r="T1285" i="27"/>
  <c r="N1285" i="27"/>
  <c r="M1285" i="27"/>
  <c r="H1285" i="27"/>
  <c r="T1284" i="27"/>
  <c r="N1284" i="27"/>
  <c r="M1284" i="27"/>
  <c r="H1284" i="27"/>
  <c r="T1283" i="27"/>
  <c r="N1283" i="27"/>
  <c r="M1283" i="27"/>
  <c r="H1283" i="27"/>
  <c r="T1282" i="27"/>
  <c r="N1282" i="27"/>
  <c r="M1282" i="27"/>
  <c r="H1282" i="27"/>
  <c r="T1281" i="27"/>
  <c r="N1281" i="27"/>
  <c r="M1281" i="27"/>
  <c r="H1281" i="27"/>
  <c r="T1280" i="27"/>
  <c r="N1280" i="27"/>
  <c r="M1280" i="27"/>
  <c r="H1280" i="27"/>
  <c r="T1279" i="27"/>
  <c r="N1279" i="27"/>
  <c r="M1279" i="27"/>
  <c r="H1279" i="27"/>
  <c r="T1278" i="27"/>
  <c r="N1278" i="27"/>
  <c r="M1278" i="27"/>
  <c r="H1278" i="27"/>
  <c r="T1277" i="27"/>
  <c r="N1277" i="27"/>
  <c r="M1277" i="27"/>
  <c r="H1277" i="27"/>
  <c r="T1276" i="27"/>
  <c r="N1276" i="27"/>
  <c r="M1276" i="27"/>
  <c r="H1276" i="27"/>
  <c r="T1275" i="27"/>
  <c r="N1275" i="27"/>
  <c r="M1275" i="27"/>
  <c r="H1275" i="27"/>
  <c r="T1274" i="27"/>
  <c r="N1274" i="27"/>
  <c r="M1274" i="27"/>
  <c r="H1274" i="27"/>
  <c r="T1273" i="27"/>
  <c r="N1273" i="27"/>
  <c r="M1273" i="27"/>
  <c r="H1273" i="27"/>
  <c r="T1272" i="27"/>
  <c r="N1272" i="27"/>
  <c r="M1272" i="27"/>
  <c r="H1272" i="27"/>
  <c r="T1271" i="27"/>
  <c r="N1271" i="27"/>
  <c r="M1271" i="27"/>
  <c r="H1271" i="27"/>
  <c r="T1270" i="27"/>
  <c r="N1270" i="27"/>
  <c r="M1270" i="27"/>
  <c r="H1270" i="27"/>
  <c r="T1269" i="27"/>
  <c r="N1269" i="27"/>
  <c r="M1269" i="27"/>
  <c r="H1269" i="27"/>
  <c r="T1268" i="27"/>
  <c r="N1268" i="27"/>
  <c r="M1268" i="27"/>
  <c r="H1268" i="27"/>
  <c r="T1267" i="27"/>
  <c r="N1267" i="27"/>
  <c r="M1267" i="27"/>
  <c r="H1267" i="27"/>
  <c r="T1266" i="27"/>
  <c r="N1266" i="27"/>
  <c r="M1266" i="27"/>
  <c r="H1266" i="27"/>
  <c r="T1265" i="27"/>
  <c r="N1265" i="27"/>
  <c r="M1265" i="27"/>
  <c r="H1265" i="27"/>
  <c r="T1264" i="27"/>
  <c r="N1264" i="27"/>
  <c r="M1264" i="27"/>
  <c r="H1264" i="27"/>
  <c r="T1263" i="27"/>
  <c r="N1263" i="27"/>
  <c r="M1263" i="27"/>
  <c r="H1263" i="27"/>
  <c r="T1262" i="27"/>
  <c r="N1262" i="27"/>
  <c r="M1262" i="27"/>
  <c r="H1262" i="27"/>
  <c r="T1261" i="27"/>
  <c r="N1261" i="27"/>
  <c r="M1261" i="27"/>
  <c r="H1261" i="27"/>
  <c r="T1260" i="27"/>
  <c r="N1260" i="27"/>
  <c r="M1260" i="27"/>
  <c r="H1260" i="27"/>
  <c r="T1259" i="27"/>
  <c r="N1259" i="27"/>
  <c r="M1259" i="27"/>
  <c r="H1259" i="27"/>
  <c r="T1258" i="27"/>
  <c r="N1258" i="27"/>
  <c r="M1258" i="27"/>
  <c r="H1258" i="27"/>
  <c r="T1257" i="27"/>
  <c r="N1257" i="27"/>
  <c r="M1257" i="27"/>
  <c r="H1257" i="27"/>
  <c r="T1256" i="27"/>
  <c r="N1256" i="27"/>
  <c r="M1256" i="27"/>
  <c r="H1256" i="27"/>
  <c r="T1255" i="27"/>
  <c r="N1255" i="27"/>
  <c r="M1255" i="27"/>
  <c r="H1255" i="27"/>
  <c r="T1254" i="27"/>
  <c r="N1254" i="27"/>
  <c r="M1254" i="27"/>
  <c r="H1254" i="27"/>
  <c r="T1253" i="27"/>
  <c r="N1253" i="27"/>
  <c r="M1253" i="27"/>
  <c r="H1253" i="27"/>
  <c r="T1252" i="27"/>
  <c r="N1252" i="27"/>
  <c r="M1252" i="27"/>
  <c r="H1252" i="27"/>
  <c r="T1251" i="27"/>
  <c r="N1251" i="27"/>
  <c r="M1251" i="27"/>
  <c r="H1251" i="27"/>
  <c r="T1250" i="27"/>
  <c r="N1250" i="27"/>
  <c r="M1250" i="27"/>
  <c r="H1250" i="27"/>
  <c r="T1249" i="27"/>
  <c r="N1249" i="27"/>
  <c r="M1249" i="27"/>
  <c r="H1249" i="27"/>
  <c r="T1248" i="27"/>
  <c r="N1248" i="27"/>
  <c r="M1248" i="27"/>
  <c r="H1248" i="27"/>
  <c r="T1247" i="27"/>
  <c r="N1247" i="27"/>
  <c r="M1247" i="27"/>
  <c r="H1247" i="27"/>
  <c r="T1246" i="27"/>
  <c r="N1246" i="27"/>
  <c r="M1246" i="27"/>
  <c r="H1246" i="27"/>
  <c r="T1245" i="27"/>
  <c r="N1245" i="27"/>
  <c r="M1245" i="27"/>
  <c r="H1245" i="27"/>
  <c r="T1244" i="27"/>
  <c r="N1244" i="27"/>
  <c r="M1244" i="27"/>
  <c r="H1244" i="27"/>
  <c r="T1243" i="27"/>
  <c r="N1243" i="27"/>
  <c r="M1243" i="27"/>
  <c r="H1243" i="27"/>
  <c r="T1242" i="27"/>
  <c r="N1242" i="27"/>
  <c r="M1242" i="27"/>
  <c r="H1242" i="27"/>
  <c r="T1241" i="27"/>
  <c r="N1241" i="27"/>
  <c r="M1241" i="27"/>
  <c r="H1241" i="27"/>
  <c r="T1240" i="27"/>
  <c r="N1240" i="27"/>
  <c r="M1240" i="27"/>
  <c r="H1240" i="27"/>
  <c r="T1239" i="27"/>
  <c r="N1239" i="27"/>
  <c r="M1239" i="27"/>
  <c r="H1239" i="27"/>
  <c r="T1238" i="27"/>
  <c r="N1238" i="27"/>
  <c r="M1238" i="27"/>
  <c r="H1238" i="27"/>
  <c r="T1237" i="27"/>
  <c r="N1237" i="27"/>
  <c r="M1237" i="27"/>
  <c r="H1237" i="27"/>
  <c r="T1236" i="27"/>
  <c r="N1236" i="27"/>
  <c r="M1236" i="27"/>
  <c r="H1236" i="27"/>
  <c r="T1235" i="27"/>
  <c r="N1235" i="27"/>
  <c r="M1235" i="27"/>
  <c r="H1235" i="27"/>
  <c r="T1234" i="27"/>
  <c r="N1234" i="27"/>
  <c r="M1234" i="27"/>
  <c r="H1234" i="27"/>
  <c r="T1233" i="27"/>
  <c r="N1233" i="27"/>
  <c r="M1233" i="27"/>
  <c r="H1233" i="27"/>
  <c r="T1232" i="27"/>
  <c r="N1232" i="27"/>
  <c r="M1232" i="27"/>
  <c r="H1232" i="27"/>
  <c r="T1231" i="27"/>
  <c r="N1231" i="27"/>
  <c r="M1231" i="27"/>
  <c r="H1231" i="27"/>
  <c r="T1230" i="27"/>
  <c r="N1230" i="27"/>
  <c r="M1230" i="27"/>
  <c r="H1230" i="27"/>
  <c r="T1229" i="27"/>
  <c r="N1229" i="27"/>
  <c r="M1229" i="27"/>
  <c r="H1229" i="27"/>
  <c r="T1228" i="27"/>
  <c r="N1228" i="27"/>
  <c r="M1228" i="27"/>
  <c r="H1228" i="27"/>
  <c r="T1227" i="27"/>
  <c r="N1227" i="27"/>
  <c r="M1227" i="27"/>
  <c r="H1227" i="27"/>
  <c r="T1226" i="27"/>
  <c r="N1226" i="27"/>
  <c r="M1226" i="27"/>
  <c r="H1226" i="27"/>
  <c r="T1225" i="27"/>
  <c r="N1225" i="27"/>
  <c r="M1225" i="27"/>
  <c r="H1225" i="27"/>
  <c r="T1224" i="27"/>
  <c r="N1224" i="27"/>
  <c r="M1224" i="27"/>
  <c r="H1224" i="27"/>
  <c r="T1223" i="27"/>
  <c r="N1223" i="27"/>
  <c r="M1223" i="27"/>
  <c r="H1223" i="27"/>
  <c r="T1222" i="27"/>
  <c r="N1222" i="27"/>
  <c r="M1222" i="27"/>
  <c r="H1222" i="27"/>
  <c r="T1221" i="27"/>
  <c r="N1221" i="27"/>
  <c r="M1221" i="27"/>
  <c r="H1221" i="27"/>
  <c r="T1220" i="27"/>
  <c r="N1220" i="27"/>
  <c r="M1220" i="27"/>
  <c r="H1220" i="27"/>
  <c r="T1219" i="27"/>
  <c r="N1219" i="27"/>
  <c r="M1219" i="27"/>
  <c r="H1219" i="27"/>
  <c r="T1218" i="27"/>
  <c r="N1218" i="27"/>
  <c r="M1218" i="27"/>
  <c r="H1218" i="27"/>
  <c r="T1217" i="27"/>
  <c r="N1217" i="27"/>
  <c r="M1217" i="27"/>
  <c r="H1217" i="27"/>
  <c r="T1216" i="27"/>
  <c r="N1216" i="27"/>
  <c r="M1216" i="27"/>
  <c r="H1216" i="27"/>
  <c r="T1215" i="27"/>
  <c r="N1215" i="27"/>
  <c r="M1215" i="27"/>
  <c r="H1215" i="27"/>
  <c r="T1214" i="27"/>
  <c r="N1214" i="27"/>
  <c r="M1214" i="27"/>
  <c r="H1214" i="27"/>
  <c r="T1213" i="27"/>
  <c r="N1213" i="27"/>
  <c r="M1213" i="27"/>
  <c r="H1213" i="27"/>
  <c r="T1212" i="27"/>
  <c r="N1212" i="27"/>
  <c r="M1212" i="27"/>
  <c r="H1212" i="27"/>
  <c r="T1211" i="27"/>
  <c r="N1211" i="27"/>
  <c r="M1211" i="27"/>
  <c r="H1211" i="27"/>
  <c r="T1210" i="27"/>
  <c r="N1210" i="27"/>
  <c r="M1210" i="27"/>
  <c r="H1210" i="27"/>
  <c r="T1209" i="27"/>
  <c r="N1209" i="27"/>
  <c r="M1209" i="27"/>
  <c r="H1209" i="27"/>
  <c r="T1208" i="27"/>
  <c r="N1208" i="27"/>
  <c r="M1208" i="27"/>
  <c r="H1208" i="27"/>
  <c r="T1207" i="27"/>
  <c r="N1207" i="27"/>
  <c r="M1207" i="27"/>
  <c r="H1207" i="27"/>
  <c r="T1206" i="27"/>
  <c r="N1206" i="27"/>
  <c r="M1206" i="27"/>
  <c r="H1206" i="27"/>
  <c r="T1205" i="27"/>
  <c r="N1205" i="27"/>
  <c r="M1205" i="27"/>
  <c r="H1205" i="27"/>
  <c r="T1204" i="27"/>
  <c r="N1204" i="27"/>
  <c r="M1204" i="27"/>
  <c r="H1204" i="27"/>
  <c r="T1203" i="27"/>
  <c r="N1203" i="27"/>
  <c r="M1203" i="27"/>
  <c r="H1203" i="27"/>
  <c r="T1202" i="27"/>
  <c r="N1202" i="27"/>
  <c r="M1202" i="27"/>
  <c r="H1202" i="27"/>
  <c r="T1201" i="27"/>
  <c r="N1201" i="27"/>
  <c r="M1201" i="27"/>
  <c r="H1201" i="27"/>
  <c r="T1200" i="27"/>
  <c r="N1200" i="27"/>
  <c r="M1200" i="27"/>
  <c r="H1200" i="27"/>
  <c r="T1199" i="27"/>
  <c r="N1199" i="27"/>
  <c r="M1199" i="27"/>
  <c r="H1199" i="27"/>
  <c r="T1198" i="27"/>
  <c r="N1198" i="27"/>
  <c r="M1198" i="27"/>
  <c r="H1198" i="27"/>
  <c r="T1197" i="27"/>
  <c r="N1197" i="27"/>
  <c r="M1197" i="27"/>
  <c r="H1197" i="27"/>
  <c r="T1196" i="27"/>
  <c r="N1196" i="27"/>
  <c r="M1196" i="27"/>
  <c r="H1196" i="27"/>
  <c r="T1195" i="27"/>
  <c r="N1195" i="27"/>
  <c r="M1195" i="27"/>
  <c r="H1195" i="27"/>
  <c r="T1194" i="27"/>
  <c r="N1194" i="27"/>
  <c r="M1194" i="27"/>
  <c r="H1194" i="27"/>
  <c r="T1193" i="27"/>
  <c r="N1193" i="27"/>
  <c r="M1193" i="27"/>
  <c r="H1193" i="27"/>
  <c r="T1192" i="27"/>
  <c r="N1192" i="27"/>
  <c r="M1192" i="27"/>
  <c r="H1192" i="27"/>
  <c r="T1191" i="27"/>
  <c r="N1191" i="27"/>
  <c r="M1191" i="27"/>
  <c r="H1191" i="27"/>
  <c r="T1190" i="27"/>
  <c r="N1190" i="27"/>
  <c r="M1190" i="27"/>
  <c r="H1190" i="27"/>
  <c r="T1189" i="27"/>
  <c r="N1189" i="27"/>
  <c r="M1189" i="27"/>
  <c r="H1189" i="27"/>
  <c r="T1188" i="27"/>
  <c r="N1188" i="27"/>
  <c r="M1188" i="27"/>
  <c r="H1188" i="27"/>
  <c r="T1187" i="27"/>
  <c r="V1187" i="27" s="1"/>
  <c r="N1187" i="27"/>
  <c r="M1187" i="27"/>
  <c r="H1187" i="27"/>
  <c r="T1186" i="27"/>
  <c r="V1186" i="27" s="1"/>
  <c r="N1186" i="27"/>
  <c r="M1186" i="27"/>
  <c r="H1186" i="27"/>
  <c r="T1185" i="27"/>
  <c r="V1185" i="27" s="1"/>
  <c r="N1185" i="27"/>
  <c r="M1185" i="27"/>
  <c r="H1185" i="27"/>
  <c r="T1184" i="27"/>
  <c r="V1184" i="27" s="1"/>
  <c r="N1184" i="27"/>
  <c r="M1184" i="27"/>
  <c r="H1184" i="27"/>
  <c r="T1183" i="27"/>
  <c r="V1183" i="27" s="1"/>
  <c r="N1183" i="27"/>
  <c r="M1183" i="27"/>
  <c r="H1183" i="27"/>
  <c r="T1182" i="27"/>
  <c r="V1182" i="27" s="1"/>
  <c r="N1182" i="27"/>
  <c r="M1182" i="27"/>
  <c r="H1182" i="27"/>
  <c r="T1181" i="27"/>
  <c r="V1181" i="27" s="1"/>
  <c r="N1181" i="27"/>
  <c r="M1181" i="27"/>
  <c r="H1181" i="27"/>
  <c r="T1180" i="27"/>
  <c r="V1180" i="27" s="1"/>
  <c r="N1180" i="27"/>
  <c r="M1180" i="27"/>
  <c r="H1180" i="27"/>
  <c r="T1179" i="27"/>
  <c r="V1179" i="27" s="1"/>
  <c r="N1179" i="27"/>
  <c r="M1179" i="27"/>
  <c r="H1179" i="27"/>
  <c r="T1178" i="27"/>
  <c r="V1178" i="27" s="1"/>
  <c r="N1178" i="27"/>
  <c r="M1178" i="27"/>
  <c r="H1178" i="27"/>
  <c r="T1177" i="27"/>
  <c r="V1177" i="27" s="1"/>
  <c r="N1177" i="27"/>
  <c r="M1177" i="27"/>
  <c r="H1177" i="27"/>
  <c r="T1176" i="27"/>
  <c r="V1176" i="27" s="1"/>
  <c r="N1176" i="27"/>
  <c r="M1176" i="27"/>
  <c r="H1176" i="27"/>
  <c r="T1175" i="27"/>
  <c r="V1175" i="27" s="1"/>
  <c r="N1175" i="27"/>
  <c r="M1175" i="27"/>
  <c r="H1175" i="27"/>
  <c r="T1174" i="27"/>
  <c r="V1174" i="27" s="1"/>
  <c r="N1174" i="27"/>
  <c r="M1174" i="27"/>
  <c r="H1174" i="27"/>
  <c r="T1173" i="27"/>
  <c r="V1173" i="27" s="1"/>
  <c r="N1173" i="27"/>
  <c r="M1173" i="27"/>
  <c r="H1173" i="27"/>
  <c r="T1172" i="27"/>
  <c r="V1172" i="27" s="1"/>
  <c r="N1172" i="27"/>
  <c r="M1172" i="27"/>
  <c r="H1172" i="27"/>
  <c r="T1171" i="27"/>
  <c r="V1171" i="27" s="1"/>
  <c r="N1171" i="27"/>
  <c r="M1171" i="27"/>
  <c r="H1171" i="27"/>
  <c r="T1170" i="27"/>
  <c r="V1170" i="27" s="1"/>
  <c r="N1170" i="27"/>
  <c r="M1170" i="27"/>
  <c r="H1170" i="27"/>
  <c r="T1169" i="27"/>
  <c r="V1169" i="27" s="1"/>
  <c r="N1169" i="27"/>
  <c r="M1169" i="27"/>
  <c r="H1169" i="27"/>
  <c r="T1168" i="27"/>
  <c r="V1168" i="27" s="1"/>
  <c r="N1168" i="27"/>
  <c r="M1168" i="27"/>
  <c r="H1168" i="27"/>
  <c r="T1167" i="27"/>
  <c r="V1167" i="27" s="1"/>
  <c r="N1167" i="27"/>
  <c r="M1167" i="27"/>
  <c r="H1167" i="27"/>
  <c r="T1166" i="27"/>
  <c r="V1166" i="27" s="1"/>
  <c r="N1166" i="27"/>
  <c r="M1166" i="27"/>
  <c r="H1166" i="27"/>
  <c r="T1165" i="27"/>
  <c r="V1165" i="27" s="1"/>
  <c r="N1165" i="27"/>
  <c r="M1165" i="27"/>
  <c r="H1165" i="27"/>
  <c r="T1164" i="27"/>
  <c r="V1164" i="27" s="1"/>
  <c r="N1164" i="27"/>
  <c r="M1164" i="27"/>
  <c r="H1164" i="27"/>
  <c r="T1163" i="27"/>
  <c r="V1163" i="27" s="1"/>
  <c r="N1163" i="27"/>
  <c r="M1163" i="27"/>
  <c r="H1163" i="27"/>
  <c r="T1162" i="27"/>
  <c r="V1162" i="27" s="1"/>
  <c r="N1162" i="27"/>
  <c r="M1162" i="27"/>
  <c r="H1162" i="27"/>
  <c r="T1161" i="27"/>
  <c r="V1161" i="27" s="1"/>
  <c r="N1161" i="27"/>
  <c r="M1161" i="27"/>
  <c r="H1161" i="27"/>
  <c r="T1160" i="27"/>
  <c r="V1160" i="27" s="1"/>
  <c r="N1160" i="27"/>
  <c r="M1160" i="27"/>
  <c r="H1160" i="27"/>
  <c r="T1159" i="27"/>
  <c r="V1159" i="27" s="1"/>
  <c r="N1159" i="27"/>
  <c r="M1159" i="27"/>
  <c r="H1159" i="27"/>
  <c r="T1158" i="27"/>
  <c r="V1158" i="27" s="1"/>
  <c r="N1158" i="27"/>
  <c r="M1158" i="27"/>
  <c r="H1158" i="27"/>
  <c r="T1157" i="27"/>
  <c r="V1157" i="27" s="1"/>
  <c r="N1157" i="27"/>
  <c r="M1157" i="27"/>
  <c r="H1157" i="27"/>
  <c r="T1156" i="27"/>
  <c r="V1156" i="27" s="1"/>
  <c r="N1156" i="27"/>
  <c r="M1156" i="27"/>
  <c r="H1156" i="27"/>
  <c r="T1155" i="27"/>
  <c r="V1155" i="27" s="1"/>
  <c r="N1155" i="27"/>
  <c r="M1155" i="27"/>
  <c r="H1155" i="27"/>
  <c r="T1154" i="27"/>
  <c r="V1154" i="27" s="1"/>
  <c r="N1154" i="27"/>
  <c r="M1154" i="27"/>
  <c r="H1154" i="27"/>
  <c r="T1153" i="27"/>
  <c r="V1153" i="27" s="1"/>
  <c r="N1153" i="27"/>
  <c r="M1153" i="27"/>
  <c r="H1153" i="27"/>
  <c r="T1152" i="27"/>
  <c r="V1152" i="27" s="1"/>
  <c r="N1152" i="27"/>
  <c r="M1152" i="27"/>
  <c r="H1152" i="27"/>
  <c r="T1151" i="27"/>
  <c r="V1151" i="27" s="1"/>
  <c r="N1151" i="27"/>
  <c r="M1151" i="27"/>
  <c r="H1151" i="27"/>
  <c r="T1150" i="27"/>
  <c r="V1150" i="27" s="1"/>
  <c r="N1150" i="27"/>
  <c r="M1150" i="27"/>
  <c r="H1150" i="27"/>
  <c r="T1149" i="27"/>
  <c r="V1149" i="27" s="1"/>
  <c r="N1149" i="27"/>
  <c r="M1149" i="27"/>
  <c r="H1149" i="27"/>
  <c r="T1148" i="27"/>
  <c r="V1148" i="27" s="1"/>
  <c r="N1148" i="27"/>
  <c r="M1148" i="27"/>
  <c r="H1148" i="27"/>
  <c r="T1147" i="27"/>
  <c r="V1147" i="27" s="1"/>
  <c r="N1147" i="27"/>
  <c r="M1147" i="27"/>
  <c r="H1147" i="27"/>
  <c r="T1146" i="27"/>
  <c r="V1146" i="27" s="1"/>
  <c r="N1146" i="27"/>
  <c r="M1146" i="27"/>
  <c r="H1146" i="27"/>
  <c r="T1145" i="27"/>
  <c r="V1145" i="27" s="1"/>
  <c r="N1145" i="27"/>
  <c r="M1145" i="27"/>
  <c r="H1145" i="27"/>
  <c r="T1144" i="27"/>
  <c r="V1144" i="27" s="1"/>
  <c r="N1144" i="27"/>
  <c r="M1144" i="27"/>
  <c r="H1144" i="27"/>
  <c r="T1143" i="27"/>
  <c r="V1143" i="27" s="1"/>
  <c r="N1143" i="27"/>
  <c r="M1143" i="27"/>
  <c r="H1143" i="27"/>
  <c r="T1142" i="27"/>
  <c r="V1142" i="27" s="1"/>
  <c r="N1142" i="27"/>
  <c r="M1142" i="27"/>
  <c r="H1142" i="27"/>
  <c r="T1141" i="27"/>
  <c r="V1141" i="27" s="1"/>
  <c r="N1141" i="27"/>
  <c r="M1141" i="27"/>
  <c r="H1141" i="27"/>
  <c r="T1140" i="27"/>
  <c r="V1140" i="27" s="1"/>
  <c r="N1140" i="27"/>
  <c r="M1140" i="27"/>
  <c r="H1140" i="27"/>
  <c r="T1139" i="27"/>
  <c r="V1139" i="27" s="1"/>
  <c r="N1139" i="27"/>
  <c r="M1139" i="27"/>
  <c r="H1139" i="27"/>
  <c r="T1138" i="27"/>
  <c r="V1138" i="27" s="1"/>
  <c r="N1138" i="27"/>
  <c r="M1138" i="27"/>
  <c r="H1138" i="27"/>
  <c r="T1137" i="27"/>
  <c r="V1137" i="27" s="1"/>
  <c r="N1137" i="27"/>
  <c r="M1137" i="27"/>
  <c r="H1137" i="27"/>
  <c r="T1136" i="27"/>
  <c r="V1136" i="27" s="1"/>
  <c r="N1136" i="27"/>
  <c r="M1136" i="27"/>
  <c r="H1136" i="27"/>
  <c r="T1135" i="27"/>
  <c r="V1135" i="27" s="1"/>
  <c r="N1135" i="27"/>
  <c r="M1135" i="27"/>
  <c r="H1135" i="27"/>
  <c r="T1134" i="27"/>
  <c r="V1134" i="27" s="1"/>
  <c r="N1134" i="27"/>
  <c r="M1134" i="27"/>
  <c r="H1134" i="27"/>
  <c r="T1133" i="27"/>
  <c r="V1133" i="27" s="1"/>
  <c r="N1133" i="27"/>
  <c r="M1133" i="27"/>
  <c r="H1133" i="27"/>
  <c r="T1132" i="27"/>
  <c r="V1132" i="27" s="1"/>
  <c r="N1132" i="27"/>
  <c r="M1132" i="27"/>
  <c r="H1132" i="27"/>
  <c r="T1131" i="27"/>
  <c r="V1131" i="27" s="1"/>
  <c r="N1131" i="27"/>
  <c r="M1131" i="27"/>
  <c r="H1131" i="27"/>
  <c r="T1130" i="27"/>
  <c r="V1130" i="27" s="1"/>
  <c r="N1130" i="27"/>
  <c r="M1130" i="27"/>
  <c r="H1130" i="27"/>
  <c r="T1129" i="27"/>
  <c r="V1129" i="27" s="1"/>
  <c r="N1129" i="27"/>
  <c r="M1129" i="27"/>
  <c r="H1129" i="27"/>
  <c r="T1128" i="27"/>
  <c r="V1128" i="27" s="1"/>
  <c r="N1128" i="27"/>
  <c r="M1128" i="27"/>
  <c r="H1128" i="27"/>
  <c r="T1127" i="27"/>
  <c r="V1127" i="27" s="1"/>
  <c r="N1127" i="27"/>
  <c r="M1127" i="27"/>
  <c r="H1127" i="27"/>
  <c r="T1126" i="27"/>
  <c r="V1126" i="27" s="1"/>
  <c r="N1126" i="27"/>
  <c r="M1126" i="27"/>
  <c r="H1126" i="27"/>
  <c r="T1125" i="27"/>
  <c r="V1125" i="27" s="1"/>
  <c r="N1125" i="27"/>
  <c r="M1125" i="27"/>
  <c r="H1125" i="27"/>
  <c r="T1124" i="27"/>
  <c r="V1124" i="27" s="1"/>
  <c r="N1124" i="27"/>
  <c r="M1124" i="27"/>
  <c r="H1124" i="27"/>
  <c r="T1123" i="27"/>
  <c r="V1123" i="27" s="1"/>
  <c r="N1123" i="27"/>
  <c r="M1123" i="27"/>
  <c r="H1123" i="27"/>
  <c r="T1122" i="27"/>
  <c r="V1122" i="27" s="1"/>
  <c r="N1122" i="27"/>
  <c r="M1122" i="27"/>
  <c r="H1122" i="27"/>
  <c r="T1121" i="27"/>
  <c r="V1121" i="27" s="1"/>
  <c r="N1121" i="27"/>
  <c r="M1121" i="27"/>
  <c r="H1121" i="27"/>
  <c r="T1120" i="27"/>
  <c r="V1120" i="27" s="1"/>
  <c r="N1120" i="27"/>
  <c r="M1120" i="27"/>
  <c r="H1120" i="27"/>
  <c r="T1119" i="27"/>
  <c r="V1119" i="27" s="1"/>
  <c r="N1119" i="27"/>
  <c r="M1119" i="27"/>
  <c r="H1119" i="27"/>
  <c r="T1118" i="27"/>
  <c r="V1118" i="27" s="1"/>
  <c r="N1118" i="27"/>
  <c r="M1118" i="27"/>
  <c r="H1118" i="27"/>
  <c r="T1117" i="27"/>
  <c r="V1117" i="27" s="1"/>
  <c r="N1117" i="27"/>
  <c r="M1117" i="27"/>
  <c r="H1117" i="27"/>
  <c r="T1116" i="27"/>
  <c r="V1116" i="27" s="1"/>
  <c r="N1116" i="27"/>
  <c r="M1116" i="27"/>
  <c r="H1116" i="27"/>
  <c r="T1115" i="27"/>
  <c r="V1115" i="27" s="1"/>
  <c r="N1115" i="27"/>
  <c r="M1115" i="27"/>
  <c r="H1115" i="27"/>
  <c r="T1114" i="27"/>
  <c r="V1114" i="27" s="1"/>
  <c r="N1114" i="27"/>
  <c r="M1114" i="27"/>
  <c r="H1114" i="27"/>
  <c r="T1113" i="27"/>
  <c r="V1113" i="27" s="1"/>
  <c r="N1113" i="27"/>
  <c r="M1113" i="27"/>
  <c r="H1113" i="27"/>
  <c r="T1112" i="27"/>
  <c r="V1112" i="27" s="1"/>
  <c r="N1112" i="27"/>
  <c r="M1112" i="27"/>
  <c r="H1112" i="27"/>
  <c r="T1111" i="27"/>
  <c r="V1111" i="27" s="1"/>
  <c r="N1111" i="27"/>
  <c r="M1111" i="27"/>
  <c r="H1111" i="27"/>
  <c r="T1110" i="27"/>
  <c r="V1110" i="27" s="1"/>
  <c r="N1110" i="27"/>
  <c r="M1110" i="27"/>
  <c r="H1110" i="27"/>
  <c r="T1109" i="27"/>
  <c r="V1109" i="27" s="1"/>
  <c r="N1109" i="27"/>
  <c r="M1109" i="27"/>
  <c r="H1109" i="27"/>
  <c r="T1108" i="27"/>
  <c r="V1108" i="27" s="1"/>
  <c r="N1108" i="27"/>
  <c r="M1108" i="27"/>
  <c r="H1108" i="27"/>
  <c r="T1107" i="27"/>
  <c r="V1107" i="27" s="1"/>
  <c r="N1107" i="27"/>
  <c r="M1107" i="27"/>
  <c r="H1107" i="27"/>
  <c r="T1106" i="27"/>
  <c r="V1106" i="27" s="1"/>
  <c r="N1106" i="27"/>
  <c r="M1106" i="27"/>
  <c r="H1106" i="27"/>
  <c r="T1105" i="27"/>
  <c r="V1105" i="27" s="1"/>
  <c r="N1105" i="27"/>
  <c r="M1105" i="27"/>
  <c r="H1105" i="27"/>
  <c r="T1104" i="27"/>
  <c r="V1104" i="27" s="1"/>
  <c r="N1104" i="27"/>
  <c r="M1104" i="27"/>
  <c r="H1104" i="27"/>
  <c r="T1103" i="27"/>
  <c r="V1103" i="27" s="1"/>
  <c r="N1103" i="27"/>
  <c r="M1103" i="27"/>
  <c r="H1103" i="27"/>
  <c r="T1102" i="27"/>
  <c r="V1102" i="27" s="1"/>
  <c r="N1102" i="27"/>
  <c r="M1102" i="27"/>
  <c r="H1102" i="27"/>
  <c r="T1101" i="27"/>
  <c r="V1101" i="27" s="1"/>
  <c r="N1101" i="27"/>
  <c r="M1101" i="27"/>
  <c r="H1101" i="27"/>
  <c r="T1100" i="27"/>
  <c r="V1100" i="27" s="1"/>
  <c r="N1100" i="27"/>
  <c r="M1100" i="27"/>
  <c r="H1100" i="27"/>
  <c r="T1099" i="27"/>
  <c r="V1099" i="27" s="1"/>
  <c r="N1099" i="27"/>
  <c r="M1099" i="27"/>
  <c r="H1099" i="27"/>
  <c r="T1098" i="27"/>
  <c r="V1098" i="27" s="1"/>
  <c r="N1098" i="27"/>
  <c r="M1098" i="27"/>
  <c r="H1098" i="27"/>
  <c r="T1097" i="27"/>
  <c r="V1097" i="27" s="1"/>
  <c r="N1097" i="27"/>
  <c r="M1097" i="27"/>
  <c r="H1097" i="27"/>
  <c r="T1096" i="27"/>
  <c r="V1096" i="27" s="1"/>
  <c r="N1096" i="27"/>
  <c r="M1096" i="27"/>
  <c r="H1096" i="27"/>
  <c r="T1095" i="27"/>
  <c r="V1095" i="27" s="1"/>
  <c r="N1095" i="27"/>
  <c r="M1095" i="27"/>
  <c r="H1095" i="27"/>
  <c r="T1094" i="27"/>
  <c r="V1094" i="27" s="1"/>
  <c r="N1094" i="27"/>
  <c r="M1094" i="27"/>
  <c r="H1094" i="27"/>
  <c r="T1093" i="27"/>
  <c r="V1093" i="27" s="1"/>
  <c r="N1093" i="27"/>
  <c r="M1093" i="27"/>
  <c r="H1093" i="27"/>
  <c r="T1092" i="27"/>
  <c r="V1092" i="27" s="1"/>
  <c r="N1092" i="27"/>
  <c r="M1092" i="27"/>
  <c r="H1092" i="27"/>
  <c r="T1091" i="27"/>
  <c r="V1091" i="27" s="1"/>
  <c r="N1091" i="27"/>
  <c r="M1091" i="27"/>
  <c r="H1091" i="27"/>
  <c r="T1090" i="27"/>
  <c r="V1090" i="27" s="1"/>
  <c r="N1090" i="27"/>
  <c r="M1090" i="27"/>
  <c r="H1090" i="27"/>
  <c r="T1089" i="27"/>
  <c r="V1089" i="27" s="1"/>
  <c r="N1089" i="27"/>
  <c r="M1089" i="27"/>
  <c r="H1089" i="27"/>
  <c r="T1088" i="27"/>
  <c r="V1088" i="27" s="1"/>
  <c r="N1088" i="27"/>
  <c r="M1088" i="27"/>
  <c r="H1088" i="27"/>
  <c r="T1087" i="27"/>
  <c r="V1087" i="27" s="1"/>
  <c r="N1087" i="27"/>
  <c r="M1087" i="27"/>
  <c r="H1087" i="27"/>
  <c r="T1086" i="27"/>
  <c r="V1086" i="27" s="1"/>
  <c r="N1086" i="27"/>
  <c r="M1086" i="27"/>
  <c r="H1086" i="27"/>
  <c r="T1085" i="27"/>
  <c r="V1085" i="27" s="1"/>
  <c r="N1085" i="27"/>
  <c r="M1085" i="27"/>
  <c r="H1085" i="27"/>
  <c r="T1084" i="27"/>
  <c r="V1084" i="27" s="1"/>
  <c r="N1084" i="27"/>
  <c r="M1084" i="27"/>
  <c r="H1084" i="27"/>
  <c r="T1083" i="27"/>
  <c r="V1083" i="27" s="1"/>
  <c r="N1083" i="27"/>
  <c r="M1083" i="27"/>
  <c r="H1083" i="27"/>
  <c r="T1082" i="27"/>
  <c r="V1082" i="27" s="1"/>
  <c r="N1082" i="27"/>
  <c r="M1082" i="27"/>
  <c r="H1082" i="27"/>
  <c r="T1081" i="27"/>
  <c r="V1081" i="27" s="1"/>
  <c r="N1081" i="27"/>
  <c r="M1081" i="27"/>
  <c r="H1081" i="27"/>
  <c r="T1080" i="27"/>
  <c r="V1080" i="27" s="1"/>
  <c r="N1080" i="27"/>
  <c r="M1080" i="27"/>
  <c r="H1080" i="27"/>
  <c r="T1079" i="27"/>
  <c r="V1079" i="27" s="1"/>
  <c r="N1079" i="27"/>
  <c r="M1079" i="27"/>
  <c r="H1079" i="27"/>
  <c r="T1078" i="27"/>
  <c r="V1078" i="27" s="1"/>
  <c r="N1078" i="27"/>
  <c r="M1078" i="27"/>
  <c r="H1078" i="27"/>
  <c r="T1077" i="27"/>
  <c r="V1077" i="27" s="1"/>
  <c r="N1077" i="27"/>
  <c r="M1077" i="27"/>
  <c r="H1077" i="27"/>
  <c r="T1076" i="27"/>
  <c r="V1076" i="27" s="1"/>
  <c r="N1076" i="27"/>
  <c r="M1076" i="27"/>
  <c r="H1076" i="27"/>
  <c r="T1075" i="27"/>
  <c r="V1075" i="27" s="1"/>
  <c r="N1075" i="27"/>
  <c r="M1075" i="27"/>
  <c r="H1075" i="27"/>
  <c r="T1074" i="27"/>
  <c r="V1074" i="27" s="1"/>
  <c r="N1074" i="27"/>
  <c r="M1074" i="27"/>
  <c r="H1074" i="27"/>
  <c r="T1073" i="27"/>
  <c r="V1073" i="27" s="1"/>
  <c r="N1073" i="27"/>
  <c r="M1073" i="27"/>
  <c r="H1073" i="27"/>
  <c r="T1072" i="27"/>
  <c r="V1072" i="27" s="1"/>
  <c r="N1072" i="27"/>
  <c r="M1072" i="27"/>
  <c r="H1072" i="27"/>
  <c r="T1071" i="27"/>
  <c r="V1071" i="27" s="1"/>
  <c r="N1071" i="27"/>
  <c r="M1071" i="27"/>
  <c r="H1071" i="27"/>
  <c r="T1070" i="27"/>
  <c r="V1070" i="27" s="1"/>
  <c r="N1070" i="27"/>
  <c r="M1070" i="27"/>
  <c r="H1070" i="27"/>
  <c r="T1069" i="27"/>
  <c r="V1069" i="27" s="1"/>
  <c r="N1069" i="27"/>
  <c r="M1069" i="27"/>
  <c r="H1069" i="27"/>
  <c r="T1068" i="27"/>
  <c r="V1068" i="27" s="1"/>
  <c r="N1068" i="27"/>
  <c r="M1068" i="27"/>
  <c r="H1068" i="27"/>
  <c r="T1067" i="27"/>
  <c r="V1067" i="27" s="1"/>
  <c r="N1067" i="27"/>
  <c r="M1067" i="27"/>
  <c r="H1067" i="27"/>
  <c r="T1066" i="27"/>
  <c r="V1066" i="27" s="1"/>
  <c r="N1066" i="27"/>
  <c r="M1066" i="27"/>
  <c r="H1066" i="27"/>
  <c r="T1065" i="27"/>
  <c r="V1065" i="27" s="1"/>
  <c r="N1065" i="27"/>
  <c r="M1065" i="27"/>
  <c r="H1065" i="27"/>
  <c r="T1064" i="27"/>
  <c r="V1064" i="27" s="1"/>
  <c r="N1064" i="27"/>
  <c r="M1064" i="27"/>
  <c r="H1064" i="27"/>
  <c r="T1063" i="27"/>
  <c r="V1063" i="27" s="1"/>
  <c r="N1063" i="27"/>
  <c r="M1063" i="27"/>
  <c r="H1063" i="27"/>
  <c r="T1062" i="27"/>
  <c r="V1062" i="27" s="1"/>
  <c r="N1062" i="27"/>
  <c r="M1062" i="27"/>
  <c r="H1062" i="27"/>
  <c r="T1061" i="27"/>
  <c r="V1061" i="27" s="1"/>
  <c r="N1061" i="27"/>
  <c r="M1061" i="27"/>
  <c r="H1061" i="27"/>
  <c r="T1060" i="27"/>
  <c r="V1060" i="27" s="1"/>
  <c r="N1060" i="27"/>
  <c r="M1060" i="27"/>
  <c r="H1060" i="27"/>
  <c r="T1059" i="27"/>
  <c r="V1059" i="27" s="1"/>
  <c r="N1059" i="27"/>
  <c r="M1059" i="27"/>
  <c r="H1059" i="27"/>
  <c r="T1058" i="27"/>
  <c r="V1058" i="27" s="1"/>
  <c r="N1058" i="27"/>
  <c r="M1058" i="27"/>
  <c r="H1058" i="27"/>
  <c r="T1057" i="27"/>
  <c r="V1057" i="27" s="1"/>
  <c r="N1057" i="27"/>
  <c r="M1057" i="27"/>
  <c r="H1057" i="27"/>
  <c r="T1056" i="27"/>
  <c r="V1056" i="27" s="1"/>
  <c r="N1056" i="27"/>
  <c r="M1056" i="27"/>
  <c r="H1056" i="27"/>
  <c r="T1055" i="27"/>
  <c r="V1055" i="27" s="1"/>
  <c r="N1055" i="27"/>
  <c r="M1055" i="27"/>
  <c r="H1055" i="27"/>
  <c r="T1054" i="27"/>
  <c r="V1054" i="27" s="1"/>
  <c r="N1054" i="27"/>
  <c r="M1054" i="27"/>
  <c r="H1054" i="27"/>
  <c r="T1053" i="27"/>
  <c r="V1053" i="27" s="1"/>
  <c r="N1053" i="27"/>
  <c r="M1053" i="27"/>
  <c r="H1053" i="27"/>
  <c r="T1052" i="27"/>
  <c r="V1052" i="27" s="1"/>
  <c r="N1052" i="27"/>
  <c r="M1052" i="27"/>
  <c r="H1052" i="27"/>
  <c r="T1051" i="27"/>
  <c r="V1051" i="27" s="1"/>
  <c r="N1051" i="27"/>
  <c r="M1051" i="27"/>
  <c r="H1051" i="27"/>
  <c r="T1050" i="27"/>
  <c r="V1050" i="27" s="1"/>
  <c r="N1050" i="27"/>
  <c r="M1050" i="27"/>
  <c r="H1050" i="27"/>
  <c r="T1049" i="27"/>
  <c r="V1049" i="27" s="1"/>
  <c r="N1049" i="27"/>
  <c r="M1049" i="27"/>
  <c r="H1049" i="27"/>
  <c r="T1048" i="27"/>
  <c r="V1048" i="27" s="1"/>
  <c r="N1048" i="27"/>
  <c r="M1048" i="27"/>
  <c r="H1048" i="27"/>
  <c r="T1047" i="27"/>
  <c r="V1047" i="27" s="1"/>
  <c r="N1047" i="27"/>
  <c r="M1047" i="27"/>
  <c r="H1047" i="27"/>
  <c r="T1046" i="27"/>
  <c r="V1046" i="27" s="1"/>
  <c r="N1046" i="27"/>
  <c r="M1046" i="27"/>
  <c r="H1046" i="27"/>
  <c r="T1045" i="27"/>
  <c r="V1045" i="27" s="1"/>
  <c r="N1045" i="27"/>
  <c r="M1045" i="27"/>
  <c r="H1045" i="27"/>
  <c r="T1044" i="27"/>
  <c r="V1044" i="27" s="1"/>
  <c r="N1044" i="27"/>
  <c r="M1044" i="27"/>
  <c r="H1044" i="27"/>
  <c r="T1043" i="27"/>
  <c r="V1043" i="27" s="1"/>
  <c r="N1043" i="27"/>
  <c r="M1043" i="27"/>
  <c r="H1043" i="27"/>
  <c r="T1042" i="27"/>
  <c r="V1042" i="27" s="1"/>
  <c r="N1042" i="27"/>
  <c r="M1042" i="27"/>
  <c r="H1042" i="27"/>
  <c r="T1041" i="27"/>
  <c r="V1041" i="27" s="1"/>
  <c r="N1041" i="27"/>
  <c r="M1041" i="27"/>
  <c r="H1041" i="27"/>
  <c r="T1040" i="27"/>
  <c r="V1040" i="27" s="1"/>
  <c r="N1040" i="27"/>
  <c r="M1040" i="27"/>
  <c r="H1040" i="27"/>
  <c r="T1039" i="27"/>
  <c r="V1039" i="27" s="1"/>
  <c r="N1039" i="27"/>
  <c r="M1039" i="27"/>
  <c r="H1039" i="27"/>
  <c r="T1038" i="27"/>
  <c r="V1038" i="27" s="1"/>
  <c r="N1038" i="27"/>
  <c r="M1038" i="27"/>
  <c r="H1038" i="27"/>
  <c r="T1037" i="27"/>
  <c r="V1037" i="27" s="1"/>
  <c r="N1037" i="27"/>
  <c r="M1037" i="27"/>
  <c r="H1037" i="27"/>
  <c r="T1036" i="27"/>
  <c r="V1036" i="27" s="1"/>
  <c r="N1036" i="27"/>
  <c r="M1036" i="27"/>
  <c r="H1036" i="27"/>
  <c r="T1035" i="27"/>
  <c r="V1035" i="27" s="1"/>
  <c r="N1035" i="27"/>
  <c r="M1035" i="27"/>
  <c r="H1035" i="27"/>
  <c r="T1034" i="27"/>
  <c r="V1034" i="27" s="1"/>
  <c r="N1034" i="27"/>
  <c r="M1034" i="27"/>
  <c r="H1034" i="27"/>
  <c r="T1033" i="27"/>
  <c r="V1033" i="27" s="1"/>
  <c r="N1033" i="27"/>
  <c r="M1033" i="27"/>
  <c r="H1033" i="27"/>
  <c r="T1032" i="27"/>
  <c r="V1032" i="27" s="1"/>
  <c r="N1032" i="27"/>
  <c r="M1032" i="27"/>
  <c r="H1032" i="27"/>
  <c r="T1031" i="27"/>
  <c r="V1031" i="27" s="1"/>
  <c r="N1031" i="27"/>
  <c r="M1031" i="27"/>
  <c r="H1031" i="27"/>
  <c r="T1030" i="27"/>
  <c r="V1030" i="27" s="1"/>
  <c r="N1030" i="27"/>
  <c r="M1030" i="27"/>
  <c r="H1030" i="27"/>
  <c r="T1029" i="27"/>
  <c r="V1029" i="27" s="1"/>
  <c r="N1029" i="27"/>
  <c r="M1029" i="27"/>
  <c r="H1029" i="27"/>
  <c r="T1028" i="27"/>
  <c r="V1028" i="27" s="1"/>
  <c r="N1028" i="27"/>
  <c r="M1028" i="27"/>
  <c r="H1028" i="27"/>
  <c r="T1027" i="27"/>
  <c r="V1027" i="27" s="1"/>
  <c r="N1027" i="27"/>
  <c r="M1027" i="27"/>
  <c r="H1027" i="27"/>
  <c r="T1026" i="27"/>
  <c r="V1026" i="27" s="1"/>
  <c r="N1026" i="27"/>
  <c r="M1026" i="27"/>
  <c r="H1026" i="27"/>
  <c r="T1025" i="27"/>
  <c r="V1025" i="27" s="1"/>
  <c r="N1025" i="27"/>
  <c r="M1025" i="27"/>
  <c r="H1025" i="27"/>
  <c r="T1024" i="27"/>
  <c r="V1024" i="27" s="1"/>
  <c r="N1024" i="27"/>
  <c r="M1024" i="27"/>
  <c r="H1024" i="27"/>
  <c r="T1023" i="27"/>
  <c r="V1023" i="27" s="1"/>
  <c r="N1023" i="27"/>
  <c r="M1023" i="27"/>
  <c r="H1023" i="27"/>
  <c r="T1022" i="27"/>
  <c r="V1022" i="27" s="1"/>
  <c r="N1022" i="27"/>
  <c r="M1022" i="27"/>
  <c r="H1022" i="27"/>
  <c r="T1021" i="27"/>
  <c r="V1021" i="27" s="1"/>
  <c r="N1021" i="27"/>
  <c r="M1021" i="27"/>
  <c r="H1021" i="27"/>
  <c r="T1020" i="27"/>
  <c r="V1020" i="27" s="1"/>
  <c r="N1020" i="27"/>
  <c r="M1020" i="27"/>
  <c r="H1020" i="27"/>
  <c r="T1019" i="27"/>
  <c r="V1019" i="27" s="1"/>
  <c r="N1019" i="27"/>
  <c r="M1019" i="27"/>
  <c r="H1019" i="27"/>
  <c r="T1018" i="27"/>
  <c r="V1018" i="27" s="1"/>
  <c r="N1018" i="27"/>
  <c r="M1018" i="27"/>
  <c r="H1018" i="27"/>
  <c r="T1017" i="27"/>
  <c r="V1017" i="27" s="1"/>
  <c r="N1017" i="27"/>
  <c r="M1017" i="27"/>
  <c r="H1017" i="27"/>
  <c r="T1016" i="27"/>
  <c r="V1016" i="27" s="1"/>
  <c r="N1016" i="27"/>
  <c r="M1016" i="27"/>
  <c r="H1016" i="27"/>
  <c r="T1015" i="27"/>
  <c r="V1015" i="27" s="1"/>
  <c r="N1015" i="27"/>
  <c r="M1015" i="27"/>
  <c r="H1015" i="27"/>
  <c r="T1014" i="27"/>
  <c r="V1014" i="27" s="1"/>
  <c r="N1014" i="27"/>
  <c r="M1014" i="27"/>
  <c r="H1014" i="27"/>
  <c r="T1013" i="27"/>
  <c r="V1013" i="27" s="1"/>
  <c r="N1013" i="27"/>
  <c r="M1013" i="27"/>
  <c r="H1013" i="27"/>
  <c r="T1012" i="27"/>
  <c r="V1012" i="27" s="1"/>
  <c r="N1012" i="27"/>
  <c r="M1012" i="27"/>
  <c r="H1012" i="27"/>
  <c r="T1011" i="27"/>
  <c r="V1011" i="27" s="1"/>
  <c r="N1011" i="27"/>
  <c r="M1011" i="27"/>
  <c r="H1011" i="27"/>
  <c r="T1010" i="27"/>
  <c r="V1010" i="27" s="1"/>
  <c r="N1010" i="27"/>
  <c r="M1010" i="27"/>
  <c r="H1010" i="27"/>
  <c r="T1009" i="27"/>
  <c r="V1009" i="27" s="1"/>
  <c r="N1009" i="27"/>
  <c r="M1009" i="27"/>
  <c r="H1009" i="27"/>
  <c r="T1008" i="27"/>
  <c r="V1008" i="27" s="1"/>
  <c r="N1008" i="27"/>
  <c r="M1008" i="27"/>
  <c r="H1008" i="27"/>
  <c r="T1007" i="27"/>
  <c r="V1007" i="27" s="1"/>
  <c r="N1007" i="27"/>
  <c r="M1007" i="27"/>
  <c r="H1007" i="27"/>
  <c r="T1006" i="27"/>
  <c r="V1006" i="27" s="1"/>
  <c r="N1006" i="27"/>
  <c r="M1006" i="27"/>
  <c r="H1006" i="27"/>
  <c r="T1005" i="27"/>
  <c r="V1005" i="27" s="1"/>
  <c r="N1005" i="27"/>
  <c r="M1005" i="27"/>
  <c r="H1005" i="27"/>
  <c r="T1004" i="27"/>
  <c r="V1004" i="27" s="1"/>
  <c r="N1004" i="27"/>
  <c r="M1004" i="27"/>
  <c r="H1004" i="27"/>
  <c r="T1003" i="27"/>
  <c r="V1003" i="27" s="1"/>
  <c r="N1003" i="27"/>
  <c r="M1003" i="27"/>
  <c r="H1003" i="27"/>
  <c r="T1002" i="27"/>
  <c r="V1002" i="27" s="1"/>
  <c r="N1002" i="27"/>
  <c r="M1002" i="27"/>
  <c r="H1002" i="27"/>
  <c r="T1001" i="27"/>
  <c r="V1001" i="27" s="1"/>
  <c r="N1001" i="27"/>
  <c r="M1001" i="27"/>
  <c r="H1001" i="27"/>
  <c r="T1000" i="27"/>
  <c r="V1000" i="27" s="1"/>
  <c r="N1000" i="27"/>
  <c r="M1000" i="27"/>
  <c r="H1000" i="27"/>
  <c r="T999" i="27"/>
  <c r="V999" i="27" s="1"/>
  <c r="N999" i="27"/>
  <c r="M999" i="27"/>
  <c r="H999" i="27"/>
  <c r="T998" i="27"/>
  <c r="V998" i="27" s="1"/>
  <c r="N998" i="27"/>
  <c r="M998" i="27"/>
  <c r="H998" i="27"/>
  <c r="T997" i="27"/>
  <c r="V997" i="27" s="1"/>
  <c r="N997" i="27"/>
  <c r="M997" i="27"/>
  <c r="H997" i="27"/>
  <c r="T996" i="27"/>
  <c r="V996" i="27" s="1"/>
  <c r="N996" i="27"/>
  <c r="M996" i="27"/>
  <c r="H996" i="27"/>
  <c r="T995" i="27"/>
  <c r="V995" i="27" s="1"/>
  <c r="N995" i="27"/>
  <c r="M995" i="27"/>
  <c r="H995" i="27"/>
  <c r="T994" i="27"/>
  <c r="V994" i="27" s="1"/>
  <c r="N994" i="27"/>
  <c r="M994" i="27"/>
  <c r="H994" i="27"/>
  <c r="T993" i="27"/>
  <c r="V993" i="27" s="1"/>
  <c r="N993" i="27"/>
  <c r="M993" i="27"/>
  <c r="H993" i="27"/>
  <c r="T992" i="27"/>
  <c r="V992" i="27" s="1"/>
  <c r="N992" i="27"/>
  <c r="M992" i="27"/>
  <c r="H992" i="27"/>
  <c r="T991" i="27"/>
  <c r="V991" i="27" s="1"/>
  <c r="N991" i="27"/>
  <c r="M991" i="27"/>
  <c r="H991" i="27"/>
  <c r="T990" i="27"/>
  <c r="V990" i="27" s="1"/>
  <c r="N990" i="27"/>
  <c r="M990" i="27"/>
  <c r="H990" i="27"/>
  <c r="T989" i="27"/>
  <c r="V989" i="27" s="1"/>
  <c r="N989" i="27"/>
  <c r="M989" i="27"/>
  <c r="H989" i="27"/>
  <c r="T988" i="27"/>
  <c r="V988" i="27" s="1"/>
  <c r="N988" i="27"/>
  <c r="M988" i="27"/>
  <c r="H988" i="27"/>
  <c r="T987" i="27"/>
  <c r="V987" i="27" s="1"/>
  <c r="N987" i="27"/>
  <c r="M987" i="27"/>
  <c r="H987" i="27"/>
  <c r="T986" i="27"/>
  <c r="V986" i="27" s="1"/>
  <c r="N986" i="27"/>
  <c r="M986" i="27"/>
  <c r="H986" i="27"/>
  <c r="T985" i="27"/>
  <c r="V985" i="27" s="1"/>
  <c r="N985" i="27"/>
  <c r="M985" i="27"/>
  <c r="H985" i="27"/>
  <c r="T984" i="27"/>
  <c r="V984" i="27" s="1"/>
  <c r="N984" i="27"/>
  <c r="M984" i="27"/>
  <c r="H984" i="27"/>
  <c r="T983" i="27"/>
  <c r="V983" i="27" s="1"/>
  <c r="N983" i="27"/>
  <c r="M983" i="27"/>
  <c r="H983" i="27"/>
  <c r="T982" i="27"/>
  <c r="V982" i="27" s="1"/>
  <c r="N982" i="27"/>
  <c r="M982" i="27"/>
  <c r="H982" i="27"/>
  <c r="T981" i="27"/>
  <c r="V981" i="27" s="1"/>
  <c r="N981" i="27"/>
  <c r="M981" i="27"/>
  <c r="H981" i="27"/>
  <c r="T980" i="27"/>
  <c r="V980" i="27" s="1"/>
  <c r="N980" i="27"/>
  <c r="M980" i="27"/>
  <c r="H980" i="27"/>
  <c r="T979" i="27"/>
  <c r="V979" i="27" s="1"/>
  <c r="N979" i="27"/>
  <c r="M979" i="27"/>
  <c r="H979" i="27"/>
  <c r="T978" i="27"/>
  <c r="V978" i="27" s="1"/>
  <c r="N978" i="27"/>
  <c r="M978" i="27"/>
  <c r="H978" i="27"/>
  <c r="T977" i="27"/>
  <c r="V977" i="27" s="1"/>
  <c r="N977" i="27"/>
  <c r="M977" i="27"/>
  <c r="H977" i="27"/>
  <c r="T976" i="27"/>
  <c r="V976" i="27" s="1"/>
  <c r="N976" i="27"/>
  <c r="M976" i="27"/>
  <c r="H976" i="27"/>
  <c r="T975" i="27"/>
  <c r="V975" i="27" s="1"/>
  <c r="N975" i="27"/>
  <c r="M975" i="27"/>
  <c r="H975" i="27"/>
  <c r="T974" i="27"/>
  <c r="V974" i="27" s="1"/>
  <c r="N974" i="27"/>
  <c r="M974" i="27"/>
  <c r="H974" i="27"/>
  <c r="T973" i="27"/>
  <c r="V973" i="27" s="1"/>
  <c r="N973" i="27"/>
  <c r="M973" i="27"/>
  <c r="H973" i="27"/>
  <c r="T972" i="27"/>
  <c r="V972" i="27" s="1"/>
  <c r="N972" i="27"/>
  <c r="M972" i="27"/>
  <c r="H972" i="27"/>
  <c r="T971" i="27"/>
  <c r="V971" i="27" s="1"/>
  <c r="N971" i="27"/>
  <c r="M971" i="27"/>
  <c r="H971" i="27"/>
  <c r="T970" i="27"/>
  <c r="V970" i="27" s="1"/>
  <c r="N970" i="27"/>
  <c r="M970" i="27"/>
  <c r="H970" i="27"/>
  <c r="T969" i="27"/>
  <c r="V969" i="27" s="1"/>
  <c r="N969" i="27"/>
  <c r="M969" i="27"/>
  <c r="H969" i="27"/>
  <c r="T968" i="27"/>
  <c r="V968" i="27" s="1"/>
  <c r="N968" i="27"/>
  <c r="M968" i="27"/>
  <c r="H968" i="27"/>
  <c r="T967" i="27"/>
  <c r="V967" i="27" s="1"/>
  <c r="N967" i="27"/>
  <c r="M967" i="27"/>
  <c r="H967" i="27"/>
  <c r="T966" i="27"/>
  <c r="V966" i="27" s="1"/>
  <c r="N966" i="27"/>
  <c r="M966" i="27"/>
  <c r="H966" i="27"/>
  <c r="T965" i="27"/>
  <c r="N965" i="27"/>
  <c r="M965" i="27"/>
  <c r="H965" i="27"/>
  <c r="T964" i="27"/>
  <c r="N964" i="27"/>
  <c r="M964" i="27"/>
  <c r="H964" i="27"/>
  <c r="T963" i="27"/>
  <c r="N963" i="27"/>
  <c r="M963" i="27"/>
  <c r="H963" i="27"/>
  <c r="T962" i="27"/>
  <c r="N962" i="27"/>
  <c r="M962" i="27"/>
  <c r="H962" i="27"/>
  <c r="T961" i="27"/>
  <c r="N961" i="27"/>
  <c r="M961" i="27"/>
  <c r="H961" i="27"/>
  <c r="T960" i="27"/>
  <c r="N960" i="27"/>
  <c r="M960" i="27"/>
  <c r="H960" i="27"/>
  <c r="T959" i="27"/>
  <c r="N959" i="27"/>
  <c r="M959" i="27"/>
  <c r="H959" i="27"/>
  <c r="T958" i="27"/>
  <c r="N958" i="27"/>
  <c r="M958" i="27"/>
  <c r="H958" i="27"/>
  <c r="T957" i="27"/>
  <c r="N957" i="27"/>
  <c r="M957" i="27"/>
  <c r="H957" i="27"/>
  <c r="T956" i="27"/>
  <c r="N956" i="27"/>
  <c r="M956" i="27"/>
  <c r="H956" i="27"/>
  <c r="T955" i="27"/>
  <c r="N955" i="27"/>
  <c r="M955" i="27"/>
  <c r="H955" i="27"/>
  <c r="T954" i="27"/>
  <c r="N954" i="27"/>
  <c r="M954" i="27"/>
  <c r="H954" i="27"/>
  <c r="T953" i="27"/>
  <c r="N953" i="27"/>
  <c r="M953" i="27"/>
  <c r="H953" i="27"/>
  <c r="T952" i="27"/>
  <c r="N952" i="27"/>
  <c r="M952" i="27"/>
  <c r="H952" i="27"/>
  <c r="T951" i="27"/>
  <c r="N951" i="27"/>
  <c r="M951" i="27"/>
  <c r="H951" i="27"/>
  <c r="T950" i="27"/>
  <c r="N950" i="27"/>
  <c r="M950" i="27"/>
  <c r="H950" i="27"/>
  <c r="T949" i="27"/>
  <c r="N949" i="27"/>
  <c r="M949" i="27"/>
  <c r="H949" i="27"/>
  <c r="T948" i="27"/>
  <c r="N948" i="27"/>
  <c r="M948" i="27"/>
  <c r="H948" i="27"/>
  <c r="T947" i="27"/>
  <c r="N947" i="27"/>
  <c r="M947" i="27"/>
  <c r="H947" i="27"/>
  <c r="T946" i="27"/>
  <c r="N946" i="27"/>
  <c r="M946" i="27"/>
  <c r="H946" i="27"/>
  <c r="T945" i="27"/>
  <c r="N945" i="27"/>
  <c r="M945" i="27"/>
  <c r="H945" i="27"/>
  <c r="T944" i="27"/>
  <c r="N944" i="27"/>
  <c r="M944" i="27"/>
  <c r="H944" i="27"/>
  <c r="T943" i="27"/>
  <c r="N943" i="27"/>
  <c r="M943" i="27"/>
  <c r="H943" i="27"/>
  <c r="T942" i="27"/>
  <c r="N942" i="27"/>
  <c r="M942" i="27"/>
  <c r="H942" i="27"/>
  <c r="T941" i="27"/>
  <c r="N941" i="27"/>
  <c r="M941" i="27"/>
  <c r="H941" i="27"/>
  <c r="T940" i="27"/>
  <c r="N940" i="27"/>
  <c r="M940" i="27"/>
  <c r="H940" i="27"/>
  <c r="T939" i="27"/>
  <c r="N939" i="27"/>
  <c r="M939" i="27"/>
  <c r="H939" i="27"/>
  <c r="T938" i="27"/>
  <c r="N938" i="27"/>
  <c r="M938" i="27"/>
  <c r="H938" i="27"/>
  <c r="T937" i="27"/>
  <c r="N937" i="27"/>
  <c r="M937" i="27"/>
  <c r="H937" i="27"/>
  <c r="T936" i="27"/>
  <c r="N936" i="27"/>
  <c r="M936" i="27"/>
  <c r="H936" i="27"/>
  <c r="T935" i="27"/>
  <c r="N935" i="27"/>
  <c r="M935" i="27"/>
  <c r="H935" i="27"/>
  <c r="T934" i="27"/>
  <c r="N934" i="27"/>
  <c r="M934" i="27"/>
  <c r="H934" i="27"/>
  <c r="T933" i="27"/>
  <c r="N933" i="27"/>
  <c r="M933" i="27"/>
  <c r="H933" i="27"/>
  <c r="T932" i="27"/>
  <c r="N932" i="27"/>
  <c r="M932" i="27"/>
  <c r="H932" i="27"/>
  <c r="T931" i="27"/>
  <c r="N931" i="27"/>
  <c r="M931" i="27"/>
  <c r="H931" i="27"/>
  <c r="T930" i="27"/>
  <c r="N930" i="27"/>
  <c r="M930" i="27"/>
  <c r="H930" i="27"/>
  <c r="T929" i="27"/>
  <c r="N929" i="27"/>
  <c r="M929" i="27"/>
  <c r="H929" i="27"/>
  <c r="T928" i="27"/>
  <c r="N928" i="27"/>
  <c r="M928" i="27"/>
  <c r="H928" i="27"/>
  <c r="T927" i="27"/>
  <c r="N927" i="27"/>
  <c r="M927" i="27"/>
  <c r="H927" i="27"/>
  <c r="T926" i="27"/>
  <c r="N926" i="27"/>
  <c r="M926" i="27"/>
  <c r="H926" i="27"/>
  <c r="T925" i="27"/>
  <c r="N925" i="27"/>
  <c r="M925" i="27"/>
  <c r="H925" i="27"/>
  <c r="T924" i="27"/>
  <c r="N924" i="27"/>
  <c r="M924" i="27"/>
  <c r="H924" i="27"/>
  <c r="T923" i="27"/>
  <c r="N923" i="27"/>
  <c r="M923" i="27"/>
  <c r="H923" i="27"/>
  <c r="T922" i="27"/>
  <c r="N922" i="27"/>
  <c r="M922" i="27"/>
  <c r="H922" i="27"/>
  <c r="T921" i="27"/>
  <c r="N921" i="27"/>
  <c r="M921" i="27"/>
  <c r="H921" i="27"/>
  <c r="T920" i="27"/>
  <c r="N920" i="27"/>
  <c r="M920" i="27"/>
  <c r="H920" i="27"/>
  <c r="T919" i="27"/>
  <c r="N919" i="27"/>
  <c r="M919" i="27"/>
  <c r="H919" i="27"/>
  <c r="T918" i="27"/>
  <c r="N918" i="27"/>
  <c r="M918" i="27"/>
  <c r="H918" i="27"/>
  <c r="T917" i="27"/>
  <c r="N917" i="27"/>
  <c r="M917" i="27"/>
  <c r="H917" i="27"/>
  <c r="T916" i="27"/>
  <c r="N916" i="27"/>
  <c r="M916" i="27"/>
  <c r="H916" i="27"/>
  <c r="T915" i="27"/>
  <c r="N915" i="27"/>
  <c r="M915" i="27"/>
  <c r="H915" i="27"/>
  <c r="T914" i="27"/>
  <c r="N914" i="27"/>
  <c r="M914" i="27"/>
  <c r="H914" i="27"/>
  <c r="T913" i="27"/>
  <c r="N913" i="27"/>
  <c r="M913" i="27"/>
  <c r="H913" i="27"/>
  <c r="T912" i="27"/>
  <c r="N912" i="27"/>
  <c r="M912" i="27"/>
  <c r="H912" i="27"/>
  <c r="T911" i="27"/>
  <c r="N911" i="27"/>
  <c r="M911" i="27"/>
  <c r="H911" i="27"/>
  <c r="T910" i="27"/>
  <c r="N910" i="27"/>
  <c r="M910" i="27"/>
  <c r="H910" i="27"/>
  <c r="T909" i="27"/>
  <c r="N909" i="27"/>
  <c r="M909" i="27"/>
  <c r="H909" i="27"/>
  <c r="T908" i="27"/>
  <c r="N908" i="27"/>
  <c r="M908" i="27"/>
  <c r="H908" i="27"/>
  <c r="T907" i="27"/>
  <c r="N907" i="27"/>
  <c r="M907" i="27"/>
  <c r="H907" i="27"/>
  <c r="T906" i="27"/>
  <c r="N906" i="27"/>
  <c r="M906" i="27"/>
  <c r="H906" i="27"/>
  <c r="T905" i="27"/>
  <c r="N905" i="27"/>
  <c r="M905" i="27"/>
  <c r="H905" i="27"/>
  <c r="T904" i="27"/>
  <c r="N904" i="27"/>
  <c r="M904" i="27"/>
  <c r="H904" i="27"/>
  <c r="T903" i="27"/>
  <c r="N903" i="27"/>
  <c r="M903" i="27"/>
  <c r="H903" i="27"/>
  <c r="T902" i="27"/>
  <c r="N902" i="27"/>
  <c r="M902" i="27"/>
  <c r="H902" i="27"/>
  <c r="T901" i="27"/>
  <c r="N901" i="27"/>
  <c r="M901" i="27"/>
  <c r="H901" i="27"/>
  <c r="T900" i="27"/>
  <c r="N900" i="27"/>
  <c r="M900" i="27"/>
  <c r="H900" i="27"/>
  <c r="T899" i="27"/>
  <c r="N899" i="27"/>
  <c r="M899" i="27"/>
  <c r="H899" i="27"/>
  <c r="T898" i="27"/>
  <c r="N898" i="27"/>
  <c r="M898" i="27"/>
  <c r="H898" i="27"/>
  <c r="T897" i="27"/>
  <c r="N897" i="27"/>
  <c r="M897" i="27"/>
  <c r="H897" i="27"/>
  <c r="T896" i="27"/>
  <c r="N896" i="27"/>
  <c r="M896" i="27"/>
  <c r="H896" i="27"/>
  <c r="T895" i="27"/>
  <c r="N895" i="27"/>
  <c r="M895" i="27"/>
  <c r="H895" i="27"/>
  <c r="T894" i="27"/>
  <c r="N894" i="27"/>
  <c r="M894" i="27"/>
  <c r="H894" i="27"/>
  <c r="T893" i="27"/>
  <c r="N893" i="27"/>
  <c r="M893" i="27"/>
  <c r="H893" i="27"/>
  <c r="T892" i="27"/>
  <c r="N892" i="27"/>
  <c r="M892" i="27"/>
  <c r="H892" i="27"/>
  <c r="T891" i="27"/>
  <c r="N891" i="27"/>
  <c r="M891" i="27"/>
  <c r="H891" i="27"/>
  <c r="T890" i="27"/>
  <c r="N890" i="27"/>
  <c r="M890" i="27"/>
  <c r="H890" i="27"/>
  <c r="T889" i="27"/>
  <c r="N889" i="27"/>
  <c r="M889" i="27"/>
  <c r="H889" i="27"/>
  <c r="T1384" i="26"/>
  <c r="M1384" i="26"/>
  <c r="H1384" i="26"/>
  <c r="T1383" i="26"/>
  <c r="M1383" i="26"/>
  <c r="H1383" i="26"/>
  <c r="T1382" i="26"/>
  <c r="M1382" i="26"/>
  <c r="H1382" i="26"/>
  <c r="T1381" i="26"/>
  <c r="M1381" i="26"/>
  <c r="H1381" i="26"/>
  <c r="T1380" i="26"/>
  <c r="N1380" i="26"/>
  <c r="M1380" i="26"/>
  <c r="H1380" i="26"/>
  <c r="T1379" i="26"/>
  <c r="N1379" i="26"/>
  <c r="M1379" i="26"/>
  <c r="H1379" i="26"/>
  <c r="T1378" i="26"/>
  <c r="N1378" i="26"/>
  <c r="M1378" i="26"/>
  <c r="H1378" i="26"/>
  <c r="T1377" i="26"/>
  <c r="N1377" i="26"/>
  <c r="M1377" i="26"/>
  <c r="H1377" i="26"/>
  <c r="T1376" i="26"/>
  <c r="N1376" i="26"/>
  <c r="M1376" i="26"/>
  <c r="H1376" i="26"/>
  <c r="T1375" i="26"/>
  <c r="N1375" i="26"/>
  <c r="M1375" i="26"/>
  <c r="H1375" i="26"/>
  <c r="T1374" i="26"/>
  <c r="N1374" i="26"/>
  <c r="M1374" i="26"/>
  <c r="H1374" i="26"/>
  <c r="T1373" i="26"/>
  <c r="N1373" i="26"/>
  <c r="M1373" i="26"/>
  <c r="H1373" i="26"/>
  <c r="T1372" i="26"/>
  <c r="N1372" i="26"/>
  <c r="M1372" i="26"/>
  <c r="H1372" i="26"/>
  <c r="T1371" i="26"/>
  <c r="N1371" i="26"/>
  <c r="M1371" i="26"/>
  <c r="H1371" i="26"/>
  <c r="T1370" i="26"/>
  <c r="N1370" i="26"/>
  <c r="M1370" i="26"/>
  <c r="H1370" i="26"/>
  <c r="T1369" i="26"/>
  <c r="N1369" i="26"/>
  <c r="M1369" i="26"/>
  <c r="H1369" i="26"/>
  <c r="T1368" i="26"/>
  <c r="N1368" i="26"/>
  <c r="M1368" i="26"/>
  <c r="H1368" i="26"/>
  <c r="T1367" i="26"/>
  <c r="N1367" i="26"/>
  <c r="M1367" i="26"/>
  <c r="H1367" i="26"/>
  <c r="T1366" i="26"/>
  <c r="N1366" i="26"/>
  <c r="M1366" i="26"/>
  <c r="H1366" i="26"/>
  <c r="T1365" i="26"/>
  <c r="N1365" i="26"/>
  <c r="M1365" i="26"/>
  <c r="H1365" i="26"/>
  <c r="T1364" i="26"/>
  <c r="N1364" i="26"/>
  <c r="M1364" i="26"/>
  <c r="H1364" i="26"/>
  <c r="T1363" i="26"/>
  <c r="N1363" i="26"/>
  <c r="M1363" i="26"/>
  <c r="H1363" i="26"/>
  <c r="T1362" i="26"/>
  <c r="N1362" i="26"/>
  <c r="M1362" i="26"/>
  <c r="H1362" i="26"/>
  <c r="T1361" i="26"/>
  <c r="N1361" i="26"/>
  <c r="M1361" i="26"/>
  <c r="H1361" i="26"/>
  <c r="T1360" i="26"/>
  <c r="N1360" i="26"/>
  <c r="M1360" i="26"/>
  <c r="H1360" i="26"/>
  <c r="T1359" i="26"/>
  <c r="N1359" i="26"/>
  <c r="M1359" i="26"/>
  <c r="H1359" i="26"/>
  <c r="T1358" i="26"/>
  <c r="N1358" i="26"/>
  <c r="M1358" i="26"/>
  <c r="H1358" i="26"/>
  <c r="T1357" i="26"/>
  <c r="N1357" i="26"/>
  <c r="M1357" i="26"/>
  <c r="H1357" i="26"/>
  <c r="T1356" i="26"/>
  <c r="N1356" i="26"/>
  <c r="M1356" i="26"/>
  <c r="H1356" i="26"/>
  <c r="T1355" i="26"/>
  <c r="N1355" i="26"/>
  <c r="M1355" i="26"/>
  <c r="H1355" i="26"/>
  <c r="T1354" i="26"/>
  <c r="N1354" i="26"/>
  <c r="M1354" i="26"/>
  <c r="H1354" i="26"/>
  <c r="T1353" i="26"/>
  <c r="N1353" i="26"/>
  <c r="M1353" i="26"/>
  <c r="H1353" i="26"/>
  <c r="T1352" i="26"/>
  <c r="N1352" i="26"/>
  <c r="M1352" i="26"/>
  <c r="H1352" i="26"/>
  <c r="T1351" i="26"/>
  <c r="N1351" i="26"/>
  <c r="M1351" i="26"/>
  <c r="H1351" i="26"/>
  <c r="T1350" i="26"/>
  <c r="N1350" i="26"/>
  <c r="M1350" i="26"/>
  <c r="H1350" i="26"/>
  <c r="T1349" i="26"/>
  <c r="N1349" i="26"/>
  <c r="M1349" i="26"/>
  <c r="H1349" i="26"/>
  <c r="T1348" i="26"/>
  <c r="N1348" i="26"/>
  <c r="M1348" i="26"/>
  <c r="H1348" i="26"/>
  <c r="T1347" i="26"/>
  <c r="N1347" i="26"/>
  <c r="M1347" i="26"/>
  <c r="H1347" i="26"/>
  <c r="T1346" i="26"/>
  <c r="N1346" i="26"/>
  <c r="M1346" i="26"/>
  <c r="H1346" i="26"/>
  <c r="T1345" i="26"/>
  <c r="N1345" i="26"/>
  <c r="M1345" i="26"/>
  <c r="H1345" i="26"/>
  <c r="T1344" i="26"/>
  <c r="N1344" i="26"/>
  <c r="M1344" i="26"/>
  <c r="H1344" i="26"/>
  <c r="T1343" i="26"/>
  <c r="N1343" i="26"/>
  <c r="M1343" i="26"/>
  <c r="H1343" i="26"/>
  <c r="T1342" i="26"/>
  <c r="N1342" i="26"/>
  <c r="M1342" i="26"/>
  <c r="H1342" i="26"/>
  <c r="T1341" i="26"/>
  <c r="N1341" i="26"/>
  <c r="M1341" i="26"/>
  <c r="H1341" i="26"/>
  <c r="T1340" i="26"/>
  <c r="N1340" i="26"/>
  <c r="M1340" i="26"/>
  <c r="H1340" i="26"/>
  <c r="T1339" i="26"/>
  <c r="N1339" i="26"/>
  <c r="M1339" i="26"/>
  <c r="H1339" i="26"/>
  <c r="T1338" i="26"/>
  <c r="N1338" i="26"/>
  <c r="M1338" i="26"/>
  <c r="H1338" i="26"/>
  <c r="T1337" i="26"/>
  <c r="N1337" i="26"/>
  <c r="M1337" i="26"/>
  <c r="H1337" i="26"/>
  <c r="T1336" i="26"/>
  <c r="N1336" i="26"/>
  <c r="M1336" i="26"/>
  <c r="H1336" i="26"/>
  <c r="T1335" i="26"/>
  <c r="N1335" i="26"/>
  <c r="M1335" i="26"/>
  <c r="H1335" i="26"/>
  <c r="T1334" i="26"/>
  <c r="N1334" i="26"/>
  <c r="M1334" i="26"/>
  <c r="H1334" i="26"/>
  <c r="T1333" i="26"/>
  <c r="N1333" i="26"/>
  <c r="M1333" i="26"/>
  <c r="H1333" i="26"/>
  <c r="T1332" i="26"/>
  <c r="N1332" i="26"/>
  <c r="M1332" i="26"/>
  <c r="H1332" i="26"/>
  <c r="T1331" i="26"/>
  <c r="N1331" i="26"/>
  <c r="M1331" i="26"/>
  <c r="H1331" i="26"/>
  <c r="T1330" i="26"/>
  <c r="N1330" i="26"/>
  <c r="M1330" i="26"/>
  <c r="H1330" i="26"/>
  <c r="T1329" i="26"/>
  <c r="N1329" i="26"/>
  <c r="M1329" i="26"/>
  <c r="H1329" i="26"/>
  <c r="T1328" i="26"/>
  <c r="N1328" i="26"/>
  <c r="M1328" i="26"/>
  <c r="H1328" i="26"/>
  <c r="T1327" i="26"/>
  <c r="N1327" i="26"/>
  <c r="M1327" i="26"/>
  <c r="H1327" i="26"/>
  <c r="T1326" i="26"/>
  <c r="N1326" i="26"/>
  <c r="M1326" i="26"/>
  <c r="H1326" i="26"/>
  <c r="T1325" i="26"/>
  <c r="N1325" i="26"/>
  <c r="M1325" i="26"/>
  <c r="H1325" i="26"/>
  <c r="T1324" i="26"/>
  <c r="N1324" i="26"/>
  <c r="M1324" i="26"/>
  <c r="H1324" i="26"/>
  <c r="T1323" i="26"/>
  <c r="N1323" i="26"/>
  <c r="M1323" i="26"/>
  <c r="H1323" i="26"/>
  <c r="T1322" i="26"/>
  <c r="N1322" i="26"/>
  <c r="M1322" i="26"/>
  <c r="H1322" i="26"/>
  <c r="T1321" i="26"/>
  <c r="N1321" i="26"/>
  <c r="M1321" i="26"/>
  <c r="H1321" i="26"/>
  <c r="T1320" i="26"/>
  <c r="N1320" i="26"/>
  <c r="M1320" i="26"/>
  <c r="H1320" i="26"/>
  <c r="T1319" i="26"/>
  <c r="N1319" i="26"/>
  <c r="M1319" i="26"/>
  <c r="H1319" i="26"/>
  <c r="T1318" i="26"/>
  <c r="N1318" i="26"/>
  <c r="M1318" i="26"/>
  <c r="H1318" i="26"/>
  <c r="T1317" i="26"/>
  <c r="N1317" i="26"/>
  <c r="M1317" i="26"/>
  <c r="H1317" i="26"/>
  <c r="T1316" i="26"/>
  <c r="N1316" i="26"/>
  <c r="M1316" i="26"/>
  <c r="H1316" i="26"/>
  <c r="T1315" i="26"/>
  <c r="N1315" i="26"/>
  <c r="M1315" i="26"/>
  <c r="H1315" i="26"/>
  <c r="T1314" i="26"/>
  <c r="N1314" i="26"/>
  <c r="M1314" i="26"/>
  <c r="H1314" i="26"/>
  <c r="T1313" i="26"/>
  <c r="N1313" i="26"/>
  <c r="M1313" i="26"/>
  <c r="H1313" i="26"/>
  <c r="T1312" i="26"/>
  <c r="N1312" i="26"/>
  <c r="M1312" i="26"/>
  <c r="H1312" i="26"/>
  <c r="T1311" i="26"/>
  <c r="N1311" i="26"/>
  <c r="M1311" i="26"/>
  <c r="H1311" i="26"/>
  <c r="T1310" i="26"/>
  <c r="N1310" i="26"/>
  <c r="M1310" i="26"/>
  <c r="H1310" i="26"/>
  <c r="T1309" i="26"/>
  <c r="N1309" i="26"/>
  <c r="M1309" i="26"/>
  <c r="H1309" i="26"/>
  <c r="T1308" i="26"/>
  <c r="N1308" i="26"/>
  <c r="M1308" i="26"/>
  <c r="H1308" i="26"/>
  <c r="T1307" i="26"/>
  <c r="N1307" i="26"/>
  <c r="M1307" i="26"/>
  <c r="H1307" i="26"/>
  <c r="T1306" i="26"/>
  <c r="N1306" i="26"/>
  <c r="M1306" i="26"/>
  <c r="H1306" i="26"/>
  <c r="T1305" i="26"/>
  <c r="N1305" i="26"/>
  <c r="M1305" i="26"/>
  <c r="H1305" i="26"/>
  <c r="T1304" i="26"/>
  <c r="N1304" i="26"/>
  <c r="M1304" i="26"/>
  <c r="H1304" i="26"/>
  <c r="T1303" i="26"/>
  <c r="N1303" i="26"/>
  <c r="M1303" i="26"/>
  <c r="H1303" i="26"/>
  <c r="T1302" i="26"/>
  <c r="N1302" i="26"/>
  <c r="M1302" i="26"/>
  <c r="H1302" i="26"/>
  <c r="T1301" i="26"/>
  <c r="N1301" i="26"/>
  <c r="M1301" i="26"/>
  <c r="H1301" i="26"/>
  <c r="T1300" i="26"/>
  <c r="N1300" i="26"/>
  <c r="M1300" i="26"/>
  <c r="H1300" i="26"/>
  <c r="T1299" i="26"/>
  <c r="N1299" i="26"/>
  <c r="M1299" i="26"/>
  <c r="H1299" i="26"/>
  <c r="T1298" i="26"/>
  <c r="N1298" i="26"/>
  <c r="M1298" i="26"/>
  <c r="H1298" i="26"/>
  <c r="T1297" i="26"/>
  <c r="N1297" i="26"/>
  <c r="M1297" i="26"/>
  <c r="H1297" i="26"/>
  <c r="T1296" i="26"/>
  <c r="N1296" i="26"/>
  <c r="M1296" i="26"/>
  <c r="H1296" i="26"/>
  <c r="T1295" i="26"/>
  <c r="N1295" i="26"/>
  <c r="M1295" i="26"/>
  <c r="H1295" i="26"/>
  <c r="T1294" i="26"/>
  <c r="N1294" i="26"/>
  <c r="M1294" i="26"/>
  <c r="H1294" i="26"/>
  <c r="T1293" i="26"/>
  <c r="N1293" i="26"/>
  <c r="M1293" i="26"/>
  <c r="H1293" i="26"/>
  <c r="T1292" i="26"/>
  <c r="N1292" i="26"/>
  <c r="M1292" i="26"/>
  <c r="H1292" i="26"/>
  <c r="T1291" i="26"/>
  <c r="N1291" i="26"/>
  <c r="M1291" i="26"/>
  <c r="H1291" i="26"/>
  <c r="T1290" i="26"/>
  <c r="N1290" i="26"/>
  <c r="M1290" i="26"/>
  <c r="H1290" i="26"/>
  <c r="T1289" i="26"/>
  <c r="N1289" i="26"/>
  <c r="M1289" i="26"/>
  <c r="H1289" i="26"/>
  <c r="T1288" i="26"/>
  <c r="N1288" i="26"/>
  <c r="M1288" i="26"/>
  <c r="H1288" i="26"/>
  <c r="T1287" i="26"/>
  <c r="N1287" i="26"/>
  <c r="M1287" i="26"/>
  <c r="H1287" i="26"/>
  <c r="T1286" i="26"/>
  <c r="N1286" i="26"/>
  <c r="M1286" i="26"/>
  <c r="H1286" i="26"/>
  <c r="T1285" i="26"/>
  <c r="N1285" i="26"/>
  <c r="M1285" i="26"/>
  <c r="H1285" i="26"/>
  <c r="T1284" i="26"/>
  <c r="N1284" i="26"/>
  <c r="M1284" i="26"/>
  <c r="H1284" i="26"/>
  <c r="T1283" i="26"/>
  <c r="N1283" i="26"/>
  <c r="M1283" i="26"/>
  <c r="H1283" i="26"/>
  <c r="T1282" i="26"/>
  <c r="N1282" i="26"/>
  <c r="M1282" i="26"/>
  <c r="H1282" i="26"/>
  <c r="T1281" i="26"/>
  <c r="N1281" i="26"/>
  <c r="M1281" i="26"/>
  <c r="H1281" i="26"/>
  <c r="T1280" i="26"/>
  <c r="N1280" i="26"/>
  <c r="M1280" i="26"/>
  <c r="H1280" i="26"/>
  <c r="T1279" i="26"/>
  <c r="N1279" i="26"/>
  <c r="M1279" i="26"/>
  <c r="H1279" i="26"/>
  <c r="T1278" i="26"/>
  <c r="N1278" i="26"/>
  <c r="M1278" i="26"/>
  <c r="H1278" i="26"/>
  <c r="T1277" i="26"/>
  <c r="N1277" i="26"/>
  <c r="M1277" i="26"/>
  <c r="H1277" i="26"/>
  <c r="T1276" i="26"/>
  <c r="N1276" i="26"/>
  <c r="M1276" i="26"/>
  <c r="H1276" i="26"/>
  <c r="T1275" i="26"/>
  <c r="N1275" i="26"/>
  <c r="M1275" i="26"/>
  <c r="H1275" i="26"/>
  <c r="T1274" i="26"/>
  <c r="N1274" i="26"/>
  <c r="M1274" i="26"/>
  <c r="H1274" i="26"/>
  <c r="T1273" i="26"/>
  <c r="N1273" i="26"/>
  <c r="M1273" i="26"/>
  <c r="H1273" i="26"/>
  <c r="T1272" i="26"/>
  <c r="N1272" i="26"/>
  <c r="M1272" i="26"/>
  <c r="H1272" i="26"/>
  <c r="T1271" i="26"/>
  <c r="N1271" i="26"/>
  <c r="M1271" i="26"/>
  <c r="H1271" i="26"/>
  <c r="T1270" i="26"/>
  <c r="N1270" i="26"/>
  <c r="M1270" i="26"/>
  <c r="H1270" i="26"/>
  <c r="T1269" i="26"/>
  <c r="N1269" i="26"/>
  <c r="M1269" i="26"/>
  <c r="H1269" i="26"/>
  <c r="T1268" i="26"/>
  <c r="N1268" i="26"/>
  <c r="M1268" i="26"/>
  <c r="H1268" i="26"/>
  <c r="T1267" i="26"/>
  <c r="N1267" i="26"/>
  <c r="M1267" i="26"/>
  <c r="H1267" i="26"/>
  <c r="T1266" i="26"/>
  <c r="N1266" i="26"/>
  <c r="M1266" i="26"/>
  <c r="H1266" i="26"/>
  <c r="T1265" i="26"/>
  <c r="N1265" i="26"/>
  <c r="M1265" i="26"/>
  <c r="H1265" i="26"/>
  <c r="T1264" i="26"/>
  <c r="N1264" i="26"/>
  <c r="M1264" i="26"/>
  <c r="H1264" i="26"/>
  <c r="T1263" i="26"/>
  <c r="N1263" i="26"/>
  <c r="M1263" i="26"/>
  <c r="H1263" i="26"/>
  <c r="T1262" i="26"/>
  <c r="N1262" i="26"/>
  <c r="M1262" i="26"/>
  <c r="H1262" i="26"/>
  <c r="T1261" i="26"/>
  <c r="N1261" i="26"/>
  <c r="M1261" i="26"/>
  <c r="H1261" i="26"/>
  <c r="T1260" i="26"/>
  <c r="N1260" i="26"/>
  <c r="M1260" i="26"/>
  <c r="H1260" i="26"/>
  <c r="T1259" i="26"/>
  <c r="N1259" i="26"/>
  <c r="M1259" i="26"/>
  <c r="H1259" i="26"/>
  <c r="T1258" i="26"/>
  <c r="N1258" i="26"/>
  <c r="M1258" i="26"/>
  <c r="H1258" i="26"/>
  <c r="T1257" i="26"/>
  <c r="N1257" i="26"/>
  <c r="M1257" i="26"/>
  <c r="H1257" i="26"/>
  <c r="T1256" i="26"/>
  <c r="N1256" i="26"/>
  <c r="M1256" i="26"/>
  <c r="H1256" i="26"/>
  <c r="T1255" i="26"/>
  <c r="N1255" i="26"/>
  <c r="M1255" i="26"/>
  <c r="H1255" i="26"/>
  <c r="T1254" i="26"/>
  <c r="N1254" i="26"/>
  <c r="M1254" i="26"/>
  <c r="H1254" i="26"/>
  <c r="T1253" i="26"/>
  <c r="N1253" i="26"/>
  <c r="M1253" i="26"/>
  <c r="H1253" i="26"/>
  <c r="T1252" i="26"/>
  <c r="N1252" i="26"/>
  <c r="M1252" i="26"/>
  <c r="H1252" i="26"/>
  <c r="T1251" i="26"/>
  <c r="N1251" i="26"/>
  <c r="M1251" i="26"/>
  <c r="H1251" i="26"/>
  <c r="T1250" i="26"/>
  <c r="N1250" i="26"/>
  <c r="M1250" i="26"/>
  <c r="H1250" i="26"/>
  <c r="T1249" i="26"/>
  <c r="N1249" i="26"/>
  <c r="M1249" i="26"/>
  <c r="H1249" i="26"/>
  <c r="T1248" i="26"/>
  <c r="N1248" i="26"/>
  <c r="M1248" i="26"/>
  <c r="H1248" i="26"/>
  <c r="T1247" i="26"/>
  <c r="N1247" i="26"/>
  <c r="M1247" i="26"/>
  <c r="H1247" i="26"/>
  <c r="T1246" i="26"/>
  <c r="N1246" i="26"/>
  <c r="M1246" i="26"/>
  <c r="H1246" i="26"/>
  <c r="T1245" i="26"/>
  <c r="N1245" i="26"/>
  <c r="M1245" i="26"/>
  <c r="H1245" i="26"/>
  <c r="T1244" i="26"/>
  <c r="N1244" i="26"/>
  <c r="M1244" i="26"/>
  <c r="H1244" i="26"/>
  <c r="T1243" i="26"/>
  <c r="N1243" i="26"/>
  <c r="M1243" i="26"/>
  <c r="H1243" i="26"/>
  <c r="T1242" i="26"/>
  <c r="N1242" i="26"/>
  <c r="M1242" i="26"/>
  <c r="H1242" i="26"/>
  <c r="T1241" i="26"/>
  <c r="N1241" i="26"/>
  <c r="M1241" i="26"/>
  <c r="H1241" i="26"/>
  <c r="T1240" i="26"/>
  <c r="N1240" i="26"/>
  <c r="M1240" i="26"/>
  <c r="H1240" i="26"/>
  <c r="T1239" i="26"/>
  <c r="N1239" i="26"/>
  <c r="M1239" i="26"/>
  <c r="H1239" i="26"/>
  <c r="T1238" i="26"/>
  <c r="N1238" i="26"/>
  <c r="M1238" i="26"/>
  <c r="H1238" i="26"/>
  <c r="T1237" i="26"/>
  <c r="N1237" i="26"/>
  <c r="M1237" i="26"/>
  <c r="H1237" i="26"/>
  <c r="T1236" i="26"/>
  <c r="N1236" i="26"/>
  <c r="M1236" i="26"/>
  <c r="H1236" i="26"/>
  <c r="T1235" i="26"/>
  <c r="N1235" i="26"/>
  <c r="M1235" i="26"/>
  <c r="H1235" i="26"/>
  <c r="T1234" i="26"/>
  <c r="N1234" i="26"/>
  <c r="M1234" i="26"/>
  <c r="H1234" i="26"/>
  <c r="T1233" i="26"/>
  <c r="N1233" i="26"/>
  <c r="M1233" i="26"/>
  <c r="H1233" i="26"/>
  <c r="T1232" i="26"/>
  <c r="N1232" i="26"/>
  <c r="M1232" i="26"/>
  <c r="H1232" i="26"/>
  <c r="T1231" i="26"/>
  <c r="N1231" i="26"/>
  <c r="M1231" i="26"/>
  <c r="H1231" i="26"/>
  <c r="T1230" i="26"/>
  <c r="N1230" i="26"/>
  <c r="M1230" i="26"/>
  <c r="H1230" i="26"/>
  <c r="T1229" i="26"/>
  <c r="N1229" i="26"/>
  <c r="M1229" i="26"/>
  <c r="H1229" i="26"/>
  <c r="T1228" i="26"/>
  <c r="N1228" i="26"/>
  <c r="M1228" i="26"/>
  <c r="H1228" i="26"/>
  <c r="T1227" i="26"/>
  <c r="N1227" i="26"/>
  <c r="M1227" i="26"/>
  <c r="H1227" i="26"/>
  <c r="T1226" i="26"/>
  <c r="N1226" i="26"/>
  <c r="M1226" i="26"/>
  <c r="H1226" i="26"/>
  <c r="T1225" i="26"/>
  <c r="N1225" i="26"/>
  <c r="M1225" i="26"/>
  <c r="H1225" i="26"/>
  <c r="T1224" i="26"/>
  <c r="N1224" i="26"/>
  <c r="M1224" i="26"/>
  <c r="H1224" i="26"/>
  <c r="T1223" i="26"/>
  <c r="N1223" i="26"/>
  <c r="M1223" i="26"/>
  <c r="H1223" i="26"/>
  <c r="T1222" i="26"/>
  <c r="N1222" i="26"/>
  <c r="M1222" i="26"/>
  <c r="H1222" i="26"/>
  <c r="T1221" i="26"/>
  <c r="N1221" i="26"/>
  <c r="M1221" i="26"/>
  <c r="H1221" i="26"/>
  <c r="T1220" i="26"/>
  <c r="N1220" i="26"/>
  <c r="M1220" i="26"/>
  <c r="H1220" i="26"/>
  <c r="T1219" i="26"/>
  <c r="N1219" i="26"/>
  <c r="M1219" i="26"/>
  <c r="H1219" i="26"/>
  <c r="T1218" i="26"/>
  <c r="N1218" i="26"/>
  <c r="M1218" i="26"/>
  <c r="H1218" i="26"/>
  <c r="T1217" i="26"/>
  <c r="N1217" i="26"/>
  <c r="M1217" i="26"/>
  <c r="H1217" i="26"/>
  <c r="T1216" i="26"/>
  <c r="N1216" i="26"/>
  <c r="M1216" i="26"/>
  <c r="H1216" i="26"/>
  <c r="T1215" i="26"/>
  <c r="N1215" i="26"/>
  <c r="M1215" i="26"/>
  <c r="H1215" i="26"/>
  <c r="T1214" i="26"/>
  <c r="N1214" i="26"/>
  <c r="M1214" i="26"/>
  <c r="H1214" i="26"/>
  <c r="T1213" i="26"/>
  <c r="N1213" i="26"/>
  <c r="M1213" i="26"/>
  <c r="H1213" i="26"/>
  <c r="T1212" i="26"/>
  <c r="N1212" i="26"/>
  <c r="M1212" i="26"/>
  <c r="H1212" i="26"/>
  <c r="T1211" i="26"/>
  <c r="N1211" i="26"/>
  <c r="M1211" i="26"/>
  <c r="H1211" i="26"/>
  <c r="T1210" i="26"/>
  <c r="N1210" i="26"/>
  <c r="M1210" i="26"/>
  <c r="H1210" i="26"/>
  <c r="T1209" i="26"/>
  <c r="N1209" i="26"/>
  <c r="M1209" i="26"/>
  <c r="H1209" i="26"/>
  <c r="T1208" i="26"/>
  <c r="N1208" i="26"/>
  <c r="M1208" i="26"/>
  <c r="H1208" i="26"/>
  <c r="T1207" i="26"/>
  <c r="N1207" i="26"/>
  <c r="M1207" i="26"/>
  <c r="H1207" i="26"/>
  <c r="T1206" i="26"/>
  <c r="N1206" i="26"/>
  <c r="M1206" i="26"/>
  <c r="H1206" i="26"/>
  <c r="T1205" i="26"/>
  <c r="N1205" i="26"/>
  <c r="M1205" i="26"/>
  <c r="H1205" i="26"/>
  <c r="T1204" i="26"/>
  <c r="N1204" i="26"/>
  <c r="M1204" i="26"/>
  <c r="H1204" i="26"/>
  <c r="T1203" i="26"/>
  <c r="N1203" i="26"/>
  <c r="M1203" i="26"/>
  <c r="H1203" i="26"/>
  <c r="T1202" i="26"/>
  <c r="N1202" i="26"/>
  <c r="M1202" i="26"/>
  <c r="H1202" i="26"/>
  <c r="T1201" i="26"/>
  <c r="N1201" i="26"/>
  <c r="M1201" i="26"/>
  <c r="H1201" i="26"/>
  <c r="T1200" i="26"/>
  <c r="N1200" i="26"/>
  <c r="M1200" i="26"/>
  <c r="H1200" i="26"/>
  <c r="T1199" i="26"/>
  <c r="N1199" i="26"/>
  <c r="M1199" i="26"/>
  <c r="H1199" i="26"/>
  <c r="T1198" i="26"/>
  <c r="N1198" i="26"/>
  <c r="M1198" i="26"/>
  <c r="H1198" i="26"/>
  <c r="T1197" i="26"/>
  <c r="N1197" i="26"/>
  <c r="M1197" i="26"/>
  <c r="H1197" i="26"/>
  <c r="T1196" i="26"/>
  <c r="N1196" i="26"/>
  <c r="M1196" i="26"/>
  <c r="H1196" i="26"/>
  <c r="T1195" i="26"/>
  <c r="N1195" i="26"/>
  <c r="M1195" i="26"/>
  <c r="H1195" i="26"/>
  <c r="T1194" i="26"/>
  <c r="N1194" i="26"/>
  <c r="M1194" i="26"/>
  <c r="H1194" i="26"/>
  <c r="T1193" i="26"/>
  <c r="N1193" i="26"/>
  <c r="M1193" i="26"/>
  <c r="H1193" i="26"/>
  <c r="T1192" i="26"/>
  <c r="N1192" i="26"/>
  <c r="M1192" i="26"/>
  <c r="H1192" i="26"/>
  <c r="T1191" i="26"/>
  <c r="N1191" i="26"/>
  <c r="M1191" i="26"/>
  <c r="H1191" i="26"/>
  <c r="T1190" i="26"/>
  <c r="N1190" i="26"/>
  <c r="M1190" i="26"/>
  <c r="H1190" i="26"/>
  <c r="T1189" i="26"/>
  <c r="N1189" i="26"/>
  <c r="M1189" i="26"/>
  <c r="H1189" i="26"/>
  <c r="T1188" i="26"/>
  <c r="N1188" i="26"/>
  <c r="M1188" i="26"/>
  <c r="H1188" i="26"/>
  <c r="T1187" i="26"/>
  <c r="V1187" i="26" s="1"/>
  <c r="N1187" i="26"/>
  <c r="M1187" i="26"/>
  <c r="H1187" i="26"/>
  <c r="T1186" i="26"/>
  <c r="V1186" i="26" s="1"/>
  <c r="N1186" i="26"/>
  <c r="M1186" i="26"/>
  <c r="H1186" i="26"/>
  <c r="T1185" i="26"/>
  <c r="V1185" i="26" s="1"/>
  <c r="N1185" i="26"/>
  <c r="M1185" i="26"/>
  <c r="H1185" i="26"/>
  <c r="T1184" i="26"/>
  <c r="V1184" i="26" s="1"/>
  <c r="N1184" i="26"/>
  <c r="M1184" i="26"/>
  <c r="H1184" i="26"/>
  <c r="T1183" i="26"/>
  <c r="V1183" i="26" s="1"/>
  <c r="N1183" i="26"/>
  <c r="M1183" i="26"/>
  <c r="H1183" i="26"/>
  <c r="T1182" i="26"/>
  <c r="V1182" i="26" s="1"/>
  <c r="N1182" i="26"/>
  <c r="M1182" i="26"/>
  <c r="H1182" i="26"/>
  <c r="T1181" i="26"/>
  <c r="V1181" i="26" s="1"/>
  <c r="N1181" i="26"/>
  <c r="M1181" i="26"/>
  <c r="H1181" i="26"/>
  <c r="T1180" i="26"/>
  <c r="V1180" i="26" s="1"/>
  <c r="N1180" i="26"/>
  <c r="M1180" i="26"/>
  <c r="H1180" i="26"/>
  <c r="T1179" i="26"/>
  <c r="V1179" i="26" s="1"/>
  <c r="N1179" i="26"/>
  <c r="M1179" i="26"/>
  <c r="H1179" i="26"/>
  <c r="T1178" i="26"/>
  <c r="V1178" i="26" s="1"/>
  <c r="N1178" i="26"/>
  <c r="M1178" i="26"/>
  <c r="H1178" i="26"/>
  <c r="T1177" i="26"/>
  <c r="V1177" i="26" s="1"/>
  <c r="N1177" i="26"/>
  <c r="M1177" i="26"/>
  <c r="H1177" i="26"/>
  <c r="T1176" i="26"/>
  <c r="V1176" i="26" s="1"/>
  <c r="N1176" i="26"/>
  <c r="M1176" i="26"/>
  <c r="H1176" i="26"/>
  <c r="T1175" i="26"/>
  <c r="V1175" i="26" s="1"/>
  <c r="N1175" i="26"/>
  <c r="M1175" i="26"/>
  <c r="H1175" i="26"/>
  <c r="T1174" i="26"/>
  <c r="V1174" i="26" s="1"/>
  <c r="N1174" i="26"/>
  <c r="M1174" i="26"/>
  <c r="H1174" i="26"/>
  <c r="T1173" i="26"/>
  <c r="V1173" i="26" s="1"/>
  <c r="N1173" i="26"/>
  <c r="M1173" i="26"/>
  <c r="H1173" i="26"/>
  <c r="T1172" i="26"/>
  <c r="V1172" i="26" s="1"/>
  <c r="N1172" i="26"/>
  <c r="M1172" i="26"/>
  <c r="H1172" i="26"/>
  <c r="T1171" i="26"/>
  <c r="V1171" i="26" s="1"/>
  <c r="N1171" i="26"/>
  <c r="M1171" i="26"/>
  <c r="H1171" i="26"/>
  <c r="T1170" i="26"/>
  <c r="V1170" i="26" s="1"/>
  <c r="N1170" i="26"/>
  <c r="M1170" i="26"/>
  <c r="H1170" i="26"/>
  <c r="T1169" i="26"/>
  <c r="V1169" i="26" s="1"/>
  <c r="N1169" i="26"/>
  <c r="M1169" i="26"/>
  <c r="H1169" i="26"/>
  <c r="T1168" i="26"/>
  <c r="V1168" i="26" s="1"/>
  <c r="N1168" i="26"/>
  <c r="M1168" i="26"/>
  <c r="H1168" i="26"/>
  <c r="T1167" i="26"/>
  <c r="V1167" i="26" s="1"/>
  <c r="N1167" i="26"/>
  <c r="M1167" i="26"/>
  <c r="H1167" i="26"/>
  <c r="T1166" i="26"/>
  <c r="V1166" i="26" s="1"/>
  <c r="N1166" i="26"/>
  <c r="M1166" i="26"/>
  <c r="H1166" i="26"/>
  <c r="T1165" i="26"/>
  <c r="V1165" i="26" s="1"/>
  <c r="N1165" i="26"/>
  <c r="M1165" i="26"/>
  <c r="H1165" i="26"/>
  <c r="T1164" i="26"/>
  <c r="V1164" i="26" s="1"/>
  <c r="N1164" i="26"/>
  <c r="M1164" i="26"/>
  <c r="H1164" i="26"/>
  <c r="T1163" i="26"/>
  <c r="V1163" i="26" s="1"/>
  <c r="N1163" i="26"/>
  <c r="M1163" i="26"/>
  <c r="H1163" i="26"/>
  <c r="T1162" i="26"/>
  <c r="V1162" i="26" s="1"/>
  <c r="N1162" i="26"/>
  <c r="M1162" i="26"/>
  <c r="H1162" i="26"/>
  <c r="T1161" i="26"/>
  <c r="V1161" i="26" s="1"/>
  <c r="N1161" i="26"/>
  <c r="M1161" i="26"/>
  <c r="H1161" i="26"/>
  <c r="T1160" i="26"/>
  <c r="V1160" i="26" s="1"/>
  <c r="N1160" i="26"/>
  <c r="M1160" i="26"/>
  <c r="H1160" i="26"/>
  <c r="T1159" i="26"/>
  <c r="V1159" i="26" s="1"/>
  <c r="N1159" i="26"/>
  <c r="M1159" i="26"/>
  <c r="H1159" i="26"/>
  <c r="T1158" i="26"/>
  <c r="V1158" i="26" s="1"/>
  <c r="N1158" i="26"/>
  <c r="M1158" i="26"/>
  <c r="H1158" i="26"/>
  <c r="T1157" i="26"/>
  <c r="V1157" i="26" s="1"/>
  <c r="N1157" i="26"/>
  <c r="M1157" i="26"/>
  <c r="H1157" i="26"/>
  <c r="T1156" i="26"/>
  <c r="V1156" i="26" s="1"/>
  <c r="N1156" i="26"/>
  <c r="M1156" i="26"/>
  <c r="H1156" i="26"/>
  <c r="T1155" i="26"/>
  <c r="V1155" i="26" s="1"/>
  <c r="N1155" i="26"/>
  <c r="M1155" i="26"/>
  <c r="H1155" i="26"/>
  <c r="T1154" i="26"/>
  <c r="V1154" i="26" s="1"/>
  <c r="N1154" i="26"/>
  <c r="M1154" i="26"/>
  <c r="H1154" i="26"/>
  <c r="T1153" i="26"/>
  <c r="V1153" i="26" s="1"/>
  <c r="N1153" i="26"/>
  <c r="M1153" i="26"/>
  <c r="H1153" i="26"/>
  <c r="T1152" i="26"/>
  <c r="V1152" i="26" s="1"/>
  <c r="N1152" i="26"/>
  <c r="M1152" i="26"/>
  <c r="H1152" i="26"/>
  <c r="T1151" i="26"/>
  <c r="V1151" i="26" s="1"/>
  <c r="N1151" i="26"/>
  <c r="M1151" i="26"/>
  <c r="H1151" i="26"/>
  <c r="T1150" i="26"/>
  <c r="V1150" i="26" s="1"/>
  <c r="N1150" i="26"/>
  <c r="M1150" i="26"/>
  <c r="H1150" i="26"/>
  <c r="T1149" i="26"/>
  <c r="V1149" i="26" s="1"/>
  <c r="N1149" i="26"/>
  <c r="M1149" i="26"/>
  <c r="H1149" i="26"/>
  <c r="T1148" i="26"/>
  <c r="V1148" i="26" s="1"/>
  <c r="N1148" i="26"/>
  <c r="M1148" i="26"/>
  <c r="H1148" i="26"/>
  <c r="T1147" i="26"/>
  <c r="V1147" i="26" s="1"/>
  <c r="N1147" i="26"/>
  <c r="M1147" i="26"/>
  <c r="H1147" i="26"/>
  <c r="T1146" i="26"/>
  <c r="V1146" i="26" s="1"/>
  <c r="N1146" i="26"/>
  <c r="M1146" i="26"/>
  <c r="H1146" i="26"/>
  <c r="T1145" i="26"/>
  <c r="V1145" i="26" s="1"/>
  <c r="N1145" i="26"/>
  <c r="M1145" i="26"/>
  <c r="H1145" i="26"/>
  <c r="T1144" i="26"/>
  <c r="V1144" i="26" s="1"/>
  <c r="N1144" i="26"/>
  <c r="M1144" i="26"/>
  <c r="H1144" i="26"/>
  <c r="T1143" i="26"/>
  <c r="V1143" i="26" s="1"/>
  <c r="N1143" i="26"/>
  <c r="M1143" i="26"/>
  <c r="H1143" i="26"/>
  <c r="T1142" i="26"/>
  <c r="V1142" i="26" s="1"/>
  <c r="N1142" i="26"/>
  <c r="M1142" i="26"/>
  <c r="H1142" i="26"/>
  <c r="T1141" i="26"/>
  <c r="V1141" i="26" s="1"/>
  <c r="N1141" i="26"/>
  <c r="M1141" i="26"/>
  <c r="H1141" i="26"/>
  <c r="T1140" i="26"/>
  <c r="V1140" i="26" s="1"/>
  <c r="N1140" i="26"/>
  <c r="M1140" i="26"/>
  <c r="H1140" i="26"/>
  <c r="T1139" i="26"/>
  <c r="V1139" i="26" s="1"/>
  <c r="N1139" i="26"/>
  <c r="M1139" i="26"/>
  <c r="H1139" i="26"/>
  <c r="T1138" i="26"/>
  <c r="V1138" i="26" s="1"/>
  <c r="N1138" i="26"/>
  <c r="M1138" i="26"/>
  <c r="H1138" i="26"/>
  <c r="T1137" i="26"/>
  <c r="V1137" i="26" s="1"/>
  <c r="N1137" i="26"/>
  <c r="M1137" i="26"/>
  <c r="H1137" i="26"/>
  <c r="T1136" i="26"/>
  <c r="V1136" i="26" s="1"/>
  <c r="N1136" i="26"/>
  <c r="M1136" i="26"/>
  <c r="H1136" i="26"/>
  <c r="T1135" i="26"/>
  <c r="V1135" i="26" s="1"/>
  <c r="N1135" i="26"/>
  <c r="M1135" i="26"/>
  <c r="H1135" i="26"/>
  <c r="T1134" i="26"/>
  <c r="V1134" i="26" s="1"/>
  <c r="N1134" i="26"/>
  <c r="M1134" i="26"/>
  <c r="H1134" i="26"/>
  <c r="T1133" i="26"/>
  <c r="V1133" i="26" s="1"/>
  <c r="N1133" i="26"/>
  <c r="M1133" i="26"/>
  <c r="H1133" i="26"/>
  <c r="T1132" i="26"/>
  <c r="V1132" i="26" s="1"/>
  <c r="N1132" i="26"/>
  <c r="M1132" i="26"/>
  <c r="H1132" i="26"/>
  <c r="T1131" i="26"/>
  <c r="V1131" i="26" s="1"/>
  <c r="N1131" i="26"/>
  <c r="M1131" i="26"/>
  <c r="H1131" i="26"/>
  <c r="T1130" i="26"/>
  <c r="V1130" i="26" s="1"/>
  <c r="N1130" i="26"/>
  <c r="M1130" i="26"/>
  <c r="H1130" i="26"/>
  <c r="T1129" i="26"/>
  <c r="V1129" i="26" s="1"/>
  <c r="N1129" i="26"/>
  <c r="M1129" i="26"/>
  <c r="H1129" i="26"/>
  <c r="T1128" i="26"/>
  <c r="V1128" i="26" s="1"/>
  <c r="N1128" i="26"/>
  <c r="M1128" i="26"/>
  <c r="H1128" i="26"/>
  <c r="T1127" i="26"/>
  <c r="V1127" i="26" s="1"/>
  <c r="N1127" i="26"/>
  <c r="M1127" i="26"/>
  <c r="H1127" i="26"/>
  <c r="T1126" i="26"/>
  <c r="V1126" i="26" s="1"/>
  <c r="N1126" i="26"/>
  <c r="M1126" i="26"/>
  <c r="H1126" i="26"/>
  <c r="T1125" i="26"/>
  <c r="V1125" i="26" s="1"/>
  <c r="N1125" i="26"/>
  <c r="M1125" i="26"/>
  <c r="H1125" i="26"/>
  <c r="T1124" i="26"/>
  <c r="V1124" i="26" s="1"/>
  <c r="N1124" i="26"/>
  <c r="M1124" i="26"/>
  <c r="H1124" i="26"/>
  <c r="T1123" i="26"/>
  <c r="V1123" i="26" s="1"/>
  <c r="N1123" i="26"/>
  <c r="M1123" i="26"/>
  <c r="H1123" i="26"/>
  <c r="T1122" i="26"/>
  <c r="V1122" i="26" s="1"/>
  <c r="N1122" i="26"/>
  <c r="M1122" i="26"/>
  <c r="H1122" i="26"/>
  <c r="T1121" i="26"/>
  <c r="V1121" i="26" s="1"/>
  <c r="N1121" i="26"/>
  <c r="M1121" i="26"/>
  <c r="H1121" i="26"/>
  <c r="T1120" i="26"/>
  <c r="V1120" i="26" s="1"/>
  <c r="N1120" i="26"/>
  <c r="M1120" i="26"/>
  <c r="H1120" i="26"/>
  <c r="T1119" i="26"/>
  <c r="V1119" i="26" s="1"/>
  <c r="N1119" i="26"/>
  <c r="M1119" i="26"/>
  <c r="H1119" i="26"/>
  <c r="T1118" i="26"/>
  <c r="V1118" i="26" s="1"/>
  <c r="N1118" i="26"/>
  <c r="M1118" i="26"/>
  <c r="H1118" i="26"/>
  <c r="T1117" i="26"/>
  <c r="V1117" i="26" s="1"/>
  <c r="N1117" i="26"/>
  <c r="M1117" i="26"/>
  <c r="H1117" i="26"/>
  <c r="T1116" i="26"/>
  <c r="V1116" i="26" s="1"/>
  <c r="N1116" i="26"/>
  <c r="M1116" i="26"/>
  <c r="H1116" i="26"/>
  <c r="T1115" i="26"/>
  <c r="V1115" i="26" s="1"/>
  <c r="N1115" i="26"/>
  <c r="M1115" i="26"/>
  <c r="H1115" i="26"/>
  <c r="T1114" i="26"/>
  <c r="V1114" i="26" s="1"/>
  <c r="N1114" i="26"/>
  <c r="M1114" i="26"/>
  <c r="H1114" i="26"/>
  <c r="T1113" i="26"/>
  <c r="V1113" i="26" s="1"/>
  <c r="N1113" i="26"/>
  <c r="M1113" i="26"/>
  <c r="H1113" i="26"/>
  <c r="T1112" i="26"/>
  <c r="V1112" i="26" s="1"/>
  <c r="N1112" i="26"/>
  <c r="M1112" i="26"/>
  <c r="H1112" i="26"/>
  <c r="T1111" i="26"/>
  <c r="V1111" i="26" s="1"/>
  <c r="N1111" i="26"/>
  <c r="M1111" i="26"/>
  <c r="H1111" i="26"/>
  <c r="T1110" i="26"/>
  <c r="V1110" i="26" s="1"/>
  <c r="N1110" i="26"/>
  <c r="M1110" i="26"/>
  <c r="H1110" i="26"/>
  <c r="T1109" i="26"/>
  <c r="V1109" i="26" s="1"/>
  <c r="N1109" i="26"/>
  <c r="M1109" i="26"/>
  <c r="H1109" i="26"/>
  <c r="T1108" i="26"/>
  <c r="V1108" i="26" s="1"/>
  <c r="N1108" i="26"/>
  <c r="M1108" i="26"/>
  <c r="H1108" i="26"/>
  <c r="T1107" i="26"/>
  <c r="V1107" i="26" s="1"/>
  <c r="N1107" i="26"/>
  <c r="M1107" i="26"/>
  <c r="H1107" i="26"/>
  <c r="T1106" i="26"/>
  <c r="V1106" i="26" s="1"/>
  <c r="N1106" i="26"/>
  <c r="M1106" i="26"/>
  <c r="H1106" i="26"/>
  <c r="T1105" i="26"/>
  <c r="V1105" i="26" s="1"/>
  <c r="N1105" i="26"/>
  <c r="M1105" i="26"/>
  <c r="H1105" i="26"/>
  <c r="T1104" i="26"/>
  <c r="V1104" i="26" s="1"/>
  <c r="N1104" i="26"/>
  <c r="M1104" i="26"/>
  <c r="H1104" i="26"/>
  <c r="T1103" i="26"/>
  <c r="V1103" i="26" s="1"/>
  <c r="N1103" i="26"/>
  <c r="M1103" i="26"/>
  <c r="H1103" i="26"/>
  <c r="T1102" i="26"/>
  <c r="V1102" i="26" s="1"/>
  <c r="N1102" i="26"/>
  <c r="M1102" i="26"/>
  <c r="H1102" i="26"/>
  <c r="T1101" i="26"/>
  <c r="V1101" i="26" s="1"/>
  <c r="N1101" i="26"/>
  <c r="M1101" i="26"/>
  <c r="H1101" i="26"/>
  <c r="T1100" i="26"/>
  <c r="V1100" i="26" s="1"/>
  <c r="N1100" i="26"/>
  <c r="M1100" i="26"/>
  <c r="H1100" i="26"/>
  <c r="T1099" i="26"/>
  <c r="V1099" i="26" s="1"/>
  <c r="N1099" i="26"/>
  <c r="M1099" i="26"/>
  <c r="H1099" i="26"/>
  <c r="T1098" i="26"/>
  <c r="V1098" i="26" s="1"/>
  <c r="N1098" i="26"/>
  <c r="M1098" i="26"/>
  <c r="H1098" i="26"/>
  <c r="T1097" i="26"/>
  <c r="V1097" i="26" s="1"/>
  <c r="N1097" i="26"/>
  <c r="M1097" i="26"/>
  <c r="H1097" i="26"/>
  <c r="T1096" i="26"/>
  <c r="V1096" i="26" s="1"/>
  <c r="N1096" i="26"/>
  <c r="M1096" i="26"/>
  <c r="H1096" i="26"/>
  <c r="T1095" i="26"/>
  <c r="V1095" i="26" s="1"/>
  <c r="N1095" i="26"/>
  <c r="M1095" i="26"/>
  <c r="H1095" i="26"/>
  <c r="T1094" i="26"/>
  <c r="V1094" i="26" s="1"/>
  <c r="N1094" i="26"/>
  <c r="M1094" i="26"/>
  <c r="H1094" i="26"/>
  <c r="T1093" i="26"/>
  <c r="V1093" i="26" s="1"/>
  <c r="N1093" i="26"/>
  <c r="M1093" i="26"/>
  <c r="H1093" i="26"/>
  <c r="T1092" i="26"/>
  <c r="V1092" i="26" s="1"/>
  <c r="N1092" i="26"/>
  <c r="M1092" i="26"/>
  <c r="H1092" i="26"/>
  <c r="T1091" i="26"/>
  <c r="V1091" i="26" s="1"/>
  <c r="N1091" i="26"/>
  <c r="M1091" i="26"/>
  <c r="H1091" i="26"/>
  <c r="T1090" i="26"/>
  <c r="V1090" i="26" s="1"/>
  <c r="N1090" i="26"/>
  <c r="M1090" i="26"/>
  <c r="H1090" i="26"/>
  <c r="T1089" i="26"/>
  <c r="V1089" i="26" s="1"/>
  <c r="N1089" i="26"/>
  <c r="M1089" i="26"/>
  <c r="H1089" i="26"/>
  <c r="T1088" i="26"/>
  <c r="V1088" i="26" s="1"/>
  <c r="N1088" i="26"/>
  <c r="M1088" i="26"/>
  <c r="H1088" i="26"/>
  <c r="T1087" i="26"/>
  <c r="V1087" i="26" s="1"/>
  <c r="N1087" i="26"/>
  <c r="M1087" i="26"/>
  <c r="H1087" i="26"/>
  <c r="T1086" i="26"/>
  <c r="V1086" i="26" s="1"/>
  <c r="N1086" i="26"/>
  <c r="M1086" i="26"/>
  <c r="H1086" i="26"/>
  <c r="T1085" i="26"/>
  <c r="V1085" i="26" s="1"/>
  <c r="N1085" i="26"/>
  <c r="M1085" i="26"/>
  <c r="H1085" i="26"/>
  <c r="T1084" i="26"/>
  <c r="V1084" i="26" s="1"/>
  <c r="N1084" i="26"/>
  <c r="M1084" i="26"/>
  <c r="H1084" i="26"/>
  <c r="T1083" i="26"/>
  <c r="V1083" i="26" s="1"/>
  <c r="N1083" i="26"/>
  <c r="M1083" i="26"/>
  <c r="H1083" i="26"/>
  <c r="T1082" i="26"/>
  <c r="V1082" i="26" s="1"/>
  <c r="N1082" i="26"/>
  <c r="M1082" i="26"/>
  <c r="H1082" i="26"/>
  <c r="T1081" i="26"/>
  <c r="V1081" i="26" s="1"/>
  <c r="N1081" i="26"/>
  <c r="M1081" i="26"/>
  <c r="H1081" i="26"/>
  <c r="T1080" i="26"/>
  <c r="V1080" i="26" s="1"/>
  <c r="N1080" i="26"/>
  <c r="M1080" i="26"/>
  <c r="H1080" i="26"/>
  <c r="T1079" i="26"/>
  <c r="V1079" i="26" s="1"/>
  <c r="N1079" i="26"/>
  <c r="M1079" i="26"/>
  <c r="H1079" i="26"/>
  <c r="T1078" i="26"/>
  <c r="V1078" i="26" s="1"/>
  <c r="N1078" i="26"/>
  <c r="M1078" i="26"/>
  <c r="H1078" i="26"/>
  <c r="T1077" i="26"/>
  <c r="V1077" i="26" s="1"/>
  <c r="N1077" i="26"/>
  <c r="M1077" i="26"/>
  <c r="H1077" i="26"/>
  <c r="T1384" i="25"/>
  <c r="M1384" i="25"/>
  <c r="H1384" i="25"/>
  <c r="T1383" i="25"/>
  <c r="M1383" i="25"/>
  <c r="H1383" i="25"/>
  <c r="T1382" i="25"/>
  <c r="M1382" i="25"/>
  <c r="H1382" i="25"/>
  <c r="T1381" i="25"/>
  <c r="M1381" i="25"/>
  <c r="H1381" i="25"/>
  <c r="T1380" i="25"/>
  <c r="N1380" i="25"/>
  <c r="M1380" i="25"/>
  <c r="H1380" i="25"/>
  <c r="T1379" i="25"/>
  <c r="N1379" i="25"/>
  <c r="M1379" i="25"/>
  <c r="H1379" i="25"/>
  <c r="T1378" i="25"/>
  <c r="N1378" i="25"/>
  <c r="M1378" i="25"/>
  <c r="H1378" i="25"/>
  <c r="T1377" i="25"/>
  <c r="N1377" i="25"/>
  <c r="M1377" i="25"/>
  <c r="H1377" i="25"/>
  <c r="T1376" i="25"/>
  <c r="N1376" i="25"/>
  <c r="M1376" i="25"/>
  <c r="H1376" i="25"/>
  <c r="T1375" i="25"/>
  <c r="N1375" i="25"/>
  <c r="M1375" i="25"/>
  <c r="H1375" i="25"/>
  <c r="T1374" i="25"/>
  <c r="N1374" i="25"/>
  <c r="M1374" i="25"/>
  <c r="H1374" i="25"/>
  <c r="T1373" i="25"/>
  <c r="N1373" i="25"/>
  <c r="M1373" i="25"/>
  <c r="H1373" i="25"/>
  <c r="T1372" i="25"/>
  <c r="N1372" i="25"/>
  <c r="M1372" i="25"/>
  <c r="H1372" i="25"/>
  <c r="T1371" i="25"/>
  <c r="N1371" i="25"/>
  <c r="M1371" i="25"/>
  <c r="H1371" i="25"/>
  <c r="T1370" i="25"/>
  <c r="N1370" i="25"/>
  <c r="M1370" i="25"/>
  <c r="H1370" i="25"/>
  <c r="T1369" i="25"/>
  <c r="N1369" i="25"/>
  <c r="M1369" i="25"/>
  <c r="H1369" i="25"/>
  <c r="T1368" i="25"/>
  <c r="N1368" i="25"/>
  <c r="M1368" i="25"/>
  <c r="H1368" i="25"/>
  <c r="T1367" i="25"/>
  <c r="N1367" i="25"/>
  <c r="M1367" i="25"/>
  <c r="H1367" i="25"/>
  <c r="T1366" i="25"/>
  <c r="N1366" i="25"/>
  <c r="M1366" i="25"/>
  <c r="H1366" i="25"/>
  <c r="T1365" i="25"/>
  <c r="N1365" i="25"/>
  <c r="M1365" i="25"/>
  <c r="H1365" i="25"/>
  <c r="T1364" i="25"/>
  <c r="N1364" i="25"/>
  <c r="M1364" i="25"/>
  <c r="H1364" i="25"/>
  <c r="T1363" i="25"/>
  <c r="N1363" i="25"/>
  <c r="M1363" i="25"/>
  <c r="H1363" i="25"/>
  <c r="T1362" i="25"/>
  <c r="N1362" i="25"/>
  <c r="M1362" i="25"/>
  <c r="H1362" i="25"/>
  <c r="T1361" i="25"/>
  <c r="N1361" i="25"/>
  <c r="M1361" i="25"/>
  <c r="H1361" i="25"/>
  <c r="T1360" i="25"/>
  <c r="N1360" i="25"/>
  <c r="M1360" i="25"/>
  <c r="H1360" i="25"/>
  <c r="T1359" i="25"/>
  <c r="N1359" i="25"/>
  <c r="M1359" i="25"/>
  <c r="H1359" i="25"/>
  <c r="T1358" i="25"/>
  <c r="N1358" i="25"/>
  <c r="M1358" i="25"/>
  <c r="H1358" i="25"/>
  <c r="T1357" i="25"/>
  <c r="N1357" i="25"/>
  <c r="M1357" i="25"/>
  <c r="H1357" i="25"/>
  <c r="T1356" i="25"/>
  <c r="N1356" i="25"/>
  <c r="M1356" i="25"/>
  <c r="H1356" i="25"/>
  <c r="T1355" i="25"/>
  <c r="N1355" i="25"/>
  <c r="M1355" i="25"/>
  <c r="H1355" i="25"/>
  <c r="T1354" i="25"/>
  <c r="N1354" i="25"/>
  <c r="M1354" i="25"/>
  <c r="H1354" i="25"/>
  <c r="T1353" i="25"/>
  <c r="N1353" i="25"/>
  <c r="M1353" i="25"/>
  <c r="H1353" i="25"/>
  <c r="T1352" i="25"/>
  <c r="N1352" i="25"/>
  <c r="M1352" i="25"/>
  <c r="H1352" i="25"/>
  <c r="T1351" i="25"/>
  <c r="N1351" i="25"/>
  <c r="M1351" i="25"/>
  <c r="H1351" i="25"/>
  <c r="T1350" i="25"/>
  <c r="N1350" i="25"/>
  <c r="M1350" i="25"/>
  <c r="H1350" i="25"/>
  <c r="T1349" i="25"/>
  <c r="N1349" i="25"/>
  <c r="M1349" i="25"/>
  <c r="H1349" i="25"/>
  <c r="T1348" i="25"/>
  <c r="N1348" i="25"/>
  <c r="M1348" i="25"/>
  <c r="H1348" i="25"/>
  <c r="T1347" i="25"/>
  <c r="N1347" i="25"/>
  <c r="M1347" i="25"/>
  <c r="H1347" i="25"/>
  <c r="T1346" i="25"/>
  <c r="N1346" i="25"/>
  <c r="M1346" i="25"/>
  <c r="H1346" i="25"/>
  <c r="T1345" i="25"/>
  <c r="N1345" i="25"/>
  <c r="M1345" i="25"/>
  <c r="H1345" i="25"/>
  <c r="T1344" i="25"/>
  <c r="N1344" i="25"/>
  <c r="M1344" i="25"/>
  <c r="H1344" i="25"/>
  <c r="T1343" i="25"/>
  <c r="N1343" i="25"/>
  <c r="M1343" i="25"/>
  <c r="H1343" i="25"/>
  <c r="T1342" i="25"/>
  <c r="N1342" i="25"/>
  <c r="M1342" i="25"/>
  <c r="H1342" i="25"/>
  <c r="T1341" i="25"/>
  <c r="N1341" i="25"/>
  <c r="M1341" i="25"/>
  <c r="H1341" i="25"/>
  <c r="T1340" i="25"/>
  <c r="N1340" i="25"/>
  <c r="M1340" i="25"/>
  <c r="H1340" i="25"/>
  <c r="T1339" i="25"/>
  <c r="N1339" i="25"/>
  <c r="M1339" i="25"/>
  <c r="H1339" i="25"/>
  <c r="T1338" i="25"/>
  <c r="N1338" i="25"/>
  <c r="M1338" i="25"/>
  <c r="H1338" i="25"/>
  <c r="T1337" i="25"/>
  <c r="N1337" i="25"/>
  <c r="M1337" i="25"/>
  <c r="H1337" i="25"/>
  <c r="T1336" i="25"/>
  <c r="N1336" i="25"/>
  <c r="M1336" i="25"/>
  <c r="H1336" i="25"/>
  <c r="T1335" i="25"/>
  <c r="N1335" i="25"/>
  <c r="M1335" i="25"/>
  <c r="H1335" i="25"/>
  <c r="T1334" i="25"/>
  <c r="N1334" i="25"/>
  <c r="M1334" i="25"/>
  <c r="H1334" i="25"/>
  <c r="T1333" i="25"/>
  <c r="N1333" i="25"/>
  <c r="M1333" i="25"/>
  <c r="H1333" i="25"/>
  <c r="T1332" i="25"/>
  <c r="N1332" i="25"/>
  <c r="M1332" i="25"/>
  <c r="H1332" i="25"/>
  <c r="T1331" i="25"/>
  <c r="N1331" i="25"/>
  <c r="M1331" i="25"/>
  <c r="H1331" i="25"/>
  <c r="T1330" i="25"/>
  <c r="N1330" i="25"/>
  <c r="M1330" i="25"/>
  <c r="H1330" i="25"/>
  <c r="T1329" i="25"/>
  <c r="N1329" i="25"/>
  <c r="M1329" i="25"/>
  <c r="H1329" i="25"/>
  <c r="T1328" i="25"/>
  <c r="N1328" i="25"/>
  <c r="M1328" i="25"/>
  <c r="H1328" i="25"/>
  <c r="T1327" i="25"/>
  <c r="N1327" i="25"/>
  <c r="M1327" i="25"/>
  <c r="H1327" i="25"/>
  <c r="T1326" i="25"/>
  <c r="N1326" i="25"/>
  <c r="M1326" i="25"/>
  <c r="H1326" i="25"/>
  <c r="T1325" i="25"/>
  <c r="N1325" i="25"/>
  <c r="M1325" i="25"/>
  <c r="H1325" i="25"/>
  <c r="T1324" i="25"/>
  <c r="N1324" i="25"/>
  <c r="M1324" i="25"/>
  <c r="H1324" i="25"/>
  <c r="T1323" i="25"/>
  <c r="N1323" i="25"/>
  <c r="M1323" i="25"/>
  <c r="H1323" i="25"/>
  <c r="T1322" i="25"/>
  <c r="N1322" i="25"/>
  <c r="M1322" i="25"/>
  <c r="H1322" i="25"/>
  <c r="T1321" i="25"/>
  <c r="N1321" i="25"/>
  <c r="M1321" i="25"/>
  <c r="H1321" i="25"/>
  <c r="T1320" i="25"/>
  <c r="N1320" i="25"/>
  <c r="M1320" i="25"/>
  <c r="H1320" i="25"/>
  <c r="T1319" i="25"/>
  <c r="N1319" i="25"/>
  <c r="M1319" i="25"/>
  <c r="H1319" i="25"/>
  <c r="T1318" i="25"/>
  <c r="N1318" i="25"/>
  <c r="M1318" i="25"/>
  <c r="H1318" i="25"/>
  <c r="T1317" i="25"/>
  <c r="N1317" i="25"/>
  <c r="M1317" i="25"/>
  <c r="H1317" i="25"/>
  <c r="T1316" i="25"/>
  <c r="N1316" i="25"/>
  <c r="M1316" i="25"/>
  <c r="H1316" i="25"/>
  <c r="T1315" i="25"/>
  <c r="N1315" i="25"/>
  <c r="M1315" i="25"/>
  <c r="H1315" i="25"/>
  <c r="T1314" i="25"/>
  <c r="N1314" i="25"/>
  <c r="M1314" i="25"/>
  <c r="H1314" i="25"/>
  <c r="T1313" i="25"/>
  <c r="N1313" i="25"/>
  <c r="M1313" i="25"/>
  <c r="H1313" i="25"/>
  <c r="T1312" i="25"/>
  <c r="N1312" i="25"/>
  <c r="M1312" i="25"/>
  <c r="H1312" i="25"/>
  <c r="T1311" i="25"/>
  <c r="N1311" i="25"/>
  <c r="M1311" i="25"/>
  <c r="H1311" i="25"/>
  <c r="T1310" i="25"/>
  <c r="N1310" i="25"/>
  <c r="M1310" i="25"/>
  <c r="H1310" i="25"/>
  <c r="T1309" i="25"/>
  <c r="N1309" i="25"/>
  <c r="M1309" i="25"/>
  <c r="H1309" i="25"/>
  <c r="T1308" i="25"/>
  <c r="N1308" i="25"/>
  <c r="M1308" i="25"/>
  <c r="H1308" i="25"/>
  <c r="T1307" i="25"/>
  <c r="N1307" i="25"/>
  <c r="M1307" i="25"/>
  <c r="H1307" i="25"/>
  <c r="T1306" i="25"/>
  <c r="N1306" i="25"/>
  <c r="M1306" i="25"/>
  <c r="H1306" i="25"/>
  <c r="T1305" i="25"/>
  <c r="N1305" i="25"/>
  <c r="M1305" i="25"/>
  <c r="H1305" i="25"/>
  <c r="T1304" i="25"/>
  <c r="N1304" i="25"/>
  <c r="M1304" i="25"/>
  <c r="H1304" i="25"/>
  <c r="T1303" i="25"/>
  <c r="N1303" i="25"/>
  <c r="M1303" i="25"/>
  <c r="H1303" i="25"/>
  <c r="T1302" i="25"/>
  <c r="N1302" i="25"/>
  <c r="M1302" i="25"/>
  <c r="H1302" i="25"/>
  <c r="T1301" i="25"/>
  <c r="N1301" i="25"/>
  <c r="M1301" i="25"/>
  <c r="H1301" i="25"/>
  <c r="T1300" i="25"/>
  <c r="N1300" i="25"/>
  <c r="M1300" i="25"/>
  <c r="H1300" i="25"/>
  <c r="T1299" i="25"/>
  <c r="N1299" i="25"/>
  <c r="M1299" i="25"/>
  <c r="H1299" i="25"/>
  <c r="T1298" i="25"/>
  <c r="N1298" i="25"/>
  <c r="M1298" i="25"/>
  <c r="H1298" i="25"/>
  <c r="T1297" i="25"/>
  <c r="N1297" i="25"/>
  <c r="M1297" i="25"/>
  <c r="H1297" i="25"/>
  <c r="T1296" i="25"/>
  <c r="N1296" i="25"/>
  <c r="M1296" i="25"/>
  <c r="H1296" i="25"/>
  <c r="T1295" i="25"/>
  <c r="N1295" i="25"/>
  <c r="M1295" i="25"/>
  <c r="H1295" i="25"/>
  <c r="T1294" i="25"/>
  <c r="N1294" i="25"/>
  <c r="M1294" i="25"/>
  <c r="H1294" i="25"/>
  <c r="T1293" i="25"/>
  <c r="N1293" i="25"/>
  <c r="M1293" i="25"/>
  <c r="H1293" i="25"/>
  <c r="T1292" i="25"/>
  <c r="N1292" i="25"/>
  <c r="M1292" i="25"/>
  <c r="H1292" i="25"/>
  <c r="T1291" i="25"/>
  <c r="N1291" i="25"/>
  <c r="M1291" i="25"/>
  <c r="H1291" i="25"/>
  <c r="T1290" i="25"/>
  <c r="N1290" i="25"/>
  <c r="M1290" i="25"/>
  <c r="H1290" i="25"/>
  <c r="T1289" i="25"/>
  <c r="N1289" i="25"/>
  <c r="M1289" i="25"/>
  <c r="H1289" i="25"/>
  <c r="T1288" i="25"/>
  <c r="N1288" i="25"/>
  <c r="M1288" i="25"/>
  <c r="H1288" i="25"/>
  <c r="T1287" i="25"/>
  <c r="N1287" i="25"/>
  <c r="M1287" i="25"/>
  <c r="H1287" i="25"/>
  <c r="T1286" i="25"/>
  <c r="N1286" i="25"/>
  <c r="M1286" i="25"/>
  <c r="H1286" i="25"/>
  <c r="T1285" i="25"/>
  <c r="N1285" i="25"/>
  <c r="M1285" i="25"/>
  <c r="H1285" i="25"/>
  <c r="T1284" i="25"/>
  <c r="N1284" i="25"/>
  <c r="M1284" i="25"/>
  <c r="H1284" i="25"/>
  <c r="T1283" i="25"/>
  <c r="N1283" i="25"/>
  <c r="M1283" i="25"/>
  <c r="H1283" i="25"/>
  <c r="T1282" i="25"/>
  <c r="N1282" i="25"/>
  <c r="M1282" i="25"/>
  <c r="H1282" i="25"/>
  <c r="T1281" i="25"/>
  <c r="N1281" i="25"/>
  <c r="M1281" i="25"/>
  <c r="H1281" i="25"/>
  <c r="T1280" i="25"/>
  <c r="N1280" i="25"/>
  <c r="M1280" i="25"/>
  <c r="H1280" i="25"/>
  <c r="T1279" i="25"/>
  <c r="N1279" i="25"/>
  <c r="M1279" i="25"/>
  <c r="H1279" i="25"/>
  <c r="T1278" i="25"/>
  <c r="N1278" i="25"/>
  <c r="M1278" i="25"/>
  <c r="H1278" i="25"/>
  <c r="T1277" i="25"/>
  <c r="N1277" i="25"/>
  <c r="M1277" i="25"/>
  <c r="H1277" i="25"/>
  <c r="T1276" i="25"/>
  <c r="N1276" i="25"/>
  <c r="M1276" i="25"/>
  <c r="H1276" i="25"/>
  <c r="T1275" i="25"/>
  <c r="N1275" i="25"/>
  <c r="M1275" i="25"/>
  <c r="H1275" i="25"/>
  <c r="T1274" i="25"/>
  <c r="N1274" i="25"/>
  <c r="M1274" i="25"/>
  <c r="H1274" i="25"/>
  <c r="T1273" i="25"/>
  <c r="N1273" i="25"/>
  <c r="M1273" i="25"/>
  <c r="H1273" i="25"/>
  <c r="T1272" i="25"/>
  <c r="N1272" i="25"/>
  <c r="M1272" i="25"/>
  <c r="H1272" i="25"/>
  <c r="T1271" i="25"/>
  <c r="N1271" i="25"/>
  <c r="M1271" i="25"/>
  <c r="H1271" i="25"/>
  <c r="T1270" i="25"/>
  <c r="N1270" i="25"/>
  <c r="M1270" i="25"/>
  <c r="H1270" i="25"/>
  <c r="T1269" i="25"/>
  <c r="N1269" i="25"/>
  <c r="M1269" i="25"/>
  <c r="H1269" i="25"/>
  <c r="T1268" i="25"/>
  <c r="N1268" i="25"/>
  <c r="M1268" i="25"/>
  <c r="H1268" i="25"/>
  <c r="T1267" i="25"/>
  <c r="N1267" i="25"/>
  <c r="M1267" i="25"/>
  <c r="H1267" i="25"/>
  <c r="T1266" i="25"/>
  <c r="N1266" i="25"/>
  <c r="M1266" i="25"/>
  <c r="H1266" i="25"/>
  <c r="T1265" i="25"/>
  <c r="N1265" i="25"/>
  <c r="M1265" i="25"/>
  <c r="H1265" i="25"/>
  <c r="T1264" i="25"/>
  <c r="N1264" i="25"/>
  <c r="M1264" i="25"/>
  <c r="H1264" i="25"/>
  <c r="T1263" i="25"/>
  <c r="N1263" i="25"/>
  <c r="M1263" i="25"/>
  <c r="H1263" i="25"/>
  <c r="T1262" i="25"/>
  <c r="N1262" i="25"/>
  <c r="M1262" i="25"/>
  <c r="H1262" i="25"/>
  <c r="T1261" i="25"/>
  <c r="N1261" i="25"/>
  <c r="M1261" i="25"/>
  <c r="H1261" i="25"/>
  <c r="T1260" i="25"/>
  <c r="N1260" i="25"/>
  <c r="M1260" i="25"/>
  <c r="H1260" i="25"/>
  <c r="T1259" i="25"/>
  <c r="N1259" i="25"/>
  <c r="M1259" i="25"/>
  <c r="H1259" i="25"/>
  <c r="T1258" i="25"/>
  <c r="N1258" i="25"/>
  <c r="M1258" i="25"/>
  <c r="H1258" i="25"/>
  <c r="T1257" i="25"/>
  <c r="N1257" i="25"/>
  <c r="M1257" i="25"/>
  <c r="H1257" i="25"/>
  <c r="T1256" i="25"/>
  <c r="N1256" i="25"/>
  <c r="M1256" i="25"/>
  <c r="H1256" i="25"/>
  <c r="T1255" i="25"/>
  <c r="N1255" i="25"/>
  <c r="M1255" i="25"/>
  <c r="H1255" i="25"/>
  <c r="T1254" i="25"/>
  <c r="N1254" i="25"/>
  <c r="M1254" i="25"/>
  <c r="H1254" i="25"/>
  <c r="T1253" i="25"/>
  <c r="N1253" i="25"/>
  <c r="M1253" i="25"/>
  <c r="H1253" i="25"/>
  <c r="T1252" i="25"/>
  <c r="N1252" i="25"/>
  <c r="M1252" i="25"/>
  <c r="H1252" i="25"/>
  <c r="T1251" i="25"/>
  <c r="N1251" i="25"/>
  <c r="M1251" i="25"/>
  <c r="H1251" i="25"/>
  <c r="T1250" i="25"/>
  <c r="N1250" i="25"/>
  <c r="M1250" i="25"/>
  <c r="H1250" i="25"/>
  <c r="T1249" i="25"/>
  <c r="N1249" i="25"/>
  <c r="M1249" i="25"/>
  <c r="H1249" i="25"/>
  <c r="T1248" i="25"/>
  <c r="N1248" i="25"/>
  <c r="M1248" i="25"/>
  <c r="H1248" i="25"/>
  <c r="T1247" i="25"/>
  <c r="N1247" i="25"/>
  <c r="M1247" i="25"/>
  <c r="H1247" i="25"/>
  <c r="T1246" i="25"/>
  <c r="N1246" i="25"/>
  <c r="M1246" i="25"/>
  <c r="H1246" i="25"/>
  <c r="T1245" i="25"/>
  <c r="N1245" i="25"/>
  <c r="M1245" i="25"/>
  <c r="H1245" i="25"/>
  <c r="T1244" i="25"/>
  <c r="N1244" i="25"/>
  <c r="M1244" i="25"/>
  <c r="H1244" i="25"/>
  <c r="T1243" i="25"/>
  <c r="N1243" i="25"/>
  <c r="M1243" i="25"/>
  <c r="H1243" i="25"/>
  <c r="T1242" i="25"/>
  <c r="N1242" i="25"/>
  <c r="M1242" i="25"/>
  <c r="H1242" i="25"/>
  <c r="T1241" i="25"/>
  <c r="N1241" i="25"/>
  <c r="M1241" i="25"/>
  <c r="H1241" i="25"/>
  <c r="T1240" i="25"/>
  <c r="N1240" i="25"/>
  <c r="M1240" i="25"/>
  <c r="H1240" i="25"/>
  <c r="T1239" i="25"/>
  <c r="N1239" i="25"/>
  <c r="M1239" i="25"/>
  <c r="H1239" i="25"/>
  <c r="T1238" i="25"/>
  <c r="N1238" i="25"/>
  <c r="M1238" i="25"/>
  <c r="H1238" i="25"/>
  <c r="T1237" i="25"/>
  <c r="N1237" i="25"/>
  <c r="M1237" i="25"/>
  <c r="H1237" i="25"/>
  <c r="T1236" i="25"/>
  <c r="N1236" i="25"/>
  <c r="M1236" i="25"/>
  <c r="H1236" i="25"/>
  <c r="T1235" i="25"/>
  <c r="N1235" i="25"/>
  <c r="M1235" i="25"/>
  <c r="H1235" i="25"/>
  <c r="T1234" i="25"/>
  <c r="N1234" i="25"/>
  <c r="M1234" i="25"/>
  <c r="H1234" i="25"/>
  <c r="T1233" i="25"/>
  <c r="N1233" i="25"/>
  <c r="M1233" i="25"/>
  <c r="H1233" i="25"/>
  <c r="T1232" i="25"/>
  <c r="N1232" i="25"/>
  <c r="M1232" i="25"/>
  <c r="H1232" i="25"/>
  <c r="T1231" i="25"/>
  <c r="N1231" i="25"/>
  <c r="M1231" i="25"/>
  <c r="H1231" i="25"/>
  <c r="T1230" i="25"/>
  <c r="N1230" i="25"/>
  <c r="M1230" i="25"/>
  <c r="H1230" i="25"/>
  <c r="T1229" i="25"/>
  <c r="N1229" i="25"/>
  <c r="M1229" i="25"/>
  <c r="H1229" i="25"/>
  <c r="T1228" i="25"/>
  <c r="N1228" i="25"/>
  <c r="M1228" i="25"/>
  <c r="H1228" i="25"/>
  <c r="T1227" i="25"/>
  <c r="N1227" i="25"/>
  <c r="M1227" i="25"/>
  <c r="H1227" i="25"/>
  <c r="T1226" i="25"/>
  <c r="N1226" i="25"/>
  <c r="M1226" i="25"/>
  <c r="H1226" i="25"/>
  <c r="T1225" i="25"/>
  <c r="N1225" i="25"/>
  <c r="M1225" i="25"/>
  <c r="H1225" i="25"/>
  <c r="T1224" i="25"/>
  <c r="N1224" i="25"/>
  <c r="M1224" i="25"/>
  <c r="H1224" i="25"/>
  <c r="T1223" i="25"/>
  <c r="N1223" i="25"/>
  <c r="M1223" i="25"/>
  <c r="H1223" i="25"/>
  <c r="T1222" i="25"/>
  <c r="N1222" i="25"/>
  <c r="M1222" i="25"/>
  <c r="H1222" i="25"/>
  <c r="T1221" i="25"/>
  <c r="N1221" i="25"/>
  <c r="M1221" i="25"/>
  <c r="H1221" i="25"/>
  <c r="T1220" i="25"/>
  <c r="N1220" i="25"/>
  <c r="M1220" i="25"/>
  <c r="H1220" i="25"/>
  <c r="T1219" i="25"/>
  <c r="N1219" i="25"/>
  <c r="M1219" i="25"/>
  <c r="H1219" i="25"/>
  <c r="T1218" i="25"/>
  <c r="N1218" i="25"/>
  <c r="M1218" i="25"/>
  <c r="H1218" i="25"/>
  <c r="T1217" i="25"/>
  <c r="N1217" i="25"/>
  <c r="M1217" i="25"/>
  <c r="H1217" i="25"/>
  <c r="T1216" i="25"/>
  <c r="N1216" i="25"/>
  <c r="M1216" i="25"/>
  <c r="H1216" i="25"/>
  <c r="T1215" i="25"/>
  <c r="N1215" i="25"/>
  <c r="M1215" i="25"/>
  <c r="H1215" i="25"/>
  <c r="T1214" i="25"/>
  <c r="N1214" i="25"/>
  <c r="M1214" i="25"/>
  <c r="H1214" i="25"/>
  <c r="T1213" i="25"/>
  <c r="N1213" i="25"/>
  <c r="M1213" i="25"/>
  <c r="H1213" i="25"/>
  <c r="T1212" i="25"/>
  <c r="N1212" i="25"/>
  <c r="M1212" i="25"/>
  <c r="H1212" i="25"/>
  <c r="T1211" i="25"/>
  <c r="N1211" i="25"/>
  <c r="M1211" i="25"/>
  <c r="H1211" i="25"/>
  <c r="T1210" i="25"/>
  <c r="N1210" i="25"/>
  <c r="M1210" i="25"/>
  <c r="H1210" i="25"/>
  <c r="T1209" i="25"/>
  <c r="N1209" i="25"/>
  <c r="M1209" i="25"/>
  <c r="H1209" i="25"/>
  <c r="T1208" i="25"/>
  <c r="N1208" i="25"/>
  <c r="M1208" i="25"/>
  <c r="H1208" i="25"/>
  <c r="T1207" i="25"/>
  <c r="N1207" i="25"/>
  <c r="M1207" i="25"/>
  <c r="H1207" i="25"/>
  <c r="T1206" i="25"/>
  <c r="N1206" i="25"/>
  <c r="M1206" i="25"/>
  <c r="H1206" i="25"/>
  <c r="T1205" i="25"/>
  <c r="N1205" i="25"/>
  <c r="M1205" i="25"/>
  <c r="H1205" i="25"/>
  <c r="T1204" i="25"/>
  <c r="N1204" i="25"/>
  <c r="M1204" i="25"/>
  <c r="H1204" i="25"/>
  <c r="T1203" i="25"/>
  <c r="N1203" i="25"/>
  <c r="M1203" i="25"/>
  <c r="H1203" i="25"/>
  <c r="T1202" i="25"/>
  <c r="N1202" i="25"/>
  <c r="M1202" i="25"/>
  <c r="H1202" i="25"/>
  <c r="T1201" i="25"/>
  <c r="N1201" i="25"/>
  <c r="M1201" i="25"/>
  <c r="H1201" i="25"/>
  <c r="T1200" i="25"/>
  <c r="N1200" i="25"/>
  <c r="M1200" i="25"/>
  <c r="H1200" i="25"/>
  <c r="T1199" i="25"/>
  <c r="N1199" i="25"/>
  <c r="M1199" i="25"/>
  <c r="H1199" i="25"/>
  <c r="T1198" i="25"/>
  <c r="N1198" i="25"/>
  <c r="M1198" i="25"/>
  <c r="H1198" i="25"/>
  <c r="T1197" i="25"/>
  <c r="N1197" i="25"/>
  <c r="M1197" i="25"/>
  <c r="H1197" i="25"/>
  <c r="T1196" i="25"/>
  <c r="N1196" i="25"/>
  <c r="M1196" i="25"/>
  <c r="H1196" i="25"/>
  <c r="T1195" i="25"/>
  <c r="N1195" i="25"/>
  <c r="M1195" i="25"/>
  <c r="H1195" i="25"/>
  <c r="T1194" i="25"/>
  <c r="N1194" i="25"/>
  <c r="M1194" i="25"/>
  <c r="H1194" i="25"/>
  <c r="T1193" i="25"/>
  <c r="N1193" i="25"/>
  <c r="M1193" i="25"/>
  <c r="H1193" i="25"/>
  <c r="T1192" i="25"/>
  <c r="N1192" i="25"/>
  <c r="M1192" i="25"/>
  <c r="H1192" i="25"/>
  <c r="T1191" i="25"/>
  <c r="N1191" i="25"/>
  <c r="M1191" i="25"/>
  <c r="H1191" i="25"/>
  <c r="T1190" i="25"/>
  <c r="N1190" i="25"/>
  <c r="M1190" i="25"/>
  <c r="H1190" i="25"/>
  <c r="T1189" i="25"/>
  <c r="N1189" i="25"/>
  <c r="M1189" i="25"/>
  <c r="H1189" i="25"/>
  <c r="T1188" i="25"/>
  <c r="N1188" i="25"/>
  <c r="M1188" i="25"/>
  <c r="H1188" i="25"/>
  <c r="T1187" i="25"/>
  <c r="V1187" i="25" s="1"/>
  <c r="N1187" i="25"/>
  <c r="M1187" i="25"/>
  <c r="H1187" i="25"/>
  <c r="T1186" i="25"/>
  <c r="V1186" i="25" s="1"/>
  <c r="N1186" i="25"/>
  <c r="M1186" i="25"/>
  <c r="H1186" i="25"/>
  <c r="T1185" i="25"/>
  <c r="V1185" i="25" s="1"/>
  <c r="N1185" i="25"/>
  <c r="M1185" i="25"/>
  <c r="H1185" i="25"/>
  <c r="T1184" i="25"/>
  <c r="V1184" i="25" s="1"/>
  <c r="N1184" i="25"/>
  <c r="M1184" i="25"/>
  <c r="H1184" i="25"/>
  <c r="T1183" i="25"/>
  <c r="V1183" i="25" s="1"/>
  <c r="N1183" i="25"/>
  <c r="M1183" i="25"/>
  <c r="H1183" i="25"/>
  <c r="T1182" i="25"/>
  <c r="V1182" i="25" s="1"/>
  <c r="N1182" i="25"/>
  <c r="M1182" i="25"/>
  <c r="H1182" i="25"/>
  <c r="T1181" i="25"/>
  <c r="V1181" i="25" s="1"/>
  <c r="N1181" i="25"/>
  <c r="M1181" i="25"/>
  <c r="H1181" i="25"/>
  <c r="T1180" i="25"/>
  <c r="V1180" i="25" s="1"/>
  <c r="N1180" i="25"/>
  <c r="M1180" i="25"/>
  <c r="H1180" i="25"/>
  <c r="T1179" i="25"/>
  <c r="V1179" i="25" s="1"/>
  <c r="N1179" i="25"/>
  <c r="M1179" i="25"/>
  <c r="H1179" i="25"/>
  <c r="T1178" i="25"/>
  <c r="V1178" i="25" s="1"/>
  <c r="N1178" i="25"/>
  <c r="M1178" i="25"/>
  <c r="H1178" i="25"/>
  <c r="T1177" i="25"/>
  <c r="V1177" i="25" s="1"/>
  <c r="N1177" i="25"/>
  <c r="M1177" i="25"/>
  <c r="H1177" i="25"/>
  <c r="T1176" i="25"/>
  <c r="V1176" i="25" s="1"/>
  <c r="N1176" i="25"/>
  <c r="M1176" i="25"/>
  <c r="H1176" i="25"/>
  <c r="T1175" i="25"/>
  <c r="V1175" i="25" s="1"/>
  <c r="N1175" i="25"/>
  <c r="M1175" i="25"/>
  <c r="H1175" i="25"/>
  <c r="T1174" i="25"/>
  <c r="V1174" i="25" s="1"/>
  <c r="N1174" i="25"/>
  <c r="M1174" i="25"/>
  <c r="H1174" i="25"/>
  <c r="T1173" i="25"/>
  <c r="V1173" i="25" s="1"/>
  <c r="N1173" i="25"/>
  <c r="M1173" i="25"/>
  <c r="H1173" i="25"/>
  <c r="T1172" i="25"/>
  <c r="V1172" i="25" s="1"/>
  <c r="N1172" i="25"/>
  <c r="M1172" i="25"/>
  <c r="H1172" i="25"/>
  <c r="T1171" i="25"/>
  <c r="V1171" i="25" s="1"/>
  <c r="N1171" i="25"/>
  <c r="M1171" i="25"/>
  <c r="H1171" i="25"/>
  <c r="T1170" i="25"/>
  <c r="V1170" i="25" s="1"/>
  <c r="N1170" i="25"/>
  <c r="M1170" i="25"/>
  <c r="H1170" i="25"/>
  <c r="T1169" i="25"/>
  <c r="V1169" i="25" s="1"/>
  <c r="N1169" i="25"/>
  <c r="M1169" i="25"/>
  <c r="H1169" i="25"/>
  <c r="T1168" i="25"/>
  <c r="V1168" i="25" s="1"/>
  <c r="N1168" i="25"/>
  <c r="M1168" i="25"/>
  <c r="H1168" i="25"/>
  <c r="T1167" i="25"/>
  <c r="V1167" i="25" s="1"/>
  <c r="N1167" i="25"/>
  <c r="M1167" i="25"/>
  <c r="H1167" i="25"/>
  <c r="T1166" i="25"/>
  <c r="V1166" i="25" s="1"/>
  <c r="N1166" i="25"/>
  <c r="M1166" i="25"/>
  <c r="H1166" i="25"/>
  <c r="T1165" i="25"/>
  <c r="V1165" i="25" s="1"/>
  <c r="N1165" i="25"/>
  <c r="M1165" i="25"/>
  <c r="H1165" i="25"/>
  <c r="T1164" i="25"/>
  <c r="V1164" i="25" s="1"/>
  <c r="N1164" i="25"/>
  <c r="M1164" i="25"/>
  <c r="H1164" i="25"/>
  <c r="T1163" i="25"/>
  <c r="V1163" i="25" s="1"/>
  <c r="N1163" i="25"/>
  <c r="M1163" i="25"/>
  <c r="H1163" i="25"/>
  <c r="T1162" i="25"/>
  <c r="V1162" i="25" s="1"/>
  <c r="N1162" i="25"/>
  <c r="M1162" i="25"/>
  <c r="H1162" i="25"/>
  <c r="T1161" i="25"/>
  <c r="V1161" i="25" s="1"/>
  <c r="N1161" i="25"/>
  <c r="M1161" i="25"/>
  <c r="H1161" i="25"/>
  <c r="T1160" i="25"/>
  <c r="V1160" i="25" s="1"/>
  <c r="N1160" i="25"/>
  <c r="M1160" i="25"/>
  <c r="H1160" i="25"/>
  <c r="T1159" i="25"/>
  <c r="V1159" i="25" s="1"/>
  <c r="N1159" i="25"/>
  <c r="M1159" i="25"/>
  <c r="H1159" i="25"/>
  <c r="T1384" i="24"/>
  <c r="M1384" i="24"/>
  <c r="H1384" i="24"/>
  <c r="T1383" i="24"/>
  <c r="M1383" i="24"/>
  <c r="H1383" i="24"/>
  <c r="T1382" i="24"/>
  <c r="M1382" i="24"/>
  <c r="H1382" i="24"/>
  <c r="T1381" i="24"/>
  <c r="M1381" i="24"/>
  <c r="H1381" i="24"/>
  <c r="T1380" i="24"/>
  <c r="N1380" i="24"/>
  <c r="M1380" i="24"/>
  <c r="H1380" i="24"/>
  <c r="T1379" i="24"/>
  <c r="N1379" i="24"/>
  <c r="M1379" i="24"/>
  <c r="H1379" i="24"/>
  <c r="T1378" i="24"/>
  <c r="N1378" i="24"/>
  <c r="M1378" i="24"/>
  <c r="H1378" i="24"/>
  <c r="T1377" i="24"/>
  <c r="N1377" i="24"/>
  <c r="M1377" i="24"/>
  <c r="H1377" i="24"/>
  <c r="T1376" i="24"/>
  <c r="N1376" i="24"/>
  <c r="M1376" i="24"/>
  <c r="H1376" i="24"/>
  <c r="T1375" i="24"/>
  <c r="N1375" i="24"/>
  <c r="M1375" i="24"/>
  <c r="H1375" i="24"/>
  <c r="T1374" i="24"/>
  <c r="N1374" i="24"/>
  <c r="M1374" i="24"/>
  <c r="H1374" i="24"/>
  <c r="T1373" i="24"/>
  <c r="N1373" i="24"/>
  <c r="M1373" i="24"/>
  <c r="H1373" i="24"/>
  <c r="T1372" i="24"/>
  <c r="N1372" i="24"/>
  <c r="M1372" i="24"/>
  <c r="H1372" i="24"/>
  <c r="T1371" i="24"/>
  <c r="N1371" i="24"/>
  <c r="M1371" i="24"/>
  <c r="H1371" i="24"/>
  <c r="T1370" i="24"/>
  <c r="N1370" i="24"/>
  <c r="M1370" i="24"/>
  <c r="H1370" i="24"/>
  <c r="T1369" i="24"/>
  <c r="N1369" i="24"/>
  <c r="M1369" i="24"/>
  <c r="H1369" i="24"/>
  <c r="T1368" i="24"/>
  <c r="N1368" i="24"/>
  <c r="M1368" i="24"/>
  <c r="H1368" i="24"/>
  <c r="T1367" i="24"/>
  <c r="N1367" i="24"/>
  <c r="M1367" i="24"/>
  <c r="H1367" i="24"/>
  <c r="T1366" i="24"/>
  <c r="N1366" i="24"/>
  <c r="M1366" i="24"/>
  <c r="H1366" i="24"/>
  <c r="T1365" i="24"/>
  <c r="N1365" i="24"/>
  <c r="M1365" i="24"/>
  <c r="H1365" i="24"/>
  <c r="T1364" i="24"/>
  <c r="N1364" i="24"/>
  <c r="M1364" i="24"/>
  <c r="H1364" i="24"/>
  <c r="T1363" i="24"/>
  <c r="N1363" i="24"/>
  <c r="M1363" i="24"/>
  <c r="H1363" i="24"/>
  <c r="T1362" i="24"/>
  <c r="N1362" i="24"/>
  <c r="M1362" i="24"/>
  <c r="H1362" i="24"/>
  <c r="T1361" i="24"/>
  <c r="N1361" i="24"/>
  <c r="M1361" i="24"/>
  <c r="H1361" i="24"/>
  <c r="T1360" i="24"/>
  <c r="N1360" i="24"/>
  <c r="M1360" i="24"/>
  <c r="H1360" i="24"/>
  <c r="T1359" i="24"/>
  <c r="N1359" i="24"/>
  <c r="M1359" i="24"/>
  <c r="H1359" i="24"/>
  <c r="T1358" i="24"/>
  <c r="N1358" i="24"/>
  <c r="M1358" i="24"/>
  <c r="H1358" i="24"/>
  <c r="T1357" i="24"/>
  <c r="N1357" i="24"/>
  <c r="M1357" i="24"/>
  <c r="H1357" i="24"/>
  <c r="T1356" i="24"/>
  <c r="N1356" i="24"/>
  <c r="M1356" i="24"/>
  <c r="H1356" i="24"/>
  <c r="T1355" i="24"/>
  <c r="N1355" i="24"/>
  <c r="M1355" i="24"/>
  <c r="H1355" i="24"/>
  <c r="T1354" i="24"/>
  <c r="N1354" i="24"/>
  <c r="M1354" i="24"/>
  <c r="H1354" i="24"/>
  <c r="T1353" i="24"/>
  <c r="N1353" i="24"/>
  <c r="M1353" i="24"/>
  <c r="H1353" i="24"/>
  <c r="T1352" i="24"/>
  <c r="N1352" i="24"/>
  <c r="M1352" i="24"/>
  <c r="H1352" i="24"/>
  <c r="T1351" i="24"/>
  <c r="N1351" i="24"/>
  <c r="M1351" i="24"/>
  <c r="H1351" i="24"/>
  <c r="T1350" i="24"/>
  <c r="N1350" i="24"/>
  <c r="M1350" i="24"/>
  <c r="H1350" i="24"/>
  <c r="T1349" i="24"/>
  <c r="N1349" i="24"/>
  <c r="M1349" i="24"/>
  <c r="H1349" i="24"/>
  <c r="T1348" i="24"/>
  <c r="N1348" i="24"/>
  <c r="M1348" i="24"/>
  <c r="H1348" i="24"/>
  <c r="T1347" i="24"/>
  <c r="N1347" i="24"/>
  <c r="M1347" i="24"/>
  <c r="H1347" i="24"/>
  <c r="T1346" i="24"/>
  <c r="N1346" i="24"/>
  <c r="M1346" i="24"/>
  <c r="H1346" i="24"/>
  <c r="T1345" i="24"/>
  <c r="N1345" i="24"/>
  <c r="M1345" i="24"/>
  <c r="H1345" i="24"/>
  <c r="T1344" i="24"/>
  <c r="N1344" i="24"/>
  <c r="M1344" i="24"/>
  <c r="H1344" i="24"/>
  <c r="T1343" i="24"/>
  <c r="N1343" i="24"/>
  <c r="M1343" i="24"/>
  <c r="H1343" i="24"/>
  <c r="T1342" i="24"/>
  <c r="N1342" i="24"/>
  <c r="M1342" i="24"/>
  <c r="H1342" i="24"/>
  <c r="T1341" i="24"/>
  <c r="N1341" i="24"/>
  <c r="M1341" i="24"/>
  <c r="H1341" i="24"/>
  <c r="T1340" i="24"/>
  <c r="N1340" i="24"/>
  <c r="M1340" i="24"/>
  <c r="H1340" i="24"/>
  <c r="T1339" i="24"/>
  <c r="N1339" i="24"/>
  <c r="M1339" i="24"/>
  <c r="H1339" i="24"/>
  <c r="T1338" i="24"/>
  <c r="N1338" i="24"/>
  <c r="M1338" i="24"/>
  <c r="H1338" i="24"/>
  <c r="T1337" i="24"/>
  <c r="N1337" i="24"/>
  <c r="M1337" i="24"/>
  <c r="H1337" i="24"/>
  <c r="T1336" i="24"/>
  <c r="N1336" i="24"/>
  <c r="M1336" i="24"/>
  <c r="H1336" i="24"/>
  <c r="T1335" i="24"/>
  <c r="N1335" i="24"/>
  <c r="M1335" i="24"/>
  <c r="H1335" i="24"/>
  <c r="T1334" i="24"/>
  <c r="N1334" i="24"/>
  <c r="M1334" i="24"/>
  <c r="H1334" i="24"/>
  <c r="T1333" i="24"/>
  <c r="N1333" i="24"/>
  <c r="M1333" i="24"/>
  <c r="H1333" i="24"/>
  <c r="T1332" i="24"/>
  <c r="N1332" i="24"/>
  <c r="M1332" i="24"/>
  <c r="H1332" i="24"/>
  <c r="T1331" i="24"/>
  <c r="N1331" i="24"/>
  <c r="M1331" i="24"/>
  <c r="H1331" i="24"/>
  <c r="T1330" i="24"/>
  <c r="N1330" i="24"/>
  <c r="M1330" i="24"/>
  <c r="H1330" i="24"/>
  <c r="T1329" i="24"/>
  <c r="N1329" i="24"/>
  <c r="M1329" i="24"/>
  <c r="H1329" i="24"/>
  <c r="T1328" i="24"/>
  <c r="N1328" i="24"/>
  <c r="M1328" i="24"/>
  <c r="H1328" i="24"/>
  <c r="T1327" i="24"/>
  <c r="N1327" i="24"/>
  <c r="M1327" i="24"/>
  <c r="H1327" i="24"/>
  <c r="T1326" i="24"/>
  <c r="N1326" i="24"/>
  <c r="M1326" i="24"/>
  <c r="H1326" i="24"/>
  <c r="T1325" i="24"/>
  <c r="N1325" i="24"/>
  <c r="M1325" i="24"/>
  <c r="H1325" i="24"/>
  <c r="T1324" i="24"/>
  <c r="N1324" i="24"/>
  <c r="M1324" i="24"/>
  <c r="H1324" i="24"/>
  <c r="T1323" i="24"/>
  <c r="N1323" i="24"/>
  <c r="M1323" i="24"/>
  <c r="H1323" i="24"/>
  <c r="T1322" i="24"/>
  <c r="N1322" i="24"/>
  <c r="M1322" i="24"/>
  <c r="H1322" i="24"/>
  <c r="T1321" i="24"/>
  <c r="N1321" i="24"/>
  <c r="M1321" i="24"/>
  <c r="H1321" i="24"/>
  <c r="T1320" i="24"/>
  <c r="N1320" i="24"/>
  <c r="M1320" i="24"/>
  <c r="H1320" i="24"/>
  <c r="T1319" i="24"/>
  <c r="N1319" i="24"/>
  <c r="M1319" i="24"/>
  <c r="H1319" i="24"/>
  <c r="T1318" i="24"/>
  <c r="N1318" i="24"/>
  <c r="M1318" i="24"/>
  <c r="H1318" i="24"/>
  <c r="T1317" i="24"/>
  <c r="N1317" i="24"/>
  <c r="M1317" i="24"/>
  <c r="H1317" i="24"/>
  <c r="T1316" i="24"/>
  <c r="N1316" i="24"/>
  <c r="M1316" i="24"/>
  <c r="H1316" i="24"/>
  <c r="T1315" i="24"/>
  <c r="N1315" i="24"/>
  <c r="M1315" i="24"/>
  <c r="H1315" i="24"/>
  <c r="T1314" i="24"/>
  <c r="N1314" i="24"/>
  <c r="M1314" i="24"/>
  <c r="H1314" i="24"/>
  <c r="T1313" i="24"/>
  <c r="N1313" i="24"/>
  <c r="M1313" i="24"/>
  <c r="H1313" i="24"/>
  <c r="T1312" i="24"/>
  <c r="N1312" i="24"/>
  <c r="M1312" i="24"/>
  <c r="H1312" i="24"/>
  <c r="T1311" i="24"/>
  <c r="N1311" i="24"/>
  <c r="M1311" i="24"/>
  <c r="H1311" i="24"/>
  <c r="T1310" i="24"/>
  <c r="N1310" i="24"/>
  <c r="M1310" i="24"/>
  <c r="H1310" i="24"/>
  <c r="T1309" i="24"/>
  <c r="N1309" i="24"/>
  <c r="M1309" i="24"/>
  <c r="H1309" i="24"/>
  <c r="T1308" i="24"/>
  <c r="N1308" i="24"/>
  <c r="M1308" i="24"/>
  <c r="H1308" i="24"/>
  <c r="T1307" i="24"/>
  <c r="N1307" i="24"/>
  <c r="M1307" i="24"/>
  <c r="H1307" i="24"/>
  <c r="T1306" i="24"/>
  <c r="N1306" i="24"/>
  <c r="M1306" i="24"/>
  <c r="H1306" i="24"/>
  <c r="T1305" i="24"/>
  <c r="N1305" i="24"/>
  <c r="M1305" i="24"/>
  <c r="H1305" i="24"/>
  <c r="T1304" i="24"/>
  <c r="N1304" i="24"/>
  <c r="M1304" i="24"/>
  <c r="H1304" i="24"/>
  <c r="T1303" i="24"/>
  <c r="N1303" i="24"/>
  <c r="M1303" i="24"/>
  <c r="H1303" i="24"/>
  <c r="T1302" i="24"/>
  <c r="N1302" i="24"/>
  <c r="M1302" i="24"/>
  <c r="H1302" i="24"/>
  <c r="T1301" i="24"/>
  <c r="N1301" i="24"/>
  <c r="M1301" i="24"/>
  <c r="H1301" i="24"/>
  <c r="T1300" i="24"/>
  <c r="N1300" i="24"/>
  <c r="M1300" i="24"/>
  <c r="H1300" i="24"/>
  <c r="T1299" i="24"/>
  <c r="N1299" i="24"/>
  <c r="M1299" i="24"/>
  <c r="H1299" i="24"/>
  <c r="T1298" i="24"/>
  <c r="N1298" i="24"/>
  <c r="M1298" i="24"/>
  <c r="H1298" i="24"/>
  <c r="T1297" i="24"/>
  <c r="N1297" i="24"/>
  <c r="M1297" i="24"/>
  <c r="H1297" i="24"/>
  <c r="T1296" i="24"/>
  <c r="N1296" i="24"/>
  <c r="M1296" i="24"/>
  <c r="H1296" i="24"/>
  <c r="T1295" i="24"/>
  <c r="N1295" i="24"/>
  <c r="M1295" i="24"/>
  <c r="H1295" i="24"/>
  <c r="T1294" i="24"/>
  <c r="N1294" i="24"/>
  <c r="M1294" i="24"/>
  <c r="H1294" i="24"/>
  <c r="T1293" i="24"/>
  <c r="N1293" i="24"/>
  <c r="M1293" i="24"/>
  <c r="H1293" i="24"/>
  <c r="T1292" i="24"/>
  <c r="N1292" i="24"/>
  <c r="M1292" i="24"/>
  <c r="H1292" i="24"/>
  <c r="T1291" i="24"/>
  <c r="N1291" i="24"/>
  <c r="M1291" i="24"/>
  <c r="H1291" i="24"/>
  <c r="T1290" i="24"/>
  <c r="N1290" i="24"/>
  <c r="M1290" i="24"/>
  <c r="H1290" i="24"/>
  <c r="T1289" i="24"/>
  <c r="N1289" i="24"/>
  <c r="M1289" i="24"/>
  <c r="H1289" i="24"/>
  <c r="T1288" i="24"/>
  <c r="N1288" i="24"/>
  <c r="M1288" i="24"/>
  <c r="H1288" i="24"/>
  <c r="T1287" i="24"/>
  <c r="N1287" i="24"/>
  <c r="M1287" i="24"/>
  <c r="H1287" i="24"/>
  <c r="T1286" i="24"/>
  <c r="N1286" i="24"/>
  <c r="M1286" i="24"/>
  <c r="H1286" i="24"/>
  <c r="T1285" i="24"/>
  <c r="N1285" i="24"/>
  <c r="M1285" i="24"/>
  <c r="H1285" i="24"/>
  <c r="T1284" i="24"/>
  <c r="N1284" i="24"/>
  <c r="M1284" i="24"/>
  <c r="H1284" i="24"/>
  <c r="T1283" i="24"/>
  <c r="N1283" i="24"/>
  <c r="M1283" i="24"/>
  <c r="H1283" i="24"/>
  <c r="T1282" i="24"/>
  <c r="N1282" i="24"/>
  <c r="M1282" i="24"/>
  <c r="H1282" i="24"/>
  <c r="T1281" i="24"/>
  <c r="N1281" i="24"/>
  <c r="M1281" i="24"/>
  <c r="H1281" i="24"/>
  <c r="T1280" i="24"/>
  <c r="N1280" i="24"/>
  <c r="M1280" i="24"/>
  <c r="H1280" i="24"/>
  <c r="T1279" i="24"/>
  <c r="N1279" i="24"/>
  <c r="M1279" i="24"/>
  <c r="H1279" i="24"/>
  <c r="T1278" i="24"/>
  <c r="N1278" i="24"/>
  <c r="M1278" i="24"/>
  <c r="H1278" i="24"/>
  <c r="T1277" i="24"/>
  <c r="N1277" i="24"/>
  <c r="M1277" i="24"/>
  <c r="H1277" i="24"/>
  <c r="T1276" i="24"/>
  <c r="N1276" i="24"/>
  <c r="M1276" i="24"/>
  <c r="H1276" i="24"/>
  <c r="T1275" i="24"/>
  <c r="N1275" i="24"/>
  <c r="M1275" i="24"/>
  <c r="H1275" i="24"/>
  <c r="T1274" i="24"/>
  <c r="N1274" i="24"/>
  <c r="M1274" i="24"/>
  <c r="H1274" i="24"/>
  <c r="T1273" i="24"/>
  <c r="N1273" i="24"/>
  <c r="M1273" i="24"/>
  <c r="H1273" i="24"/>
  <c r="T1272" i="24"/>
  <c r="N1272" i="24"/>
  <c r="M1272" i="24"/>
  <c r="H1272" i="24"/>
  <c r="T1271" i="24"/>
  <c r="N1271" i="24"/>
  <c r="M1271" i="24"/>
  <c r="H1271" i="24"/>
  <c r="T1270" i="24"/>
  <c r="N1270" i="24"/>
  <c r="M1270" i="24"/>
  <c r="H1270" i="24"/>
  <c r="T1269" i="24"/>
  <c r="N1269" i="24"/>
  <c r="M1269" i="24"/>
  <c r="H1269" i="24"/>
  <c r="T1268" i="24"/>
  <c r="N1268" i="24"/>
  <c r="M1268" i="24"/>
  <c r="H1268" i="24"/>
  <c r="T1267" i="24"/>
  <c r="N1267" i="24"/>
  <c r="M1267" i="24"/>
  <c r="H1267" i="24"/>
  <c r="T1266" i="24"/>
  <c r="N1266" i="24"/>
  <c r="M1266" i="24"/>
  <c r="H1266" i="24"/>
  <c r="T1265" i="24"/>
  <c r="N1265" i="24"/>
  <c r="M1265" i="24"/>
  <c r="H1265" i="24"/>
  <c r="T1264" i="24"/>
  <c r="N1264" i="24"/>
  <c r="M1264" i="24"/>
  <c r="H1264" i="24"/>
  <c r="T1263" i="24"/>
  <c r="N1263" i="24"/>
  <c r="M1263" i="24"/>
  <c r="H1263" i="24"/>
  <c r="T1262" i="24"/>
  <c r="N1262" i="24"/>
  <c r="M1262" i="24"/>
  <c r="H1262" i="24"/>
  <c r="T1261" i="24"/>
  <c r="N1261" i="24"/>
  <c r="M1261" i="24"/>
  <c r="H1261" i="24"/>
  <c r="T1260" i="24"/>
  <c r="N1260" i="24"/>
  <c r="M1260" i="24"/>
  <c r="H1260" i="24"/>
  <c r="T1259" i="24"/>
  <c r="N1259" i="24"/>
  <c r="M1259" i="24"/>
  <c r="H1259" i="24"/>
  <c r="T1258" i="24"/>
  <c r="N1258" i="24"/>
  <c r="M1258" i="24"/>
  <c r="H1258" i="24"/>
  <c r="T1257" i="24"/>
  <c r="N1257" i="24"/>
  <c r="M1257" i="24"/>
  <c r="H1257" i="24"/>
  <c r="T1256" i="24"/>
  <c r="N1256" i="24"/>
  <c r="M1256" i="24"/>
  <c r="H1256" i="24"/>
  <c r="T1255" i="24"/>
  <c r="N1255" i="24"/>
  <c r="M1255" i="24"/>
  <c r="H1255" i="24"/>
  <c r="T1254" i="24"/>
  <c r="N1254" i="24"/>
  <c r="M1254" i="24"/>
  <c r="H1254" i="24"/>
  <c r="T1253" i="24"/>
  <c r="N1253" i="24"/>
  <c r="M1253" i="24"/>
  <c r="H1253" i="24"/>
  <c r="T1252" i="24"/>
  <c r="N1252" i="24"/>
  <c r="M1252" i="24"/>
  <c r="H1252" i="24"/>
  <c r="T1251" i="24"/>
  <c r="N1251" i="24"/>
  <c r="M1251" i="24"/>
  <c r="H1251" i="24"/>
  <c r="T1250" i="24"/>
  <c r="N1250" i="24"/>
  <c r="M1250" i="24"/>
  <c r="H1250" i="24"/>
  <c r="T1249" i="24"/>
  <c r="N1249" i="24"/>
  <c r="M1249" i="24"/>
  <c r="H1249" i="24"/>
  <c r="T1248" i="24"/>
  <c r="N1248" i="24"/>
  <c r="M1248" i="24"/>
  <c r="H1248" i="24"/>
  <c r="T1247" i="24"/>
  <c r="N1247" i="24"/>
  <c r="M1247" i="24"/>
  <c r="H1247" i="24"/>
  <c r="T1246" i="24"/>
  <c r="N1246" i="24"/>
  <c r="M1246" i="24"/>
  <c r="H1246" i="24"/>
  <c r="T1245" i="24"/>
  <c r="N1245" i="24"/>
  <c r="M1245" i="24"/>
  <c r="H1245" i="24"/>
  <c r="T1244" i="24"/>
  <c r="N1244" i="24"/>
  <c r="M1244" i="24"/>
  <c r="H1244" i="24"/>
  <c r="T1243" i="24"/>
  <c r="N1243" i="24"/>
  <c r="M1243" i="24"/>
  <c r="H1243" i="24"/>
  <c r="T1242" i="24"/>
  <c r="N1242" i="24"/>
  <c r="M1242" i="24"/>
  <c r="H1242" i="24"/>
  <c r="T1241" i="24"/>
  <c r="N1241" i="24"/>
  <c r="M1241" i="24"/>
  <c r="H1241" i="24"/>
  <c r="T1240" i="24"/>
  <c r="N1240" i="24"/>
  <c r="M1240" i="24"/>
  <c r="H1240" i="24"/>
  <c r="T1239" i="24"/>
  <c r="N1239" i="24"/>
  <c r="M1239" i="24"/>
  <c r="H1239" i="24"/>
  <c r="T1238" i="24"/>
  <c r="N1238" i="24"/>
  <c r="M1238" i="24"/>
  <c r="H1238" i="24"/>
  <c r="T1237" i="24"/>
  <c r="N1237" i="24"/>
  <c r="M1237" i="24"/>
  <c r="H1237" i="24"/>
  <c r="T1236" i="24"/>
  <c r="N1236" i="24"/>
  <c r="M1236" i="24"/>
  <c r="H1236" i="24"/>
  <c r="T1235" i="24"/>
  <c r="N1235" i="24"/>
  <c r="M1235" i="24"/>
  <c r="H1235" i="24"/>
  <c r="T1234" i="24"/>
  <c r="N1234" i="24"/>
  <c r="M1234" i="24"/>
  <c r="H1234" i="24"/>
  <c r="T1233" i="24"/>
  <c r="N1233" i="24"/>
  <c r="M1233" i="24"/>
  <c r="H1233" i="24"/>
  <c r="T1232" i="24"/>
  <c r="N1232" i="24"/>
  <c r="M1232" i="24"/>
  <c r="H1232" i="24"/>
  <c r="T1231" i="24"/>
  <c r="N1231" i="24"/>
  <c r="M1231" i="24"/>
  <c r="H1231" i="24"/>
  <c r="T1230" i="24"/>
  <c r="N1230" i="24"/>
  <c r="M1230" i="24"/>
  <c r="H1230" i="24"/>
  <c r="T1229" i="24"/>
  <c r="N1229" i="24"/>
  <c r="M1229" i="24"/>
  <c r="H1229" i="24"/>
  <c r="T1228" i="24"/>
  <c r="N1228" i="24"/>
  <c r="M1228" i="24"/>
  <c r="H1228" i="24"/>
  <c r="T1227" i="24"/>
  <c r="N1227" i="24"/>
  <c r="M1227" i="24"/>
  <c r="H1227" i="24"/>
  <c r="T1226" i="24"/>
  <c r="N1226" i="24"/>
  <c r="M1226" i="24"/>
  <c r="H1226" i="24"/>
  <c r="T1225" i="24"/>
  <c r="N1225" i="24"/>
  <c r="M1225" i="24"/>
  <c r="H1225" i="24"/>
  <c r="T1224" i="24"/>
  <c r="N1224" i="24"/>
  <c r="M1224" i="24"/>
  <c r="H1224" i="24"/>
  <c r="T1223" i="24"/>
  <c r="N1223" i="24"/>
  <c r="M1223" i="24"/>
  <c r="H1223" i="24"/>
  <c r="T1222" i="24"/>
  <c r="N1222" i="24"/>
  <c r="M1222" i="24"/>
  <c r="H1222" i="24"/>
  <c r="T1221" i="24"/>
  <c r="N1221" i="24"/>
  <c r="M1221" i="24"/>
  <c r="H1221" i="24"/>
  <c r="T1220" i="24"/>
  <c r="N1220" i="24"/>
  <c r="M1220" i="24"/>
  <c r="H1220" i="24"/>
  <c r="T1219" i="24"/>
  <c r="N1219" i="24"/>
  <c r="M1219" i="24"/>
  <c r="H1219" i="24"/>
  <c r="T1218" i="24"/>
  <c r="N1218" i="24"/>
  <c r="M1218" i="24"/>
  <c r="H1218" i="24"/>
  <c r="T1217" i="24"/>
  <c r="N1217" i="24"/>
  <c r="M1217" i="24"/>
  <c r="H1217" i="24"/>
  <c r="T1216" i="24"/>
  <c r="N1216" i="24"/>
  <c r="M1216" i="24"/>
  <c r="H1216" i="24"/>
  <c r="T1215" i="24"/>
  <c r="N1215" i="24"/>
  <c r="M1215" i="24"/>
  <c r="H1215" i="24"/>
  <c r="T1214" i="24"/>
  <c r="N1214" i="24"/>
  <c r="M1214" i="24"/>
  <c r="H1214" i="24"/>
  <c r="T1213" i="24"/>
  <c r="N1213" i="24"/>
  <c r="M1213" i="24"/>
  <c r="H1213" i="24"/>
  <c r="T1212" i="24"/>
  <c r="N1212" i="24"/>
  <c r="M1212" i="24"/>
  <c r="H1212" i="24"/>
  <c r="T1211" i="24"/>
  <c r="N1211" i="24"/>
  <c r="M1211" i="24"/>
  <c r="H1211" i="24"/>
  <c r="T1210" i="24"/>
  <c r="N1210" i="24"/>
  <c r="M1210" i="24"/>
  <c r="H1210" i="24"/>
  <c r="T1209" i="24"/>
  <c r="N1209" i="24"/>
  <c r="M1209" i="24"/>
  <c r="H1209" i="24"/>
  <c r="T1208" i="24"/>
  <c r="N1208" i="24"/>
  <c r="M1208" i="24"/>
  <c r="H1208" i="24"/>
  <c r="T1207" i="24"/>
  <c r="N1207" i="24"/>
  <c r="M1207" i="24"/>
  <c r="H1207" i="24"/>
  <c r="T1206" i="24"/>
  <c r="N1206" i="24"/>
  <c r="M1206" i="24"/>
  <c r="H1206" i="24"/>
  <c r="T1205" i="24"/>
  <c r="N1205" i="24"/>
  <c r="M1205" i="24"/>
  <c r="H1205" i="24"/>
  <c r="T1204" i="24"/>
  <c r="N1204" i="24"/>
  <c r="M1204" i="24"/>
  <c r="H1204" i="24"/>
  <c r="T1203" i="24"/>
  <c r="N1203" i="24"/>
  <c r="M1203" i="24"/>
  <c r="H1203" i="24"/>
  <c r="T1202" i="24"/>
  <c r="N1202" i="24"/>
  <c r="M1202" i="24"/>
  <c r="H1202" i="24"/>
  <c r="T1201" i="24"/>
  <c r="N1201" i="24"/>
  <c r="M1201" i="24"/>
  <c r="H1201" i="24"/>
  <c r="T1200" i="24"/>
  <c r="N1200" i="24"/>
  <c r="M1200" i="24"/>
  <c r="H1200" i="24"/>
  <c r="T1199" i="24"/>
  <c r="N1199" i="24"/>
  <c r="M1199" i="24"/>
  <c r="H1199" i="24"/>
  <c r="T1198" i="24"/>
  <c r="N1198" i="24"/>
  <c r="M1198" i="24"/>
  <c r="H1198" i="24"/>
  <c r="T1197" i="24"/>
  <c r="N1197" i="24"/>
  <c r="M1197" i="24"/>
  <c r="H1197" i="24"/>
  <c r="T1196" i="24"/>
  <c r="N1196" i="24"/>
  <c r="M1196" i="24"/>
  <c r="H1196" i="24"/>
  <c r="T1195" i="24"/>
  <c r="N1195" i="24"/>
  <c r="M1195" i="24"/>
  <c r="H1195" i="24"/>
  <c r="T1194" i="24"/>
  <c r="N1194" i="24"/>
  <c r="M1194" i="24"/>
  <c r="H1194" i="24"/>
  <c r="T1193" i="24"/>
  <c r="N1193" i="24"/>
  <c r="M1193" i="24"/>
  <c r="H1193" i="24"/>
  <c r="T1192" i="24"/>
  <c r="N1192" i="24"/>
  <c r="M1192" i="24"/>
  <c r="H1192" i="24"/>
  <c r="T1191" i="24"/>
  <c r="N1191" i="24"/>
  <c r="M1191" i="24"/>
  <c r="H1191" i="24"/>
  <c r="T1190" i="24"/>
  <c r="N1190" i="24"/>
  <c r="M1190" i="24"/>
  <c r="H1190" i="24"/>
  <c r="T1189" i="24"/>
  <c r="N1189" i="24"/>
  <c r="M1189" i="24"/>
  <c r="H1189" i="24"/>
  <c r="T1188" i="24"/>
  <c r="N1188" i="24"/>
  <c r="M1188" i="24"/>
  <c r="H1188" i="24"/>
  <c r="T1187" i="24"/>
  <c r="V1187" i="24" s="1"/>
  <c r="N1187" i="24"/>
  <c r="M1187" i="24"/>
  <c r="H1187" i="24"/>
  <c r="T1186" i="24"/>
  <c r="V1186" i="24" s="1"/>
  <c r="N1186" i="24"/>
  <c r="M1186" i="24"/>
  <c r="H1186" i="24"/>
  <c r="T1185" i="24"/>
  <c r="V1185" i="24" s="1"/>
  <c r="N1185" i="24"/>
  <c r="M1185" i="24"/>
  <c r="H1185" i="24"/>
  <c r="T1184" i="24"/>
  <c r="V1184" i="24" s="1"/>
  <c r="N1184" i="24"/>
  <c r="M1184" i="24"/>
  <c r="H1184" i="24"/>
  <c r="T1183" i="24"/>
  <c r="V1183" i="24" s="1"/>
  <c r="N1183" i="24"/>
  <c r="M1183" i="24"/>
  <c r="H1183" i="24"/>
  <c r="T1182" i="24"/>
  <c r="V1182" i="24" s="1"/>
  <c r="N1182" i="24"/>
  <c r="M1182" i="24"/>
  <c r="H1182" i="24"/>
  <c r="T1181" i="24"/>
  <c r="V1181" i="24" s="1"/>
  <c r="N1181" i="24"/>
  <c r="M1181" i="24"/>
  <c r="H1181" i="24"/>
  <c r="T1180" i="24"/>
  <c r="V1180" i="24" s="1"/>
  <c r="N1180" i="24"/>
  <c r="M1180" i="24"/>
  <c r="H1180" i="24"/>
  <c r="T1179" i="24"/>
  <c r="V1179" i="24" s="1"/>
  <c r="N1179" i="24"/>
  <c r="M1179" i="24"/>
  <c r="H1179" i="24"/>
  <c r="T1178" i="24"/>
  <c r="V1178" i="24" s="1"/>
  <c r="N1178" i="24"/>
  <c r="M1178" i="24"/>
  <c r="H1178" i="24"/>
  <c r="T1177" i="24"/>
  <c r="V1177" i="24" s="1"/>
  <c r="N1177" i="24"/>
  <c r="M1177" i="24"/>
  <c r="H1177" i="24"/>
  <c r="T1176" i="24"/>
  <c r="V1176" i="24" s="1"/>
  <c r="N1176" i="24"/>
  <c r="M1176" i="24"/>
  <c r="H1176" i="24"/>
  <c r="T1175" i="24"/>
  <c r="V1175" i="24" s="1"/>
  <c r="N1175" i="24"/>
  <c r="M1175" i="24"/>
  <c r="H1175" i="24"/>
  <c r="T1174" i="24"/>
  <c r="V1174" i="24" s="1"/>
  <c r="N1174" i="24"/>
  <c r="M1174" i="24"/>
  <c r="H1174" i="24"/>
  <c r="T1173" i="24"/>
  <c r="V1173" i="24" s="1"/>
  <c r="N1173" i="24"/>
  <c r="M1173" i="24"/>
  <c r="H1173" i="24"/>
  <c r="T1172" i="24"/>
  <c r="V1172" i="24" s="1"/>
  <c r="N1172" i="24"/>
  <c r="M1172" i="24"/>
  <c r="H1172" i="24"/>
  <c r="T1171" i="24"/>
  <c r="V1171" i="24" s="1"/>
  <c r="N1171" i="24"/>
  <c r="M1171" i="24"/>
  <c r="H1171" i="24"/>
  <c r="T1170" i="24"/>
  <c r="V1170" i="24" s="1"/>
  <c r="N1170" i="24"/>
  <c r="M1170" i="24"/>
  <c r="H1170" i="24"/>
  <c r="T1169" i="24"/>
  <c r="V1169" i="24" s="1"/>
  <c r="N1169" i="24"/>
  <c r="M1169" i="24"/>
  <c r="H1169" i="24"/>
  <c r="T1168" i="24"/>
  <c r="V1168" i="24" s="1"/>
  <c r="N1168" i="24"/>
  <c r="M1168" i="24"/>
  <c r="H1168" i="24"/>
  <c r="T1167" i="24"/>
  <c r="V1167" i="24" s="1"/>
  <c r="N1167" i="24"/>
  <c r="M1167" i="24"/>
  <c r="H1167" i="24"/>
  <c r="T1166" i="24"/>
  <c r="V1166" i="24" s="1"/>
  <c r="N1166" i="24"/>
  <c r="M1166" i="24"/>
  <c r="H1166" i="24"/>
  <c r="T1165" i="24"/>
  <c r="V1165" i="24" s="1"/>
  <c r="N1165" i="24"/>
  <c r="M1165" i="24"/>
  <c r="H1165" i="24"/>
  <c r="T1164" i="24"/>
  <c r="V1164" i="24" s="1"/>
  <c r="N1164" i="24"/>
  <c r="M1164" i="24"/>
  <c r="H1164" i="24"/>
  <c r="T1163" i="24"/>
  <c r="V1163" i="24" s="1"/>
  <c r="N1163" i="24"/>
  <c r="M1163" i="24"/>
  <c r="H1163" i="24"/>
  <c r="T1162" i="24"/>
  <c r="V1162" i="24" s="1"/>
  <c r="N1162" i="24"/>
  <c r="M1162" i="24"/>
  <c r="H1162" i="24"/>
  <c r="T1161" i="24"/>
  <c r="V1161" i="24" s="1"/>
  <c r="N1161" i="24"/>
  <c r="M1161" i="24"/>
  <c r="H1161" i="24"/>
  <c r="T1160" i="24"/>
  <c r="V1160" i="24" s="1"/>
  <c r="N1160" i="24"/>
  <c r="M1160" i="24"/>
  <c r="H1160" i="24"/>
  <c r="T1159" i="24"/>
  <c r="V1159" i="24" s="1"/>
  <c r="N1159" i="24"/>
  <c r="M1159" i="24"/>
  <c r="H1159" i="24"/>
  <c r="T1158" i="24"/>
  <c r="V1158" i="24" s="1"/>
  <c r="N1158" i="24"/>
  <c r="M1158" i="24"/>
  <c r="H1158" i="24"/>
  <c r="T1157" i="24"/>
  <c r="V1157" i="24" s="1"/>
  <c r="N1157" i="24"/>
  <c r="M1157" i="24"/>
  <c r="H1157" i="24"/>
  <c r="T1156" i="24"/>
  <c r="V1156" i="24" s="1"/>
  <c r="N1156" i="24"/>
  <c r="M1156" i="24"/>
  <c r="H1156" i="24"/>
  <c r="T1155" i="24"/>
  <c r="V1155" i="24" s="1"/>
  <c r="N1155" i="24"/>
  <c r="M1155" i="24"/>
  <c r="H1155" i="24"/>
  <c r="T1154" i="24"/>
  <c r="V1154" i="24" s="1"/>
  <c r="N1154" i="24"/>
  <c r="M1154" i="24"/>
  <c r="H1154" i="24"/>
  <c r="T1153" i="24"/>
  <c r="V1153" i="24" s="1"/>
  <c r="N1153" i="24"/>
  <c r="M1153" i="24"/>
  <c r="H1153" i="24"/>
  <c r="T1152" i="24"/>
  <c r="V1152" i="24" s="1"/>
  <c r="N1152" i="24"/>
  <c r="M1152" i="24"/>
  <c r="H1152" i="24"/>
  <c r="T1151" i="24"/>
  <c r="V1151" i="24" s="1"/>
  <c r="N1151" i="24"/>
  <c r="M1151" i="24"/>
  <c r="H1151" i="24"/>
  <c r="T1150" i="24"/>
  <c r="V1150" i="24" s="1"/>
  <c r="N1150" i="24"/>
  <c r="M1150" i="24"/>
  <c r="H1150" i="24"/>
  <c r="T1149" i="24"/>
  <c r="V1149" i="24" s="1"/>
  <c r="N1149" i="24"/>
  <c r="M1149" i="24"/>
  <c r="H1149" i="24"/>
  <c r="T1148" i="24"/>
  <c r="V1148" i="24" s="1"/>
  <c r="N1148" i="24"/>
  <c r="M1148" i="24"/>
  <c r="H1148" i="24"/>
  <c r="T1147" i="24"/>
  <c r="V1147" i="24" s="1"/>
  <c r="N1147" i="24"/>
  <c r="M1147" i="24"/>
  <c r="H1147" i="24"/>
  <c r="T1146" i="24"/>
  <c r="V1146" i="24" s="1"/>
  <c r="N1146" i="24"/>
  <c r="M1146" i="24"/>
  <c r="H1146" i="24"/>
  <c r="T1145" i="24"/>
  <c r="V1145" i="24" s="1"/>
  <c r="N1145" i="24"/>
  <c r="M1145" i="24"/>
  <c r="H1145" i="24"/>
  <c r="T1144" i="24"/>
  <c r="V1144" i="24" s="1"/>
  <c r="N1144" i="24"/>
  <c r="M1144" i="24"/>
  <c r="H1144" i="24"/>
  <c r="T1143" i="24"/>
  <c r="V1143" i="24" s="1"/>
  <c r="N1143" i="24"/>
  <c r="M1143" i="24"/>
  <c r="H1143" i="24"/>
  <c r="T1142" i="24"/>
  <c r="V1142" i="24" s="1"/>
  <c r="N1142" i="24"/>
  <c r="M1142" i="24"/>
  <c r="H1142" i="24"/>
  <c r="T1141" i="24"/>
  <c r="V1141" i="24" s="1"/>
  <c r="N1141" i="24"/>
  <c r="M1141" i="24"/>
  <c r="H1141" i="24"/>
  <c r="T1140" i="24"/>
  <c r="V1140" i="24" s="1"/>
  <c r="N1140" i="24"/>
  <c r="M1140" i="24"/>
  <c r="H1140" i="24"/>
  <c r="T1139" i="24"/>
  <c r="V1139" i="24" s="1"/>
  <c r="N1139" i="24"/>
  <c r="M1139" i="24"/>
  <c r="H1139" i="24"/>
  <c r="T1138" i="24"/>
  <c r="V1138" i="24" s="1"/>
  <c r="N1138" i="24"/>
  <c r="M1138" i="24"/>
  <c r="H1138" i="24"/>
  <c r="T1137" i="24"/>
  <c r="V1137" i="24" s="1"/>
  <c r="N1137" i="24"/>
  <c r="M1137" i="24"/>
  <c r="H1137" i="24"/>
  <c r="T1136" i="24"/>
  <c r="V1136" i="24" s="1"/>
  <c r="N1136" i="24"/>
  <c r="M1136" i="24"/>
  <c r="H1136" i="24"/>
  <c r="T1135" i="24"/>
  <c r="V1135" i="24" s="1"/>
  <c r="N1135" i="24"/>
  <c r="M1135" i="24"/>
  <c r="H1135" i="24"/>
  <c r="T1134" i="24"/>
  <c r="V1134" i="24" s="1"/>
  <c r="N1134" i="24"/>
  <c r="M1134" i="24"/>
  <c r="H1134" i="24"/>
  <c r="T1133" i="24"/>
  <c r="V1133" i="24" s="1"/>
  <c r="N1133" i="24"/>
  <c r="M1133" i="24"/>
  <c r="H1133" i="24"/>
  <c r="T1132" i="24"/>
  <c r="V1132" i="24" s="1"/>
  <c r="N1132" i="24"/>
  <c r="M1132" i="24"/>
  <c r="H1132" i="24"/>
  <c r="T1131" i="24"/>
  <c r="V1131" i="24" s="1"/>
  <c r="N1131" i="24"/>
  <c r="M1131" i="24"/>
  <c r="H1131" i="24"/>
  <c r="T1130" i="24"/>
  <c r="V1130" i="24" s="1"/>
  <c r="N1130" i="24"/>
  <c r="M1130" i="24"/>
  <c r="H1130" i="24"/>
  <c r="T1129" i="24"/>
  <c r="V1129" i="24" s="1"/>
  <c r="N1129" i="24"/>
  <c r="M1129" i="24"/>
  <c r="H1129" i="24"/>
  <c r="T1128" i="24"/>
  <c r="V1128" i="24" s="1"/>
  <c r="N1128" i="24"/>
  <c r="M1128" i="24"/>
  <c r="H1128" i="24"/>
  <c r="T1127" i="24"/>
  <c r="V1127" i="24" s="1"/>
  <c r="N1127" i="24"/>
  <c r="M1127" i="24"/>
  <c r="H1127" i="24"/>
  <c r="T1126" i="24"/>
  <c r="V1126" i="24" s="1"/>
  <c r="N1126" i="24"/>
  <c r="M1126" i="24"/>
  <c r="H1126" i="24"/>
  <c r="T1125" i="24"/>
  <c r="V1125" i="24" s="1"/>
  <c r="N1125" i="24"/>
  <c r="M1125" i="24"/>
  <c r="H1125" i="24"/>
  <c r="T1124" i="24"/>
  <c r="V1124" i="24" s="1"/>
  <c r="N1124" i="24"/>
  <c r="M1124" i="24"/>
  <c r="H1124" i="24"/>
  <c r="T1123" i="24"/>
  <c r="V1123" i="24" s="1"/>
  <c r="N1123" i="24"/>
  <c r="M1123" i="24"/>
  <c r="H1123" i="24"/>
  <c r="T1122" i="24"/>
  <c r="V1122" i="24" s="1"/>
  <c r="N1122" i="24"/>
  <c r="M1122" i="24"/>
  <c r="H1122" i="24"/>
  <c r="T1121" i="24"/>
  <c r="V1121" i="24" s="1"/>
  <c r="N1121" i="24"/>
  <c r="M1121" i="24"/>
  <c r="H1121" i="24"/>
  <c r="T1120" i="24"/>
  <c r="V1120" i="24" s="1"/>
  <c r="N1120" i="24"/>
  <c r="M1120" i="24"/>
  <c r="H1120" i="24"/>
  <c r="T1119" i="24"/>
  <c r="V1119" i="24" s="1"/>
  <c r="N1119" i="24"/>
  <c r="M1119" i="24"/>
  <c r="H1119" i="24"/>
  <c r="T1118" i="24"/>
  <c r="V1118" i="24" s="1"/>
  <c r="N1118" i="24"/>
  <c r="M1118" i="24"/>
  <c r="H1118" i="24"/>
  <c r="T1117" i="24"/>
  <c r="V1117" i="24" s="1"/>
  <c r="N1117" i="24"/>
  <c r="M1117" i="24"/>
  <c r="H1117" i="24"/>
  <c r="T1116" i="24"/>
  <c r="V1116" i="24" s="1"/>
  <c r="N1116" i="24"/>
  <c r="M1116" i="24"/>
  <c r="H1116" i="24"/>
  <c r="T1115" i="24"/>
  <c r="V1115" i="24" s="1"/>
  <c r="N1115" i="24"/>
  <c r="M1115" i="24"/>
  <c r="H1115" i="24"/>
  <c r="T1114" i="24"/>
  <c r="V1114" i="24" s="1"/>
  <c r="N1114" i="24"/>
  <c r="M1114" i="24"/>
  <c r="H1114" i="24"/>
  <c r="T1113" i="24"/>
  <c r="V1113" i="24" s="1"/>
  <c r="N1113" i="24"/>
  <c r="M1113" i="24"/>
  <c r="H1113" i="24"/>
  <c r="T1112" i="24"/>
  <c r="V1112" i="24" s="1"/>
  <c r="N1112" i="24"/>
  <c r="M1112" i="24"/>
  <c r="H1112" i="24"/>
  <c r="T1111" i="24"/>
  <c r="V1111" i="24" s="1"/>
  <c r="N1111" i="24"/>
  <c r="M1111" i="24"/>
  <c r="H1111" i="24"/>
  <c r="T1110" i="24"/>
  <c r="V1110" i="24" s="1"/>
  <c r="N1110" i="24"/>
  <c r="M1110" i="24"/>
  <c r="H1110" i="24"/>
  <c r="T1109" i="24"/>
  <c r="V1109" i="24" s="1"/>
  <c r="N1109" i="24"/>
  <c r="M1109" i="24"/>
  <c r="H1109" i="24"/>
  <c r="T1108" i="24"/>
  <c r="V1108" i="24" s="1"/>
  <c r="N1108" i="24"/>
  <c r="M1108" i="24"/>
  <c r="H1108" i="24"/>
  <c r="T1107" i="24"/>
  <c r="V1107" i="24" s="1"/>
  <c r="N1107" i="24"/>
  <c r="M1107" i="24"/>
  <c r="H1107" i="24"/>
  <c r="T1106" i="24"/>
  <c r="V1106" i="24" s="1"/>
  <c r="N1106" i="24"/>
  <c r="M1106" i="24"/>
  <c r="H1106" i="24"/>
  <c r="T1105" i="24"/>
  <c r="V1105" i="24" s="1"/>
  <c r="N1105" i="24"/>
  <c r="M1105" i="24"/>
  <c r="H1105" i="24"/>
  <c r="T1104" i="24"/>
  <c r="V1104" i="24" s="1"/>
  <c r="N1104" i="24"/>
  <c r="M1104" i="24"/>
  <c r="H1104" i="24"/>
  <c r="T1103" i="24"/>
  <c r="V1103" i="24" s="1"/>
  <c r="N1103" i="24"/>
  <c r="M1103" i="24"/>
  <c r="H1103" i="24"/>
  <c r="T1102" i="24"/>
  <c r="V1102" i="24" s="1"/>
  <c r="N1102" i="24"/>
  <c r="M1102" i="24"/>
  <c r="H1102" i="24"/>
  <c r="T1101" i="24"/>
  <c r="V1101" i="24" s="1"/>
  <c r="N1101" i="24"/>
  <c r="M1101" i="24"/>
  <c r="H1101" i="24"/>
  <c r="T1100" i="24"/>
  <c r="V1100" i="24" s="1"/>
  <c r="N1100" i="24"/>
  <c r="M1100" i="24"/>
  <c r="H1100" i="24"/>
  <c r="T1099" i="24"/>
  <c r="V1099" i="24" s="1"/>
  <c r="N1099" i="24"/>
  <c r="M1099" i="24"/>
  <c r="H1099" i="24"/>
  <c r="T1098" i="24"/>
  <c r="V1098" i="24" s="1"/>
  <c r="N1098" i="24"/>
  <c r="M1098" i="24"/>
  <c r="H1098" i="24"/>
  <c r="T1097" i="24"/>
  <c r="V1097" i="24" s="1"/>
  <c r="N1097" i="24"/>
  <c r="M1097" i="24"/>
  <c r="H1097" i="24"/>
  <c r="T1096" i="24"/>
  <c r="V1096" i="24" s="1"/>
  <c r="N1096" i="24"/>
  <c r="M1096" i="24"/>
  <c r="H1096" i="24"/>
  <c r="T1095" i="24"/>
  <c r="V1095" i="24" s="1"/>
  <c r="N1095" i="24"/>
  <c r="M1095" i="24"/>
  <c r="H1095" i="24"/>
  <c r="T1094" i="24"/>
  <c r="V1094" i="24" s="1"/>
  <c r="N1094" i="24"/>
  <c r="M1094" i="24"/>
  <c r="H1094" i="24"/>
  <c r="T1093" i="24"/>
  <c r="V1093" i="24" s="1"/>
  <c r="N1093" i="24"/>
  <c r="M1093" i="24"/>
  <c r="H1093" i="24"/>
  <c r="T1092" i="24"/>
  <c r="V1092" i="24" s="1"/>
  <c r="N1092" i="24"/>
  <c r="M1092" i="24"/>
  <c r="H1092" i="24"/>
  <c r="T1091" i="24"/>
  <c r="V1091" i="24" s="1"/>
  <c r="N1091" i="24"/>
  <c r="M1091" i="24"/>
  <c r="H1091" i="24"/>
  <c r="T1090" i="24"/>
  <c r="V1090" i="24" s="1"/>
  <c r="N1090" i="24"/>
  <c r="M1090" i="24"/>
  <c r="H1090" i="24"/>
  <c r="T1089" i="24"/>
  <c r="V1089" i="24" s="1"/>
  <c r="N1089" i="24"/>
  <c r="M1089" i="24"/>
  <c r="H1089" i="24"/>
  <c r="T1088" i="24"/>
  <c r="V1088" i="24" s="1"/>
  <c r="N1088" i="24"/>
  <c r="M1088" i="24"/>
  <c r="H1088" i="24"/>
  <c r="T1087" i="24"/>
  <c r="V1087" i="24" s="1"/>
  <c r="N1087" i="24"/>
  <c r="M1087" i="24"/>
  <c r="H1087" i="24"/>
  <c r="T1086" i="24"/>
  <c r="V1086" i="24" s="1"/>
  <c r="N1086" i="24"/>
  <c r="M1086" i="24"/>
  <c r="H1086" i="24"/>
  <c r="T1085" i="24"/>
  <c r="V1085" i="24" s="1"/>
  <c r="N1085" i="24"/>
  <c r="M1085" i="24"/>
  <c r="H1085" i="24"/>
  <c r="T1084" i="24"/>
  <c r="V1084" i="24" s="1"/>
  <c r="N1084" i="24"/>
  <c r="M1084" i="24"/>
  <c r="H1084" i="24"/>
  <c r="T1083" i="24"/>
  <c r="V1083" i="24" s="1"/>
  <c r="N1083" i="24"/>
  <c r="M1083" i="24"/>
  <c r="H1083" i="24"/>
  <c r="T1082" i="24"/>
  <c r="V1082" i="24" s="1"/>
  <c r="N1082" i="24"/>
  <c r="M1082" i="24"/>
  <c r="H1082" i="24"/>
  <c r="T1081" i="24"/>
  <c r="V1081" i="24" s="1"/>
  <c r="N1081" i="24"/>
  <c r="M1081" i="24"/>
  <c r="H1081" i="24"/>
  <c r="T1080" i="24"/>
  <c r="V1080" i="24" s="1"/>
  <c r="N1080" i="24"/>
  <c r="M1080" i="24"/>
  <c r="H1080" i="24"/>
  <c r="T1079" i="24"/>
  <c r="V1079" i="24" s="1"/>
  <c r="N1079" i="24"/>
  <c r="M1079" i="24"/>
  <c r="H1079" i="24"/>
  <c r="T1078" i="24"/>
  <c r="V1078" i="24" s="1"/>
  <c r="N1078" i="24"/>
  <c r="M1078" i="24"/>
  <c r="H1078" i="24"/>
  <c r="T1077" i="24"/>
  <c r="V1077" i="24" s="1"/>
  <c r="N1077" i="24"/>
  <c r="M1077" i="24"/>
  <c r="H1077" i="24"/>
  <c r="T1076" i="24"/>
  <c r="V1076" i="24" s="1"/>
  <c r="N1076" i="24"/>
  <c r="M1076" i="24"/>
  <c r="H1076" i="24"/>
  <c r="T1075" i="24"/>
  <c r="V1075" i="24" s="1"/>
  <c r="N1075" i="24"/>
  <c r="M1075" i="24"/>
  <c r="H1075" i="24"/>
  <c r="T1074" i="24"/>
  <c r="V1074" i="24" s="1"/>
  <c r="N1074" i="24"/>
  <c r="M1074" i="24"/>
  <c r="H1074" i="24"/>
  <c r="T1073" i="24"/>
  <c r="V1073" i="24" s="1"/>
  <c r="N1073" i="24"/>
  <c r="M1073" i="24"/>
  <c r="H1073" i="24"/>
  <c r="T1072" i="24"/>
  <c r="V1072" i="24" s="1"/>
  <c r="N1072" i="24"/>
  <c r="M1072" i="24"/>
  <c r="H1072" i="24"/>
  <c r="T1071" i="24"/>
  <c r="V1071" i="24" s="1"/>
  <c r="N1071" i="24"/>
  <c r="M1071" i="24"/>
  <c r="H1071" i="24"/>
  <c r="T1070" i="24"/>
  <c r="V1070" i="24" s="1"/>
  <c r="N1070" i="24"/>
  <c r="M1070" i="24"/>
  <c r="H1070" i="24"/>
  <c r="T1069" i="24"/>
  <c r="V1069" i="24" s="1"/>
  <c r="N1069" i="24"/>
  <c r="M1069" i="24"/>
  <c r="H1069" i="24"/>
  <c r="T1068" i="24"/>
  <c r="V1068" i="24" s="1"/>
  <c r="N1068" i="24"/>
  <c r="M1068" i="24"/>
  <c r="H1068" i="24"/>
  <c r="T1067" i="24"/>
  <c r="V1067" i="24" s="1"/>
  <c r="N1067" i="24"/>
  <c r="M1067" i="24"/>
  <c r="H1067" i="24"/>
  <c r="T1066" i="24"/>
  <c r="V1066" i="24" s="1"/>
  <c r="N1066" i="24"/>
  <c r="M1066" i="24"/>
  <c r="H1066" i="24"/>
  <c r="T1065" i="24"/>
  <c r="V1065" i="24" s="1"/>
  <c r="N1065" i="24"/>
  <c r="M1065" i="24"/>
  <c r="H1065" i="24"/>
  <c r="T1064" i="24"/>
  <c r="V1064" i="24" s="1"/>
  <c r="N1064" i="24"/>
  <c r="M1064" i="24"/>
  <c r="H1064" i="24"/>
  <c r="T1063" i="24"/>
  <c r="V1063" i="24" s="1"/>
  <c r="N1063" i="24"/>
  <c r="M1063" i="24"/>
  <c r="H1063" i="24"/>
  <c r="T1062" i="24"/>
  <c r="V1062" i="24" s="1"/>
  <c r="N1062" i="24"/>
  <c r="M1062" i="24"/>
  <c r="H1062" i="24"/>
  <c r="T1061" i="24"/>
  <c r="V1061" i="24" s="1"/>
  <c r="N1061" i="24"/>
  <c r="M1061" i="24"/>
  <c r="H1061" i="24"/>
  <c r="T1060" i="24"/>
  <c r="V1060" i="24" s="1"/>
  <c r="N1060" i="24"/>
  <c r="M1060" i="24"/>
  <c r="H1060" i="24"/>
  <c r="T1059" i="24"/>
  <c r="V1059" i="24" s="1"/>
  <c r="N1059" i="24"/>
  <c r="M1059" i="24"/>
  <c r="H1059" i="24"/>
  <c r="T1058" i="24"/>
  <c r="V1058" i="24" s="1"/>
  <c r="N1058" i="24"/>
  <c r="M1058" i="24"/>
  <c r="H1058" i="24"/>
  <c r="T1057" i="24"/>
  <c r="V1057" i="24" s="1"/>
  <c r="N1057" i="24"/>
  <c r="M1057" i="24"/>
  <c r="H1057" i="24"/>
  <c r="T1056" i="24"/>
  <c r="V1056" i="24" s="1"/>
  <c r="N1056" i="24"/>
  <c r="M1056" i="24"/>
  <c r="H1056" i="24"/>
  <c r="T1055" i="24"/>
  <c r="V1055" i="24" s="1"/>
  <c r="N1055" i="24"/>
  <c r="M1055" i="24"/>
  <c r="H1055" i="24"/>
  <c r="T1054" i="24"/>
  <c r="V1054" i="24" s="1"/>
  <c r="N1054" i="24"/>
  <c r="M1054" i="24"/>
  <c r="H1054" i="24"/>
  <c r="T1053" i="24"/>
  <c r="V1053" i="24" s="1"/>
  <c r="N1053" i="24"/>
  <c r="M1053" i="24"/>
  <c r="H1053" i="24"/>
  <c r="T1052" i="24"/>
  <c r="V1052" i="24" s="1"/>
  <c r="N1052" i="24"/>
  <c r="M1052" i="24"/>
  <c r="H1052" i="24"/>
  <c r="T1051" i="24"/>
  <c r="V1051" i="24" s="1"/>
  <c r="N1051" i="24"/>
  <c r="M1051" i="24"/>
  <c r="H1051" i="24"/>
  <c r="T1050" i="24"/>
  <c r="V1050" i="24" s="1"/>
  <c r="N1050" i="24"/>
  <c r="M1050" i="24"/>
  <c r="H1050" i="24"/>
  <c r="T1049" i="24"/>
  <c r="V1049" i="24" s="1"/>
  <c r="N1049" i="24"/>
  <c r="M1049" i="24"/>
  <c r="H1049" i="24"/>
  <c r="T1048" i="24"/>
  <c r="V1048" i="24" s="1"/>
  <c r="N1048" i="24"/>
  <c r="M1048" i="24"/>
  <c r="H1048" i="24"/>
  <c r="T1047" i="24"/>
  <c r="V1047" i="24" s="1"/>
  <c r="N1047" i="24"/>
  <c r="M1047" i="24"/>
  <c r="H1047" i="24"/>
  <c r="T1046" i="24"/>
  <c r="V1046" i="24" s="1"/>
  <c r="N1046" i="24"/>
  <c r="M1046" i="24"/>
  <c r="H1046" i="24"/>
  <c r="T1045" i="24"/>
  <c r="V1045" i="24" s="1"/>
  <c r="N1045" i="24"/>
  <c r="M1045" i="24"/>
  <c r="H1045" i="24"/>
  <c r="T1044" i="24"/>
  <c r="V1044" i="24" s="1"/>
  <c r="N1044" i="24"/>
  <c r="M1044" i="24"/>
  <c r="H1044" i="24"/>
  <c r="T1043" i="24"/>
  <c r="V1043" i="24" s="1"/>
  <c r="N1043" i="24"/>
  <c r="M1043" i="24"/>
  <c r="H1043" i="24"/>
  <c r="T1384" i="23"/>
  <c r="M1384" i="23"/>
  <c r="H1384" i="23"/>
  <c r="T1383" i="23"/>
  <c r="M1383" i="23"/>
  <c r="H1383" i="23"/>
  <c r="T1382" i="23"/>
  <c r="M1382" i="23"/>
  <c r="H1382" i="23"/>
  <c r="T1381" i="23"/>
  <c r="M1381" i="23"/>
  <c r="H1381" i="23"/>
  <c r="T1380" i="23"/>
  <c r="N1380" i="23"/>
  <c r="M1380" i="23"/>
  <c r="H1380" i="23"/>
  <c r="T1379" i="23"/>
  <c r="N1379" i="23"/>
  <c r="M1379" i="23"/>
  <c r="H1379" i="23"/>
  <c r="T1378" i="23"/>
  <c r="N1378" i="23"/>
  <c r="M1378" i="23"/>
  <c r="H1378" i="23"/>
  <c r="T1377" i="23"/>
  <c r="N1377" i="23"/>
  <c r="M1377" i="23"/>
  <c r="H1377" i="23"/>
  <c r="T1376" i="23"/>
  <c r="N1376" i="23"/>
  <c r="M1376" i="23"/>
  <c r="H1376" i="23"/>
  <c r="T1375" i="23"/>
  <c r="N1375" i="23"/>
  <c r="M1375" i="23"/>
  <c r="H1375" i="23"/>
  <c r="T1374" i="23"/>
  <c r="N1374" i="23"/>
  <c r="M1374" i="23"/>
  <c r="H1374" i="23"/>
  <c r="T1373" i="23"/>
  <c r="N1373" i="23"/>
  <c r="M1373" i="23"/>
  <c r="H1373" i="23"/>
  <c r="T1372" i="23"/>
  <c r="N1372" i="23"/>
  <c r="M1372" i="23"/>
  <c r="H1372" i="23"/>
  <c r="T1371" i="23"/>
  <c r="N1371" i="23"/>
  <c r="M1371" i="23"/>
  <c r="H1371" i="23"/>
  <c r="T1370" i="23"/>
  <c r="N1370" i="23"/>
  <c r="M1370" i="23"/>
  <c r="H1370" i="23"/>
  <c r="T1369" i="23"/>
  <c r="N1369" i="23"/>
  <c r="M1369" i="23"/>
  <c r="H1369" i="23"/>
  <c r="T1368" i="23"/>
  <c r="N1368" i="23"/>
  <c r="M1368" i="23"/>
  <c r="H1368" i="23"/>
  <c r="T1367" i="23"/>
  <c r="N1367" i="23"/>
  <c r="M1367" i="23"/>
  <c r="H1367" i="23"/>
  <c r="T1366" i="23"/>
  <c r="N1366" i="23"/>
  <c r="M1366" i="23"/>
  <c r="H1366" i="23"/>
  <c r="T1365" i="23"/>
  <c r="N1365" i="23"/>
  <c r="M1365" i="23"/>
  <c r="H1365" i="23"/>
  <c r="T1364" i="23"/>
  <c r="N1364" i="23"/>
  <c r="M1364" i="23"/>
  <c r="H1364" i="23"/>
  <c r="T1363" i="23"/>
  <c r="N1363" i="23"/>
  <c r="M1363" i="23"/>
  <c r="H1363" i="23"/>
  <c r="T1362" i="23"/>
  <c r="N1362" i="23"/>
  <c r="M1362" i="23"/>
  <c r="H1362" i="23"/>
  <c r="T1361" i="23"/>
  <c r="N1361" i="23"/>
  <c r="M1361" i="23"/>
  <c r="H1361" i="23"/>
  <c r="T1360" i="23"/>
  <c r="N1360" i="23"/>
  <c r="M1360" i="23"/>
  <c r="H1360" i="23"/>
  <c r="T1359" i="23"/>
  <c r="N1359" i="23"/>
  <c r="M1359" i="23"/>
  <c r="H1359" i="23"/>
  <c r="T1358" i="23"/>
  <c r="N1358" i="23"/>
  <c r="M1358" i="23"/>
  <c r="H1358" i="23"/>
  <c r="T1357" i="23"/>
  <c r="N1357" i="23"/>
  <c r="M1357" i="23"/>
  <c r="H1357" i="23"/>
  <c r="T1356" i="23"/>
  <c r="N1356" i="23"/>
  <c r="M1356" i="23"/>
  <c r="H1356" i="23"/>
  <c r="T1355" i="23"/>
  <c r="N1355" i="23"/>
  <c r="M1355" i="23"/>
  <c r="H1355" i="23"/>
  <c r="T1354" i="23"/>
  <c r="N1354" i="23"/>
  <c r="M1354" i="23"/>
  <c r="H1354" i="23"/>
  <c r="T1353" i="23"/>
  <c r="N1353" i="23"/>
  <c r="M1353" i="23"/>
  <c r="H1353" i="23"/>
  <c r="T1352" i="23"/>
  <c r="N1352" i="23"/>
  <c r="M1352" i="23"/>
  <c r="H1352" i="23"/>
  <c r="T1351" i="23"/>
  <c r="N1351" i="23"/>
  <c r="M1351" i="23"/>
  <c r="H1351" i="23"/>
  <c r="T1350" i="23"/>
  <c r="N1350" i="23"/>
  <c r="M1350" i="23"/>
  <c r="H1350" i="23"/>
  <c r="T1349" i="23"/>
  <c r="N1349" i="23"/>
  <c r="M1349" i="23"/>
  <c r="H1349" i="23"/>
  <c r="T1348" i="23"/>
  <c r="N1348" i="23"/>
  <c r="M1348" i="23"/>
  <c r="H1348" i="23"/>
  <c r="T1347" i="23"/>
  <c r="N1347" i="23"/>
  <c r="M1347" i="23"/>
  <c r="H1347" i="23"/>
  <c r="T1346" i="23"/>
  <c r="N1346" i="23"/>
  <c r="M1346" i="23"/>
  <c r="H1346" i="23"/>
  <c r="T1345" i="23"/>
  <c r="N1345" i="23"/>
  <c r="M1345" i="23"/>
  <c r="H1345" i="23"/>
  <c r="T1344" i="23"/>
  <c r="N1344" i="23"/>
  <c r="M1344" i="23"/>
  <c r="H1344" i="23"/>
  <c r="T1343" i="23"/>
  <c r="N1343" i="23"/>
  <c r="M1343" i="23"/>
  <c r="H1343" i="23"/>
  <c r="T1342" i="23"/>
  <c r="N1342" i="23"/>
  <c r="M1342" i="23"/>
  <c r="H1342" i="23"/>
  <c r="T1341" i="23"/>
  <c r="N1341" i="23"/>
  <c r="M1341" i="23"/>
  <c r="H1341" i="23"/>
  <c r="T1340" i="23"/>
  <c r="N1340" i="23"/>
  <c r="M1340" i="23"/>
  <c r="H1340" i="23"/>
  <c r="T1339" i="23"/>
  <c r="N1339" i="23"/>
  <c r="M1339" i="23"/>
  <c r="H1339" i="23"/>
  <c r="T1338" i="23"/>
  <c r="N1338" i="23"/>
  <c r="M1338" i="23"/>
  <c r="H1338" i="23"/>
  <c r="T1337" i="23"/>
  <c r="N1337" i="23"/>
  <c r="M1337" i="23"/>
  <c r="H1337" i="23"/>
  <c r="T1336" i="23"/>
  <c r="N1336" i="23"/>
  <c r="M1336" i="23"/>
  <c r="H1336" i="23"/>
  <c r="T1335" i="23"/>
  <c r="N1335" i="23"/>
  <c r="M1335" i="23"/>
  <c r="H1335" i="23"/>
  <c r="T1334" i="23"/>
  <c r="N1334" i="23"/>
  <c r="M1334" i="23"/>
  <c r="H1334" i="23"/>
  <c r="T1333" i="23"/>
  <c r="N1333" i="23"/>
  <c r="M1333" i="23"/>
  <c r="H1333" i="23"/>
  <c r="T1332" i="23"/>
  <c r="N1332" i="23"/>
  <c r="M1332" i="23"/>
  <c r="H1332" i="23"/>
  <c r="T1331" i="23"/>
  <c r="N1331" i="23"/>
  <c r="M1331" i="23"/>
  <c r="H1331" i="23"/>
  <c r="T1330" i="23"/>
  <c r="N1330" i="23"/>
  <c r="M1330" i="23"/>
  <c r="H1330" i="23"/>
  <c r="T1329" i="23"/>
  <c r="N1329" i="23"/>
  <c r="M1329" i="23"/>
  <c r="H1329" i="23"/>
  <c r="T1328" i="23"/>
  <c r="N1328" i="23"/>
  <c r="M1328" i="23"/>
  <c r="H1328" i="23"/>
  <c r="T1327" i="23"/>
  <c r="N1327" i="23"/>
  <c r="M1327" i="23"/>
  <c r="H1327" i="23"/>
  <c r="T1326" i="23"/>
  <c r="N1326" i="23"/>
  <c r="M1326" i="23"/>
  <c r="H1326" i="23"/>
  <c r="T1325" i="23"/>
  <c r="N1325" i="23"/>
  <c r="M1325" i="23"/>
  <c r="H1325" i="23"/>
  <c r="T1324" i="23"/>
  <c r="N1324" i="23"/>
  <c r="M1324" i="23"/>
  <c r="H1324" i="23"/>
  <c r="T1323" i="23"/>
  <c r="N1323" i="23"/>
  <c r="M1323" i="23"/>
  <c r="H1323" i="23"/>
  <c r="T1322" i="23"/>
  <c r="N1322" i="23"/>
  <c r="M1322" i="23"/>
  <c r="H1322" i="23"/>
  <c r="T1321" i="23"/>
  <c r="N1321" i="23"/>
  <c r="M1321" i="23"/>
  <c r="H1321" i="23"/>
  <c r="T1320" i="23"/>
  <c r="N1320" i="23"/>
  <c r="M1320" i="23"/>
  <c r="H1320" i="23"/>
  <c r="T1319" i="23"/>
  <c r="N1319" i="23"/>
  <c r="M1319" i="23"/>
  <c r="H1319" i="23"/>
  <c r="T1318" i="23"/>
  <c r="N1318" i="23"/>
  <c r="M1318" i="23"/>
  <c r="H1318" i="23"/>
  <c r="T1317" i="23"/>
  <c r="N1317" i="23"/>
  <c r="M1317" i="23"/>
  <c r="H1317" i="23"/>
  <c r="T1316" i="23"/>
  <c r="N1316" i="23"/>
  <c r="M1316" i="23"/>
  <c r="H1316" i="23"/>
  <c r="T1315" i="23"/>
  <c r="N1315" i="23"/>
  <c r="M1315" i="23"/>
  <c r="H1315" i="23"/>
  <c r="T1314" i="23"/>
  <c r="N1314" i="23"/>
  <c r="M1314" i="23"/>
  <c r="H1314" i="23"/>
  <c r="T1313" i="23"/>
  <c r="N1313" i="23"/>
  <c r="M1313" i="23"/>
  <c r="H1313" i="23"/>
  <c r="T1312" i="23"/>
  <c r="N1312" i="23"/>
  <c r="M1312" i="23"/>
  <c r="H1312" i="23"/>
  <c r="T1311" i="23"/>
  <c r="N1311" i="23"/>
  <c r="M1311" i="23"/>
  <c r="H1311" i="23"/>
  <c r="T1310" i="23"/>
  <c r="N1310" i="23"/>
  <c r="M1310" i="23"/>
  <c r="H1310" i="23"/>
  <c r="T1309" i="23"/>
  <c r="N1309" i="23"/>
  <c r="M1309" i="23"/>
  <c r="H1309" i="23"/>
  <c r="T1308" i="23"/>
  <c r="N1308" i="23"/>
  <c r="M1308" i="23"/>
  <c r="H1308" i="23"/>
  <c r="T1307" i="23"/>
  <c r="N1307" i="23"/>
  <c r="M1307" i="23"/>
  <c r="H1307" i="23"/>
  <c r="T1306" i="23"/>
  <c r="N1306" i="23"/>
  <c r="M1306" i="23"/>
  <c r="H1306" i="23"/>
  <c r="T1305" i="23"/>
  <c r="N1305" i="23"/>
  <c r="M1305" i="23"/>
  <c r="H1305" i="23"/>
  <c r="T1304" i="23"/>
  <c r="N1304" i="23"/>
  <c r="M1304" i="23"/>
  <c r="H1304" i="23"/>
  <c r="T1303" i="23"/>
  <c r="N1303" i="23"/>
  <c r="M1303" i="23"/>
  <c r="H1303" i="23"/>
  <c r="T1302" i="23"/>
  <c r="N1302" i="23"/>
  <c r="M1302" i="23"/>
  <c r="H1302" i="23"/>
  <c r="T1301" i="23"/>
  <c r="N1301" i="23"/>
  <c r="M1301" i="23"/>
  <c r="H1301" i="23"/>
  <c r="T1300" i="23"/>
  <c r="N1300" i="23"/>
  <c r="M1300" i="23"/>
  <c r="H1300" i="23"/>
  <c r="T1299" i="23"/>
  <c r="N1299" i="23"/>
  <c r="M1299" i="23"/>
  <c r="H1299" i="23"/>
  <c r="T1298" i="23"/>
  <c r="N1298" i="23"/>
  <c r="M1298" i="23"/>
  <c r="H1298" i="23"/>
  <c r="T1297" i="23"/>
  <c r="N1297" i="23"/>
  <c r="M1297" i="23"/>
  <c r="H1297" i="23"/>
  <c r="T1296" i="23"/>
  <c r="N1296" i="23"/>
  <c r="M1296" i="23"/>
  <c r="H1296" i="23"/>
  <c r="T1295" i="23"/>
  <c r="N1295" i="23"/>
  <c r="M1295" i="23"/>
  <c r="H1295" i="23"/>
  <c r="T1294" i="23"/>
  <c r="N1294" i="23"/>
  <c r="M1294" i="23"/>
  <c r="H1294" i="23"/>
  <c r="T1293" i="23"/>
  <c r="N1293" i="23"/>
  <c r="M1293" i="23"/>
  <c r="H1293" i="23"/>
  <c r="T1292" i="23"/>
  <c r="N1292" i="23"/>
  <c r="M1292" i="23"/>
  <c r="H1292" i="23"/>
  <c r="T1291" i="23"/>
  <c r="N1291" i="23"/>
  <c r="M1291" i="23"/>
  <c r="H1291" i="23"/>
  <c r="T1290" i="23"/>
  <c r="N1290" i="23"/>
  <c r="M1290" i="23"/>
  <c r="H1290" i="23"/>
  <c r="T1289" i="23"/>
  <c r="N1289" i="23"/>
  <c r="M1289" i="23"/>
  <c r="H1289" i="23"/>
  <c r="T1288" i="23"/>
  <c r="N1288" i="23"/>
  <c r="M1288" i="23"/>
  <c r="H1288" i="23"/>
  <c r="T1287" i="23"/>
  <c r="N1287" i="23"/>
  <c r="M1287" i="23"/>
  <c r="H1287" i="23"/>
  <c r="T1286" i="23"/>
  <c r="N1286" i="23"/>
  <c r="M1286" i="23"/>
  <c r="H1286" i="23"/>
  <c r="T1285" i="23"/>
  <c r="N1285" i="23"/>
  <c r="M1285" i="23"/>
  <c r="H1285" i="23"/>
  <c r="T1284" i="23"/>
  <c r="N1284" i="23"/>
  <c r="M1284" i="23"/>
  <c r="H1284" i="23"/>
  <c r="T1283" i="23"/>
  <c r="N1283" i="23"/>
  <c r="M1283" i="23"/>
  <c r="H1283" i="23"/>
  <c r="T1282" i="23"/>
  <c r="N1282" i="23"/>
  <c r="M1282" i="23"/>
  <c r="H1282" i="23"/>
  <c r="T1281" i="23"/>
  <c r="N1281" i="23"/>
  <c r="M1281" i="23"/>
  <c r="H1281" i="23"/>
  <c r="T1280" i="23"/>
  <c r="N1280" i="23"/>
  <c r="M1280" i="23"/>
  <c r="H1280" i="23"/>
  <c r="T1279" i="23"/>
  <c r="N1279" i="23"/>
  <c r="M1279" i="23"/>
  <c r="H1279" i="23"/>
  <c r="T1278" i="23"/>
  <c r="N1278" i="23"/>
  <c r="M1278" i="23"/>
  <c r="H1278" i="23"/>
  <c r="T1277" i="23"/>
  <c r="N1277" i="23"/>
  <c r="M1277" i="23"/>
  <c r="H1277" i="23"/>
  <c r="T1276" i="23"/>
  <c r="N1276" i="23"/>
  <c r="M1276" i="23"/>
  <c r="H1276" i="23"/>
  <c r="T1275" i="23"/>
  <c r="N1275" i="23"/>
  <c r="M1275" i="23"/>
  <c r="H1275" i="23"/>
  <c r="T1274" i="23"/>
  <c r="N1274" i="23"/>
  <c r="M1274" i="23"/>
  <c r="H1274" i="23"/>
  <c r="T1273" i="23"/>
  <c r="N1273" i="23"/>
  <c r="M1273" i="23"/>
  <c r="H1273" i="23"/>
  <c r="T1272" i="23"/>
  <c r="N1272" i="23"/>
  <c r="M1272" i="23"/>
  <c r="H1272" i="23"/>
  <c r="T1271" i="23"/>
  <c r="N1271" i="23"/>
  <c r="M1271" i="23"/>
  <c r="H1271" i="23"/>
  <c r="T1270" i="23"/>
  <c r="N1270" i="23"/>
  <c r="M1270" i="23"/>
  <c r="H1270" i="23"/>
  <c r="T1269" i="23"/>
  <c r="N1269" i="23"/>
  <c r="M1269" i="23"/>
  <c r="H1269" i="23"/>
  <c r="T1268" i="23"/>
  <c r="N1268" i="23"/>
  <c r="M1268" i="23"/>
  <c r="H1268" i="23"/>
  <c r="T1267" i="23"/>
  <c r="N1267" i="23"/>
  <c r="M1267" i="23"/>
  <c r="H1267" i="23"/>
  <c r="T1266" i="23"/>
  <c r="N1266" i="23"/>
  <c r="M1266" i="23"/>
  <c r="H1266" i="23"/>
  <c r="T1265" i="23"/>
  <c r="N1265" i="23"/>
  <c r="M1265" i="23"/>
  <c r="H1265" i="23"/>
  <c r="T1264" i="23"/>
  <c r="N1264" i="23"/>
  <c r="M1264" i="23"/>
  <c r="H1264" i="23"/>
  <c r="T1263" i="23"/>
  <c r="N1263" i="23"/>
  <c r="M1263" i="23"/>
  <c r="H1263" i="23"/>
  <c r="T1262" i="23"/>
  <c r="N1262" i="23"/>
  <c r="M1262" i="23"/>
  <c r="H1262" i="23"/>
  <c r="T1261" i="23"/>
  <c r="N1261" i="23"/>
  <c r="M1261" i="23"/>
  <c r="H1261" i="23"/>
  <c r="T1260" i="23"/>
  <c r="N1260" i="23"/>
  <c r="M1260" i="23"/>
  <c r="H1260" i="23"/>
  <c r="T1259" i="23"/>
  <c r="N1259" i="23"/>
  <c r="M1259" i="23"/>
  <c r="H1259" i="23"/>
  <c r="T1258" i="23"/>
  <c r="N1258" i="23"/>
  <c r="M1258" i="23"/>
  <c r="H1258" i="23"/>
  <c r="T1257" i="23"/>
  <c r="N1257" i="23"/>
  <c r="M1257" i="23"/>
  <c r="H1257" i="23"/>
  <c r="T1256" i="23"/>
  <c r="N1256" i="23"/>
  <c r="M1256" i="23"/>
  <c r="H1256" i="23"/>
  <c r="T1255" i="23"/>
  <c r="N1255" i="23"/>
  <c r="M1255" i="23"/>
  <c r="H1255" i="23"/>
  <c r="T1254" i="23"/>
  <c r="N1254" i="23"/>
  <c r="M1254" i="23"/>
  <c r="H1254" i="23"/>
  <c r="T1253" i="23"/>
  <c r="N1253" i="23"/>
  <c r="M1253" i="23"/>
  <c r="H1253" i="23"/>
  <c r="T1252" i="23"/>
  <c r="N1252" i="23"/>
  <c r="M1252" i="23"/>
  <c r="H1252" i="23"/>
  <c r="T1251" i="23"/>
  <c r="N1251" i="23"/>
  <c r="M1251" i="23"/>
  <c r="H1251" i="23"/>
  <c r="T1250" i="23"/>
  <c r="N1250" i="23"/>
  <c r="M1250" i="23"/>
  <c r="H1250" i="23"/>
  <c r="T1249" i="23"/>
  <c r="N1249" i="23"/>
  <c r="M1249" i="23"/>
  <c r="H1249" i="23"/>
  <c r="T1248" i="23"/>
  <c r="N1248" i="23"/>
  <c r="M1248" i="23"/>
  <c r="H1248" i="23"/>
  <c r="T1247" i="23"/>
  <c r="N1247" i="23"/>
  <c r="M1247" i="23"/>
  <c r="H1247" i="23"/>
  <c r="T1246" i="23"/>
  <c r="N1246" i="23"/>
  <c r="M1246" i="23"/>
  <c r="H1246" i="23"/>
  <c r="T1245" i="23"/>
  <c r="N1245" i="23"/>
  <c r="M1245" i="23"/>
  <c r="H1245" i="23"/>
  <c r="T1244" i="23"/>
  <c r="N1244" i="23"/>
  <c r="M1244" i="23"/>
  <c r="H1244" i="23"/>
  <c r="T1243" i="23"/>
  <c r="N1243" i="23"/>
  <c r="M1243" i="23"/>
  <c r="H1243" i="23"/>
  <c r="T1242" i="23"/>
  <c r="N1242" i="23"/>
  <c r="M1242" i="23"/>
  <c r="H1242" i="23"/>
  <c r="T1241" i="23"/>
  <c r="N1241" i="23"/>
  <c r="M1241" i="23"/>
  <c r="H1241" i="23"/>
  <c r="T1240" i="23"/>
  <c r="N1240" i="23"/>
  <c r="M1240" i="23"/>
  <c r="H1240" i="23"/>
  <c r="T1239" i="23"/>
  <c r="N1239" i="23"/>
  <c r="M1239" i="23"/>
  <c r="H1239" i="23"/>
  <c r="T1238" i="23"/>
  <c r="N1238" i="23"/>
  <c r="M1238" i="23"/>
  <c r="H1238" i="23"/>
  <c r="T1237" i="23"/>
  <c r="N1237" i="23"/>
  <c r="M1237" i="23"/>
  <c r="H1237" i="23"/>
  <c r="T1236" i="23"/>
  <c r="N1236" i="23"/>
  <c r="M1236" i="23"/>
  <c r="H1236" i="23"/>
  <c r="T1235" i="23"/>
  <c r="N1235" i="23"/>
  <c r="M1235" i="23"/>
  <c r="H1235" i="23"/>
  <c r="T1234" i="23"/>
  <c r="N1234" i="23"/>
  <c r="M1234" i="23"/>
  <c r="H1234" i="23"/>
  <c r="T1233" i="23"/>
  <c r="N1233" i="23"/>
  <c r="M1233" i="23"/>
  <c r="H1233" i="23"/>
  <c r="T1232" i="23"/>
  <c r="N1232" i="23"/>
  <c r="M1232" i="23"/>
  <c r="H1232" i="23"/>
  <c r="T1231" i="23"/>
  <c r="N1231" i="23"/>
  <c r="M1231" i="23"/>
  <c r="H1231" i="23"/>
  <c r="T1230" i="23"/>
  <c r="N1230" i="23"/>
  <c r="M1230" i="23"/>
  <c r="H1230" i="23"/>
  <c r="T1229" i="23"/>
  <c r="N1229" i="23"/>
  <c r="M1229" i="23"/>
  <c r="H1229" i="23"/>
  <c r="T1228" i="23"/>
  <c r="N1228" i="23"/>
  <c r="M1228" i="23"/>
  <c r="H1228" i="23"/>
  <c r="T1227" i="23"/>
  <c r="N1227" i="23"/>
  <c r="M1227" i="23"/>
  <c r="H1227" i="23"/>
  <c r="T1226" i="23"/>
  <c r="N1226" i="23"/>
  <c r="M1226" i="23"/>
  <c r="H1226" i="23"/>
  <c r="T1225" i="23"/>
  <c r="N1225" i="23"/>
  <c r="M1225" i="23"/>
  <c r="H1225" i="23"/>
  <c r="T1224" i="23"/>
  <c r="N1224" i="23"/>
  <c r="M1224" i="23"/>
  <c r="H1224" i="23"/>
  <c r="T1223" i="23"/>
  <c r="N1223" i="23"/>
  <c r="M1223" i="23"/>
  <c r="H1223" i="23"/>
  <c r="T1222" i="23"/>
  <c r="N1222" i="23"/>
  <c r="M1222" i="23"/>
  <c r="H1222" i="23"/>
  <c r="T1221" i="23"/>
  <c r="N1221" i="23"/>
  <c r="M1221" i="23"/>
  <c r="H1221" i="23"/>
  <c r="T1220" i="23"/>
  <c r="N1220" i="23"/>
  <c r="M1220" i="23"/>
  <c r="H1220" i="23"/>
  <c r="T1219" i="23"/>
  <c r="N1219" i="23"/>
  <c r="M1219" i="23"/>
  <c r="H1219" i="23"/>
  <c r="T1218" i="23"/>
  <c r="N1218" i="23"/>
  <c r="M1218" i="23"/>
  <c r="H1218" i="23"/>
  <c r="T1217" i="23"/>
  <c r="N1217" i="23"/>
  <c r="M1217" i="23"/>
  <c r="H1217" i="23"/>
  <c r="T1216" i="23"/>
  <c r="N1216" i="23"/>
  <c r="M1216" i="23"/>
  <c r="H1216" i="23"/>
  <c r="T1215" i="23"/>
  <c r="N1215" i="23"/>
  <c r="M1215" i="23"/>
  <c r="H1215" i="23"/>
  <c r="T1214" i="23"/>
  <c r="N1214" i="23"/>
  <c r="M1214" i="23"/>
  <c r="H1214" i="23"/>
  <c r="T1213" i="23"/>
  <c r="N1213" i="23"/>
  <c r="M1213" i="23"/>
  <c r="H1213" i="23"/>
  <c r="T1212" i="23"/>
  <c r="N1212" i="23"/>
  <c r="M1212" i="23"/>
  <c r="H1212" i="23"/>
  <c r="T1211" i="23"/>
  <c r="N1211" i="23"/>
  <c r="M1211" i="23"/>
  <c r="H1211" i="23"/>
  <c r="T1210" i="23"/>
  <c r="N1210" i="23"/>
  <c r="M1210" i="23"/>
  <c r="H1210" i="23"/>
  <c r="T1209" i="23"/>
  <c r="N1209" i="23"/>
  <c r="M1209" i="23"/>
  <c r="H1209" i="23"/>
  <c r="T1208" i="23"/>
  <c r="N1208" i="23"/>
  <c r="M1208" i="23"/>
  <c r="H1208" i="23"/>
  <c r="T1207" i="23"/>
  <c r="N1207" i="23"/>
  <c r="M1207" i="23"/>
  <c r="H1207" i="23"/>
  <c r="T1206" i="23"/>
  <c r="N1206" i="23"/>
  <c r="M1206" i="23"/>
  <c r="H1206" i="23"/>
  <c r="T1205" i="23"/>
  <c r="N1205" i="23"/>
  <c r="M1205" i="23"/>
  <c r="H1205" i="23"/>
  <c r="T1204" i="23"/>
  <c r="N1204" i="23"/>
  <c r="M1204" i="23"/>
  <c r="H1204" i="23"/>
  <c r="T1203" i="23"/>
  <c r="N1203" i="23"/>
  <c r="M1203" i="23"/>
  <c r="H1203" i="23"/>
  <c r="T1202" i="23"/>
  <c r="N1202" i="23"/>
  <c r="M1202" i="23"/>
  <c r="H1202" i="23"/>
  <c r="T1201" i="23"/>
  <c r="N1201" i="23"/>
  <c r="M1201" i="23"/>
  <c r="H1201" i="23"/>
  <c r="T1200" i="23"/>
  <c r="N1200" i="23"/>
  <c r="M1200" i="23"/>
  <c r="H1200" i="23"/>
  <c r="T1199" i="23"/>
  <c r="N1199" i="23"/>
  <c r="M1199" i="23"/>
  <c r="H1199" i="23"/>
  <c r="T1198" i="23"/>
  <c r="N1198" i="23"/>
  <c r="M1198" i="23"/>
  <c r="H1198" i="23"/>
  <c r="T1197" i="23"/>
  <c r="N1197" i="23"/>
  <c r="M1197" i="23"/>
  <c r="H1197" i="23"/>
  <c r="T1196" i="23"/>
  <c r="N1196" i="23"/>
  <c r="M1196" i="23"/>
  <c r="H1196" i="23"/>
  <c r="T1195" i="23"/>
  <c r="N1195" i="23"/>
  <c r="M1195" i="23"/>
  <c r="H1195" i="23"/>
  <c r="T1194" i="23"/>
  <c r="N1194" i="23"/>
  <c r="M1194" i="23"/>
  <c r="H1194" i="23"/>
  <c r="T1193" i="23"/>
  <c r="N1193" i="23"/>
  <c r="M1193" i="23"/>
  <c r="H1193" i="23"/>
  <c r="T1192" i="23"/>
  <c r="N1192" i="23"/>
  <c r="M1192" i="23"/>
  <c r="H1192" i="23"/>
  <c r="T1191" i="23"/>
  <c r="N1191" i="23"/>
  <c r="M1191" i="23"/>
  <c r="H1191" i="23"/>
  <c r="T1190" i="23"/>
  <c r="N1190" i="23"/>
  <c r="M1190" i="23"/>
  <c r="H1190" i="23"/>
  <c r="T1189" i="23"/>
  <c r="N1189" i="23"/>
  <c r="M1189" i="23"/>
  <c r="H1189" i="23"/>
  <c r="T1188" i="23"/>
  <c r="N1188" i="23"/>
  <c r="M1188" i="23"/>
  <c r="H1188" i="23"/>
  <c r="T1187" i="23"/>
  <c r="V1187" i="23" s="1"/>
  <c r="N1187" i="23"/>
  <c r="M1187" i="23"/>
  <c r="H1187" i="23"/>
  <c r="T1186" i="23"/>
  <c r="V1186" i="23" s="1"/>
  <c r="N1186" i="23"/>
  <c r="M1186" i="23"/>
  <c r="H1186" i="23"/>
  <c r="T1185" i="23"/>
  <c r="V1185" i="23" s="1"/>
  <c r="N1185" i="23"/>
  <c r="M1185" i="23"/>
  <c r="H1185" i="23"/>
  <c r="T1184" i="23"/>
  <c r="V1184" i="23" s="1"/>
  <c r="N1184" i="23"/>
  <c r="M1184" i="23"/>
  <c r="H1184" i="23"/>
  <c r="T1183" i="23"/>
  <c r="V1183" i="23" s="1"/>
  <c r="N1183" i="23"/>
  <c r="M1183" i="23"/>
  <c r="H1183" i="23"/>
  <c r="T1182" i="23"/>
  <c r="V1182" i="23" s="1"/>
  <c r="N1182" i="23"/>
  <c r="M1182" i="23"/>
  <c r="H1182" i="23"/>
  <c r="T1181" i="23"/>
  <c r="V1181" i="23" s="1"/>
  <c r="N1181" i="23"/>
  <c r="M1181" i="23"/>
  <c r="H1181" i="23"/>
  <c r="T1180" i="23"/>
  <c r="V1180" i="23" s="1"/>
  <c r="N1180" i="23"/>
  <c r="M1180" i="23"/>
  <c r="H1180" i="23"/>
  <c r="T1179" i="23"/>
  <c r="V1179" i="23" s="1"/>
  <c r="N1179" i="23"/>
  <c r="M1179" i="23"/>
  <c r="H1179" i="23"/>
  <c r="T1178" i="23"/>
  <c r="V1178" i="23" s="1"/>
  <c r="N1178" i="23"/>
  <c r="M1178" i="23"/>
  <c r="H1178" i="23"/>
  <c r="T1177" i="23"/>
  <c r="V1177" i="23" s="1"/>
  <c r="N1177" i="23"/>
  <c r="M1177" i="23"/>
  <c r="H1177" i="23"/>
  <c r="T1176" i="23"/>
  <c r="V1176" i="23" s="1"/>
  <c r="N1176" i="23"/>
  <c r="M1176" i="23"/>
  <c r="H1176" i="23"/>
  <c r="T1175" i="23"/>
  <c r="V1175" i="23" s="1"/>
  <c r="N1175" i="23"/>
  <c r="M1175" i="23"/>
  <c r="H1175" i="23"/>
  <c r="T1174" i="23"/>
  <c r="V1174" i="23" s="1"/>
  <c r="N1174" i="23"/>
  <c r="M1174" i="23"/>
  <c r="H1174" i="23"/>
  <c r="T1173" i="23"/>
  <c r="V1173" i="23" s="1"/>
  <c r="N1173" i="23"/>
  <c r="M1173" i="23"/>
  <c r="H1173" i="23"/>
  <c r="T1172" i="23"/>
  <c r="V1172" i="23" s="1"/>
  <c r="N1172" i="23"/>
  <c r="M1172" i="23"/>
  <c r="H1172" i="23"/>
  <c r="T1171" i="23"/>
  <c r="V1171" i="23" s="1"/>
  <c r="N1171" i="23"/>
  <c r="M1171" i="23"/>
  <c r="H1171" i="23"/>
  <c r="T1170" i="23"/>
  <c r="V1170" i="23" s="1"/>
  <c r="N1170" i="23"/>
  <c r="M1170" i="23"/>
  <c r="H1170" i="23"/>
  <c r="T1169" i="23"/>
  <c r="V1169" i="23" s="1"/>
  <c r="N1169" i="23"/>
  <c r="M1169" i="23"/>
  <c r="H1169" i="23"/>
  <c r="T1168" i="23"/>
  <c r="V1168" i="23" s="1"/>
  <c r="N1168" i="23"/>
  <c r="M1168" i="23"/>
  <c r="H1168" i="23"/>
  <c r="T1167" i="23"/>
  <c r="V1167" i="23" s="1"/>
  <c r="N1167" i="23"/>
  <c r="M1167" i="23"/>
  <c r="H1167" i="23"/>
  <c r="T1166" i="23"/>
  <c r="V1166" i="23" s="1"/>
  <c r="N1166" i="23"/>
  <c r="M1166" i="23"/>
  <c r="H1166" i="23"/>
  <c r="T1165" i="23"/>
  <c r="V1165" i="23" s="1"/>
  <c r="N1165" i="23"/>
  <c r="M1165" i="23"/>
  <c r="H1165" i="23"/>
  <c r="T1164" i="23"/>
  <c r="V1164" i="23" s="1"/>
  <c r="N1164" i="23"/>
  <c r="M1164" i="23"/>
  <c r="H1164" i="23"/>
  <c r="T1163" i="23"/>
  <c r="V1163" i="23" s="1"/>
  <c r="N1163" i="23"/>
  <c r="M1163" i="23"/>
  <c r="H1163" i="23"/>
  <c r="T1162" i="23"/>
  <c r="V1162" i="23" s="1"/>
  <c r="N1162" i="23"/>
  <c r="M1162" i="23"/>
  <c r="H1162" i="23"/>
  <c r="T1161" i="23"/>
  <c r="V1161" i="23" s="1"/>
  <c r="N1161" i="23"/>
  <c r="M1161" i="23"/>
  <c r="H1161" i="23"/>
  <c r="T1160" i="23"/>
  <c r="V1160" i="23" s="1"/>
  <c r="N1160" i="23"/>
  <c r="M1160" i="23"/>
  <c r="H1160" i="23"/>
  <c r="T1159" i="23"/>
  <c r="V1159" i="23" s="1"/>
  <c r="N1159" i="23"/>
  <c r="M1159" i="23"/>
  <c r="H1159" i="23"/>
  <c r="T1158" i="23"/>
  <c r="V1158" i="23" s="1"/>
  <c r="N1158" i="23"/>
  <c r="M1158" i="23"/>
  <c r="H1158" i="23"/>
  <c r="T1157" i="23"/>
  <c r="V1157" i="23" s="1"/>
  <c r="N1157" i="23"/>
  <c r="M1157" i="23"/>
  <c r="H1157" i="23"/>
  <c r="T1156" i="23"/>
  <c r="V1156" i="23" s="1"/>
  <c r="N1156" i="23"/>
  <c r="M1156" i="23"/>
  <c r="H1156" i="23"/>
  <c r="T1155" i="23"/>
  <c r="V1155" i="23" s="1"/>
  <c r="N1155" i="23"/>
  <c r="M1155" i="23"/>
  <c r="H1155" i="23"/>
  <c r="T1154" i="23"/>
  <c r="V1154" i="23" s="1"/>
  <c r="N1154" i="23"/>
  <c r="M1154" i="23"/>
  <c r="H1154" i="23"/>
  <c r="T1153" i="23"/>
  <c r="V1153" i="23" s="1"/>
  <c r="N1153" i="23"/>
  <c r="M1153" i="23"/>
  <c r="H1153" i="23"/>
  <c r="T1152" i="23"/>
  <c r="V1152" i="23" s="1"/>
  <c r="N1152" i="23"/>
  <c r="M1152" i="23"/>
  <c r="H1152" i="23"/>
  <c r="T1151" i="23"/>
  <c r="V1151" i="23" s="1"/>
  <c r="N1151" i="23"/>
  <c r="M1151" i="23"/>
  <c r="H1151" i="23"/>
  <c r="T1150" i="23"/>
  <c r="V1150" i="23" s="1"/>
  <c r="N1150" i="23"/>
  <c r="M1150" i="23"/>
  <c r="H1150" i="23"/>
  <c r="T1149" i="23"/>
  <c r="V1149" i="23" s="1"/>
  <c r="N1149" i="23"/>
  <c r="M1149" i="23"/>
  <c r="H1149" i="23"/>
  <c r="T1148" i="23"/>
  <c r="V1148" i="23" s="1"/>
  <c r="N1148" i="23"/>
  <c r="M1148" i="23"/>
  <c r="H1148" i="23"/>
  <c r="T1147" i="23"/>
  <c r="V1147" i="23" s="1"/>
  <c r="N1147" i="23"/>
  <c r="M1147" i="23"/>
  <c r="H1147" i="23"/>
  <c r="T1146" i="23"/>
  <c r="V1146" i="23" s="1"/>
  <c r="N1146" i="23"/>
  <c r="M1146" i="23"/>
  <c r="H1146" i="23"/>
  <c r="T1145" i="23"/>
  <c r="V1145" i="23" s="1"/>
  <c r="N1145" i="23"/>
  <c r="M1145" i="23"/>
  <c r="H1145" i="23"/>
  <c r="T1144" i="23"/>
  <c r="V1144" i="23" s="1"/>
  <c r="N1144" i="23"/>
  <c r="M1144" i="23"/>
  <c r="H1144" i="23"/>
  <c r="T1143" i="23"/>
  <c r="V1143" i="23" s="1"/>
  <c r="N1143" i="23"/>
  <c r="M1143" i="23"/>
  <c r="H1143" i="23"/>
  <c r="T1142" i="23"/>
  <c r="V1142" i="23" s="1"/>
  <c r="N1142" i="23"/>
  <c r="M1142" i="23"/>
  <c r="H1142" i="23"/>
  <c r="T1141" i="23"/>
  <c r="V1141" i="23" s="1"/>
  <c r="N1141" i="23"/>
  <c r="M1141" i="23"/>
  <c r="H1141" i="23"/>
  <c r="T1140" i="23"/>
  <c r="V1140" i="23" s="1"/>
  <c r="N1140" i="23"/>
  <c r="M1140" i="23"/>
  <c r="H1140" i="23"/>
  <c r="T1139" i="23"/>
  <c r="V1139" i="23" s="1"/>
  <c r="N1139" i="23"/>
  <c r="M1139" i="23"/>
  <c r="H1139" i="23"/>
  <c r="T1138" i="23"/>
  <c r="V1138" i="23" s="1"/>
  <c r="N1138" i="23"/>
  <c r="M1138" i="23"/>
  <c r="H1138" i="23"/>
  <c r="T1137" i="23"/>
  <c r="V1137" i="23" s="1"/>
  <c r="N1137" i="23"/>
  <c r="M1137" i="23"/>
  <c r="H1137" i="23"/>
  <c r="T1136" i="23"/>
  <c r="V1136" i="23" s="1"/>
  <c r="N1136" i="23"/>
  <c r="M1136" i="23"/>
  <c r="H1136" i="23"/>
  <c r="T1135" i="23"/>
  <c r="V1135" i="23" s="1"/>
  <c r="N1135" i="23"/>
  <c r="M1135" i="23"/>
  <c r="H1135" i="23"/>
  <c r="T1134" i="23"/>
  <c r="V1134" i="23" s="1"/>
  <c r="N1134" i="23"/>
  <c r="M1134" i="23"/>
  <c r="H1134" i="23"/>
  <c r="T1133" i="23"/>
  <c r="V1133" i="23" s="1"/>
  <c r="N1133" i="23"/>
  <c r="M1133" i="23"/>
  <c r="H1133" i="23"/>
  <c r="T1132" i="23"/>
  <c r="V1132" i="23" s="1"/>
  <c r="N1132" i="23"/>
  <c r="M1132" i="23"/>
  <c r="H1132" i="23"/>
  <c r="T1131" i="23"/>
  <c r="V1131" i="23" s="1"/>
  <c r="N1131" i="23"/>
  <c r="M1131" i="23"/>
  <c r="H1131" i="23"/>
  <c r="T1130" i="23"/>
  <c r="V1130" i="23" s="1"/>
  <c r="N1130" i="23"/>
  <c r="M1130" i="23"/>
  <c r="H1130" i="23"/>
  <c r="T1129" i="23"/>
  <c r="V1129" i="23" s="1"/>
  <c r="N1129" i="23"/>
  <c r="M1129" i="23"/>
  <c r="H1129" i="23"/>
  <c r="T1128" i="23"/>
  <c r="V1128" i="23" s="1"/>
  <c r="N1128" i="23"/>
  <c r="M1128" i="23"/>
  <c r="H1128" i="23"/>
  <c r="T1127" i="23"/>
  <c r="V1127" i="23" s="1"/>
  <c r="N1127" i="23"/>
  <c r="M1127" i="23"/>
  <c r="H1127" i="23"/>
  <c r="T1126" i="23"/>
  <c r="V1126" i="23" s="1"/>
  <c r="N1126" i="23"/>
  <c r="M1126" i="23"/>
  <c r="H1126" i="23"/>
  <c r="T1125" i="23"/>
  <c r="V1125" i="23" s="1"/>
  <c r="N1125" i="23"/>
  <c r="M1125" i="23"/>
  <c r="H1125" i="23"/>
  <c r="T1124" i="23"/>
  <c r="V1124" i="23" s="1"/>
  <c r="N1124" i="23"/>
  <c r="M1124" i="23"/>
  <c r="H1124" i="23"/>
  <c r="T1123" i="23"/>
  <c r="V1123" i="23" s="1"/>
  <c r="N1123" i="23"/>
  <c r="M1123" i="23"/>
  <c r="H1123" i="23"/>
  <c r="T1122" i="23"/>
  <c r="V1122" i="23" s="1"/>
  <c r="N1122" i="23"/>
  <c r="M1122" i="23"/>
  <c r="H1122" i="23"/>
  <c r="T1121" i="23"/>
  <c r="V1121" i="23" s="1"/>
  <c r="N1121" i="23"/>
  <c r="M1121" i="23"/>
  <c r="H1121" i="23"/>
  <c r="T1120" i="23"/>
  <c r="V1120" i="23" s="1"/>
  <c r="N1120" i="23"/>
  <c r="M1120" i="23"/>
  <c r="H1120" i="23"/>
  <c r="T1119" i="23"/>
  <c r="V1119" i="23" s="1"/>
  <c r="N1119" i="23"/>
  <c r="M1119" i="23"/>
  <c r="H1119" i="23"/>
  <c r="T1118" i="23"/>
  <c r="V1118" i="23" s="1"/>
  <c r="N1118" i="23"/>
  <c r="M1118" i="23"/>
  <c r="H1118" i="23"/>
  <c r="T1117" i="23"/>
  <c r="V1117" i="23" s="1"/>
  <c r="N1117" i="23"/>
  <c r="M1117" i="23"/>
  <c r="H1117" i="23"/>
  <c r="T1116" i="23"/>
  <c r="V1116" i="23" s="1"/>
  <c r="N1116" i="23"/>
  <c r="M1116" i="23"/>
  <c r="H1116" i="23"/>
  <c r="T1115" i="23"/>
  <c r="V1115" i="23" s="1"/>
  <c r="N1115" i="23"/>
  <c r="M1115" i="23"/>
  <c r="H1115" i="23"/>
  <c r="T1114" i="23"/>
  <c r="V1114" i="23" s="1"/>
  <c r="N1114" i="23"/>
  <c r="M1114" i="23"/>
  <c r="H1114" i="23"/>
  <c r="T1113" i="23"/>
  <c r="V1113" i="23" s="1"/>
  <c r="N1113" i="23"/>
  <c r="M1113" i="23"/>
  <c r="H1113" i="23"/>
  <c r="T1112" i="23"/>
  <c r="V1112" i="23" s="1"/>
  <c r="N1112" i="23"/>
  <c r="M1112" i="23"/>
  <c r="H1112" i="23"/>
  <c r="T1111" i="23"/>
  <c r="V1111" i="23" s="1"/>
  <c r="N1111" i="23"/>
  <c r="M1111" i="23"/>
  <c r="H1111" i="23"/>
  <c r="T1110" i="23"/>
  <c r="V1110" i="23" s="1"/>
  <c r="N1110" i="23"/>
  <c r="M1110" i="23"/>
  <c r="H1110" i="23"/>
  <c r="T1109" i="23"/>
  <c r="V1109" i="23" s="1"/>
  <c r="N1109" i="23"/>
  <c r="M1109" i="23"/>
  <c r="H1109" i="23"/>
  <c r="T1108" i="23"/>
  <c r="V1108" i="23" s="1"/>
  <c r="N1108" i="23"/>
  <c r="M1108" i="23"/>
  <c r="H1108" i="23"/>
  <c r="T1107" i="23"/>
  <c r="V1107" i="23" s="1"/>
  <c r="N1107" i="23"/>
  <c r="M1107" i="23"/>
  <c r="H1107" i="23"/>
  <c r="T1106" i="23"/>
  <c r="V1106" i="23" s="1"/>
  <c r="N1106" i="23"/>
  <c r="M1106" i="23"/>
  <c r="H1106" i="23"/>
  <c r="T1105" i="23"/>
  <c r="V1105" i="23" s="1"/>
  <c r="N1105" i="23"/>
  <c r="M1105" i="23"/>
  <c r="H1105" i="23"/>
  <c r="T1104" i="23"/>
  <c r="V1104" i="23" s="1"/>
  <c r="N1104" i="23"/>
  <c r="M1104" i="23"/>
  <c r="H1104" i="23"/>
  <c r="T1103" i="23"/>
  <c r="V1103" i="23" s="1"/>
  <c r="N1103" i="23"/>
  <c r="M1103" i="23"/>
  <c r="H1103" i="23"/>
  <c r="T1102" i="23"/>
  <c r="V1102" i="23" s="1"/>
  <c r="N1102" i="23"/>
  <c r="M1102" i="23"/>
  <c r="H1102" i="23"/>
  <c r="T1101" i="23"/>
  <c r="V1101" i="23" s="1"/>
  <c r="N1101" i="23"/>
  <c r="M1101" i="23"/>
  <c r="H1101" i="23"/>
  <c r="T1100" i="23"/>
  <c r="V1100" i="23" s="1"/>
  <c r="N1100" i="23"/>
  <c r="M1100" i="23"/>
  <c r="H1100" i="23"/>
  <c r="T1099" i="23"/>
  <c r="V1099" i="23" s="1"/>
  <c r="N1099" i="23"/>
  <c r="M1099" i="23"/>
  <c r="H1099" i="23"/>
  <c r="T1098" i="23"/>
  <c r="V1098" i="23" s="1"/>
  <c r="N1098" i="23"/>
  <c r="M1098" i="23"/>
  <c r="H1098" i="23"/>
  <c r="T1097" i="23"/>
  <c r="V1097" i="23" s="1"/>
  <c r="N1097" i="23"/>
  <c r="M1097" i="23"/>
  <c r="H1097" i="23"/>
  <c r="T1096" i="23"/>
  <c r="V1096" i="23" s="1"/>
  <c r="N1096" i="23"/>
  <c r="M1096" i="23"/>
  <c r="H1096" i="23"/>
  <c r="T1095" i="23"/>
  <c r="V1095" i="23" s="1"/>
  <c r="N1095" i="23"/>
  <c r="M1095" i="23"/>
  <c r="H1095" i="23"/>
  <c r="T1094" i="23"/>
  <c r="V1094" i="23" s="1"/>
  <c r="N1094" i="23"/>
  <c r="M1094" i="23"/>
  <c r="H1094" i="23"/>
  <c r="T1093" i="23"/>
  <c r="V1093" i="23" s="1"/>
  <c r="N1093" i="23"/>
  <c r="M1093" i="23"/>
  <c r="H1093" i="23"/>
  <c r="T1092" i="23"/>
  <c r="V1092" i="23" s="1"/>
  <c r="N1092" i="23"/>
  <c r="M1092" i="23"/>
  <c r="H1092" i="23"/>
  <c r="T1091" i="23"/>
  <c r="V1091" i="23" s="1"/>
  <c r="N1091" i="23"/>
  <c r="M1091" i="23"/>
  <c r="H1091" i="23"/>
  <c r="T1090" i="23"/>
  <c r="V1090" i="23" s="1"/>
  <c r="N1090" i="23"/>
  <c r="M1090" i="23"/>
  <c r="H1090" i="23"/>
  <c r="T1089" i="23"/>
  <c r="V1089" i="23" s="1"/>
  <c r="N1089" i="23"/>
  <c r="M1089" i="23"/>
  <c r="H1089" i="23"/>
  <c r="T1088" i="23"/>
  <c r="V1088" i="23" s="1"/>
  <c r="N1088" i="23"/>
  <c r="M1088" i="23"/>
  <c r="H1088" i="23"/>
  <c r="T1087" i="23"/>
  <c r="V1087" i="23" s="1"/>
  <c r="N1087" i="23"/>
  <c r="M1087" i="23"/>
  <c r="H1087" i="23"/>
  <c r="T1086" i="23"/>
  <c r="V1086" i="23" s="1"/>
  <c r="N1086" i="23"/>
  <c r="M1086" i="23"/>
  <c r="H1086" i="23"/>
  <c r="T1085" i="23"/>
  <c r="V1085" i="23" s="1"/>
  <c r="N1085" i="23"/>
  <c r="M1085" i="23"/>
  <c r="H1085" i="23"/>
  <c r="T1084" i="23"/>
  <c r="V1084" i="23" s="1"/>
  <c r="N1084" i="23"/>
  <c r="M1084" i="23"/>
  <c r="H1084" i="23"/>
  <c r="T1083" i="23"/>
  <c r="V1083" i="23" s="1"/>
  <c r="N1083" i="23"/>
  <c r="M1083" i="23"/>
  <c r="H1083" i="23"/>
  <c r="T1082" i="23"/>
  <c r="V1082" i="23" s="1"/>
  <c r="N1082" i="23"/>
  <c r="M1082" i="23"/>
  <c r="H1082" i="23"/>
  <c r="T1081" i="23"/>
  <c r="V1081" i="23" s="1"/>
  <c r="N1081" i="23"/>
  <c r="M1081" i="23"/>
  <c r="H1081" i="23"/>
  <c r="T1080" i="23"/>
  <c r="V1080" i="23" s="1"/>
  <c r="N1080" i="23"/>
  <c r="M1080" i="23"/>
  <c r="H1080" i="23"/>
  <c r="T1079" i="23"/>
  <c r="V1079" i="23" s="1"/>
  <c r="N1079" i="23"/>
  <c r="M1079" i="23"/>
  <c r="H1079" i="23"/>
  <c r="T1078" i="23"/>
  <c r="V1078" i="23" s="1"/>
  <c r="N1078" i="23"/>
  <c r="M1078" i="23"/>
  <c r="H1078" i="23"/>
  <c r="T1077" i="23"/>
  <c r="V1077" i="23" s="1"/>
  <c r="N1077" i="23"/>
  <c r="M1077" i="23"/>
  <c r="H1077" i="23"/>
  <c r="T1076" i="23"/>
  <c r="V1076" i="23" s="1"/>
  <c r="N1076" i="23"/>
  <c r="M1076" i="23"/>
  <c r="H1076" i="23"/>
  <c r="T1075" i="23"/>
  <c r="V1075" i="23" s="1"/>
  <c r="N1075" i="23"/>
  <c r="M1075" i="23"/>
  <c r="H1075" i="23"/>
  <c r="T1074" i="23"/>
  <c r="V1074" i="23" s="1"/>
  <c r="N1074" i="23"/>
  <c r="M1074" i="23"/>
  <c r="H1074" i="23"/>
  <c r="T1073" i="23"/>
  <c r="V1073" i="23" s="1"/>
  <c r="N1073" i="23"/>
  <c r="M1073" i="23"/>
  <c r="H1073" i="23"/>
  <c r="T1072" i="23"/>
  <c r="V1072" i="23" s="1"/>
  <c r="N1072" i="23"/>
  <c r="M1072" i="23"/>
  <c r="H1072" i="23"/>
  <c r="T1071" i="23"/>
  <c r="V1071" i="23" s="1"/>
  <c r="N1071" i="23"/>
  <c r="M1071" i="23"/>
  <c r="H1071" i="23"/>
  <c r="T1070" i="23"/>
  <c r="V1070" i="23" s="1"/>
  <c r="N1070" i="23"/>
  <c r="M1070" i="23"/>
  <c r="H1070" i="23"/>
  <c r="T1069" i="23"/>
  <c r="V1069" i="23" s="1"/>
  <c r="N1069" i="23"/>
  <c r="M1069" i="23"/>
  <c r="H1069" i="23"/>
  <c r="T1068" i="23"/>
  <c r="V1068" i="23" s="1"/>
  <c r="N1068" i="23"/>
  <c r="M1068" i="23"/>
  <c r="H1068" i="23"/>
  <c r="T1067" i="23"/>
  <c r="V1067" i="23" s="1"/>
  <c r="N1067" i="23"/>
  <c r="M1067" i="23"/>
  <c r="H1067" i="23"/>
  <c r="T1066" i="23"/>
  <c r="V1066" i="23" s="1"/>
  <c r="N1066" i="23"/>
  <c r="M1066" i="23"/>
  <c r="H1066" i="23"/>
  <c r="T1065" i="23"/>
  <c r="V1065" i="23" s="1"/>
  <c r="N1065" i="23"/>
  <c r="M1065" i="23"/>
  <c r="H1065" i="23"/>
  <c r="T1064" i="23"/>
  <c r="V1064" i="23" s="1"/>
  <c r="N1064" i="23"/>
  <c r="M1064" i="23"/>
  <c r="H1064" i="23"/>
  <c r="T1063" i="23"/>
  <c r="V1063" i="23" s="1"/>
  <c r="N1063" i="23"/>
  <c r="M1063" i="23"/>
  <c r="H1063" i="23"/>
  <c r="T1062" i="23"/>
  <c r="V1062" i="23" s="1"/>
  <c r="N1062" i="23"/>
  <c r="M1062" i="23"/>
  <c r="H1062" i="23"/>
  <c r="T1061" i="23"/>
  <c r="V1061" i="23" s="1"/>
  <c r="N1061" i="23"/>
  <c r="M1061" i="23"/>
  <c r="H1061" i="23"/>
  <c r="T1060" i="23"/>
  <c r="V1060" i="23" s="1"/>
  <c r="N1060" i="23"/>
  <c r="M1060" i="23"/>
  <c r="H1060" i="23"/>
  <c r="T1059" i="23"/>
  <c r="V1059" i="23" s="1"/>
  <c r="N1059" i="23"/>
  <c r="M1059" i="23"/>
  <c r="H1059" i="23"/>
  <c r="T1058" i="23"/>
  <c r="V1058" i="23" s="1"/>
  <c r="N1058" i="23"/>
  <c r="M1058" i="23"/>
  <c r="H1058" i="23"/>
  <c r="T1057" i="23"/>
  <c r="V1057" i="23" s="1"/>
  <c r="N1057" i="23"/>
  <c r="M1057" i="23"/>
  <c r="H1057" i="23"/>
  <c r="T1056" i="23"/>
  <c r="V1056" i="23" s="1"/>
  <c r="N1056" i="23"/>
  <c r="M1056" i="23"/>
  <c r="H1056" i="23"/>
  <c r="T1055" i="23"/>
  <c r="V1055" i="23" s="1"/>
  <c r="N1055" i="23"/>
  <c r="M1055" i="23"/>
  <c r="H1055" i="23"/>
  <c r="T1054" i="23"/>
  <c r="V1054" i="23" s="1"/>
  <c r="N1054" i="23"/>
  <c r="M1054" i="23"/>
  <c r="H1054" i="23"/>
  <c r="T1053" i="23"/>
  <c r="V1053" i="23" s="1"/>
  <c r="N1053" i="23"/>
  <c r="M1053" i="23"/>
  <c r="H1053" i="23"/>
  <c r="T1052" i="23"/>
  <c r="V1052" i="23" s="1"/>
  <c r="N1052" i="23"/>
  <c r="M1052" i="23"/>
  <c r="H1052" i="23"/>
  <c r="T1051" i="23"/>
  <c r="V1051" i="23" s="1"/>
  <c r="N1051" i="23"/>
  <c r="M1051" i="23"/>
  <c r="H1051" i="23"/>
  <c r="T1050" i="23"/>
  <c r="V1050" i="23" s="1"/>
  <c r="N1050" i="23"/>
  <c r="M1050" i="23"/>
  <c r="H1050" i="23"/>
  <c r="T1049" i="23"/>
  <c r="V1049" i="23" s="1"/>
  <c r="N1049" i="23"/>
  <c r="M1049" i="23"/>
  <c r="H1049" i="23"/>
  <c r="T1048" i="23"/>
  <c r="V1048" i="23" s="1"/>
  <c r="N1048" i="23"/>
  <c r="M1048" i="23"/>
  <c r="H1048" i="23"/>
  <c r="T1047" i="23"/>
  <c r="V1047" i="23" s="1"/>
  <c r="N1047" i="23"/>
  <c r="M1047" i="23"/>
  <c r="H1047" i="23"/>
  <c r="T1046" i="23"/>
  <c r="V1046" i="23" s="1"/>
  <c r="N1046" i="23"/>
  <c r="M1046" i="23"/>
  <c r="H1046" i="23"/>
  <c r="T1045" i="23"/>
  <c r="V1045" i="23" s="1"/>
  <c r="N1045" i="23"/>
  <c r="M1045" i="23"/>
  <c r="H1045" i="23"/>
  <c r="T1044" i="23"/>
  <c r="V1044" i="23" s="1"/>
  <c r="N1044" i="23"/>
  <c r="M1044" i="23"/>
  <c r="H1044" i="23"/>
  <c r="T1043" i="23"/>
  <c r="V1043" i="23" s="1"/>
  <c r="N1043" i="23"/>
  <c r="M1043" i="23"/>
  <c r="H1043" i="23"/>
  <c r="T1042" i="23"/>
  <c r="V1042" i="23" s="1"/>
  <c r="N1042" i="23"/>
  <c r="M1042" i="23"/>
  <c r="H1042" i="23"/>
  <c r="T1041" i="23"/>
  <c r="V1041" i="23" s="1"/>
  <c r="N1041" i="23"/>
  <c r="M1041" i="23"/>
  <c r="H1041" i="23"/>
  <c r="T1040" i="23"/>
  <c r="V1040" i="23" s="1"/>
  <c r="N1040" i="23"/>
  <c r="M1040" i="23"/>
  <c r="H1040" i="23"/>
  <c r="T1039" i="23"/>
  <c r="V1039" i="23" s="1"/>
  <c r="N1039" i="23"/>
  <c r="M1039" i="23"/>
  <c r="H1039" i="23"/>
  <c r="T1038" i="23"/>
  <c r="V1038" i="23" s="1"/>
  <c r="N1038" i="23"/>
  <c r="M1038" i="23"/>
  <c r="H1038" i="23"/>
  <c r="T1037" i="23"/>
  <c r="V1037" i="23" s="1"/>
  <c r="N1037" i="23"/>
  <c r="M1037" i="23"/>
  <c r="H1037" i="23"/>
  <c r="T1036" i="23"/>
  <c r="V1036" i="23" s="1"/>
  <c r="N1036" i="23"/>
  <c r="M1036" i="23"/>
  <c r="H1036" i="23"/>
  <c r="T1035" i="23"/>
  <c r="V1035" i="23" s="1"/>
  <c r="N1035" i="23"/>
  <c r="M1035" i="23"/>
  <c r="H1035" i="23"/>
  <c r="T1034" i="23"/>
  <c r="V1034" i="23" s="1"/>
  <c r="N1034" i="23"/>
  <c r="M1034" i="23"/>
  <c r="H1034" i="23"/>
  <c r="T1033" i="23"/>
  <c r="V1033" i="23" s="1"/>
  <c r="N1033" i="23"/>
  <c r="M1033" i="23"/>
  <c r="H1033" i="23"/>
  <c r="T1032" i="23"/>
  <c r="V1032" i="23" s="1"/>
  <c r="N1032" i="23"/>
  <c r="M1032" i="23"/>
  <c r="H1032" i="23"/>
  <c r="T1031" i="23"/>
  <c r="V1031" i="23" s="1"/>
  <c r="N1031" i="23"/>
  <c r="M1031" i="23"/>
  <c r="H1031" i="23"/>
  <c r="T1030" i="23"/>
  <c r="V1030" i="23" s="1"/>
  <c r="N1030" i="23"/>
  <c r="M1030" i="23"/>
  <c r="H1030" i="23"/>
  <c r="T1029" i="23"/>
  <c r="V1029" i="23" s="1"/>
  <c r="N1029" i="23"/>
  <c r="M1029" i="23"/>
  <c r="H1029" i="23"/>
  <c r="T1028" i="23"/>
  <c r="V1028" i="23" s="1"/>
  <c r="N1028" i="23"/>
  <c r="M1028" i="23"/>
  <c r="H1028" i="23"/>
  <c r="T1027" i="23"/>
  <c r="V1027" i="23" s="1"/>
  <c r="N1027" i="23"/>
  <c r="M1027" i="23"/>
  <c r="H1027" i="23"/>
  <c r="T1026" i="23"/>
  <c r="V1026" i="23" s="1"/>
  <c r="N1026" i="23"/>
  <c r="M1026" i="23"/>
  <c r="H1026" i="23"/>
  <c r="T1025" i="23"/>
  <c r="V1025" i="23" s="1"/>
  <c r="N1025" i="23"/>
  <c r="M1025" i="23"/>
  <c r="H1025" i="23"/>
  <c r="T1024" i="23"/>
  <c r="V1024" i="23" s="1"/>
  <c r="N1024" i="23"/>
  <c r="M1024" i="23"/>
  <c r="H1024" i="23"/>
  <c r="T1023" i="23"/>
  <c r="V1023" i="23" s="1"/>
  <c r="N1023" i="23"/>
  <c r="M1023" i="23"/>
  <c r="H1023" i="23"/>
  <c r="T1022" i="23"/>
  <c r="V1022" i="23" s="1"/>
  <c r="N1022" i="23"/>
  <c r="M1022" i="23"/>
  <c r="H1022" i="23"/>
  <c r="T1021" i="23"/>
  <c r="V1021" i="23" s="1"/>
  <c r="N1021" i="23"/>
  <c r="M1021" i="23"/>
  <c r="H1021" i="23"/>
  <c r="T1020" i="23"/>
  <c r="V1020" i="23" s="1"/>
  <c r="N1020" i="23"/>
  <c r="M1020" i="23"/>
  <c r="H1020" i="23"/>
  <c r="T1019" i="23"/>
  <c r="V1019" i="23" s="1"/>
  <c r="N1019" i="23"/>
  <c r="M1019" i="23"/>
  <c r="H1019" i="23"/>
  <c r="T1018" i="23"/>
  <c r="V1018" i="23" s="1"/>
  <c r="N1018" i="23"/>
  <c r="M1018" i="23"/>
  <c r="H1018" i="23"/>
  <c r="T1017" i="23"/>
  <c r="V1017" i="23" s="1"/>
  <c r="N1017" i="23"/>
  <c r="M1017" i="23"/>
  <c r="H1017" i="23"/>
  <c r="T1016" i="23"/>
  <c r="V1016" i="23" s="1"/>
  <c r="N1016" i="23"/>
  <c r="M1016" i="23"/>
  <c r="H1016" i="23"/>
  <c r="T1015" i="23"/>
  <c r="V1015" i="23" s="1"/>
  <c r="N1015" i="23"/>
  <c r="M1015" i="23"/>
  <c r="H1015" i="23"/>
  <c r="T1014" i="23"/>
  <c r="V1014" i="23" s="1"/>
  <c r="N1014" i="23"/>
  <c r="M1014" i="23"/>
  <c r="H1014" i="23"/>
  <c r="T1013" i="23"/>
  <c r="V1013" i="23" s="1"/>
  <c r="N1013" i="23"/>
  <c r="M1013" i="23"/>
  <c r="H1013" i="23"/>
  <c r="T1012" i="23"/>
  <c r="V1012" i="23" s="1"/>
  <c r="N1012" i="23"/>
  <c r="M1012" i="23"/>
  <c r="H1012" i="23"/>
  <c r="T1011" i="23"/>
  <c r="V1011" i="23" s="1"/>
  <c r="N1011" i="23"/>
  <c r="M1011" i="23"/>
  <c r="H1011" i="23"/>
  <c r="T1010" i="23"/>
  <c r="V1010" i="23" s="1"/>
  <c r="N1010" i="23"/>
  <c r="M1010" i="23"/>
  <c r="H1010" i="23"/>
  <c r="T1009" i="23"/>
  <c r="V1009" i="23" s="1"/>
  <c r="N1009" i="23"/>
  <c r="M1009" i="23"/>
  <c r="H1009" i="23"/>
  <c r="T1008" i="23"/>
  <c r="V1008" i="23" s="1"/>
  <c r="N1008" i="23"/>
  <c r="M1008" i="23"/>
  <c r="H1008" i="23"/>
  <c r="T1007" i="23"/>
  <c r="V1007" i="23" s="1"/>
  <c r="N1007" i="23"/>
  <c r="M1007" i="23"/>
  <c r="H1007" i="23"/>
  <c r="T1006" i="23"/>
  <c r="V1006" i="23" s="1"/>
  <c r="N1006" i="23"/>
  <c r="M1006" i="23"/>
  <c r="H1006" i="23"/>
  <c r="T1005" i="23"/>
  <c r="V1005" i="23" s="1"/>
  <c r="N1005" i="23"/>
  <c r="M1005" i="23"/>
  <c r="H1005" i="23"/>
  <c r="T1004" i="23"/>
  <c r="V1004" i="23" s="1"/>
  <c r="N1004" i="23"/>
  <c r="M1004" i="23"/>
  <c r="H1004" i="23"/>
  <c r="T1003" i="23"/>
  <c r="V1003" i="23" s="1"/>
  <c r="N1003" i="23"/>
  <c r="M1003" i="23"/>
  <c r="H1003" i="23"/>
  <c r="T1002" i="23"/>
  <c r="V1002" i="23" s="1"/>
  <c r="N1002" i="23"/>
  <c r="M1002" i="23"/>
  <c r="H1002" i="23"/>
  <c r="T1001" i="23"/>
  <c r="V1001" i="23" s="1"/>
  <c r="N1001" i="23"/>
  <c r="M1001" i="23"/>
  <c r="H1001" i="23"/>
  <c r="T1000" i="23"/>
  <c r="V1000" i="23" s="1"/>
  <c r="N1000" i="23"/>
  <c r="M1000" i="23"/>
  <c r="H1000" i="23"/>
  <c r="T999" i="23"/>
  <c r="V999" i="23" s="1"/>
  <c r="N999" i="23"/>
  <c r="M999" i="23"/>
  <c r="H999" i="23"/>
  <c r="T998" i="23"/>
  <c r="V998" i="23" s="1"/>
  <c r="N998" i="23"/>
  <c r="M998" i="23"/>
  <c r="H998" i="23"/>
  <c r="T997" i="23"/>
  <c r="V997" i="23" s="1"/>
  <c r="N997" i="23"/>
  <c r="M997" i="23"/>
  <c r="H997" i="23"/>
  <c r="T996" i="23"/>
  <c r="V996" i="23" s="1"/>
  <c r="N996" i="23"/>
  <c r="M996" i="23"/>
  <c r="H996" i="23"/>
  <c r="T995" i="23"/>
  <c r="V995" i="23" s="1"/>
  <c r="N995" i="23"/>
  <c r="M995" i="23"/>
  <c r="H995" i="23"/>
  <c r="T994" i="23"/>
  <c r="V994" i="23" s="1"/>
  <c r="N994" i="23"/>
  <c r="M994" i="23"/>
  <c r="H994" i="23"/>
  <c r="T993" i="23"/>
  <c r="V993" i="23" s="1"/>
  <c r="N993" i="23"/>
  <c r="M993" i="23"/>
  <c r="H993" i="23"/>
  <c r="T992" i="23"/>
  <c r="V992" i="23" s="1"/>
  <c r="N992" i="23"/>
  <c r="M992" i="23"/>
  <c r="H992" i="23"/>
  <c r="T991" i="23"/>
  <c r="V991" i="23" s="1"/>
  <c r="N991" i="23"/>
  <c r="M991" i="23"/>
  <c r="H991" i="23"/>
  <c r="T990" i="23"/>
  <c r="V990" i="23" s="1"/>
  <c r="N990" i="23"/>
  <c r="M990" i="23"/>
  <c r="H990" i="23"/>
  <c r="T989" i="23"/>
  <c r="V989" i="23" s="1"/>
  <c r="N989" i="23"/>
  <c r="M989" i="23"/>
  <c r="H989" i="23"/>
  <c r="T988" i="23"/>
  <c r="V988" i="23" s="1"/>
  <c r="N988" i="23"/>
  <c r="M988" i="23"/>
  <c r="H988" i="23"/>
  <c r="T987" i="23"/>
  <c r="V987" i="23" s="1"/>
  <c r="N987" i="23"/>
  <c r="M987" i="23"/>
  <c r="H987" i="23"/>
  <c r="T986" i="23"/>
  <c r="V986" i="23" s="1"/>
  <c r="N986" i="23"/>
  <c r="M986" i="23"/>
  <c r="H986" i="23"/>
  <c r="T985" i="23"/>
  <c r="V985" i="23" s="1"/>
  <c r="N985" i="23"/>
  <c r="M985" i="23"/>
  <c r="H985" i="23"/>
  <c r="T984" i="23"/>
  <c r="V984" i="23" s="1"/>
  <c r="N984" i="23"/>
  <c r="M984" i="23"/>
  <c r="H984" i="23"/>
  <c r="T983" i="23"/>
  <c r="V983" i="23" s="1"/>
  <c r="N983" i="23"/>
  <c r="M983" i="23"/>
  <c r="H983" i="23"/>
  <c r="T982" i="23"/>
  <c r="V982" i="23" s="1"/>
  <c r="N982" i="23"/>
  <c r="M982" i="23"/>
  <c r="H982" i="23"/>
  <c r="T981" i="23"/>
  <c r="V981" i="23" s="1"/>
  <c r="N981" i="23"/>
  <c r="M981" i="23"/>
  <c r="H981" i="23"/>
  <c r="T980" i="23"/>
  <c r="V980" i="23" s="1"/>
  <c r="N980" i="23"/>
  <c r="M980" i="23"/>
  <c r="H980" i="23"/>
  <c r="T979" i="23"/>
  <c r="V979" i="23" s="1"/>
  <c r="N979" i="23"/>
  <c r="M979" i="23"/>
  <c r="H979" i="23"/>
  <c r="T978" i="23"/>
  <c r="V978" i="23" s="1"/>
  <c r="N978" i="23"/>
  <c r="M978" i="23"/>
  <c r="H978" i="23"/>
  <c r="T977" i="23"/>
  <c r="V977" i="23" s="1"/>
  <c r="N977" i="23"/>
  <c r="M977" i="23"/>
  <c r="H977" i="23"/>
  <c r="T976" i="23"/>
  <c r="V976" i="23" s="1"/>
  <c r="N976" i="23"/>
  <c r="M976" i="23"/>
  <c r="H976" i="23"/>
  <c r="T975" i="23"/>
  <c r="V975" i="23" s="1"/>
  <c r="N975" i="23"/>
  <c r="M975" i="23"/>
  <c r="H975" i="23"/>
  <c r="T974" i="23"/>
  <c r="V974" i="23" s="1"/>
  <c r="N974" i="23"/>
  <c r="M974" i="23"/>
  <c r="H974" i="23"/>
  <c r="T973" i="23"/>
  <c r="V973" i="23" s="1"/>
  <c r="N973" i="23"/>
  <c r="M973" i="23"/>
  <c r="H973" i="23"/>
  <c r="T972" i="23"/>
  <c r="V972" i="23" s="1"/>
  <c r="N972" i="23"/>
  <c r="M972" i="23"/>
  <c r="H972" i="23"/>
  <c r="T971" i="23"/>
  <c r="V971" i="23" s="1"/>
  <c r="N971" i="23"/>
  <c r="M971" i="23"/>
  <c r="H971" i="23"/>
  <c r="T970" i="23"/>
  <c r="V970" i="23" s="1"/>
  <c r="N970" i="23"/>
  <c r="M970" i="23"/>
  <c r="H970" i="23"/>
  <c r="T969" i="23"/>
  <c r="V969" i="23" s="1"/>
  <c r="N969" i="23"/>
  <c r="M969" i="23"/>
  <c r="H969" i="23"/>
  <c r="T968" i="23"/>
  <c r="V968" i="23" s="1"/>
  <c r="N968" i="23"/>
  <c r="M968" i="23"/>
  <c r="H968" i="23"/>
  <c r="T967" i="23"/>
  <c r="V967" i="23" s="1"/>
  <c r="N967" i="23"/>
  <c r="M967" i="23"/>
  <c r="H967" i="23"/>
  <c r="T966" i="23"/>
  <c r="V966" i="23" s="1"/>
  <c r="N966" i="23"/>
  <c r="M966" i="23"/>
  <c r="H966" i="23"/>
  <c r="T965" i="23"/>
  <c r="N965" i="23"/>
  <c r="M965" i="23"/>
  <c r="H965" i="23"/>
  <c r="T964" i="23"/>
  <c r="N964" i="23"/>
  <c r="M964" i="23"/>
  <c r="H964" i="23"/>
  <c r="T963" i="23"/>
  <c r="N963" i="23"/>
  <c r="M963" i="23"/>
  <c r="H963" i="23"/>
  <c r="T962" i="23"/>
  <c r="N962" i="23"/>
  <c r="M962" i="23"/>
  <c r="H962" i="23"/>
  <c r="T961" i="23"/>
  <c r="N961" i="23"/>
  <c r="M961" i="23"/>
  <c r="H961" i="23"/>
  <c r="T1384" i="22"/>
  <c r="M1384" i="22"/>
  <c r="H1384" i="22"/>
  <c r="T1383" i="22"/>
  <c r="M1383" i="22"/>
  <c r="H1383" i="22"/>
  <c r="V17" i="27" l="1"/>
  <c r="W17" i="27" s="1"/>
  <c r="O909" i="27"/>
  <c r="O963" i="23"/>
  <c r="V963" i="23" s="1"/>
  <c r="O965" i="23"/>
  <c r="V965" i="23" s="1"/>
  <c r="O962" i="23"/>
  <c r="O952" i="27"/>
  <c r="V952" i="27" s="1"/>
  <c r="O954" i="27"/>
  <c r="V954" i="27" s="1"/>
  <c r="O956" i="27"/>
  <c r="V956" i="27" s="1"/>
  <c r="O960" i="27"/>
  <c r="O911" i="27"/>
  <c r="O917" i="27"/>
  <c r="O957" i="27"/>
  <c r="V957" i="27" s="1"/>
  <c r="V962" i="23"/>
  <c r="V917" i="27"/>
  <c r="O889" i="27"/>
  <c r="V889" i="27" s="1"/>
  <c r="O893" i="27"/>
  <c r="V893" i="27" s="1"/>
  <c r="O897" i="27"/>
  <c r="V897" i="27" s="1"/>
  <c r="O901" i="27"/>
  <c r="V901" i="27" s="1"/>
  <c r="O905" i="27"/>
  <c r="V905" i="27" s="1"/>
  <c r="O921" i="27"/>
  <c r="O892" i="27"/>
  <c r="O894" i="27"/>
  <c r="V894" i="27" s="1"/>
  <c r="O900" i="27"/>
  <c r="V900" i="27" s="1"/>
  <c r="O925" i="27"/>
  <c r="V925" i="27" s="1"/>
  <c r="O918" i="27"/>
  <c r="V918" i="27" s="1"/>
  <c r="O920" i="27"/>
  <c r="V920" i="27" s="1"/>
  <c r="O932" i="27"/>
  <c r="O940" i="27"/>
  <c r="V940" i="27" s="1"/>
  <c r="O964" i="23"/>
  <c r="V964" i="23" s="1"/>
  <c r="O912" i="27"/>
  <c r="V912" i="27" s="1"/>
  <c r="O916" i="27"/>
  <c r="V916" i="27" s="1"/>
  <c r="V921" i="27"/>
  <c r="O922" i="27"/>
  <c r="V922" i="27" s="1"/>
  <c r="O924" i="27"/>
  <c r="V924" i="27" s="1"/>
  <c r="O926" i="27"/>
  <c r="V926" i="27" s="1"/>
  <c r="O928" i="27"/>
  <c r="V928" i="27" s="1"/>
  <c r="O934" i="27"/>
  <c r="V934" i="27" s="1"/>
  <c r="O936" i="27"/>
  <c r="V936" i="27" s="1"/>
  <c r="O944" i="27"/>
  <c r="V944" i="27" s="1"/>
  <c r="O946" i="27"/>
  <c r="V946" i="27" s="1"/>
  <c r="O948" i="27"/>
  <c r="V948" i="27" s="1"/>
  <c r="O962" i="27"/>
  <c r="V962" i="27" s="1"/>
  <c r="O964" i="27"/>
  <c r="V964" i="27" s="1"/>
  <c r="V892" i="27"/>
  <c r="O896" i="27"/>
  <c r="V896" i="27" s="1"/>
  <c r="O904" i="27"/>
  <c r="O913" i="27"/>
  <c r="V913" i="27" s="1"/>
  <c r="O919" i="27"/>
  <c r="V919" i="27" s="1"/>
  <c r="V909" i="27"/>
  <c r="O923" i="27"/>
  <c r="V923" i="27" s="1"/>
  <c r="O929" i="27"/>
  <c r="V929" i="27" s="1"/>
  <c r="O941" i="27"/>
  <c r="V941" i="27" s="1"/>
  <c r="O943" i="27"/>
  <c r="V943" i="27" s="1"/>
  <c r="O949" i="27"/>
  <c r="V949" i="27" s="1"/>
  <c r="O961" i="23"/>
  <c r="V961" i="23" s="1"/>
  <c r="O906" i="27"/>
  <c r="V906" i="27" s="1"/>
  <c r="O908" i="27"/>
  <c r="V908" i="27" s="1"/>
  <c r="O938" i="27"/>
  <c r="V938" i="27" s="1"/>
  <c r="O951" i="27"/>
  <c r="V951" i="27" s="1"/>
  <c r="O895" i="27"/>
  <c r="V895" i="27" s="1"/>
  <c r="O898" i="27"/>
  <c r="V898" i="27" s="1"/>
  <c r="O903" i="27"/>
  <c r="V903" i="27" s="1"/>
  <c r="O910" i="27"/>
  <c r="V910" i="27" s="1"/>
  <c r="O915" i="27"/>
  <c r="V915" i="27" s="1"/>
  <c r="O927" i="27"/>
  <c r="O942" i="27"/>
  <c r="V942" i="27" s="1"/>
  <c r="O953" i="27"/>
  <c r="O890" i="27"/>
  <c r="V890" i="27" s="1"/>
  <c r="O959" i="27"/>
  <c r="V959" i="27" s="1"/>
  <c r="O933" i="27"/>
  <c r="V933" i="27" s="1"/>
  <c r="O935" i="27"/>
  <c r="V935" i="27" s="1"/>
  <c r="O961" i="27"/>
  <c r="O902" i="27"/>
  <c r="V902" i="27" s="1"/>
  <c r="O907" i="27"/>
  <c r="V907" i="27" s="1"/>
  <c r="O914" i="27"/>
  <c r="V914" i="27" s="1"/>
  <c r="O937" i="27"/>
  <c r="O950" i="27"/>
  <c r="V950" i="27" s="1"/>
  <c r="O965" i="27"/>
  <c r="V965" i="27" s="1"/>
  <c r="O899" i="27"/>
  <c r="V899" i="27" s="1"/>
  <c r="O930" i="27"/>
  <c r="V930" i="27" s="1"/>
  <c r="O945" i="27"/>
  <c r="V945" i="27" s="1"/>
  <c r="O958" i="27"/>
  <c r="V958" i="27" s="1"/>
  <c r="V961" i="27"/>
  <c r="V960" i="27"/>
  <c r="V937" i="27"/>
  <c r="V904" i="27"/>
  <c r="V911" i="27"/>
  <c r="V953" i="27"/>
  <c r="V927" i="27"/>
  <c r="O939" i="27"/>
  <c r="V939" i="27" s="1"/>
  <c r="O955" i="27"/>
  <c r="V955" i="27" s="1"/>
  <c r="O891" i="27"/>
  <c r="V891" i="27" s="1"/>
  <c r="V932" i="27"/>
  <c r="O931" i="27"/>
  <c r="V931" i="27" s="1"/>
  <c r="O947" i="27"/>
  <c r="V947" i="27" s="1"/>
  <c r="O963" i="27"/>
  <c r="V963"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Steller, Rachael</author>
    <author>Alice Fitch</author>
  </authors>
  <commentList>
    <comment ref="L5" authorId="0" shapeId="0" xr:uid="{00000000-0006-0000-0200-000001000000}">
      <text>
        <r>
          <rPr>
            <sz val="11"/>
            <color theme="1"/>
            <rFont val="Arial"/>
            <family val="2"/>
            <scheme val="minor"/>
          </rPr>
          <t>Steller, Rachael:
While there were multiple papers that mentioned a possible effect, this was mentioned in passing.</t>
        </r>
      </text>
    </comment>
    <comment ref="S16" authorId="1" shapeId="0" xr:uid="{00000000-0006-0000-0200-000002000000}">
      <text>
        <r>
          <rPr>
            <sz val="9"/>
            <color indexed="81"/>
            <rFont val="Tahoma"/>
            <family val="2"/>
          </rPr>
          <t xml:space="preserve">Moderate in terms of positive effect to capture the potentially negative effect on soil carbon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Steller, Rachael</author>
  </authors>
  <commentList>
    <comment ref="R3" authorId="0" shapeId="0" xr:uid="{00000000-0006-0000-0300-000001000000}">
      <text>
        <r>
          <rPr>
            <b/>
            <sz val="9"/>
            <color indexed="81"/>
            <rFont val="Tahoma"/>
            <family val="2"/>
          </rPr>
          <t>Steller, Rachael:</t>
        </r>
        <r>
          <rPr>
            <sz val="9"/>
            <color indexed="81"/>
            <rFont val="Tahoma"/>
            <family val="2"/>
          </rPr>
          <t xml:space="preserve">
While multiple peer reviewed sources noted this potential effect, it was generally in passing and not the focus of the evidence collection (i.e. most discussion was based on expert judgment). The authors also noted that this did not apply to all types of heat pumps. Hence a lower strength of evidence score was applied than was indicated in the methodology document.</t>
        </r>
      </text>
    </comment>
    <comment ref="R4" authorId="0" shapeId="0" xr:uid="{00000000-0006-0000-0300-000002000000}">
      <text>
        <r>
          <rPr>
            <b/>
            <sz val="9"/>
            <color indexed="81"/>
            <rFont val="Tahoma"/>
            <family val="2"/>
          </rPr>
          <t>Steller, Rachael:</t>
        </r>
        <r>
          <rPr>
            <sz val="9"/>
            <color indexed="81"/>
            <rFont val="Tahoma"/>
            <family val="2"/>
          </rPr>
          <t xml:space="preserve">
While multiple peer reviewed sources noted this potential effect, it was generally in passing and not the focus of the evidence collection (i.e. most discussion was based on expert judgment). The authors also noted that this did not apply to all types of heat pumps. Hence a lower strength of evidence score was applied than was indicated in the methodology document.</t>
        </r>
      </text>
    </comment>
    <comment ref="R8" authorId="0" shapeId="0" xr:uid="{00000000-0006-0000-0300-000003000000}">
      <text>
        <r>
          <rPr>
            <b/>
            <sz val="9"/>
            <color indexed="81"/>
            <rFont val="Tahoma"/>
            <family val="2"/>
          </rPr>
          <t>Steller, Rachael:</t>
        </r>
        <r>
          <rPr>
            <sz val="9"/>
            <color indexed="81"/>
            <rFont val="Tahoma"/>
            <family val="2"/>
          </rPr>
          <t xml:space="preserve">
Only limited evidence supporting a positive effect, and some of this was the author's expert judgment rather than the focus of the evidence collected and discussed in the paper.</t>
        </r>
      </text>
    </comment>
  </commentList>
</comments>
</file>

<file path=xl/sharedStrings.xml><?xml version="1.0" encoding="utf-8"?>
<sst xmlns="http://schemas.openxmlformats.org/spreadsheetml/2006/main" count="2219" uniqueCount="509">
  <si>
    <t xml:space="preserve">Rating of climate actions </t>
  </si>
  <si>
    <t>Author(s)</t>
  </si>
  <si>
    <t>Hannah Clilverd, Francesco Colonna, Alice Fitch, Mike Perring, Rachael Steller</t>
  </si>
  <si>
    <t>QA</t>
  </si>
  <si>
    <t>Richard J. Smithers, Laurence Jones, Robert Nicholls, Julia Tomei, Rachel Warren, Paula Harrison, Jeremy Blackford</t>
  </si>
  <si>
    <t>Use of the workbook</t>
  </si>
  <si>
    <t>This workbook contains the results of the rating of climate actions regarding their adaptation and mitigation co-benefits and trade-offs. A spreadsheet containing the evidence extracted for each action that supports these ratings is provided separately. We recommend that reviewers focus on this spreadsheet, and only look to the separate evidence extraction spreadsheet where they would like further detail. As outlined below, there are separate sheets for the adaptation and mitigation outcomes against which each climate action is rated, along with a synthesis sheet. Further information about the climate actions and the adaptation and mitigation outcomes against which they were rated, as well as the process of obtaining these ratings, is set out in the Overview section below. An additional rating spreadsheet which fills evidence gaps based on expert judgment is also provided separately.</t>
  </si>
  <si>
    <t>Spreadsheet Content</t>
  </si>
  <si>
    <t>In this sheet, each climate action is rated in terms of its effect on three mitigation outcomes: GHG emissions, carbon sequestration, and carbon stocks.</t>
  </si>
  <si>
    <t>In this sheet, each climate action is rated in terms of its effect on sensitivity and adaptive capacity (and therefore vulnerability), effect on exposure, and effect on impact regarding CCRA3 priority risk 1: Risks to the viability and diversity of terrestrial and freshwater habitats and species from multiple hazards.</t>
  </si>
  <si>
    <t>In this sheet, each climate action is rated in terms of its effect on sensitivity and adaptive capacity (and therefore vulnerability), effect on exposure, and effect on impact regarding CCRA3 priority risk 2: Risks to soil health from increased flooding and drought.</t>
  </si>
  <si>
    <t>In this sheet, each climate action is rated in terms of its effect on sensitivity and adaptive capacity (and therefore vulnerability), effect on exposure, and effect on impact regarding CCRA3 priority risk 3: Risks to natural carbon stores and sequestration from multiple hazards leading to increased emissions.</t>
  </si>
  <si>
    <t>In this sheet, each climate action is rated in terms of its effect on sensitivity and adaptive capacity (and therefore vulnerability), effect on exposure, and effect on impact regarding CCRA3 priority risk 4: Risks to crops, livestock and commercial trees from multiple hazards.</t>
  </si>
  <si>
    <t>In this sheet, each climate action is rated in terms of its effect on sensitivity and adaptive capacity (and therefore vulnerability), effect on exposure, and effect on impact regarding CCRA3 priority risk 5: Risks to supply of food, goods and vital services due to climate-related collapse of supply chains and distribution networks.</t>
  </si>
  <si>
    <t>In this sheet, each climate action is rated in terms of its effect on sensitivity and adaptive capacity (and therefore vulnerability), effect on exposure, and effect on impact regarding CCRA3 priority risk 6: Risks to people and the economy from climate-related failure of the power system.</t>
  </si>
  <si>
    <t>In this sheet, each climate action is rated in terms of its effect on sensitivity and adaptive capacity (and therefore vulnerability), effect on exposure, and effect on impact regarding CCRA3 priority risk 7: Risks to human health, wellbeing and productivity from increased exposure to heat in homes and other buildings.</t>
  </si>
  <si>
    <t>In this sheet, the overall ratings for each climate action in terms of its effect on each adaptation and mitigation outcome is presented in one place. In addition, overall ratings of effect on adaptation (by averaging the ratings for effect on each risk) and mitigation (by averaging the ratings for effect on each mitigation outcome) are provided for each action.</t>
  </si>
  <si>
    <t>Overview</t>
  </si>
  <si>
    <t>This work package aims to build an understanding of the co-benefits and trade-offs between climate mitigation and adaptation to inform the Government’s efforts to promote decarbonisation and resilience. Knowledge of co-benefits and trade-offs will aid the Government’s identification of no/low regret decisions. To develop this understanding, we have:
1. Identified UK mitigation and UK adaptation actions for assessment (collectively "UK climate actions") in collaboration with the project steering group.
2. Undertaken a literature review to identify relevant evidence regarding UK climate actions.
3. Based on this literature review, rated the effect of each UK climate action on UK mitigation and UK adaptation outcomes, and determined confidence in these ratings.
This workbook presents the results of the rating process. A separate workbook, provided alongside this workbook, contains the results of the literature review and evidence extraction. For further information on the preceding steps and the scope of the assessment, please see the accompanying report.
The potential co-benefits and trade-offs of the identified UK climate actions have been considered:
1. For adaptation, in relation to their effects on climate sensitivities and adaptive capacities and thereby climate vulnerabilities, and the exposure of climate vulnerabilities to climate-related hazards and thereby climate impacts regarding the seven climate risks identified in CCRA3 that are relevant to this assessment. Definitions of key terms and their interactions from the Intergovernmental Panel on Climate Change (IPCC) Fifth and Sixth Assessment Reports (AR5 and AR6) have been used, as also used in CCRA3. 
2. For mitigation, in relation to their effects on GHG emissions, carbon sequestration, and carbon storage.
Assessing all climate actions against both mitigation and adaptation outcomes avoids assumptions about the extent to which mitigation actions will deliver mitigation and adaptation outcomes, and adaptation actions will deliver adaptation and mitigation outcomes. For example, two different mitigation actions may have similar adaptation outcomes, but not deliver the same level of mitigation benefits. Focusing only on the adaptation outcomes of these two mitigation actions would mask that difference, and limit the ability of this assessment to identify no/low regret options. In addition, this review has demonstrated that it is at times difficult to classify some climate actions as either "mitigation actions" or "adaptation actions". At times, the same or similar actions have been included in both adaptation and mitigation strategies. Thus, all climate actions are assessed in terms of all adaptation and mitigation outcomes.
It is important to note that some of the climate actions assessed include many different sub-actions, which may have different effects on adaptation and mitigation outcomes. Some actions also have differing effects on adaptation and mitigation outcomes, depending on how they are implemented. In these cases, we have rated the actions based on the most likely effects on adaptation and mitigation outcomes based on the literature overall, but have noted in the caveats column how the rating may differ across sub-actions and/or different approaches to implementing the action.</t>
  </si>
  <si>
    <t xml:space="preserve"> </t>
  </si>
  <si>
    <t>Disclaimer</t>
  </si>
  <si>
    <t>This document is an output from a project funded by the UK government. However, the views expressed, and information contained in it are not necessarily those of or endorsed by the UK government who can accept no responsibility for such views or information or for any reliance placed on them.</t>
  </si>
  <si>
    <t>This publication has been prepared for general guidance on matters of interest only and does not constitute professional advice. The information contained in this publication should not be acted upon without obtaining specific professional advice. No representation or warranty (express or implied) is given as to the accuracy or completeness of the information contained in this publication, and, to the extent permitted by law, no organisation or person involved in producing this document accepts or assumes any liability, responsibility or duty of care for any consequences of anyone acting, or refraining to act, in reliance on the information contained in this publication or for any decision based on it.</t>
  </si>
  <si>
    <t>Developed for:</t>
  </si>
  <si>
    <t>Document Reference:</t>
  </si>
  <si>
    <t>Appendix D</t>
  </si>
  <si>
    <t>DESNZ</t>
  </si>
  <si>
    <t>Date Issued:</t>
  </si>
  <si>
    <t>UK climate action</t>
  </si>
  <si>
    <t>Source</t>
  </si>
  <si>
    <t>Description of action</t>
  </si>
  <si>
    <t>Effect on emissions (EM) (description)</t>
  </si>
  <si>
    <t>Rating of effect on EM</t>
  </si>
  <si>
    <t>Strength of evidence</t>
  </si>
  <si>
    <t>Level of agreement</t>
  </si>
  <si>
    <t>Confidence in EM rating</t>
  </si>
  <si>
    <t>Overall score for effect on EM</t>
  </si>
  <si>
    <t>Effect on carbon sequestration (SQ) (description)</t>
  </si>
  <si>
    <t>Rating of effect on SQ</t>
  </si>
  <si>
    <t>Confidence in SQ rating</t>
  </si>
  <si>
    <t>Overall score for effect on SQ</t>
  </si>
  <si>
    <t>Effect on carbon stocks (ST) (description)</t>
  </si>
  <si>
    <t>Rating of effect on ST</t>
  </si>
  <si>
    <t>Confidence in ST rating</t>
  </si>
  <si>
    <t>Overall score for effect on ST</t>
  </si>
  <si>
    <t>Timeframe for effect on M</t>
  </si>
  <si>
    <t>Further research needs</t>
  </si>
  <si>
    <t>Caveats</t>
  </si>
  <si>
    <t>CA1. Achieve a minimum market capacity of 600,000 heat pumps per year by 2028.</t>
  </si>
  <si>
    <t>UK Net 0</t>
  </si>
  <si>
    <t>“Heat pumps will be the best low carbon heating option for some types of buildings, for example, if they are new buildings or off the gas grid. A third of the targeted heat pumps will be installed in new dwellings.”</t>
  </si>
  <si>
    <t>The vast majority of the evidence suggests that the use of heat pumps, as compared to other measures for heating homes and other buildings, reduces GHG emissions. The extent of this reduction depends on the proportion of renewables in the energy mix, the efficiency of the particular heat pump model used, and whether the heat pump is accompanied by supporting measures such as increasing insulation. However, it is important to note that heat pumps still generate emissions, particularly when powered by fossil fuels (refs. 10, 32), and that heat pumps that offer a cooling function often contain refrigerant fluid that emits GHGs (ref. 8).</t>
  </si>
  <si>
    <t>No evidence</t>
  </si>
  <si>
    <t>N/A</t>
  </si>
  <si>
    <t>Zero-emission alternatives for refrigerant fluid for heat pumps that offer a cooling function.</t>
  </si>
  <si>
    <t>The extent of emissions reduction achieved via this action depends on a range of factors, including the proportion of renewables in the energy mix, the efficiency of the particular heat pump model used, and whether the heat pump is accompanied by supporting measures such as increasing insulation.</t>
  </si>
  <si>
    <t>CA2. As many fuel poor homes as reasonably practicable to Band C by 2030, and as many homes to reach EPC Band C as possible by 2035, where practical, cost effective, and affordable.</t>
  </si>
  <si>
    <t>UK Net 0 and CCRA3</t>
  </si>
  <si>
    <t>“60% of UK homes have an Energy Performance (EPC) Band D and below. Following the recent trend in energy performance improvements in the housing sector, the UK will adopt measures to enhance energy efficiency and reduce emissions from energy use.”</t>
  </si>
  <si>
    <t>There is substantial evidence (including evidence specific to the UK context) that measures to increase energy efficiency, including the particular measures employed to improve EPC Band rating, reduce GHG emissions. However, the scope of the reduction can vary significantly based on housing type, measure(s) employed, the local environment, and occupancy patterns (see, e.g., refs. 48, 53, 63). In addition, there is "the potential for rebound effects where cost savings may result in the uptake of more carbon intensive behaviours or increased consumption. However, these could be considered as co-benefits if they help increase quality of life and reduce social inequality." (ref. 92).</t>
  </si>
  <si>
    <t>Detailed, site specific analysis is required to realise the full potential benefits for emissions reduction of this action.</t>
  </si>
  <si>
    <t>The scope of the reduction can vary significantly based on housing type, measure(s) employed, the local environment, and occupancy patterns.</t>
  </si>
  <si>
    <t>CA3. Passive cooling measures</t>
  </si>
  <si>
    <t>CCRA3</t>
  </si>
  <si>
    <t>"The UK will address overheating in new and refurbished homes with passive cooling measures such as better shading, reflective surfaces and green cover. Parallelly to providing adaptation to climate variability, passive cooling reduces energy demand, especially during summer."</t>
  </si>
  <si>
    <r>
      <t xml:space="preserve">All passive cooling measures and technologies show, on average, a positive effect on reducing energy consumption for cooling (and sometimes heating) - this was equated to a benefit in terms of emissions reduction, even when emissions aren't explicitly included as part of energy savings. For instance: "With the current climatic conditions, in Poland (Central Europe, the Baltic Sea region) ventilative cooling is a good solution. It causes a sufficient reduction of energy demand to provide thermal comfort conditions in dwellings. Therefore, it is a lower cost option than mechanical cooling. Moreover, it is environmentally friendly because it does not contribute to CO2 emissions to the atmosphere". Their benefit is mainly understood as a mean not to resort to mechanical cooling systems. 
</t>
    </r>
    <r>
      <rPr>
        <b/>
        <sz val="10"/>
        <color theme="1"/>
        <rFont val="Arial"/>
        <family val="2"/>
        <scheme val="minor"/>
      </rPr>
      <t>Some cases in which effects were negative:</t>
    </r>
    <r>
      <rPr>
        <sz val="10"/>
        <color theme="1"/>
        <rFont val="Arial"/>
        <family val="2"/>
        <scheme val="minor"/>
      </rPr>
      <t xml:space="preserve">
Few cases reported that passive cooling measures increased energy consumption because of exacerbating the heating demand. e.g. </t>
    </r>
    <r>
      <rPr>
        <u/>
        <sz val="10"/>
        <color theme="1"/>
        <rFont val="Arial"/>
        <family val="2"/>
        <scheme val="minor"/>
      </rPr>
      <t>Natural ventilation</t>
    </r>
    <r>
      <rPr>
        <sz val="10"/>
        <color theme="1"/>
        <rFont val="Arial"/>
        <family val="2"/>
        <scheme val="minor"/>
      </rPr>
      <t xml:space="preserve"> associated with insulation led to higher average energy demand (ref#13): "in a warmer climate, in a building with a passive insulation standard, passive cooling by opening windows causes a significant increase in heating demand. This is due to the fact that in transitional periods, cooling the building during the warmer midday hours causes the need for increased heating during the evening and night hours"
In other cases, impacts were </t>
    </r>
    <r>
      <rPr>
        <b/>
        <sz val="10"/>
        <color theme="1"/>
        <rFont val="Arial"/>
        <family val="2"/>
        <scheme val="minor"/>
      </rPr>
      <t>uncertain</t>
    </r>
    <r>
      <rPr>
        <sz val="10"/>
        <color theme="1"/>
        <rFont val="Arial"/>
        <family val="2"/>
        <scheme val="minor"/>
      </rPr>
      <t>, associated with climate conditions or buildings conditions (or obtaining positive energy savings with respect to cooling demand and increase in heating demand).</t>
    </r>
  </si>
  <si>
    <t xml:space="preserve">Green infrastructure (e.g., green roofs) also has positive effects on carbon sequestration, but the evidence about how this translates to a temperate/cold weather is limited (refs 26, 50, BROAD28). </t>
  </si>
  <si>
    <t>Detailed analysis about the carbon sequestration benefits of urban greening and green infrastructure in temperate and cold climates. 
In addition, a detailed, site specific analysis is required to realise the full potential benefits for emissions reduction of this action.</t>
  </si>
  <si>
    <t>Different technologies have different mitigation effects/potential. A "measure package" is often the most promising solutions to deliver concrete reductions in GHG.</t>
  </si>
  <si>
    <t>CA5. Aim to reduce direct emissions from public sector buildings by 75% by 2037 compared to 2017.</t>
  </si>
  <si>
    <t>“Direct emissions from public sector buildings account for around 2% of total UK emissions. The UK aims to further abate emissions investing in measures to reduce fossil fuel use, such as low carbon heating, energy efficiency improvements, and the integration of low carbon electricity systems such as rooftop solar PV.”</t>
  </si>
  <si>
    <t>Evidence from a range of sources (including UK-specific evidence) indicated a positive impact of this action on GHG emissions reduction, due to the reduced energy usage that accompanies the energy efficiency measures identified as well as the low carbon energy generation from measures like rooftop solar PV replacing more carbon-intensive energy use (see, e.g., refs. 1, 8, 11, 15, 19, 21, 24, 29, 30, 31, and 40). For example, solar panel installations feeding into the campus power grid of The Enterprise Centre, a UK university building designed and certified to the Passivhaus standard, "provided around 38.7% of the electricity requirements of the building. PV systems generated more than 60% of the building’s electricity demand in August (67.8%), July (65%), May (63.5%) and June (62.2%). Solar panels reduced 24.5 kgCO2/m2 of electricity fuel carbon emissions during these four years." (ref. 15).
No evidence indicated a negative effect on GHG emissions. Uncertainty generally related to the magnitude of the effect based on the location, measures selected, and quality of implementation.</t>
  </si>
  <si>
    <t>If green roofs are implemented (see refs. 3, 6, 25), these could support carbon sequestration. While the evidence included examples of their use in public buildings, the carbon sequestration potential of green roofs was not assessed in detail in the evidence.</t>
  </si>
  <si>
    <t>Heritage buildings (many of which are public buildings) face specific challenges when attempting to increase energy efficiency and low-carbon energy generation (see ref. 10). Increasing digitisation of public services and use of IT in education has a complex relationship with emissions, as it may increase energy use but also increase efficiency (see refs. 13 and 17). Remote working and teaching may shift emissions away from public buildings, but it is important to note that the carbon intensity of remote working and teaching may be equal to that of in-person working/teaching, even if these emissions are not coming from public buildings per se (see ref. 23).</t>
  </si>
  <si>
    <t>CA6. 5GW of low carbon hydrogen production capacity by 2030.</t>
  </si>
  <si>
    <t>“The UK will harness its skills and capabilities to produce CCUS-enabled and electrolytic low carbon hydrogen. Fuel switching to low carbon hydrogen will decarbonise sectors and processes harder to electrify.”</t>
  </si>
  <si>
    <t>A broad range of evidence, including UK-specific evidence, identifies positive impacts on emissions reduction from the replacement of fossil fuel production and consumption with hydrogen production and consumption, where the latter is produced using low-carbon energy sources and/or is accompanied by CCUS (as required by this action). Evidence of a negative effect on emissions related to scenarios where a carbon-intensive energy mix was used to produce hydrogen (see refs. 20 and 33), which is not proposed by this action.</t>
  </si>
  <si>
    <t>A small number of papers estimated CO2 capture rates of between 65-90% when employed alongside hydrogen production. However, the fact that this technology is largely unproven was also noted (see refs. 7, 12, 47).</t>
  </si>
  <si>
    <t>More research is needed to more accurately estimate CO2 capture rates.</t>
  </si>
  <si>
    <r>
      <t xml:space="preserve">The magnitude of the effect on emissions reduction will depend on the energy mix used to produce hydrogen and the efficiency of the technology used.
"Replacing natural gas with green hydrogen offers potentially huge benefits in terms of reduced global warming consequences </t>
    </r>
    <r>
      <rPr>
        <b/>
        <sz val="10"/>
        <color theme="1"/>
        <rFont val="Arial"/>
        <family val="2"/>
        <scheme val="minor"/>
      </rPr>
      <t>but only if hydrogen leakage is carefully controlled and minimised</t>
    </r>
    <r>
      <rPr>
        <sz val="10"/>
        <color theme="1"/>
        <rFont val="Arial"/>
        <family val="2"/>
        <scheme val="minor"/>
      </rPr>
      <t>" (ref. 13)</t>
    </r>
  </si>
  <si>
    <t>CA7. Achieve a final decision on whether to enable blending up to 20% hydrogen by volume into the Great Britain gas network by 2023, subject to successful completion of safety trials.</t>
  </si>
  <si>
    <t>“Blending hydrogen into the gas grid will be used as an initial strategy to decarbonise heating. This shift must be done ensuring safety, operability, security of supply and affordability, and with the recognition that it cannot be a long-term solution.”</t>
  </si>
  <si>
    <t>A broad range of evidence, including UK-specific evidence, identifies positive impacts on emissions reduction from the blending of hydrogen into the gas grid (see, e.g., refs. 3, 25, 26, 32, BROAD21), as long as that hydrogen is produced in a manner that reduces emissions (see ref. 14, and more generally CA5). However, the magnitude of this effect at the proportion of hydrogen that can be added to the existing gas grid may be small: "Blending hydrogen into existing natural gas networks may be considered as part of the gradual step towards the transition to a net-zero economy. Up to 20% by volume, can be blended without changing existing appliances. However, as hydrogen has a lower density 20% hydrogen would only amount to a carbon saving of 7%." (ref. 26).</t>
  </si>
  <si>
    <t>The majority of the research regarding the effect of hydrogen use, and hydrogen blending, is based on use in the transport sector. Further research is needed on use to decarbonise heating.</t>
  </si>
  <si>
    <t>As noted in the description of effect on emissions, a positive effect requires that hydrogen is produced in a manner that reduces emissions (see ref. 14, and more generally CA5). In addition, the magnitude of this effect at the proportion of hydrogen that can be added to the existing gas grid may be small: "Blending hydrogen into existing natural gas networks may be considered as part of the gradual step towards the transition to a net-zero economy. Up to 20% by volume, can be blended without changing existing appliances. However, as hydrogen has a lower density 20% hydrogen would only amount to a carbon saving of 7%." (ref. 26).</t>
  </si>
  <si>
    <t>CA8. The offshore oil and gas sector to have an absolute reduction in production emissions of 10% by 2025, 25% by 2027, and 50% by 2030 on the pathway to net zero by 2050.</t>
  </si>
  <si>
    <t>“The reduction in production emissions from the offshore oil and gas sector will result from abatement from electrification and flaring. Zero routine flaring practices are essential in order to meet the targets.”</t>
  </si>
  <si>
    <t>The vast majority of the evidence, much of which comes from investigations in the North Sea, demonstrates that electrification and reduction of flaring will decrease emissions from offshore oil and gas (see, e.g., refs. 1, 2, 3, 13, 14, and 15). The only uncertainty raised in the literature regarding this effect was where electrification was based on a carbon-intensive grid (ref. 8). It is important to note that electrification based on renewable sources and elimination of flaring will not, on their own, result in net zero emissions. Other sources of emissions, such as CH4 leakages, will need to be addressed (ref. 7).</t>
  </si>
  <si>
    <t>This action would benefit from additional research to improve technology to reduce production emissions.</t>
  </si>
  <si>
    <t>As noted in the description of effect on emissions, where measures to reduce production emissions require electrification, the extent to which this reduces emissions overall will depend on the carbon intensity of the grid. While reducing flaring and production emissions may have positive effects, it is important to note that ongoing exploration and production in the oil and gas sector will have adverse effects on emissions.</t>
  </si>
  <si>
    <t>CA9. 100% of new cars and vans sold are zero emission by 2035, 100% of new HGV sold are zero emission, and 100% of new buses/coaches sold are zero emission</t>
  </si>
  <si>
    <t>“The decarbonisation of the UK transport sector is driven by the transition to zero emission cars and vans. These have significant advantages over the existing carbon intensive technology, and register reducing costs and growing consumer demand. Large investments are also being made in zero emission HGVs and buses.”</t>
  </si>
  <si>
    <t>Overall, papers and reports show that BEVs, FCEVs, hydrogen and low-carbon vehicles have a positive effect on climate mitigation and direct reduction of CO2 and GHG emissions. In particular, EVs have a lower carbon footprint than alternative and conventional transportation modes and may also lead to higher energy efficiency (ref 16) and lower system electricity consumption (ref 17). Due to the current impact of the transportation sector, low carbon alternatives are considered crucial to reaching the targets set in the Paris Agreeement as well as UK's net zero strategy. A similar viewpoint is shared for electric or hydrogen buses (refs 32 and 40), LDVs (ref 28) and HDVs (ref 53). 
It's very important to note, however, that in some papers the effect on emissions of electric vehicles was classified as uncertain (refs 8, 31, 33, 36, 38) or negative (refs 43, 54), owing mainly to the fact that it is closely related to the energy mix in the country where EVs are deployed - generally, in countries or regions where fossil fuel are the dominant sources of electricity generation, EVs emit more GHG than conventional cars. Yet, EVs are also considered as a technology that can enhance or accompany the transition to low-carbon energy, if efficiently introduced. 
With respect to biofuel vehicles, the effect on GHG emissions is generally uncertain due to extensive land use change and feedstocks (refs 1, 21, 26).</t>
  </si>
  <si>
    <t>Further research into the overall carbon footprint of EVs manufacturing as opposed to conventional cars' is required to clearly understand the effect of utilising rare metals (especially wrt to battery construction)</t>
  </si>
  <si>
    <t xml:space="preserve">EVs appear to emit more GHGs than conventional cars if the energy mix and electricity network is mainly based on fossil fuels. It is therefore important not to overshoot and push EV development ahead of the decarbonisation of the energy system. </t>
  </si>
  <si>
    <t>CA10. At least 5 MtCO2/yr of engineered removals by 2030.</t>
  </si>
  <si>
    <t>“The UK will deploy mature BECCS technologies and commercial scale DACCS systems to deliver net-negative emissions. This infrastructure will be likely located within or near industrial processes.”</t>
  </si>
  <si>
    <t xml:space="preserve">The effect of BECCS and DACCS on direct GHG emissions is, overall, uncertain. 
Key tradeoffs relate to the overall LCA of BECCS (ref 56). In fact, the BECCS supply chain is characterised by extensive land-use change, which can be a major GHG emission factor (refs 3, 19, 35 and 38). There is also uncertainty on the provenance of bio-energy crops, and the associated transport emissions (refs 3, 35). 
DACCS, on the other hand, has a high energy penalty (which BECCS may have too, see ref 5) and high energy requirements (refs 2, 12, 34). The effect this might have on GHG emissions in unclear, as it is related on the overall energy mix of the country where the technology resides (ref 18). However, when coupled with natural gas use, this leads to higher emissions (refs 12, 34). 
Yet, some papers argue that BECCS and DACCS could have positive impacts on pushing towards a transition to low-carbon and renewable energy, despite land-use change and high energy use. 
In fact, BECCS may be used for the production of hydrogen (ref 4), which is a less polluting energy carrier than natural gas. BECCS also has the potential, in the USA, to replace conventional coal power plants (ref 11), although the amount of energy that BECCS can effectively produce is doubtful (ref 33). Land-use change and criop production, if done sustainably, can lead to direct emisisons reduction (ref 41). 
In addition, both BECCS and DACCS bring about better effects in terms ot net-GHG removal when coupled with renewable and low-carbon energy technologies, which may push legislators to increasingly integrate carbon dioxide removal and low carbon energy sources (refs 15, 18). Finally, Ref 22 describes how carbon dioxide removal technologies can help achieve mitigation target by helping lowering the costs associated with CO2 emissions reduction, especially when coupled to specific industrial sectors. 
</t>
  </si>
  <si>
    <t>BECCS and DACCS have overall an overwhelmingly positive effect on direct GHG removal (especially when applied to some sectors, e.g. transport (ref 1), industry (refs 13, 21)...). BECCS and DACCS appear to be crucial technologies in global efforts to climate change mitigation. 
Some uncertainties relate to future climate variability, and the effect this might have on GHG removal for BECCS (ref 7). Similarly, BECCS potential appear to be very location-dependent (ref 25). Finally, as described in ref 50: ""Poor governance of the sustainability of bioenergy crop production can significantly limit the amount of CO2 removed by BECCS, through soil carbon loss from direct and indirect land use change. "</t>
  </si>
  <si>
    <t xml:space="preserve">BECCS: One paper discussing negative effects on soil organic content (ref 44), one discussing positive effects on soil storage capacity (ref 10), two uncertain papers highlighting dependency on land management (ref 2), crop used (ref 3). Overall, the effect was considered uncertain. </t>
  </si>
  <si>
    <t xml:space="preserve">A detailed analysis encompassing the different aspects of the carbon removals strategy in the UK is required, in order to assess the effects on emissions, sequestration and stocks.
In particular, any study assessing the mitigation potential of technologies such as BECCS and DACCS should cover information such as the provenance of bio-energy crops and the land management strategies used to accomodate and cultivate them, and the share of low-carbon energy in the energy mix. </t>
  </si>
  <si>
    <t xml:space="preserve">There are several caveats with respect to this measure:
- For the effects of transportation of bioenergy crops to BECCS facilities, the risk of an increase in GHG emissions is contingent on the provenance of crops (ref 3).
- DACCS has high energy requirements, and it can emit GHGs if not coupled with low-carbon technologies
- Efficient and sustainable management of bio-energy crops can lead to direct emissions reduction within the BECCS supply chain, whereas, if not appropriately managed, bio-energy crops cultivation can lead to GHG emissions, decreases in soil carbon content and relative effects on carbon stocks.
</t>
  </si>
  <si>
    <t>CA11. Active habitat management to increase resilience</t>
  </si>
  <si>
    <t>“Through the Environment Bill we will legislate for Local Nature Recovery Strategies – a new system of spatial strategies that will map proposals for improving or creating habitat for nature and wider environmental benefits, helping to deliver net zero objectives.”</t>
  </si>
  <si>
    <t>The measures to protect, improve, or create habitats were generally focussed on woodlands, peatlands, grasslands, and coastal wetlands. There is robust evidence across most of literature searched that actions to preserve and increase the extent and quality of semi-natural habitats supports greater levels of carbon storage and emissions reductions.  Woodland creation and peatland restoration were repeatedly described as strong candidates for reducing emissions, with conversion of pastureland to forest highlighted as a climate change-mitigation strategy for mitigating GHG emissions from livestock agriculture (e.g. refs 25, 42, 43). 
Natural regeneration of forest is described in ref 25 as financially viable without subsidies where seed sources exist.  Ref 28 cautioned that where nature based solutions do not support biodiversity, such as those involving non-native monocultures that are more vulnerable to environmental change in the long term,  trade-offs occur among ecosystem services needed to support biodiversity and people. Ref 25 noted that “a 4% change in land cover to forestry could achieve an annual abatement of GHGs equivalent to 10% of UK emissions by 2050”. There are issues around land availiabity, though it was suggested that sparing/sharing land for habitat restoration can be acheived with increases in farm productivity to avoid compromises to food production, agro-forestry is also given as a sustainable way to reduce emissions on managed land.
Converting pastureland to forest across Europe has potential as a climate change-mitigation strategy, contributing to the restoration ambitions of the Bonn Challenge, whilst simultaneously mitigating the GHG emissions from livestock agriculture.</t>
  </si>
  <si>
    <t>Active habitat management to preserve, restore and create near-natural functioning habitats has a strong positive effect on carbon sequestration, with clear benefitis for adaptation as well. For example Ref 26 states that high conservation value habitats in the UK (e.g. woodland, heath, semi-natural grass, saltmarsh) are estimated to exert a net sequestration effect of more than 8 Mt CO2e/yr, and restoration of degraded habitats (e.g. bog, fen, heath), could result in an extra 6–7 Mt CO2e/yr. Ref 32 raised the issue of methane emissions from saturated soils (e.g riparian zones along rivers) which can counterbalance emissions reductions from carbon sequestration, however water management practices can reduce these effects in some habitats. Peatlands are described as slight GHG sinks (due to uptake of CO2, and release of CH4), with vast emissions savings through restoration and preservation of these habitats.  Ref 41 describes saltmarsh as a valuable climate regulator, with good options for restoration activities given the high carbon sequestration potential of these habitats. There is a general consensus in the literature that expansion of native woodland is needed, with many benefits for carbon sequestration as well as supporting biodiverity and a multitude of other ecosystem services. Ref 53 provides an estimate of potentially 3.9 Mha of new native woodland in Scotland sequestering 6.96 MtCO2/yr.
Ref 17 states that "Agroforestry can improve the resiliency of agricultural systems and mitigate the impacts of climate change".  Ref 41 provides win-win management examples of priority habitats, such as: wetland restoration (drain/grip blocking − restorative planting) providing 353–821 kgCO2e /ha/year GHG reduction potential; natural aforestation providing 2,994–3,000 kgCO2e ha/year GHG reduction potential; aforestation of grasslands (planting broadleaf woodland) providing 19,428 (+200–3,200(per animal)) kgCO2e/ha/year GHG reduction potential; and shifts from coniferous plantations to broadleaf woodlands 1,723 –14,362(IPCC factors) (biomass) providing kgCO2e/ha/year GHG reduction potential.</t>
  </si>
  <si>
    <t>There is strong evidence of the extensive stores of carbon throughout the UK’s terrestrial and marine habitats, contained in soils and sediments, trees, saltmarsh and kelp forests. Ref Broad 14 states that "UK peatlands are one of the most important terrestrial natural stores for carbon, estimated to store the equivalent of around 11,700 (± 1,100) MtCO2 – over 25 times larger than the UK’s total current annual emissions and an order of magnitude higher than the carbon stored in trees". Ref 26 states that “UK BAP Priority habitats store 0.55 gigatonnes of carbon in vegetation and soil to a depth of 30 cm, approximately 30% of the UK terrestrial carbon store to a similar depth, on 20% of the land area”. Rewilding outcomes included the long term maintenance of carbon stocks, among other ecosystem services. For example Ref 24 estimated that "natural ecosystems relative to croplands on average store an additional 63 tons C/ha in temperate areas".</t>
  </si>
  <si>
    <t xml:space="preserve">Most studies stated that further research will continue to build the evidence base, particularly in restored habitats which require long term monitoring of outcomes. Ref 53 stated that "The potential for natural regeneration to achieve woodland expansion on timescales suitable to contribute to near-term climate targets needs to be better understood". </t>
  </si>
  <si>
    <t>Caveats include the need to recognise that the integration of agroforestry into practice is still relatively low and has not been studied for very long (Ref 17);  choice of species is important for carbon sequestration time profiles and still open to debate (Ref 18); climate change could alter climate regulating properties of habitats eg. turn grasslands from a sink to a source of carbon (Ref 21);  trade-offs can arise if climate mitigation policy encourages NbS with low biodiversity value, such as afforestation with non-native monocultures, however when carbon and biodiversity value are given joint priorities, up to 90% of both can be protected (Refs 26, 28); there are concerns over the reliability and cost-effectiveness of nature based solutions compared to engineered alternatives, and their resilience to climate change (Ref 28);  planting the right species in the right place to take account of biophysical suitability, projected climate impacts and other constraints and uses of land (Ref Broad 16); risks such as competition with food production (Broad 23); and theoretical issues around restorability of degraded systems (Ref 61).</t>
  </si>
  <si>
    <t>CA13. Improved water and nutrient management on agricultural and forested land</t>
  </si>
  <si>
    <t>“Agriculture emissions are largely from livestock and nutrient management. The pathway assumes emissions will be reduced through improved and innovative farming practices.”
Agriculture, forestry, and other land use (AFOLU)
“We will introduce three environmental land management schemes: the Sustainable Farming Incentive (SFI), Local Nature Recovery (LNR) and Landscape Recovery (LR). The SFI will be open to all farmers and will incentivise low carbon practices, for example, soil and nutrient management.”</t>
  </si>
  <si>
    <t>Improved water and nutrient management covers a range of actions. In many cases, actions are expected to decrease emissions, either directly  or indirectly through less reliance on inorganic fertiliser that has to be manufactured and transported to agricultural areas. However, the degree to which emissions would be reduced is highly variable and can depend on context, and so the majority of evidence ends up being characterised as 'uncertain'. for instance, ref 27 notes "&lt;= 30 t/ha [biochar addition] was  the  most  effective application rate  for  mitigating GHGs emissions while maintaining good crop yield potential. Certainly, the effects of biochar amendment on CO2, N2O, and CH4 emissions were considerably dependent on physico-chemical properties of biochar (pH and C: N ratio) and soil (pH, textural class, and C: N ratio), indicating that these important factors must be fully considered before applying biochar to cropland soils for the mitigation of GHGs emissions." Or, ref 45, from an experimental study in Ireland, notes that N2O emission factors differ by fertiliser choice and whether inhibitor applied, as well as by rate at which applied - but the impact is not straightforward. Uncertainty also potentially exists because some greenhouse gas species' emissions can decrease but others can increase for a given management action. There was limited evidence from forested land, but forest thinning, which is used to manage nutrients, led to increased soil CO2and N2O emissions and decreased soil CH4 uptake. Theresponses of soil GHGfluxes depended on thinning intensity and recov-ery time, and they varied with ecosystem type, stand type, stand ageand measurement season. In addition, the responses of soil GHGfluxeswere closely related to the thinning-induced changes in soil properties,fine root biomass, and litterfall." (ref 21). One ref notes the importance of considering soil inorganic C in relation to trends of acidification and how nutrient management e.g. addition of lime, has CO2 emission consequences (ref 34; noting that one experiment showed that N2O emissions are reduced with lime application; ref 48). Ref 80 provides detailed evidence as to links between nitrogen cycling and greenhouse gas emissions, again generally suggesting synergies but not in all contexts, with uncertainty attached.</t>
  </si>
  <si>
    <t xml:space="preserve">In general, nutrient and water management actions are expected to have positive impacts on soil carbon sequestration but as with emissions reduction, the extent of this positive effect is highly context dependent on action adopted, and the land use and environmental context. e.g. ref 9:  "In Switzerland, grass-legume mixtures receiving 150 kg ha−1 yr−1 of N fertilizer out-yielded grass monoculture receiving 450 kg ha−1 yr−1 of N fertilizer when legume proportion comprised 30% or more of the vegetation biomass (Nyfeler et al., 2009). In a continental-scale experiment, four-species mixtures (two grasses and two legumes) consistently yielded better (where better yield = more sequestration) than the average of the four monocultures, and even yielded more than the best-performing monoculture in a majority of cases (Finn et al., 2013). Grange et al. (2019) also showed that combining competitive grass, legumes and forbs (with 150 kg ha−1 yr−1 of N fertilizer) achieved a fertilizer replacement value sufficient to out yield a perennial ryegrass monoculture with 300 kg ha−1 yr−1 of nitrogen." Ref 38 shows how windbreaks and riparian buffers (improved water management action) can increase SOC sequestration although model analysis. The uncertainty is well characterised by ref 52 which considers the reintegration of farming systems  noting has Table 2 which shows the uncertain benefits for sequestring soil C as different management actions can have different effects, and a single management action can have different outcomes e.g. crop ley (all positive for soil C) vs stubble grazing (positive and negative impacts seen for soil C). Ref 25: The highest potential is found in regions with low crop production, low initial SOC levels, and in regions where livestock manure and crop residues are only partially recycled. Supporting previous findings, we highlight that to encourage both soil fertility and SOC sequestration, it is best to focus on agricultural soils with large yield gaps and/or where SOC values are below levels that may limit crop production. Ref 42: Manure increased SOC with key parameter being soil type - more sequestered in alkaline than neutral and/or acidic soils. </t>
  </si>
  <si>
    <t>As with earlier columns - context dependency in impacts. ref 23: Here, we analyzed the response of SOC to biochar addition using 389 paired field measurements. The results show that biochar addition significantly increased SOC by 45.8% on aver-age with large regional variations. Using a random forest model trained with soil, climate, biotic, biochar, and management factors, we found that the response of SOC to biochar addition was mainly dependent on biochar application rates, ini-tial SOC, edaphic (e.g., pH), and climatic (e.g., mean annual precipitation) varia-bles. Note limited work found for forested land but ref 20 indicated similar soil C stocks on managed vs unmanaged stand but this is for a single site in England.</t>
  </si>
  <si>
    <t xml:space="preserve">Some of the suggested technologies have a good experimental basis and been tested in different locations and environmental contexts e.g. biochar, no till agriculture. However, the extent to which findings apply at scale is uncertain. How combinations of measures work, and whether they are complementary. Very few investigations actually considered adaptation and mitigation at the same 'time' which would be ideal for truly understanding synergies and trade-offs. This even applies within mitigation alone i.e. some studies concentrate on emissions reductions, others on soil C sequestration, but as these may relate to different contexts it is difficult to assess what the balance is in a given location. Some novel technologies e.g. nitrification inhibitors, nano fertilizers, have less research available.  </t>
  </si>
  <si>
    <t xml:space="preserve">Timeframe - this is difficult to ascertain. Some interventions will take longer (e.g. tree belts for improved nutrient or water management will take time to have a sequestration benefit, especially if there is a loss of carbon associated with initial planting). Others should have an immediate effect on e.g. reducing emissions, although the degree of impact will, of course, depend on scale of application. Given that most of the papers were to do with e.g. biochar addition, use of nitrification inhibitors, have suggested an effect relatively soon. Some of the analyses are model based rather than experimental studies. Many of the findings are from global meta analyses so linking to UK context may require further investigation, although some of the later grey literature (e.g. ref 80) concentrates on the UK situation. </t>
  </si>
  <si>
    <t>CA14. Support the restoration of at least 533,000 ha of peatland in the UK by 2050</t>
  </si>
  <si>
    <t>“Tackling the drivers of peatland degradation is essential. The EPAP commits to ending the horticultural use of peat in the amateur sector...... Legislation to end managed burning on protected blanket bog that is 40 cm deep or more...... From 2024, public funding for peatland restoration will be available in England through the new environmental land management schemes..... Where it is not possible to restore peatlands, we will support new responsible management measures for lowland peatlands......”</t>
  </si>
  <si>
    <t>There is robust evidence in the literature that conservation or restoration of peatlands supports the provision of greater levels of carbon storage and removal of atmospheric carbon dioxide. In addition, there is a general consensus that conservation of natural bogs, and restoration of degraded bogs will avoid significant annual emissions (currently negating significant sequestration by woodlands and coastal habitats) and should be a particular priority (e.g Refs 43, 53, 54), with drainage and agricultural use of peatlands known to result in continued loss of peat and the emission of C for decades to centuries following drainage (Ref 50). 
Ref 49 states that the publication of the 2013 Wetlands Supplement to the 2006 IPCC Guidelines for National Greenhouse Gas Inventories has focused attention internationally on the potential to mitigate against carbon emissions from peatlands through restoration, with several successful global landscape scale projects highlighted by the IUCN UK Peatland Programme.
Many of the papers address the link between groundwater hydrology and GHG emissions in peatlands. For instance, Ref 51 indicates that GHG emissions from peatlands with deep water tables (WT) favors CO2 emissions, shallow WT (less than ∼20 cm) favors CH4 emissions, and fluctuating WT potentially is conducive of N2O emissions. Ref 54 showed that constantly high soil moisture results in low N2O emissions, whereas drainage creates fluctuation around the intermediate soil moisture and thus increases N2O emissions from organic soils. The anticipated large N2O emissions from N-rich drained organic soils can be mitigated through wetland conservation and restoration, and through appropriate soil management, such as reduced tillage, nutrient management and improved crop rotations.
Reversal of peatland drainage, ie restoration that rewets peat soils, is highlighted as a priority for croplands on drained peat soils in Ref 60. Continued drainage and oxidation of these soils accounts for 32% of cropland emissions despite peatlands producing just 1.1% of total crop kilocalories.</t>
  </si>
  <si>
    <t>Soil C sequestration (and avoidable emissions detailed under the 'Emissions' column) through peatland restoration is increasingly recognized as an important strategy to tackle climate change, this is evident in all of the papers but Refs 50, 55, 68 make particular reference to international conventions.
The net GHG emission of bog in the UK (956,853ha) is estimated to be 1,222,667 tCO2eq in current condition, reduced to 359,203 tCO2eq if restored, and -9,569 tCO2eq if all in good condition. The net GHG emission of Fen habitats (17,414ha) is estimated to be 25,729 tCO2eq in current condition,  65,346 tCO2eq if restored (Note: I wonder if the restored value for Fen is a typo as it is higher than unrestored), and -10,623 tCO2eq if all in good condition (Table 3 in Ref 42).
Peatlands sequester carbon slowly but, unlike trees, can continually sequester carbon indefinitely if they are in near natural condition (Ref 49). Ref 50 demonstrates that restored bogs can be returned to a similar CO2 sink as intact bogs with a recovery of eco-hydrological conditions,  depending on the initial level of disturbance. The eco-hydrological conditions seem to be what determines GHG emissions, rather than time since restoration/abandonment. In addition, the results from the study described in Ref 50 demonstrate the importance of establishing a Sphagnum moss for C sink and GWP.</t>
  </si>
  <si>
    <t xml:space="preserve">Restoration of peatlands has the potential to prevent further soil carbon loss to the atmosphere. According to Ref 43, the largest carbon stocks in the UK are held within dwarf shrub heath (0.24 Gt C), bogs (0.10 Gt C), semi-natural grassland (0.09 Gt C) and woodlands (0.08 Gt C). Fifty-three percent of this carbon store is within areas protected under national and/or international designation.
</t>
  </si>
  <si>
    <t>Many studies indicated that more flux measurements on peatlands are required to better understand variation and uncertainties in measurements in different peatland habitats (drained, undrained, and rewetted), it was noted that there is a scarcity of data for N2O emisisons. 
A few papers focused on aquatic losses of C, which includes dissolved organic carbon (DOC), dissolved inorganic carbon (DIC), and particulate organic carbon (POC) in runoff as well as CO2 evasion from open water. However, it was noted that these have not been measured as frequently as direct CO2 and CH4 fluxes from soils, but can represent a key component of the net ecosystem C budget (e.g. Ref 50).</t>
  </si>
  <si>
    <t>The benefits of peatland restoration, and synergies between biodiversity and carbon storage/sequestration are not as great as the conservation of intact habitats, however the benefits of restoration are greater than continued degradation (Ref 42).
Ref 42 noted that strategies focussed solely on protecting carbon stores were largely inadequate for protecting biodiversity but when carbon and biodiversity value were given joint priorities, up to 90% of both could be protected.
Careful consideration of land use history is crucial for successful climate mitigation with peatland rewetting. Eg. Ref 52 found that cattle grazing of drained peatlands changes their methanogenic microbial community, and may introduce rumen-associated methanogens and increased CH4 production. Consequently, rewetting of previously cattle-grazed peatlands has the potential to lead to increased CH4 emissions.</t>
  </si>
  <si>
    <t>CA15. Suitable trees, crops, and livestock for future climate in appropriate locations</t>
  </si>
  <si>
    <t>“While reducing emissions, we must also adapt to the inevitable changes in our climate, ensuring that policies supporting net zero are resilient to current and future climate risks, and preventing locking in future vulnerabilities or maladaptation”</t>
  </si>
  <si>
    <t xml:space="preserve">Most papers in this section primarily dealt with what crops are suitable (68), followed by trees (50) and then livestock (22). There was no evidence for how the choice of trees would affect emissions (noting the possibility for impacts via gaseous emissions), while there is some evidence that choice of livestock and/or crops will have a direct or indirect impact on emissions, mainly in a positive direction if author recommendations were to be followed. Themes that emerged were the use of legumes in pasture, with positive impacts on emissions through reduced fertilizer use (e.g. Delaby et al. 2020, ref 29) or improved sustainability through the use of tannin containing forage legumes (Lagrange et al. 2021, ref 52). A carbon footprint assessment for grassland sheep systems, based on a limited number of case studies, showed that improved genetic material or artificial insemination can reduce carbon emissions per kg of meat produced. However, this was not a full life cycle assessment and there were some doubts over the model used to calculate the C footprint (Morgan Davies et al. 2021, ref 67). For crops, as well as considering legumes, there was a review article highlighting the importance of root systems to help with nutrient management and thus reduced emissions to less need for fertilizer. In general there was little quantitative evidence.  </t>
  </si>
  <si>
    <t xml:space="preserve">Most papers in this action apply to adaptation risk, but if risk is reduced through appropriate crops, trees and livestock in appropriate locations it can be assumed that C sequestration will be increased. There was limited direct evidence of this as this action has not been adopted. Cammarano et al. (2021) (ref 7) suggested there could be greater C sequestration with appropriate wheat variety in a future warmer UK (if increased yield = increased C sequestration) but there was no consideration of drought effects. Also see paper by Rognli et al. 2021 ref 13 – grass and legume breeding to match future needs, while Lynch (ref 3) suggests that crops with deeper roots will sequester more C, and will be more appropriate for climate mitigation and adaptation.  </t>
  </si>
  <si>
    <t xml:space="preserve">Again, limited direct evidence of how appropriate trees, crops and livestock will impact on C storage but likely positive in most cases, as suggested by opinion articles such as Delaby et al. 2020 (ref 29) and Lynch (2021) (ref 3). </t>
  </si>
  <si>
    <t xml:space="preserve">Widen the scope of trees, livestock and crops considered. Enact studies that consider the full mitigation impact of particular trees, livestock and crops i.e. emissions impact, carbon sequestration and carbon storage.  </t>
  </si>
  <si>
    <t xml:space="preserve">Timeframe is very variable as it will depend on whether actions are adapted in e.g. livestock and crop sector (immediate) or in the forestry sector (benefits will take time to accrue). The benefit of e.g. legumes to reduce reliance on fertilizer input will only occur if implemented at scale, as with many interventions. </t>
  </si>
  <si>
    <t>CA16. Soil conservation (including soil monitoring and soil-friendly farming practices)</t>
  </si>
  <si>
    <t>“Beneficial adaptation actions involve soil-friendly farming practices, including no-till and precision farming, to minimise erosion and pollution, and good water management on agricultural and forested land to keep soil moisture in balance.”</t>
  </si>
  <si>
    <t>The impact on emissions of soil–friendly farming practices depends upon the type of soil conservation strategy, while strategies generally reduce CO2 &amp; CH4 some practices may increase N2O. The predominate soil conservation strategies (SCS) present in the evidence extraction are: reduced or no tillage, integration of crop residues back into soil, cover or catch crops, intercropping, addition of manure or other organic matter, improved crop varieties/rotations and animal management in the context of grazing.  
Ref broad32 cites the Environment Agency (2021) “regenerative agricultural practices (e.g. reduced tillage, integration of crop residues back into soil, cover or catch crops, intercropping, improved or longer crop rotations, addition of manure or other organic matter)” can reduce emissions by 0.5 - 1 tCO2e/ha/yr, and that “improved grazing (e.g. rotational, lower stocking rates) can reduce emissions by 0.28 tCO2e/ha/yr”. For the UK, in total, there is the potential to reduce agricultural GHG emissions by 5.6 MtCO2eyr-1 (assuming 4.5 Mha area?) through agroecological solutions. Mitigation potential in 2050 per specific practice: Using a grass-legumes mix  = 0.317 MtCO2e yr-1 , Nitrate Addition = 0.194 MtCO2e yr-1; Cover crop = 0.167 MtCO2e yr-1; and GrassLeys = 0.039 MtCO2e yr-1.  
Generally, a precision farming approach can reduce GHG emissions in multiple ways : “ increasing yield with while reducing N fertiliser application, reducing tillage and thus increasing soil carbon sequestration, reducing fuel consumption and reducing other inputs to field operations (impacting off-farm emissions). “(ref 71)
                                                                                                           Soil inputs
Most agricultural N2O emissions come from fertiliser use. Ref 52 found significant differences between fertilisers and in the effect of rate on N2O emissions and emission factors. The current study showed that by a factor of more than three, urea based formulations had a lower direct N2O loss (mean 0.46 urea; 0.6 urea +NBPT) compared to calcium ammonium nitrate (CAN) (mean 1.62) in temperate grasslands in Ireland. However, the impact of increasing N application on the EF was not consistent across fertilisers. […] the relationship between N rate and EF is generally positive for urea (5 of 6 site-years). Whereas for CAN the picture is less clear with N rate significantly increasing the EF in only 50 % of site-years.
The “use of microbial inhibitors (which slow fertiliser release to allow crops to consume N before the microbes) have been shown to reduce N2O emissions from artificial fertilisers in the UK by 25-50% (Cowan et al., 2020), but would add significant costs to N fertiliser use, and the long-term ecological impacts are not fully known […] and slowing the release of N from fertilisers with inhibitors has also been shown to increase NH3 emissions in some cases, so pollution swapping must be considered (Lam et al., 2017)” (ref 87 ). 
The use of biochar has the potential to reduce GHGs emissions from cropland soils, ref 28 found that “[…] biochar use in fine textured soils resulted in significant CO2 emissions; however, coarse soils significantly reduced N2O and CH4 emissions. Based on application rate estimates, biochar amendment at ⩽ 30 (t ha− 1) was the most effective application rate for mitigating GHGs emissions while maintaining good crop yield potential. The effects of biochar amendment on CO2, N2O, and CH4 emissions were considerably dependent on physico-chemical properties of biochar (pH  and C: N ratio) and soil (pH, textural class, and C: N ratio), indicating that these important factors must be fully considered before applying biochar to cropland soils for the mitigation of GHGs emissions.”  
Lime use can lead to GHG emissions, potentially reducing use by 10% can result in emissions reductions of 5.4 ktCO2e [based on emission from liming of 54 ktCO2e (2012)] (ref 82). Although this has to be balance against need. Ref 75 states that update of nitrification and urease inhibitors in 2050 would deliver 71 kg CO2e / ha, pH management would deliver 112 kg CO2e / ha, and variable rate nitrogen &amp; lime application 151 kg CO2e / ha,
Plastic film mulching (PM), explored in ref43 did not meaningfully affect N2O or CH4 emissions, “compared to no-mulching, PM under chemical fertilization reduced the GHGI by 20%, whereas under organic fertilization, it increased the GHGI by approximately 30% due to a lower increase in the grain yield and a higher increase in the net GWP. However, PM should be carefully selected in organic farming systems because it significantly increased the GHGI by increasing low crop productivity and decreasing high soil C stock.”
                                                                                                      Intercropping, leys, buffers &amp; cover crops 
The use of riparian buffers and windbreaks in scenarios run within ref 40, estimated a total GHG emission savings of 38.5–53.5 Mt CO2-eq y−1, which is equivalent to “1–1.4% of total EU-28 GHG emissions (all sectors) in 2018”.  They also note that “the GHG emission savings associated with biomass use can be expected to change over time, because both product substitution patterns and GHG intensity of biobased as well as substituted products will change as consumption and production systems develop towards lower GHG intensity.”
There is risk of increase N2O emissions with residue accumulation and fertiliser application. Although it is thought that they lead to a net reduction in global warming potential overall (ref 87, 89) . Soil type has an influence, as ref89 states “ whilst greater soil carbon may be achieved with residue incorporation, increased N2O emissions may be observed. As such, crop residue incorporation for the purpose of greenhouse gas mitigation needs to be implemented in sites with appropriate soils and it is important to note that not all residues or manures will become stable carbon” 
Ref Broad34: state that a “review of cover crop impacts on GHGs reported they could sequester 1 to 1.5 t.CO2 e/ha/yr, which is higher than mitigation from transitioning to no-till. The surface albedo change due to cover cropping may mitigate a further 0.12 to 0.46 t.CO2 e/ha/yr35.” Ref 75 states, that uptake of grain legume rotations in 2050 would deliver 553 kg CO2e / ha, improved crops would deliver 13 kg CO2e / ha, and intercropping would deliver 89 kg CO2e / ha. 
                                                                                                                 Grazing
Ref 39 found for management intensive grazing (MIG), “N2O emissions were on average 33% higher in grazed fields compared to hayed fields” during the second year of their study. That potentially “these elevated N2O fluxes in MIG fields may have offset any soil C gains achieved under MIG, as demonstrated by similar climate forcing values (as CO2-equivalents) for hayed and grazed pastures over a 100-year time horizon.” However it must be noted that ref 39 found significant variation among farms demonstrating that “MIG does not have uniform effects across the landscape.”
Ref 71 found that during wet periods, livestock “can cause soil compaction, […] promoting hotspots of N2O emissions. […]  A New Zealand study demonstrated a reduction of up to 12% of total GHG emissions could be achieved by removing cattle from wet ground”. Although mitigation can be taken, ref 89 found that although grazing management can increase soil carbon stocks, the “gains are not great enough to offset the continued emissions of the ruminants grazing the land, leaving a net positive greenhouse gas balance at the field level.”</t>
  </si>
  <si>
    <t xml:space="preserve">Soil conservation strategies have a positive effect on soil carbon sequestration. The maximum technical potential for UK land area as stated in ref 46 is estimated to be 15.7 MtCO2/yr in 2050. The predominate soil conservation strategies (SCS) present in the evidence extraction are: integration of crop residues back into soil, cover or catch crops, intercropping, addition of manure or other organic matter, and improved crop varieties/rotations.                                                                                                                                                                                                             Tillage
The use of zero tillage has been estimated to reduce global warming potential by 30% after 10 years under zero-tillage due to lower carbon dioxide fluxes (ref 55). However, ref broad29 iincludes that “long-term monitoring of gas exchange has consistently failed to detect a carbon benefit of no-till (Baker et al. 2007, Powlson et al. 2014)”
                                                           Soil inputs
Soil improving management practices such as the application of exogenous organic matter (e.g. animal manure, sewage sludge, compost) can increase SOC storage rate. Ref 8 reports “Francaviglia et al. (2019) […found…] highest results obtained by compost (+334.02 x10-3 Mg C ha/yr) and sewage sludge (+101.58x10-3 Mg C ha/yr), whilst manure was less effective (+18.70x10-3 Mg C ha/yr) and slurry even negative (-0.07x10-3Mg C ha/yr), especially when combined with mineral fertilizers (-7.02 x10-3 Mg C ha/yr)”  . The addition of biochar has been show to increase sequestration although it is depending on soil type: ref 22 found that “biochar from plant material showed higher C sequestration potential than biochar from fecal matter, due to higher C/N ratio. SOC increases after biochar application were higher in medium to fine grain textured soils than in soils with coarse grain size.  […] SOC sequestration upon biochar application was highest under alkaline soil pH, additional organic fertilizer, plant residues as biochar feedstock, and finer soil texture.” Ref 50 found that “the carbon sequestration rate in the various fertilisation systems exhibited the following order: plant residue incorporation &gt;FYM addition &gt; mineral fertilisation (0.147–0.156, 0.101–148 and –0.021–0.065 Mg ha− 1 yr− 1, respectively)” . Lastly, ref 58 found that there was a indirect positive effect on C sequestered in soils through increased biomass production in biosolids amended soils. Which is likely due to the impacts on “on enhancing soil quality (i.e., improving  soil water retention and reducing soil erosion) and improving fertility (i. e., increasing soil nutrients) (Gardner et al., 2010; Ryals et al., 2014).”
                                                       Intercropping, leys, buffers &amp; cover crops 
Ref 57 states that “whether terracing represents a net C sink or source is a matter of debate (Table 2). However, there seems to be consensus that in most cases, terracing has a positive effect on SOC sequestration”. Other amendments to arable land such as vegetative strips have been found to have a positive impact on carbon sequestration (ref broad 34), and planting hedgerows has been shown to “sequester soil carbon at a rate of 1.49tC ha-1 yr-1.9 Combining this with biomass gains from the hedge itself, produces an overall carbon sequestration rate of 2.1 and 5.2tC per hectare per year for 50 and 20 years respectively” (ref 37, 89).  Cover cropping has been modelled to potentially sequester 1.06 t CO2e ha/yr in UK modelling scenarios (ref71), as stated in ref 82 “a meta-analysis of 30 studies (37 sites) […] that the use of cover crops as a green manure led to a significant increase in SOC stocks (Poeplau and Don 2015); annual SOC sequestration rate was 0.32 ± 0.08 t C/ha/year rising to an average maximum increase of 16.7 t/ha.” The type of cover crop impacts upon soil carbon stocks, from ref 82 “Bai et al. (2019) found that leguminous cover crops were associated with greater SOC sequestration than non- leguminous crops”. </t>
  </si>
  <si>
    <t>Soil conservation strategies generally have a positive effect on soil carbon stock in agricultural soils, which in turn has benefits for soil fertility and crop production. The predominant soil conservation strategies (SCS) present in the evidence extraction are: reduced or no tillage, integration of crop residues back into soil, cover or catch crops, intercropping, addition of manure or other organic matter, improved crop varieties/rotations and animal management in the context of grazing. 
                                                             Tillage
Generally, as ref 23 states, “practices that minimize soil disturbance cause an increase in SOC in the topsoil”. As described in ref 8: the simultaneous adoption of irrigation and no-till in a stony soil in Spain led to an “increment of 10 Mg SOC ha-1 (from 37.9 ± 0.7 to 47.9 ± 1.1 Mg SOC ha􀀀 1) in the upper 30 cm […] after 2 years”. Showing “these soils can be reactive to the improved carbon inputs from crop residues resulting from the combination of irrigation with no-till in the very short-term.” On the other hand, ref 82 found that after adopting no till “soil C increased by 3.15 ± 2.42 t/ha (mean ± 95% confidence interval) in the surface 10 cm of soil, but declined by 3.30 ± 1.61 t/ha in the 20–40 cm soil layer. Overall, adopting no till did not enhance soil total C stock down to 40 cm.”
                                                                Soil inputs
Practices such as fertiliser and the addition of biochar have a positive impact on SOC stocks. Ref 22 found that for field experiments between “1 and 10 years with biochar application amounts between 1 and 100 Mg ha-1 […] showed a mean increase in soil organic carbon (SOC) stocks by 13.0 Mg ha-1 on average, corresponding to 29%. More SOC was accumulated in[…] 6–10 years in field experiments than in shorter experimental durations. Organic fertilizer co-applications significantly further increased SOC.” Ref 82 state that “Eze et al. (2018) reported an increase in SOC stock of 7% following nitrogen fertiliser application; in detail, ammonium nitrate, ammonium sulphate and calcium nitrate increased SOC stock by +12.6%, +13.1% and +26.9% respectively, while there were no significant effects of ammonium chloride, urea or potassium nitrate applications.” Other additions such as manure application have been shown to increase SOC stock – i.e. ref 44 “SOC [increased] by 7.41 ± 1.14 (95% confidence interval, CI) and 8.96 ± 1.83 (95% CI) Mg C ha−1, respectively, compared to their mineral fertilized and unfertilized references.” They also found that soil properties are significant in “regulating the efficiency of manure application in enhancing SOC stock.”
                                                         Intercropping, leys, buffers &amp; cover crops 
Ref 59 found that globally, “overall, cover crops had a strong positive effect on soil C stocks (P &lt; 0.0001) leading to a 12% increase, averaging 1.11 Mg C/ha more soil C relative to a no cover crop control.” And that “cover crops planted as continuous cover or autumn planted and terminated led to 20–30% greater total soil C stocks relative to other cover crop growing windows. Likewise, high annual cover crop biomass production (&gt;7 Mgha−1yr−1 ) resulted in 30% higher total soil C stocks than lower levels of biomass production.” The type of cover crop impacts upon soil carbon stocks, as reported in ref 82 &amp; 84, “Sainju et al., (2002) observed a 25% decrease in SOC following six years of conventional tillage without cover crops, whereas with a hairy vetch cover crop (returning c.0.7 t C/ha/year) SOC levels only declined by 1% and with a rye cover crop (returning c.3.7 t C/ha/year) SOC levels increased by 3-4%.” The meta-analysis cited in ref 82 notes that there appears to be “a linear relationship between the number of years that a cover crop had been included within a crop rotation and SOC stock change.”
Generally incorporating vegetative strips, hedgerows and trees has a positive effect on soil carbon stock.“Grassy field margins alongside annual crops have 37% higher soil carbon in the upper 30 cm soil layer, compared to arable fields without a grass margin” (ref broad 34). “The establishment of hedgerows on cropland increased SOC stocks by 32 ± 23 %. No significant differences were found between the SOC stocks of hedgerows and those of grassland.” (ref 37). Specific forest management strategies an also improve soil carbon storage. With respect to silvicultural treatments, partial cutting is a practice that increases forest carbon sequestration rates and maintains higher carbon storage in soils compared to clear cuts (ref 25). 
                                                          Grazing
The relationship between grazing and soil carbon stock is complex. As provided in ref 82: “Both overgrazing and no grazing have been noted to reduce SOC content whilst grazing at appropriate stocking levels (not always specified) has been noted to increase SOC. Abdalla et al. (2018) noted that the impact of grazing on SOC was highly complex and climate dependent.  Overall, the evidence from the literature suggests that in most conditions ‘light’ grazing can be beneficial to increasing soil carbon contents on grassland soils.”  Ref 89 states that “carbon accumulation rates of 0.3-0.6tC per hectare per year may be possible, depending on the type of soil and climatic conditions present” providing that actions like conservation tillage alongside residue incorporating is enacted.  Along similar lines, ref 39 states that they “found that pastures under Management Intensive Grazing increased soil C concentrations by 11% from 0–15 cm depth but that soil C stocks at all sampled depths did not differ between hayed and grazed fields” and that “Management Intensive Grazing does not have uniform effects across the landscape.”
In their review, ref 82 state that fertiliser use (+12%; 3.44% to 3.58% SOC)  had a greater impact than grazing rate (+10%, 2.62%-2.89% SOC)  on SOC, and that “the magnitude of the change in soil C content generally declined with depth, with an average increase of 23% in the surface 20 cm but just 12% at lower soil profiles”</t>
  </si>
  <si>
    <t>Current studies aren’t long in time frame – i.e. experiments such as biochar not extending beyond 10 years. Assume levelling or continued increase , but not loss resulting,  from practices. .  Generally, assessing the evolution of SOC stocks over time is important to correctly estimate the potential of SOC storage in agricultural soils and evaluate management practices in terms of both SOC stock increase and sequestration potential (ref 49)</t>
  </si>
  <si>
    <t>Field treatments potentially differ significantly from those conducted in greenhouses and laboratories. With experiments such as biochar not extending beyond 10 years.
Effectiveness of practices in inherently dependent on the local socio-economic, environmental and cultural context. Local limitations due to climate and soil conditions can make standard strategies to be ineffective when applied at these sites, or local growing conditions can interfere with the efficiency of these strategies.
Soil sinks saturate after 10–100 years, depending on the SCS option, soil type and climate zone (Smith, 2016) (ref broad 30). Additionally, the permanence of the carbon storage in the soil relies on management change in the future to avoid any release of the stored carbon back to the atmosphere. As stated in ref broad 32, soil conservation strategies have "large mitigation potential in the 20-30 years after implementation (what works well for goals in 2030 and 2050) but once a new carbon equilibrium is reached in the soil or tree is grown, it is not as a mitigation option available anymore (Lal 2018, Smith 2016b) "</t>
  </si>
  <si>
    <t>CA17. Increase tree planting rates from 13,660 hectares across the UK in 2020 to 30,000 hectares each year by the end of this Parliament.</t>
  </si>
  <si>
    <t>“Forestry and woodlands currently act as carbon sinks and, in 2019, captured about 4% of our emissions. Since 2010, 123,000 hectares of new woodland has been planted across the UK, an area equivalent to Bedfordshire. The England Tree Action Plan (2021) committed to increasing tree planting rates from 13,410 hectares across the UK in 2020/21, to 30,000 hectares each year by the end of this Parliament.”</t>
  </si>
  <si>
    <r>
      <rPr>
        <sz val="10"/>
        <color rgb="FF000000"/>
        <rFont val="Arial"/>
        <family val="2"/>
      </rPr>
      <t xml:space="preserve">The effect that afforestation has on emissions would depend on land use existing prior to afforestation, which is too complex for this rapid evidence review. In terms of emissions </t>
    </r>
    <r>
      <rPr>
        <b/>
        <i/>
        <sz val="10"/>
        <color rgb="FF000000"/>
        <rFont val="Arial"/>
        <family val="2"/>
      </rPr>
      <t>resulting</t>
    </r>
    <r>
      <rPr>
        <sz val="10"/>
        <color rgb="FF000000"/>
        <rFont val="Arial"/>
        <family val="2"/>
      </rPr>
      <t xml:space="preserve"> from afforestation regardless of prior land use: planting, maintenance and harvesting result in CO2 emissions as a result of soil disturbance and energy consumption (forestry operations). Regarding soil carbon emissions, afforestation has been found to lead to soil carbon emissions, though the consensus is that this depends on land use being converted to forestry and soil type. Ref 35 found that reforestation on high carbon content soils can lead to net carbon losses in the early stages of reforestation. Ref 40 cited that afforestation on deep peat results in large carbon emissions from loss of soil organic matter.  Due to the negative net emissions obtained over woodlands lifecycle, it is assumed here that any carbon emissions resulting from planting and harvesting are "recaptured" / offset. Although this is affected by the type of tree species and context.     Species used in short rotation forestry for bioenergy could cause an increase Biogenic Volatile Organic Compounds (BVOC) emissions, that can contribute to the formation of atmospheric pollutants such as ozone and other GHGs. Ref 39 found that expansion of bioenergy plantations would increase total UK BVOC emissions between &lt;1% and 35% depending on tree species planted. Ref 30 estimated “annual isoprene and total monoterpenes emissions for young eucalyptus plantation could be around 6.9 kg C ha &amp; 2.4 kg C ha respectively. Based on the very limited data, the per-hectare [eucalyptus] isoprene emissions are smaller than estimates for other SRC/SRF plantation species in the UK; the per-hectare monoterpene emissions are in the span of estimates for other plantation species.”                                                                                                                                               
</t>
    </r>
  </si>
  <si>
    <t xml:space="preserve">Afforestation has a positive effect on sequestration. Ref 46 estimated an average CO2 uptake of 0.1 tCO2 ha-1 yr-1 for existing forest, 11.4 tCO2 ha-1 yr-1 for CCC Afforestation scenario, and 13.2tCO2 ha-1 yr-1 for Greenhouse Gas Removals Afforestation scenario by 2050. Maximum technical potential for UK land area (based on the Central yield classes) is estimated to be 26.5 MtCO2 in 2050.  Rates of carbon sequestration vary with life stage, from ref 56: “after woodland establishment, carbon sequestration increases substantially as growth rates increase before slowing down when the trees reach maturity. However, mature tree stands continue to show net sequestration with accumulation of litter and dead wood " and soil carbon (depending on managed v unmanged). Numerous studies show afforestation has the ability to offset GHG emissions through sequestration and potentially produce negative emissions (e.g. ref 48) in total over their life span. Globally, urban reforestation could potentially offset 82.4 ± 25.7 MtCO2e yr−1 of carbon emissions (ref 43), increasing afforestation and agroforestry practices in the UK could reduce emission by 2.4 MtCO2e by 2030 (ref 50), increasing farming woodland could deliver GHG savings of 0.7 MtCO2e/year (ref 42). 
                                  For afforestation to sequester maximum potential carbon, choice of tree species is important as well as soil type.  Cited in ref 54 “afforestation with Sitka spruce on a peaty gley would sequester a total of 420 t CO2-eq/ha for a 100 year period. In comparison native broadleaved species such as oak grown on mineral soil might expect to sequester 694 t CO2-eq/ha with minimal interventions during the same period [Morison et al. (2012)].” Ref 26 found that if a quarter of available area in northern Europe was afforested then larch produced the highest climate benefit (1,626 Mg CO2 eqv./ha at the stand scale). Norway spruce, poplar, hybrid aspen &amp; birch showed a climate benefit up to 50% lower, with willow up to 70% lower. Similarly, depending on type of afforestation management may play a role: ref 31 states there is the “potential to accumulate more carbon (C) in biomass through enhanced or faster growth. […] Maintaining proper stand density is critical for C accumulation, especially for Norway spruce stands, […] thus, for the increased C sequestration in planted forests the use of seed sources which accumulate biomass faster and in a greater amount, would need to be combined with silvicultural operations that help to maintain proper stand structure in terms of its density and stability.”  
                                 Overall sequestration of new forest may be affected by purpose of the forest. For instance: ref 6 states that “harvesting of biomass may also have adverse impacts on soil quality leading to reductions in the carbon sequestered in soils.”
</t>
  </si>
  <si>
    <t xml:space="preserve">Afforestation has a positive (with conditions) impact on carbon stocks. It builds aboveground carbon stocks, though depending on context it can have a range of impacts on belowground  carbon stock.  Size of stocks again depends on trees species: ref 26 found “willow showed 6-14 fold lower C stocks at the landscape level after 100 years than other tree species.”. Ref 35 found that aboveground carbon in their reforestation plots (1.4 kg/m2 ) was c. 8% of the mature forest plots (17.1 kg/m2).
                                                         While building aboveground stocks, afforestation affects SOC stocks. Ref 26 found “SOC stocks are on average larger under pine than beech. However, this must be put in relation to the C stock in the aboveground biomass, which is considerably lower in pine than beech (Diers et al., 2021)”.  Regarding SOC loss, ref 35 found that “topsoil carbon was lower in the reforestation plots (18.78 kg/m2) than in the un-forested (29.82 kg/m2) or mature forest (31.39 kg/m2) plots”. Land use prior to afforestation and the type of soils is important, ref 54 states: “afforestation of open habitats and croplands may increase soil carbon content on mineral soils, but the same is not true of plantations on organo mineral and peaty soils”. The impact of stocks in organo-mineral &amp; peaty soils is supported by other references (i.e. 40 &amp; 54). Ref 35 states these stocks might eventually be replaced after “c. 100 years after first planting event” if production forests are “medium and high productivity […] with losses from the peat horizon compensated for by inputs to the upper fermentation horizon (Vanguelova et al. 2019; Mayer et al. 2020)”.
</t>
  </si>
  <si>
    <t xml:space="preserve">There is the vulnerability of trees to future climate changes to consider.  Carbon stock may be affected by drought, disease, and fire; as such species used for afforestation will be important. 
The impact on plant species and BVOC needs to be ascertained. As stated in ref 39: state "future work to understand how any increase in forest cover and BVOC emissions may impact the atmospheric chemistry in NOx-dominated regions is needed so that air quality impacts from pollutants such as ozone can be determined across the UK."
The UK needs to consider the trade-offs between above and below ground carbon stocks. 
The method of afforestation needs to be considered in order to reduce soil carbon loss and emissions – ref 40 states: “natural regeneration does not involve the same level of soil disturbance as planting, it has the potential to become a net carbon sink much sooner than planted trees, which may have to offset soil carbon losses for several decades after planting”. However this is a trade off against planting high growth species. 
</t>
  </si>
  <si>
    <t xml:space="preserve">Many studies are based on models, as such may not have fully captured the complexity forest-soil-atmosphere relationships. 
Although afforestation has the greatest potential for enhancing carbon sinks, it is reliant on a massive and rapid increase in tree planting rates to achieve this (ref 48)  Deep emissions reductions entail releasing agricultural land for other uses (ref 49), although abandoned agricultural land has been utilised in modelling scenarios (e.g. Lutter et al., 2021 (ref 26))
Some argue the ability of trees to lock up carbon may have been overestimated, and that effective carbon lockdown will only be achieved as part of a crop forestry system that includes planning for the sustainable and long-term use of timber products. Concerns include the effect that warmer temperatures and pests will have on forestry (ref 42). 
There are also trade-offs involved potentially with biodiversity if planting occurs in inappropriate locations (e.g. with destruction of species diverse grasslands), uses monocultures, and/or compromises food production/security.
</t>
  </si>
  <si>
    <t>CA18. By 2035 all our electricity will come from low carbon sources subject to security of supply.</t>
  </si>
  <si>
    <t>“This means increased investment in the grid network, electricity storage solutions and flexible grid management, to ensure decarbonisation without risking security of supply”...... “whilst meeting a 40-60% increase in demand.”</t>
  </si>
  <si>
    <t xml:space="preserve">Low-carbon electricity sources (RES - wind, hydro, solar PV, waste-to-heat, biomass, tidal, geothermal - and nuclear) are widely considered crucial technologies in order to limit global warming &lt;1.5-2 C and reduce GHG emissions compared to fossil fuels (cf refs 1,   4, 7, 9, 40,  43,  ... 98, 101...). Some papers note the same about hydrogen, provided it is sourced via electrolysis or CCUS (green or blue)  - e.g., refs  7, 69.  
The transition to low-carbon electricity sources is associated with a decrease in the CO2 intensity of the grid (ref 31) and can be harnessed to efficiently decarbonise heating and the building sector through power-to-gas technologies (ref 59), low-carbon heating solutions in buildings (ref 57, 78, 83, 84...). In addition, low-carbon electricity sources are important  in order to drive the decarbonisation of transport (refs 94,102 ) and of the iron/steel industry (refs 25, 96) - although they are not a silver bullet and should be accompanied by financial, behavioural, regulatory solutions.
Improving energy efficency is also a very important strategy that should go along the transition to LC electricity sources and can reduce GHG emissions (refs 72, 110). Other options include demand-side management and grid modularity (ref 104). </t>
  </si>
  <si>
    <t>One literature review (ref 56) reflecting the great amount of literature discussing how "land clearing for biofuel production" has direct negative effects on carbon sequestration, "removing the sequestration services of high-carbon-density forests and soils and increasing opportunity costs for conservation by raising land prices"</t>
  </si>
  <si>
    <t xml:space="preserve">Re GHG reduction, intermittent RES expansion will need to be coupled with significant investments in battery and energy storage - this could pose issues in terms of the overall lifecycle GHG emissions and the effects should be further researched. 
Similarly, although not in the scope of this study, the costs of a transition to low-carbon energy sources, especially within the timeframe proposed in the UK Net Zero strategy should be investigated , as they may appear prohibitive. </t>
  </si>
  <si>
    <t xml:space="preserve">Some of the risks with the transition to low-carbon energy sources:
- carbon leakage when decarbonising heavy industries (ref 25)
- carbon leakage on electricity imports - necessity of accompanying carbon regulations/taxes (ref 93)
- cost efficient development of batteries and energy storage dependent on technological development (refs 61, 78)
- Some uncertainty about the positive impact of nuclear power (ref 98) and wind. </t>
  </si>
  <si>
    <t>CA19. 40GW of offshore wind by 2030, including 1GW floating wind.</t>
  </si>
  <si>
    <t>“We need to continue to drive rapid deployment of renewables, for example offshore wind, so we can reach substantially greater capacity beyond 2030, and accelerate the cost reduction and commercialisation of floating offshore wind. As we decarbonise our electricity system our wholesale prices will become less exposed to fluctuations in global fossil fuel prices, and we would expect wholesale prices to be lower.”</t>
  </si>
  <si>
    <t>Most papers point to a positive effect on emissions reduction by wind power (in general) (e.g., refs 20, 25, 26, ...), while many other include wind power as part of an energy mix based on renewables and low-carbon sources that would lead to emissions reduction (e.g., refs 44, 54, 62, ...). 
On offshore wind in particular, the evidence describes how it is more efficient than onshore systems and one of the renewable energy technologies with the highest mitigation potential (e.g., ref 80, 89, 96...). Offshore wind also has a higher load/capacity factor than onshore wind (refs 102, 127).
Other benefits of offshore wind include the possibility to use the electricity generated to produce green hydrogen or decarbonise oil and gas assets (e.g., ref 4). 
There was not much evidence found about floating wind; its generalisation and implementation could represent an important development, though, as most of the wind power potential "(80% for Japan and Europe and 60% for the USA) is located in deeper waters exceeding depth of 60 m" (ref 29) - where floating wind deployment is needed. 
Note: ref 128 reveals "Uncertain" effects on emissions due to the overall carbon intensity of the supply chain, "mainly caused by the electricity, metal and concrete sectors"</t>
  </si>
  <si>
    <t>As wind power is very dependant on geographical and climate characteristics, it is important to study and consider these features while designing a wind power strategy/implementing wind farms. 
In addition, research is needed on floating wind capabilities.</t>
  </si>
  <si>
    <t>Offshore wind does not represent a "silver bullet" technology and needs to be coupled with other low-carbon sources in order to achieve decarbonisation of the energy system. In addition, other technological solutions (namely, energy storage and transmission improvements) and regulatory (Carbon pricing/trading scheme) solutions need to accompany its implementation.
Costs also represent an uncertainty (although out of the scope of this study).</t>
  </si>
  <si>
    <t>CCRA3 Risk 1: Risks to the viability and diversity of terrestrial and freshwater habitats and species from multiple hazards.</t>
  </si>
  <si>
    <t>QA Comments</t>
  </si>
  <si>
    <t>Effect on sensitivity (S) (description)</t>
  </si>
  <si>
    <t>Rating of effect on S</t>
  </si>
  <si>
    <t>Confidence in S rating</t>
  </si>
  <si>
    <t>Effect on adaptive capacity (AC) (description)</t>
  </si>
  <si>
    <t>Rating of effect on AC</t>
  </si>
  <si>
    <t>Confidence in AC rating</t>
  </si>
  <si>
    <t>Rating of effect on vulnerability (V)</t>
  </si>
  <si>
    <t>Confidence in V rating</t>
  </si>
  <si>
    <t>Effect on exposure (E) to hazards (description)</t>
  </si>
  <si>
    <t>Rating of effect on E</t>
  </si>
  <si>
    <t>Confidence in E rating</t>
  </si>
  <si>
    <t>Rating of effect on impact (I)</t>
  </si>
  <si>
    <t>Confidence in I rating</t>
  </si>
  <si>
    <t>Overall score for effect on I (adaptation)</t>
  </si>
  <si>
    <t>Timeframe for effect on I</t>
  </si>
  <si>
    <t>Timeframe for effect on I (comments)</t>
  </si>
  <si>
    <t>QA response</t>
  </si>
  <si>
    <t>Four papers (refs. 7, 8, 49, 50) noted the potential adverse impacts of refrigerant fluid used in heat pumps (particularly those offering a cooling function) on surrounding ecosystems. This impact is anticipated to vary by the heat pump model and the fluid used. While natural refrigerants are being developed, to date "all these options come with drawbacks that require some amendments in HPs design to maximise the performance" (ref 7). In addition, "although GSHPs have proved useful in reducing CO2 emissions compared with electric or natural gas heating systems, it has been argued that the reduction is marginal when other life-cycle environmental impacts (e.g. abiotic resource depletion of fossil fuels, ozone layer depletion potential and terrestrial ecotoxicity potential) are taken into consideration" (ref. 49).</t>
  </si>
  <si>
    <t>The effect will likely be immediate where it relates to a leak of refrigerant fluid, but longer term where it relates to subsequent disposal.</t>
  </si>
  <si>
    <t>Research is needed on further options for benign substitutes for refrigerant fluid, and the modifications to heat pumps required to ensure performance is not hindered and to reduce leakage risk.</t>
  </si>
  <si>
    <t>As noted in the description of the effect on exposure, whether concerns about refrigerant fluid leaks and the composition of the fluid are relevant will depend on the model of heat pump and type of refrigerant fluid used. The evidence on this topic only relates to heat pumps that also offer a cooling function, and even within this category there is variation in design and therefore in likely effects.</t>
  </si>
  <si>
    <t>No comments</t>
  </si>
  <si>
    <t>Refrigerant fluid from heat pumps can have adverse effects on terrestrial and freshwater habitats (see refs. 98, 99). In addition, "although GSHPs have proved useful in reducing CO2 emissions compared with electric or natural gas heating systems, it has been argued that the reduction is marginal when other life-cycle environmental impacts (e.g. abiotic resource depletion of fossil fuels, ozone layer depletion potential and terrestrial ecotoxicity potential) are taken into consideration" (ref. 27). In addition, Building Energy Management Systems (BEMS) have demonstrated mixed results in terms of freshwater ecotoxicity and eutrophication, and terrestrial ecotoxicity and acidification, compared to simple heat generation from natural gas or electricity (depending on the electricity mix) when life cycle impacts are considered (ref. 49). However, "increasing insulation thickness of walls and roofs is beneficial to reducing the primary energy consumption and pollutant emissions of existing buildings" (ref. 44).</t>
  </si>
  <si>
    <t>Some effects will be immediate (e.g. leaks of refrigerant fluids or resource depletion for production), others related to ongoing toxic emissions or disposal will be longer-term.</t>
  </si>
  <si>
    <t>Further research is needed on the potential for sustainable substitutes for toxic materials.</t>
  </si>
  <si>
    <t>The effects on exposure will depend to a significant degree on the particular measures chosen under this action.</t>
  </si>
  <si>
    <t>To check the effect on indoor air pollution increase (see ref#78)</t>
  </si>
  <si>
    <t>As noted in the extraction response to comments, I don't think this related to the risk since it is indoor air quality, rather than an ecosystem effect.</t>
  </si>
  <si>
    <t xml:space="preserve">One paper suggesting that green infrastructure in urban settings “improves air quality directly through vegetative filtration and indirectly by lowering air temperatures via evapotranspiration and shading. Lowered air temperatures improve air quality by reducing tropospheric ozone formation. Bundling ecosystem services such as microclimate regulation" (ref 26)
</t>
  </si>
  <si>
    <t>No evidence throughout the papers about timeframes.</t>
  </si>
  <si>
    <t xml:space="preserve">Further research on the air quality effects of green infrastructure in urban areas and how that would affect urban biodiversity and ecosystem services. </t>
  </si>
  <si>
    <t>None extracted</t>
  </si>
  <si>
    <t>If green roofs are implemented (see refs. 3, 6, 25), and particularly if these are connected to or support a "strategically planned and managed networks of green spaces" (ref. 40), this may help support the viability and diversity of terrestrial species and habitats.</t>
  </si>
  <si>
    <t>Further UK-specific research is needed to identify the species composition for green roofs that is most likely to support terrestrial ecosystems.</t>
  </si>
  <si>
    <t>As noted in the description of the effect on sensitivity, the presence of a positive effect here is based on the use of green roofs, ideally a "strategically planned and managed networks of green spaces" - this positive effect is not necessarily inherent in the implementation of this action, and depends on the implementation of this particular measure amongst many other options.</t>
  </si>
  <si>
    <t>See comments on ref #6</t>
  </si>
  <si>
    <t>Addressed in extraction sheet</t>
  </si>
  <si>
    <t>There is some evidence that hydrogen production and use decreases pollution compared to fossil fuel production and use, assuming renewable energy sources are relied on for the production of hydrogen (refs. 19, 21, 32). However, the substantial amount of water required for "green" hydrogen production may results in adverse effects on some habitats and species (refs. 21, 22, 43).</t>
  </si>
  <si>
    <t>More research is needed on lifecycle impacts, particularly to quantify levels of pollution generated by different types of hydrogen production based on different energy mixes, to allow for comparative analysis and consideration of the co-benefits and trade-offs between different production methods.</t>
  </si>
  <si>
    <t>The effect on exposure depends on the energy mix used to produce the hydrogen (for pollutants) and the extent of water use for "green" hydrogen production.</t>
  </si>
  <si>
    <t>See comments on ref #7 (no comments apart from that)</t>
  </si>
  <si>
    <t>Reference to ref 7 removed</t>
  </si>
  <si>
    <t>There is some evidence that hydrogen production and use (including blending in the gas grid) decreases pollution compared to fossil fuel production and use, assuming renewable energy sources are relied on for the production of hydrogen (refs. 3, 16). However, some sources note a potential increase in pollutant emissions following mixing in the gas grid (ref. 18), although others indicate that this can be avoided with appropriate design parameters (ref. 15). In addition, the substantial amount of water required for "green" hydrogen production may results in adverse effects on some habitats and species (refs. 10).</t>
  </si>
  <si>
    <t>Further research on design measures that can reduce pollutant emissions and/or water use will help improve the effect of this action on this risk.</t>
  </si>
  <si>
    <t>As noted in the description of effect on exposure, the significant amount of water required for "green" hydrogen may result in negative effects on this risk. In addition, appropriate design is required to ensure a decrease in pollutant emissions is achieveable.</t>
  </si>
  <si>
    <t>There is some evidence that flaring exposes terrestrial and aquatic species and habitats to a range of toxins related to acid rain, thermal pollution, and soil contamination (ref. 12). A reduction in flaring would reduce this exposure. In addition, one source (ref. 14) noted the potential for reduced "environmental impact" more broadly of offshore facilities that reduced flaring.</t>
  </si>
  <si>
    <t>Further research is needed to understand the extent of these potential positive effects on ecosystems - most evidence focuses on the reduction in GHG emissions, rather than reductions in other pollutants.</t>
  </si>
  <si>
    <t>While reducing flaring and production emissions may have positive effects, it is important to note that ongoing exploration and production in the oil and gas sector will have adverse effects on surrounding ecosystems.</t>
  </si>
  <si>
    <t xml:space="preserve">Some pollutants, such as PM10, will increase under a general deployment of EVs (as compared to conventional cars) due to "the high emissions in the upstream industry process in electricity generation" (ref 39, corroborated by ref 26). In addition, ref 47 notes that EVs manufacturing processes (and overall LCA) overall have higher abiotic depletion and human toxicity potentials than conventional cars' - although this is in disagreement with ref 26. 
</t>
  </si>
  <si>
    <t xml:space="preserve">Clearly analyse abiotic depletion and human toxicity of EVs value chain and consequences on biodiversity and natural habitat - same with biofuels. </t>
  </si>
  <si>
    <t xml:space="preserve">None extracted </t>
  </si>
  <si>
    <t>A majority of papers highlighting negative effects of BECCS on biodiversity and animal habitats - extensive land use change leading to high water and fertilizer use; may result in animal extinction: (#54) ""CCS scores poorly for co-benefits: it has mixed impacts for air quality (see above), potential negative impacts for waste disposal (both for waste solvent and for the risk of CO2 leakage), high water usage (...) BECCS has the same issues, plus the additional range of impacts associated with biofuel production (see section 4.6)." "Bioenergy feedstock cultivation can result in adverse social and environmental side-effects, such as pressure on land and water resources and habitat loss, unless strict criteria are applied to ensure sustainability."
Some other papers emphasize how the effect on this risk is uncertain, depending on how bioenergy crops are cultivated, what is their life cycle... (#36) ""Furthermore, the impacts of large-scale BECCS on terrestrial biodiversity have received little consideration so far (Heck, Gerten, Lucht, &amp; Popp, 2018). All current evidence shows that the anticipated high variability in the effectiveness of BECCS CO2 removal illustrates the need for a case-by-case analysis."
A few papers present a positive effect, owing to a reduction in water pollution: (#44) ""Across GB, the conversion of agricultural land to bioenergy would provide a net reduction in water pollution ranging from 20 to 53 kgNO3-N ha−1 year−1 on grassland and arable land respectively. In addition, we found a significant reduction in soil nitrate‐N leaching to water, ranging from 112 to 120 ktNO3-N/year. Recently, Ni et al. (2019) reported similar nitrate leaching results from the conversion of winter wheat to Miscanthus in England""
DACCS, on the other hand, has uncertain effects on this risk. (#42) "The overall land use, water removal, and ecosystem health impacts of DACCS plants are small compared with other technologies that remove CO2 from the atmosphere, but uncertainty remains."</t>
  </si>
  <si>
    <t xml:space="preserve">Further study on the effect on biodiversity, habitat, LUC and cropland, which is highly linked to geographical components and factors such as climate, farmland availability, soil content… </t>
  </si>
  <si>
    <t>The effect on biodiversity, habitat, LUC and cropland is highly linked to geographical components and factors such as climate, farmland availability, soil content… 
In addition, sustainable water management and intelligent management can mitigate some of the negative effects on biodiversity and ecosystems (refs 3,  26)</t>
  </si>
  <si>
    <t>The benefits of this action to the viabiity and biodiversity of ecosystems are overwhelmingly positive, where evidence was provided. Decreased risks and sensitivity to disturbance and increased resilience to climate change were evident where management of semi-natural habitats considered synergies of climate mitigation and biodiversity. Examples included management of ecosystem engineers, such as seagrasses, saltmarsh, and epifaunal bivalves, known to have positive effects on sediment stability (erosion reduction) and increase coastal flood protection from storms and ecosystem resilience, based on abilities to self repair and expand (Refs. 1, 3, 8); habitat enhancement in agricultural systems (e.g. introduction of extensive grasslands and flower strips) which has been shown to have overall positive effects on wild bee abundance and richness (Refs. 12, 17). Overall, rewilding is thought to support ecosystem resilience through enhancing biodiversity’s adaptive capacity, to reduce the risk of ecosystem breakdowns and associated carbon releases.</t>
  </si>
  <si>
    <t>Many of the papers described the human reliance on healthy ecosystems for energy, building materials, and food as well as sustaining biodiversity and regulating climate. The capacity of these systems to adapt and reduce risks of climate change is dependent, however, on their abundance, health and connectedness. Many of the studies focused on the importance of preservation of natural ecosystems for future adaptation to climate change. Wetlands restoration and native forest regeneration were generally positive for the effect on adaptation (e.g. Ref 42). However some restoration actions may require assisted migration to aid adaptation to climate change where increased tempertures exceed tolerance thesholds (Ref 19).</t>
  </si>
  <si>
    <t>There is evidence that risks from limited resource abundance and biodiversity in agricultural systems can be reduced with habitat management. For example, introduction of extensive grasslands and flower strips, has been shown to have overall positive effects on wild bee abundance and richness (ref. 12).
Ref 24 states that "rewilding reinstates the only proven effective long-term mechanisms for generating and maintaining biodiversity". Rewilding is expected to reduce the risk of ecosystem breakdowns and associated carbon releases.</t>
  </si>
  <si>
    <t>Timeframe depends on the restoration/management action and the habitat to which it is applied. For instance, trees take many years to mature, whereas quicker effects may be seen in other restored habitats such as wet meadow, peatland, saltmarsh restoration, however these may still take 10s of years to resemble natural counterparts.</t>
  </si>
  <si>
    <t xml:space="preserve">Most studies stated that further research will continue to build the evidence base, particularly in restored habitats which require long term monitoring of outcomes, including pre and post restoration. </t>
  </si>
  <si>
    <t>There were limited caveats for improving or creating habitats, given that habitats in their native state support important ecosystem services. This action covers a broad range of habitats, which increases chances for improving adaptability. Though it was stated that resilience of ecological systems that is based to a large degree on human-induced management may be considered fragile where there is lack of ecologically based self-reinforcing feedbacks (ref 8).</t>
  </si>
  <si>
    <t xml:space="preserve">Improved water and nutrient management covers a broad range of actions. Despite this, only a limited sample of studies allowed assessment of how such actions may affect adaptation outcomes (in any risk area, to no evidence in some risk areas). Overall, for risk area 1, studies suggested a positive effect i.e. reduction in risk to viability and diversity of terrestrial and freshwater habitats, although there were some uncertain outcomes. Some actions (e.g. ref 9 - sowing of multi-species swards or addition of legumes to improve nutrient management) involve increasing diversity per se. Other actions are expected to increase diversity (e.g. improvements in soil organic matter) which is then expected to decrease sensitivity of the habitat to multiple hazards.   </t>
  </si>
  <si>
    <t>Where nutrient and water management actions involve the actual or presumed increase in diversity, it may be assumed that there will be greater adaptive capacity within terrestrial and freshwater systems. However, that the implementation of these actions has led to that, and then had a subsequent impact on adaptive capacity is not clear from the literature. Considered as no evidence.</t>
  </si>
  <si>
    <t>No evidence for impact on timeframe</t>
  </si>
  <si>
    <t xml:space="preserve">As noted in BES report (Broad ref 34) there is a general lack of testing of how given actions influence adaptation outcomes in general. Efforts to address this would be welcome. </t>
  </si>
  <si>
    <t xml:space="preserve">The extent to which risks will be reduced will depend on which actions are implemented, and how, across the raft of possibilties for better water and nutrient management. </t>
  </si>
  <si>
    <t>The focus of most of the peatland restoration papers reviewed was on the carbon mitigation potential of peatlands, however additional benefits of renaturalising peatlands in terms of biodiversity, water quality, flood control and recreation are also referenced throughout, though were generally not quantified in these papers. Many of the adaptation benefits of peatland management were covered in more depth in Action 11. Carefully planned conservation management is considered a necessity to support biodiversity adaptation to climate change, but could also contribute to mitigation of climate change (Ref 64).</t>
  </si>
  <si>
    <t>There is strong agreement for the co-benefits of peatland restoration. For instance, restoration through rewetting can significantly reduce GHG emissions, restore vegetation communities, and recover biodiversity, while still allowing for extensive management such as paludiculture (Ref55), increasing adaptability of refugia habitats. Other ecosystems services that result from restoring peatlands to a more naturally functioning state include water purification, biodiversity support and water retention that can counteract the effects of climate change (e.g Refs 43, 55, 64, 68). For example, Ref 65 states "Not only are UK peatland ecosystems considered to be of national and international importance because they provide such an important terrestrial carbon storage but also because they also provide maintenance of biodiversity and protection of water resources".</t>
  </si>
  <si>
    <t>There is overall agreement of peatland restoration as a nature-based solution with significant co-benefits for habitat resilence, biodiversity protection, improving habitat quality for wildlife, stablisation of soil to reduce risk of further erosion (Refs. 11, 21), and natural risk mitigation eg reduction in risk to drought (Refs. 28, 68).</t>
  </si>
  <si>
    <t>Most studies indicated that vegetation changes occured rapidly, starting from 1 year post-restoration (rewetting).</t>
  </si>
  <si>
    <t>Further research needs were focussed on the need to address the long-term effects of extreme climate events e.g. drought</t>
  </si>
  <si>
    <t>None described, however see Action 12, which is applicable.</t>
  </si>
  <si>
    <t>It is unclear how adopting suitable trees, crops and livestock will impact sensitivity of other terrestrial and freshwater habitats to multiple hazards - it should leave them unaffected. There is also no direct evidence of how actions in relation to suitable trees, crops and livestock will affect sensitivity of the target habitat. However, as indicated in CCRA Risk Area 4, the expectation is overwhelmingly positive i.e. that there will be a reduction in risk due to reduced sensitivity to hazards, for instance increased heat stress and drought in wheat, or for livestock, thus maintaining the integrity of the habitat.  Given this background, have rated the action against sensitivity despite lack of direct evidence.</t>
  </si>
  <si>
    <t>There is no evidence for how adaptive capacity of non target terrestrial or freshwater habitats will be affected by selecting appropriate crops, trees and livestock. The assumption is that adopting appropriate genetic material into the future will ensure adaptive capacity of target habitats but this remains to be demonstrated. However, have provided scoring based on expert judgement and given the direct impact of suitable trees etc involves diversification.</t>
  </si>
  <si>
    <t xml:space="preserve">Most evidence for reduction in risk associated with trees, crops and livestock is situated within CCRA Risk 4 (not surprisingly). However, using appropriate species in the right places should minimise exposure of terrestrial and freshwater habitats to multiple hazards both directly e.g. increased resilience from better adapted material in terrestrial habitats (no published evidence, but in theory), and indirectly e.g. via reduced pressure to intensify production if improved genetic material is used in forests (ref 59, Chmura et al.) or adopting legumes to supply protein will reduce need for livestock production and habitat transformation (ref 65, Cusworth et al. 2021). However, in the UK broiler sector, there is evidence that removing ionophore coccidiostats from poultry would lead to 3.3% more land to grow crops for poultry feed, thus having a negative impact on terrestrial habitats.  </t>
  </si>
  <si>
    <t xml:space="preserve">As noted for mitigation, the timeframe varies depending on whether you are considering annual crops, livestock or long-lived trees. For trees, the impact on adaptation will likely be delayed compared to what is indicated here. </t>
  </si>
  <si>
    <t xml:space="preserve">Further research needs focussed on the need to improve model analyses and consider extreme events. </t>
  </si>
  <si>
    <t xml:space="preserve">Limited evidence available for some contentions which needs to be borne in mind when interpreting the scoring. </t>
  </si>
  <si>
    <t xml:space="preserve">Practices such as cover crops, which decrease nitrate leaching (ref1), and rhizophere engineering (ref 5), which could prevent the need for chemical fertilisers for crops, would result in improved water quality as such enabling freshwater habitats &amp; species to be more resilience to other hazards. Ref 87 includes evidence that “nutrient management plans can be very effective at reducing total N losses and nitrate losses to aquatic systems in particular.” Generally permanent vegetation in the landscape “increases Nr retention in soils &amp; plant biomass, and can intercept flows of leaches Nr in the soil or NH3 in the air around point sources” (ref 86). Ref 40 showed that “riparian buffers and windbreaks, across 81,0000 landscapes in Europe […] can effectively reduce nitrogen emissions to water and soil loss by wind erosion.”  In their modelling, total avoided N emissions to water equalled 1.6–4.8 and 2.9 kt in their “low-impact” and “food-first” scenarios respectively.  Furthermore, as stated in ref broad 34: “field margins that are taken out of production benefit wildlife, leading to increased numbers of many wild species”. 
</t>
  </si>
  <si>
    <t>Where soil conservation strategies involved actual or presumed increase in diversity, it may be assumed that there will be greater adaptive capacity within terrestrial and freshwater systems. However, that the implementation of these actions has led to that, and then had a subsequent impact on adaptive capacity is not clear from the literature. Considered as no evidence.</t>
  </si>
  <si>
    <t xml:space="preserve">There is no direct evidence that implementing soil conservation strategies will affect the exposure of terrestrial and freshwater ecosystems to hazards. However, it can be inferred that practices could be implemented in areas that are currently affected by, for instance, leaching from chemical fertilisers. Treated as no evidence. </t>
  </si>
  <si>
    <t xml:space="preserve">Further research into the long term impacts under future climate, as well as quantifying the trade off for taking land away from food production. </t>
  </si>
  <si>
    <t xml:space="preserve">More reducing a pressure to ensure ecosystem is more resilient to hazards. With buffers, permanent vegetation strips / incorporation there is a potential trade off from taking land out of production for food. </t>
  </si>
  <si>
    <t>I think you should provide references under the effect on exposure (as Richard specified in his email)</t>
  </si>
  <si>
    <t xml:space="preserve">there is no evidence for that, just my opinion / judgement </t>
  </si>
  <si>
    <r>
      <rPr>
        <sz val="10"/>
        <color rgb="FF000000"/>
        <rFont val="Arial"/>
        <family val="2"/>
      </rPr>
      <t xml:space="preserve">The impact on afforestation on sensitivity depends how it is implemented. For instance ref 1: “[With] Good forestry practices […] total P increased in watercourse in response to a series of fertiliser applications over 20years but remained below reactive phosphate thresholds for good or high water status” and they observed an “ improvement in water quality due to reduced sulphur deposition” . As well as “no adverse impact on population diversity or abundance of fish and benthic invertebrate”
Afforestation can act as a corridor to link habitats allowing species the space to move to more suitable climates over time (ref 56). Afforestation has impacts for biodiversity - ref broad 30 states that there is a “medium agreement on the positive impacts of [afforestation] on ecosystems and biodiversity due to different forms of afforestation […]:  afforestation of grassland ecosystems or diversified agricultural landscapes with monocultures or invasive alien species can have </t>
    </r>
    <r>
      <rPr>
        <b/>
        <sz val="10"/>
        <color rgb="FF000000"/>
        <rFont val="Arial"/>
        <family val="2"/>
      </rPr>
      <t>significant negative</t>
    </r>
    <r>
      <rPr>
        <sz val="10"/>
        <color rgb="FF000000"/>
        <rFont val="Arial"/>
        <family val="2"/>
      </rPr>
      <t xml:space="preserve"> impacts on biodiversity […](P. Smith et al., 2014), while forest ecosystem restoration (forestry and agroforestry) with native species can have positive social and environmental impacts (Cunningham et al., 2015; Locatelli et al., 2015; Paul et al., 2016).” . The use of non-native species can have a negative impact on biodiversity and significantly change native ecosystems (through e.g. competition, hybridisation, disease transmission) and alter foodwebs (ref 8) increasing the sensitivity of habitats to climate hazards.
Trees alter the microclimate, in general reducing temperature extremes (ref 21 and 16)</t>
    </r>
    <r>
      <rPr>
        <sz val="10"/>
        <color rgb="FFFF0000"/>
        <rFont val="Arial"/>
        <family val="2"/>
      </rPr>
      <t>.</t>
    </r>
    <r>
      <rPr>
        <sz val="10"/>
        <color rgb="FF000000"/>
        <rFont val="Arial"/>
        <family val="2"/>
      </rPr>
      <t xml:space="preserve"> Provision of shade and appropriate microclimates particularly impact ectotherms, and also affect forest ecosystem processes such as carbon and nutrient cycling(ref 25). If afforestation is biodiverse, then it increases resilience of the created habitat(some species are more resilience to wind, heat, drought), animal &amp; insect species (e.g. providing corridors), and downstream habitats (ref 24, 46 and others).  
Afforestation can reduce sensitivity flooding, e.g. woodland sites take 14%-50% longer to respond to storm events than pasture sites (ref 57) and woodland reduce runoff.  But the scale of this impact depends on where trees are planted, quantity, soil type, tree type as well as other catchment characteristics (ref 23). There is a risk of reducing water availability in summer. 
</t>
    </r>
  </si>
  <si>
    <t xml:space="preserve">There is no evidence for increasing afforestation in relation to adaptive capacity of terrestrial or freshwater habitats. However, it could be assumed that the method and species used in afforestation could have a positive effect on adaptive capacity. The mixture and management e.g. of pine and sitka spruce, can allow the development of larger diameter spruce trees which could be more resistance to windthrow (ref 7).  Selecting a specific genotype / managing genetic diversity has a role in fostering adaptive response to climate change. E.g. selecting for a more drought tolerant species, or those more resistant against pests and diseases (ref 12,13,20). Biodiverse planting would lead ot increases in biodiveristy of other species. </t>
  </si>
  <si>
    <t>The effects will increase as forested area grows</t>
  </si>
  <si>
    <t xml:space="preserve">Biodiversity risks posed by using future climate resilient tree types for afforestation </t>
  </si>
  <si>
    <t>The context is important here - agreement and strength of the effect is highly dependent upon this. i.e. where trees are planted, species and type (biodiverse over monoculture)</t>
  </si>
  <si>
    <t xml:space="preserve">No comments on content - re adaptive capacity, think about providing a reference to some papers in text as Richard specified in its email. </t>
  </si>
  <si>
    <t xml:space="preserve">Agree - have implemented </t>
  </si>
  <si>
    <r>
      <t xml:space="preserve">The effects of this action on biodiversity, terrestrial and freshwater habitats vary from energy source:
- Hydropower and nuclear increase the sensitivity to water scarcity (as per refs 1 and 111 respectively), while hydropower as well as provide direct threats to biodiversity driving deforestation (ref 17)
- Onshore wind power is said to negatively interact with animal habitats causing a threat to some species (ref 17, ref 22 of CA19)
- bioenergy causes a real threat to biodiversity as per refs 46 and 88, </t>
    </r>
    <r>
      <rPr>
        <b/>
        <sz val="10"/>
        <color theme="1"/>
        <rFont val="Arial"/>
        <family val="2"/>
        <scheme val="minor"/>
      </rPr>
      <t>although</t>
    </r>
    <r>
      <rPr>
        <sz val="10"/>
        <color theme="1"/>
        <rFont val="Arial"/>
        <family val="2"/>
        <scheme val="minor"/>
      </rPr>
      <t xml:space="preserve"> ref 108 notes its positive effects on land resotration and phytoremediation
It must be noted, however, that 4 grey literature reports and 1 academic paper have been found to classify the effects on sensitivity to R1 as uncertain and highly dependant on technological improvements, geography and forest/land management practices. 
</t>
    </r>
    <r>
      <rPr>
        <b/>
        <sz val="10"/>
        <color theme="1"/>
        <rFont val="Arial"/>
        <family val="2"/>
        <scheme val="minor"/>
      </rPr>
      <t>In addition</t>
    </r>
    <r>
      <rPr>
        <sz val="10"/>
        <color theme="1"/>
        <rFont val="Arial"/>
        <family val="2"/>
        <scheme val="minor"/>
      </rPr>
      <t>, ref 80 has a different take with respect to water consumption, and argues that "the transition to a 100% renewable electricity system might lead to a decrease of up to 28.3% for Europe's energy-based water consumption by 2050, compared to the 2015 level". however, it maintains the existence of geographical variations.</t>
    </r>
  </si>
  <si>
    <t xml:space="preserve">As per ref 1, hydropower increases the exposure of human infrastructure and settlements to risks such as "depletion of the permanent glacier and ice storage with increasing temperature", "reduction in seasonal snow storage with warmer winters", "increased precipitation variability and intensification of precipitation extremes", "increased evaporation and water demand". </t>
  </si>
  <si>
    <t>The effects will go along with the decarbonisation of the power sector and the implementation of the technologies</t>
  </si>
  <si>
    <t xml:space="preserve">The effect of this action on risk 1 depends on several factors, such as low-carbon technology used, geography, forest/land management method employed. To assess the real impact on the UK, a detailed analysis should cover the points above. </t>
  </si>
  <si>
    <t xml:space="preserve">There are several caveats with respect to the effects of this action on sensitivity to risk 1. In fact, the effects generally depends on the technology used, with bioenergy, onshore wind power, hydropower and nuclear energy posing the more severe threats to biodiversity. However, these threats must be contextualised themselves, as the impact they have is linked to several features such as geographical location, forest/land management... </t>
  </si>
  <si>
    <t xml:space="preserve">The effect of offshore wind farms on this risk are constituted by the disturbance and disruption of seabed terrain and sediments as a direct consequence of intense and heavy constructions (refs 3, 103, 130).
In addition, offshore wind could potentially directly harm biodiversity (e.g., birds species), as described in ref 63. However, the direct effects of offshore wind farms on biodiversity are rarely studied in the same depth as those of onshore wind parks (refs 6, 41, 58), and, apart from evidence from ref 63, can be classed as "uncertain".  
The effects on habitats or biodiversity, however, are generally smaller than those caused by fossil fuels or bioenergy (refs 67, 112). </t>
  </si>
  <si>
    <t>In addition, offshore wind farms can also have positive effects on marine biodiversity, by "functioning as artificial reef and acting as no-take zones for fish, with possible spill-over effects." (ref 137)</t>
  </si>
  <si>
    <t>In depth studies of consequences of offshore wind farms on flying species and other biodiversity types, such as seabed ecosystems as a result of seabed terrain levelling.  
In addition, there should be further research into win-win land planning systems to minimise collision with flying species. As described in ref 63: "Our results provide strong evidence for the official designation of the cinereous vulture population core area as a wind farm exclusion zone and suggest new spatial planning for future wind farm establishment, whereby the national target for wind energy harnessing would be met, while minimising vulture deaths through collision"</t>
  </si>
  <si>
    <t xml:space="preserve">The impacts on biodiversity of offshore wind are generally lower than those caused by intensive use of fossil fuels and bioenergy crops. Policy makers should consider this as, for instance, offshore wind can be used to reduce the dependency of the UK on fossil fuels. </t>
  </si>
  <si>
    <t>CCRA3 Risk 2: Risks to soil health from increased flooding and drought.</t>
  </si>
  <si>
    <t>The substantial amount of water required for "green" hydrogen production (refs. 21, 22, 43) may increase exposure of soils to drought.</t>
  </si>
  <si>
    <t>Improving production measures to reduce water usage will help reduce this adverse effect.</t>
  </si>
  <si>
    <t>The extent of the potential negative effect identified will depend on the amount of water used to produce hydrogen, which will depend on the type and amount of hydrogen produced.</t>
  </si>
  <si>
    <t>The substantial amount of water required for "green" hydrogen production (ref. 10) may increase exposure of soils to drought if more hydrogen is produced to address demand for blending in the gas grid.</t>
  </si>
  <si>
    <t>Ref 37 highlights BECCS' benefits in the UK as a form of flood mitigation: ""The Drax site, followed by Easington, is the best location for a first BECCS deployment in the United Kingdom. The high welfare values at these two sites were chiefly driven by the valuable opportunities of growing bioenergy crops to provide flood mitigation (...)"</t>
  </si>
  <si>
    <t xml:space="preserve">Detailed site-specific analyses on the effects that BECCS would have on flood mitigation. </t>
  </si>
  <si>
    <t>There is good evidence that improved habitat management can improve resilience of soils to flooding and aridity. Natural flood management schemes are used to " slow, store, disconnect and filter distributed overland flow pathways within a catchment" to re-naturalise water level regimes, release water more slowly and attenuate flood peaks downstream (Refs 2, 11). The importance of small and headwater streams, waterbodies and riparian buffer zones along rivers are highlighted for their importance in "providing natural flood control, trapping sediments and contaminants, retaining nutrients, and maintaining biological diversity, which extend into downstream reaches, lakes and estuaries" (e.g. Ref 15).</t>
  </si>
  <si>
    <t>There is fairly robust evidence for managed realignment of saltmarshes to protect inland soils from sea level rise and storms (Refs Broad 12, Broad 34, 60). Similarly, natural management of floodplains, given their position in the landscape, can increase adapctive capacity to high rainfall and droughts.  The additional benefits of natural fluvial ecosystems towards enhanced resilience is their potential to adapt based on their capacity for self-repair, growth, and future expansion (Ref 2). Geoengineering of seawall defences is also described as an option to mitigate wave overtopping and reduce flood risks during storms (Ref 5).</t>
  </si>
  <si>
    <t xml:space="preserve">Similar to improvements in adaptive capacity, most studies stated that nature based solutions at terrestrial-aquatic interfaces can reduce exposure to weather-related hazards, such as increased storminess by providing space for water storage and slow release, as well as buffering and stabilising shorelines (e.g. Ref 28).  </t>
  </si>
  <si>
    <t>Restoration actions on physical properties of coastal and riverine habitats may be immediate e.g. innundation of a restored floodplain or marsh after a flood barier is removed.</t>
  </si>
  <si>
    <t>Modelling studies under different climate scenarios to capture a range of possible outcomes.</t>
  </si>
  <si>
    <t>Before and after monitoring of flood management schemes is often lacking.</t>
  </si>
  <si>
    <t>Water management actions should provide decreased sensitivity of soil health to flooding and drought, but papers (e.g. ref 17, 38) suggest the impact will be limited spatially, at least via model analysis and/or offer opinion rather than hard evidence. Multispecies swards show better resistance to drought (ref 9) which would imply soil health would be maintained, while biochar should have adaptive benefits (ref 23). However, in these and other cases e.g. ref 61,82 the impacts on adaptation risks are assumed rather than clearly demonstrated.</t>
  </si>
  <si>
    <t xml:space="preserve">Difficult to assign timeframe for when actions will have an affect on adaptation outcomes. Actions that e.g. increase diversity that then may help adaptive capacity will take time to accrue, as will benefits from e.g. tree planting to improve catchment water management and decrease risk to soil health. Adoption of other actions e.g. addition of biochar, may lead to more immediate improvements. </t>
  </si>
  <si>
    <t xml:space="preserve">Modelling studies including under extreme events to assess impact on risk from different management actions within the suite available for water and nutrient management. On-the-ground tests (if possible) would help boost the evidence base. </t>
  </si>
  <si>
    <t>As with above action, before and after monitoring of impact of any of the suite of actions contained within improved water and nutrient management can be lacking. See BES report (ref 34) for difficulty in testing adaptation outcomes, whether that be sensitivity, adaptive capacity or effect on exposure.</t>
  </si>
  <si>
    <t xml:space="preserve">Most of the peatland restoration studies focused on quantification of GHG emissions and outcomes of rewetting to reduce emissions, with limited direct assessment of impacts on flooding and drought. However, many references were made to the positive effects that peatland restoration could have on flood protection in downstream areas.  One study documented the use of beaver presence to increase plant spcies richness from passive wetland restoration (Ref 57), which also had value for water storage. </t>
  </si>
  <si>
    <t xml:space="preserve">Flood or drought attenuation was not measured in the studies, however there was general agreement that pristine peatlands have regulating roles in the landscape. For example Ref 8 describes wetlands not only for their importance as a GHG sink, but also for moderating  local and regional temperature and precipitation retention, regulation of groundwater recharge, and controlling hazards from floods and storm protection.  Ref 82 stated that peat restoration could reduce peak runoff or provide flood storage in some areas. </t>
  </si>
  <si>
    <t>Similar to the effects on adaptive capacity, most studies stated that lower resilience corresponds to areas of high drainage that may be particularly vulnerable to increasing drought severity/events under climate change. Hydrology is considered a key factor in peatland health and resilience, whilst sustained and frequent drought can cause degradation. Refs 7, 9, and 23 in particular state that restoration work can target most vulnerable areas to increase resilience.</t>
  </si>
  <si>
    <t>Many of the papers highlighted the need for longer term studies to assess the outcomes of restoration. This included recommendations to include a range of climatological conditions to better understand the effects of extreme flood and drought events on mitigation prospects of peatland rewetting beyond current climate conditions (e.g. Refs 8, 19,23).</t>
  </si>
  <si>
    <t>One study suggested that it is possible that re-wetting of agricultural peatlands could reduce flood storage in some landscapes, and increase summer water demand, requiring investment in improved water management and storage infrastructure in these landscapes (Ref 82), but this doesn't seem intuitive.</t>
  </si>
  <si>
    <t>Targeted studies assessing how the implementation of suitable trees, crops and livestock will affect risks to soil health from flooding and drought given no evidence in other columns. More likely that actions that change land use will have greater impact on how soil health is affected by flooding and drought, although species composition may be important in determining soil biodiversity and, by implication, health.</t>
  </si>
  <si>
    <t>None as no evidence.</t>
  </si>
  <si>
    <t xml:space="preserve">As stated in ref 34 “by 2050, mean soil loss rates due to water erosion may increase by 13–22.5 % in agricultural areas of the EU and the UK compared to the 2016 baseline […] with climate change showing a dominant effect on future soil erosion projections.” Practices such as no or reduce tillage have positive benefits. Ref broad 29 states that no till has been shown to have “beneficial effects on soil quality and water retention (Derpsch et al. 2010).” Ref 79 cites that “studies have suggested that minimal tillage can reduce the amount of soil lost through erosion by 68% and increase infiltration of runoff by over 40% (SMI, 2001)”. Reduced / minimal tillage also has impacts for soil health other than reduced erosion: ref broad 34 states that “minimising soil cultivation in field margins can improve the diversity of soil macrofauna and thereby potentially enhance soil resilience.” These findings are echoed by ref 55., who also state long-term zero tillage can increase microbial biomass and increase earthworm activity which thereby increases water infiltration.  </t>
  </si>
  <si>
    <t xml:space="preserve">Many soil conservation strategies (SCS) have the potential to augment the system’s capacity to face climate risks.  As found by ref 34 “a targeted application of cover crops in soil erosion hotspots combined with limited soil disturbance measures can partially or completely mitigate the effect of climate change on soil losses”.  These findings are echoed in other studies; in ref 40 the use of “riparian buffers and windbreaks, across 81,0000 landscapes in Europe […] reduced soil loss due to water erosion [by around] 1.9 Mt y−1 (if only short rotation forestry windbreaks) to 3.2 Mt y−1 (if only short rotation coppice windbreaks)” in their biomass modelling scenario. “This corresponds to about 1% of total water erosion in EU27 + UK, although a more substantial 10–33% of total water erosion in the landscapes where windbreaks are established. The median contribution of windbreaks towards reducing water erosion down to a low-impact level is 95–112%”.  Permanent vegetation cover generally reduces overland flows, increasing infiltration, additionally, increases in below-ground biomass also reduce soil erodability (ref 61). 
Terracing is another SCS that can provide “multiple ecosystem services, e.g., erosion control, soil water recharge and nutrient enhancement etc. [and can] facilitate agriculture on slopes while minimizing accelerated erosion”(ref 57). SCS involving C addition to agricultural soils are likely to improve soil fertility and water retention capacity as SOC is increased (ref 49). 
</t>
  </si>
  <si>
    <t xml:space="preserve">None identified </t>
  </si>
  <si>
    <t>Effective mitigation of future soil losses requires policy measures for soil conservation on at least 50 % of agricultural land with erosion rates above 5 t ha− 1 yr− 1 . (ref 34)</t>
  </si>
  <si>
    <t xml:space="preserve">Afforestation can have positive effect increasing resilience of soil health, predominately in that it reduces runoff and erosion from extreme events (ref 37,56), and changes the physical properties of the soil affecting infiltration and soil water storage (ref 37). Afforestation can reduce sensitivity flooding, e.g. woodland sites take 14%-50% longer to respond to storm events than pasture sites (ref 57) and woodlands reduce runoff.  But the scale of this impact depends on where trees are planted, quantity, soil type, tree type as well as other catchment characteristics (ref 23). Ref 23 found that "simulated catchments with low rainfall and deep soils are more hydrologically responsive to afforestation".  In addition, the evidence that has been found for CA11 is applicable here to CA17. </t>
  </si>
  <si>
    <t>Although it is not stated explicitly, it can be inferred that the method and species used in afforestation would have a positive effect on adaptive capacity. The mixture and management e.g. of pine and sitka spruce, can allowed the development of larger diameter spruce trees which could be more resistance to windthrow (ref 7).  Selecting a specific genotype / managing genetic diversity has a role in fostering adaptive response to climate change. E.g. selecting for a more drought tolerant species, or those more resistant against pests and diseases (ref 12,13,20)</t>
  </si>
  <si>
    <t xml:space="preserve">There is no direct evidence that implementing afforestation will affect the exposure. However, it can be inferred that if implemented in at risk areas, afforestation could reduce exposure of soil to erosion from flooding. Addionally, what has been stated for action CA11 is applicable to CA17. Given this background, have provided ratings for this action in relation to exposure. </t>
  </si>
  <si>
    <t>Not immediate effect. Effects increase with forest growth</t>
  </si>
  <si>
    <t xml:space="preserve">The context is important here, the effect will be highly dependent on where planting occurs, (soil type, slope, climate)  </t>
  </si>
  <si>
    <t xml:space="preserve">Hydropower increases human exposure to flooding (ref 1) and droughts (ref 10). </t>
  </si>
  <si>
    <t>Immediate effects but they may increase if hydropower's share in the energy mix augments</t>
  </si>
  <si>
    <t>None identified</t>
  </si>
  <si>
    <t xml:space="preserve">The potential negative effect is linked exclusively to the use of hydropower. </t>
  </si>
  <si>
    <t>CCRA3 Risk 3: Risks to natural carbon stores and sequestration from multiple hazards leading to increased emissions.</t>
  </si>
  <si>
    <t xml:space="preserve">Limited evidence gathered, but as per ref 91 green and blue infrastructure have a positive effect on restoring natural and carbon stores, reducing the sensitivity to climate hazards. </t>
  </si>
  <si>
    <t xml:space="preserve">Expand the research on blue/green infrastructure in urban settings and the impact on existing carbon stocks and sinks. </t>
  </si>
  <si>
    <t xml:space="preserve">Uncertain (refs 33,50, BROAD32) and negative (refs 44, 51, 52, BROAD3) effects of BECCS on carbon sequestration and carbon stocks in some papers. Although this has not any impacts on the hazards themselves, reduced ability from soils or terrestrial systems to provide carbon sequestration or stocks (e.g., after conversion of winter wheat to Miscanthus in England; ref 44) negatively affect their sensitivity to this risk. 
</t>
  </si>
  <si>
    <t xml:space="preserve">Detailed site-specific analysis on the effects of BECCS and land use change (conversion to bio-energy crops) on soil carbon and carbon stocks. </t>
  </si>
  <si>
    <t xml:space="preserve">The uncertainty often depends on effective and sustainable land management strategies. </t>
  </si>
  <si>
    <t xml:space="preserve">There is strong evidence that preservation of existing natural habitats, which can store more carbon than their managed equivalents due to greater soil depth, age and structural diversity, is important for increasing resilience (reducing sensitivity) to future climate change, and maintaining current CO2 sinks (e.g Ref 28). Restoration of degraded landscapes and management of habitats is globally recognised to have positive effects on the provision of long-term ecosystem services (water storage, microclimate regulation, drought resistance) that can provide refugia for species and buffer against some of the effects of future warming (Ref 32). Stability of these systems depends on their size in the landscape matrix. 
</t>
  </si>
  <si>
    <t>Timeframe depends on the restoration/management action and the habitat to which it is applied. For instance, trees take many years to mature, whereas quicker effects may be seen in other restored habitats such as wet meadow or peatland restoration, however these may still take 10s of years to resemble natural counterparts.</t>
  </si>
  <si>
    <t>See Mitigation.</t>
  </si>
  <si>
    <t>The capacity of ecosystems to absorb disturbances is limited, and they can thus undergo profound abiotic and biotic changes once a disturbance threshold is passed.  Natural habitats are under stress from factors other than climate change e.g. pollution, invasive species).
Ref 19 states that "Changes in climate are increasing the likelihood, frequency, and intensity of extreme weather events, such as heat waves, cold snaps, floods, and drought. Where forests remain, many tree species and populations may not be able to adapt or migrate fast enough to changes in climate".</t>
  </si>
  <si>
    <t xml:space="preserve">Unless the adopted water and nutrient management actions change the properties of the natural carbon stores or nature of sequestration, there should be no change in sensitivity of this property. From the retrieved papers, there was no direct evidence showing how risk would change by adopting these actions. In our expert opinion, certain actions could change the nature of the soil and therefore have an impact on sensitivity of carbon to risks from multiple hazards. Further targeted research would be needed to assess effect on sensitivity. Considered as no evidence. </t>
  </si>
  <si>
    <t>In general, there is an expectation of positive impacts on exposure of vulnerability to hazards, but this has not been demonstrated, and in some cases, there is evidence for uncertainty in outcome (e.g. ref 61, 62). Improved water management through e.g. riparian buffers (38) should prevent soil erosion and therefore reduce the exposure to risk of natural carbon stores, at least in the soil. Adoption of no till should also reduce exposure of soil C to hazards although it has uncertain overall benefits in different areas, and it may also depend on whether residue retention and/or crop rotation are used (broad 30).</t>
  </si>
  <si>
    <t xml:space="preserve">Any analyses of e.g. soil loss (e.g. ref 33) have model uncertainties associated with them and will depend on the level of adoption of different management practices. Most papers just discuss likely adaptation benefits rather than demonstrating them e.g. ref 23 on global soil organic carbon changes with biochar application or ref 61. </t>
  </si>
  <si>
    <t xml:space="preserve"> Peatland restoration is recognised as an important strategy to reduce the sensitivity of drained peat soils to further degradation due to climate change, and avoid additional atmospheric emissions. The ultimate outcome of re-instating peat-forming vegetation is to enhance carbon storage, and net carbon sink functions with low rates of organic decomposition (e.g Refs 23, 29, 33, 63). 
There is robust evidence that restoration (rewetting) and hydrological management of drained peatlands, which may be particularly vulnerable to increasing drought severity/events, will increase resilience of these systems under future climate change (Refs 9, 68, 77). For instance, Ref 8 found that despite strong interannual climate variability, restored fens were able to maintain their net CO2 sink function even in extremely dry years.</t>
  </si>
  <si>
    <t>Rapid (within 1 year) emissions reductions from rewetting are reported, however the time frame for re-establishment of near-natural functioning following sucessful rewetting is unclear.</t>
  </si>
  <si>
    <t>None identified.</t>
  </si>
  <si>
    <t>There is no direct evidence on how adoption of appropriate crop, livestock and tree species will impact on sensitivity of natural carbon stores. Unless it changes the properties of the natural carbon stores, sensitivity to hazards could be assumed to be unchanged. However, as this is speculative, have classed as no evidence.</t>
  </si>
  <si>
    <t xml:space="preserve">There is no direct evidence of how appropriate crop, livestock and tree species will affect adaptive capacity of natural carbon stores. </t>
  </si>
  <si>
    <t>There is no direct evidence of how adopting suitable trees, crops and livestock will affect exposure to hazard of natural carbon stores. However, indirect inference can be made. For instance, if forage is appropriate for future conditions, there will be lower mortality, the maintenance of vegetation cover and thus reduced soil erosion and maintenance of carbon stores (see for instance ref 13, Rognli et al.). Delaby et al. (2020) ref 29 suggest that there would be less risk to natural carbon stores if diverse mixtures were used, or grassland leys were included in crop rotations. For trees, more evidence is forthcoming, which suggests positive impacts but generally assumed. For instance, study that highlights what traits are desirable for frost hardiness which may be increasingly important in more climatically variable UK and thus if chosen, will lower risk to natural carbon stores. For instance, sucrose and raffinose are the best predictors of changes in frost hardiness whereas polyols did not help this prediction (ref 8, Baffoin et al. 2021).  However, the study was only from a few species, including one conifer and so model results only pertained to angiosperms. The authors also note that other compounds can be important e.g. proline. Or a transplant experiment showed that there is high plasticity in germination and establishment for beech showing that assisted migration may not be necessary for ensuring future stock (Muffler et al. 2021, ref 12). However, this was caveated with the notion that the interaction of evolutionary local adaptation and plasticity under extreme weather events remains unclear, while a similar study for Pinus suggested that phenotypic plasticity was maladaptive (Ramirez-Valiente et al. 2021; ref 33). Model study (ref 17, Yu et al. 2021) discussing future composition of forests in GB. According to the model, southeast England is most sensitive to climate variability; in particular, the nondominant species (e.g., silver birch, hornbeam, hazel, and aspen) were strongly affected and potentially this could lead to changes in woodland composition. Therefore, the effectiveness of adaptation measures adopted in southeast England might be inappropriate in other regions in Britain. However, as it is a model analysis, it does not cover all aspects of the ecology of the tree species. For example, specific responses to water logging and soil pH are not covered. These shortcomings and the uncertainties related to the climatic inputs and potential CO2 effects, therefore, call for risk spreading as an important component of any climate adaptation strategy, i.e., promoting species-rich mixed stands or mosaic with stands dominated by different species (Yu et al. 2021).</t>
  </si>
  <si>
    <t xml:space="preserve">As there is a lack of evidence it is difficult to put in a timeframe. Suitable crops and livestock should have an impact immediately on any alteration in risk, while the use of suitable trees will take time to accrue any potential benefits. </t>
  </si>
  <si>
    <t xml:space="preserve">No further research needs extracted directly. Would be useful to consider whether inferences suggested in exposure column can be demonstrated directly through further model-based, experimental and/or observational analysis. This could include bringing greater clarity to the interaction of evolutionary local adaptation and plasticity under extreme weather events, or improvements to forest distribution and growth models to account for factors such as waterlogging and soil pH. </t>
  </si>
  <si>
    <t xml:space="preserve">ref 8, Baffoin et al. 2021 was only from a few species, including one conifer, with model results only pertaining to angiosperms. The authors also note that other compounds can be involved in tolerance to weather extremes e.g. proline. Model analyses such as ref 17 may miss important aspects, such as responses to waterlogging and soil pH. Responses to these factors could be important in determining risk to natural carbon stores.  </t>
  </si>
  <si>
    <t>These is no direct evidence of how adoption of soil conservation strategies will affect the sensitivity of natural carbon stores unless it changes the properties of the soil in a way that increases/decreases sensitivity.  Therefore, one could assume the sensitivity remains unchanged. However, as this is speculative, have classed as no evidence.</t>
  </si>
  <si>
    <t xml:space="preserve">There is no direct evidence of how soil conservation strategies will affect the adaptive capacity of natural carbon stores </t>
  </si>
  <si>
    <t xml:space="preserve">There is no direct evidence of how adopting soil conservation strategies would affect the exposure of natural carbon stores from multiple hazards, however, indirect inferences can be made.  Soil conservations stragies can reduce eroision (refs Broad 29, 34, 40, 49, 55, 57, 61, 79), therefore, protecting soil carbon stores and inferred as reducing exposure of store to other hazards.  </t>
  </si>
  <si>
    <t xml:space="preserve">No evidence on timeframes - generally assumed benefit occurs once system is established.  </t>
  </si>
  <si>
    <t xml:space="preserve">none identified </t>
  </si>
  <si>
    <t xml:space="preserve">see mitigation </t>
  </si>
  <si>
    <t>These is no direct evidence of how increases in tree planting rates will affect the sensitivity of natural carbon stores unless it changes the properties of the soil / other natural carbon stores.  Therefore, one could assume the sensitivity remains unchanged. However, as this is speculative, have classed as no evidence.</t>
  </si>
  <si>
    <t xml:space="preserve">There is no direct evidence of how increases in tree planting will increase the adaptive capacity of natural carbon stores. </t>
  </si>
  <si>
    <t xml:space="preserve">There is no direct evidence of how increase tree planting rates will change exposure of natural carbon stores to multiple hazards in terms of existing stores (i.e new planting may be done in an area with higher risk), however, effects can be inferred. Afforestration leads to soil disturbance (ref 40, 46, 54) which could increase the exposure of soil carbon stores to other hazards. On the other hand depending on where trees are planted increases in tree cover could reduce exposure of exisiting aboveground stores to other hazards such as storms/strong winds, as well as over reduce erosion producing a positive reduction in risk. This impact will differ depending on the type and context of afforestation - for instance forestry will involve more soil and litter disturbance (ref 40). </t>
  </si>
  <si>
    <t xml:space="preserve">For soil carbon stores the effect more pronouced at planting and harvesting when disturbance would occur. Positive affects would be more pronounce over lifetime/longer time scale </t>
  </si>
  <si>
    <t xml:space="preserve">Further research into location of planting and type would aid investigation into impact of this action or risk to natural carbon stores. </t>
  </si>
  <si>
    <t xml:space="preserve">Rated 0 for exposure as there is evidence for soil disturbance as opposed to potential positive benefit one could infer. However, much of the effect depends on the context of afforestation. Ref 40 states that natural regeneration leads to less soil disturbance. If the planting is for forestry purposes then soil disturbance will be much higher, consequently increasing exposure. </t>
  </si>
  <si>
    <t>Indirect effect due to the potential association with hydrogen production through electrolysis "along with a potential upgrade to gaseous or liquid carbon-based fuels". " For instance, a process that derives hydrogen from electrolysis, using electricity from wind power (WP), and carbon dioxide directly captured from air,11 could produce between 410 GW h km2 a1 and 680 GW h km2 a1 of methanol. In contrast, one of the most land-efficient biomass technologies which is commercially available, i.e. palm oil, can only produce around 6 to 7 GW h km2 a1 of biofuel (Table 1). The high land efficiencies of new renewable fuel technologies make impacts on natural carbon stocks in the vegetation negligible therefore." (ref 118)</t>
  </si>
  <si>
    <t>No evidence on timeframes for transition to green hydrogen and fuels</t>
  </si>
  <si>
    <t>The effects materialise only if offshore wind substitutes bioenergy for the production of green hydrogen through electrolysis.</t>
  </si>
  <si>
    <t>CCRA3 Risk 4: Risks to crops, livestock and commercial trees from multiple hazards.</t>
  </si>
  <si>
    <t>The substantial amount of water required for "green" hydrogen production (refs. 21, 22, 43) may lead to competition for an increasingly scarce resource, increasing exposure of crops, livestock, and commercial trees to drought.</t>
  </si>
  <si>
    <t>The substantial amount of water required for "green" hydrogen production to enable blending in the gas grid (refs. 10) may lead to competition for an increasingly scarce resource, increasing exposure of crops, livestock, and commercial trees to drought.</t>
  </si>
  <si>
    <t xml:space="preserve">One grey literature paper (ref 56), highlighting how biofuel has direct adverse effects on land use, impacting water use, water quality and food security (i.e., increasing the sensitiviy to risks to crops and farmland). </t>
  </si>
  <si>
    <t>Land use change and land needs for biomass feedstock may reduce the available cropland and farmland (ref. 56)</t>
  </si>
  <si>
    <t>No evidence on timeframes</t>
  </si>
  <si>
    <t>Need for further research on the potential adverse side effects on land and water from mining and manufacturing processes required for electric vehicle materials.</t>
  </si>
  <si>
    <t xml:space="preserve">The extent of the potential negative effect identified will depend  on whether biofuel vehicles will be mass-produced and distributed in the UK. </t>
  </si>
  <si>
    <t>Several papers highlighting how BECCS may compete with agriculture and farmland (refs 2, 3, 13, 15, 19, 34, 37, 52, BROAD3, 57, BROAD21). Diminishing farmland may reduce the adaptive capacity of human systems to face issues of food security.
E.g., ref 2: "The popular concept of bioenergy with carbon capture and storage (BECCS) requires large areas and high fertilizer and water use, and may compete with other vital land use such as agriculture (Smith, 2016).";
Ref 57: ""Overall, it is clear that implementing land-based GGRs at scale would significantly impact much of the land area of the UK. While all scenarios took account of competing demands for land (notably agriculture) and other constraints such as land suitability and conservation status, all scenarios would involve substantial land-use change."</t>
  </si>
  <si>
    <t xml:space="preserve">The effect on biodiversity, habitat, LUC and cropland is highly linked to geographical components and factors such as climate, farmland availability, soil content… </t>
  </si>
  <si>
    <t>There was some evidence for reduced sensitivity of food crops and commerical trees through habitat management, and where mentioned all effects were positive. The general consensus was that natural areas reduce risks from climate change, providing locally cool microclimates, scope for species - this includes farmed species such as sheep and cattle - to move and survive and maintainance of biodiversity important for pollination (Ref Broad 27). Trees planted as shelter belts, buffer strips and runoff/erosion breaks are integral to sustainable food production (Ref 61).</t>
  </si>
  <si>
    <t>Overall positive effects on adaptation are evident in the literature from woodland planting, which diversifies forest structure on agricultural land, creating greater resilience. The main trade-off is the loss of agricultural land to woodland or upland restoration which may impact on the output and resilience of some upland farming systems. 
The  integration  of  trees  and  shrubs  into  crop  and  livestock systems through Agroforestry practices can restrict soil erosion,  facilitate  water  infiltration,  improve soil physical properties and nutrient- and water-use efficiency to increase adaptive capacity against  extreme  events (Ref Broad 30). In addition supporting better animal health and welfare through better provision of shelter from weather and extreme events thus reducing or omitting need for animal housing, supporting natural calving and lambing, and increasing variability of diets.</t>
  </si>
  <si>
    <t xml:space="preserve">Studies on multifunctional landuses indicated that this action can reduce vulnurability of commerical lands to climate change hazards. For example, temperate Alley Cropping (integrating trees with crops) can stabilize crop performance and fertility, buffering alley crops to weather extremes, diversifying income to hedge financial risk, whilst also providing climate change mitigation through emissions reductions (Refs 18, 33). 
There are also measurable benefits of reduced vulnurablility to flooding downstream from restoration and conservation of upstream habtats (Ref 61). </t>
  </si>
  <si>
    <t>Range of timeframes depending on measures e.g. hedge vs tree planting, upland bog restoration etc.</t>
  </si>
  <si>
    <t>None described</t>
  </si>
  <si>
    <t>Possible tradeoffs with food production/outputs from land sharing for forestry/agroforestry and habitat provision (Refs 61, 63).</t>
  </si>
  <si>
    <t xml:space="preserve">Better nutrient management can involve the use of legumes in pasture (or a greater emphasis in cropping with such species e.g. lucerne) but evidence for this is shown in action 15 (as originally numbered). The extracted evidence within this action did not provide any direct measurement of how sensitivity of crops, livestock and commercial trees will change in response to better nutrient and water management measures. Refs 23, 33 could be read to suggest that crops will be less sensitive due to improved soil organic C conditions through biochar application (ref 23), or through the prevention of soil loss by water erosion (ref 33), while other refs (61,62) highlight the uncertainties surrounding this given the different actions that can be adopted from a broad suite but these references concentrated on mitigation and only allow indirect inference on risk areas.  </t>
  </si>
  <si>
    <t>There is no direct evidence of how nutrient and water management would affect adaptive capacity. An expert argument could be made that those management actions that increase genetic diversity (or other components of biodiversity) will improve adaptive capacity going forward but as individual actions can have uncertain outcomes for biodiversity, inferring beyond that is difficult. Given speculative nature of this inference, assessed as no evidence.</t>
  </si>
  <si>
    <t xml:space="preserve">There is no direct evidence for how nutrient and water management actions will impact the exposure of crops, livestock and commercial trees to hazards. This is because most papers concentrate on impacts on e.g. soil carbon (see earlier risk tabs). </t>
  </si>
  <si>
    <t>Range of timeframes depending on measures</t>
  </si>
  <si>
    <t xml:space="preserve">None extracted - but the links between specific management measures and their eventual impact on crops, trees and/or livestock would be useful to quantify. </t>
  </si>
  <si>
    <t>Note general caveat that difficult to assess adaptation outcomes for different water and nutrient management actions due to lack of controls, and/or before and after comparisons. See e.g. BES report, broad ref 34.</t>
  </si>
  <si>
    <t xml:space="preserve">There was limited evidence in the papers reviewed for Action 14 on sensitivity effects on agricultural land due to peatland restoration, though benefits associated with improvement water storage (risk 2), and improved biodiversity and habitat provision (Risk 1) would be beneficial for protection of agriculural lands from flooding, and improvements in pollinator abundance, respectively. </t>
  </si>
  <si>
    <t>There is no evidence for reduced exposure to hazards on cropland from peatland restoration. Restoration on cropland and pastoral grassland on peat (rewetting of those lands) will reduce the area of agricultural land.</t>
  </si>
  <si>
    <t>Possible tradeoffs with food production and types of crops that can be grown from land sparing/sharing for peatland restoration (Ref 85). Also references in Action 11 Caveats.</t>
  </si>
  <si>
    <t xml:space="preserve">Unsurprisingly, most evidence in relation to this action can be found within this risk area. However, as with adaptation generally, most evidence is indirect or opinion based, as it is difficult to conduct controlled experiments showing how risk will change with adoption of a given action.  Concentrating on crops, evidence was positive that adopting appropriate varieties will reduce risk (both sensitivity and exposure), although there was one neutral example. However, as before, evidence is mainly opinion, indirect or from modelling analyses with limited validation. For instance, there were review articles on targeting root architecture in breeding programmes (Lynch 2022, ref 3), with both adaptation and mitigation benefits, although this was focussed on annual crops only. Links to other actions too e.g. conservation agriculture changing the mechanical impedance characteristics of soil in ways that may favour plastic root phenotypes capable of exploiting low resistance pathways to the subsoil.  There were also articles examining specific crops. For wheat, it was noted that climate-ready varieties bred for future conditions and with precision agricultural techniques can help reduce gap between actual and potential yield in warmer UK (ref 7 Cammarano et al. 2021). Other papers around wheat highlight the risk from heat stress is expected to outweigh that from drought in the future (e.g. ref 23 from a model analysis; Senapati et al. 2021). Ref 13 is also useful here as shown for other CCRA risk areas. One paper investigated mechanisms underlying wheat varietal resilience, but was of unclear relevance as related to varieties sourced from Mexico and Pakistan. However, the concept may be helpful: the role of antioxidant and carbohydrate metabolic enzymes in the modulation of source-sink balance in wheat crops which could be used as bio-signatures for breeding and selection of drought-resilient genotypes (Shokat et al. 2020; ref 39).
Wider risks to the cropping system may be reduced by adoption of appropriate potato varieties, as shown using a global scale model analysis. When including adaptation to climate change (including through changing planting windows, as well as varietal choice) yield increases range from 9 to 20%, with lower emissions compared to most other staple crops (and greater yield increase). The paper suggests potatoes are a viable climate smart crop (ref 30; Jennings et al. 2020). Another new crop to the UK which could help reduce risks would be soybean – a combination of field-based trials and model analysis showed it to be viable in the expected future climate of the UK (even as far as southern Scotland), which has a number of benefits in relation to other legumes (see Coleman et al. 2021, ref 69) 
The neutral example pertains to a pot experiment with sweet pepper and tomatoes – this showed that there were similar yield benefits of hybrid, conventional and organic pepper and tomato varieties under well-watered or drought stressed conditions. However, the authors used this to suggest that varieties of the organic group, which are not protected via private property rights, should be considered essential for the sustainability of vegetation production as well as maintaining an insurance of varietal diversity into the future (Ficiciyan et al. 2021, ref 22). 
</t>
  </si>
  <si>
    <t>There is no direct evidence as to how adopting suitable trees, crops and livestock will affect adaptive capacity. However, the assumption (own knowledge) would be that having suitable trees, livestock and crops will involve genetic diversity and thus adaptive capacity going forward. However, a global study of Populus deltoides shows that UK will become more suitable with greater productivity, even though there will be a decline at the global level (Sun et al. 2021, ref 6). Drought tolerant coniferous non native tree species need to receive particular attention to avoid shortage of sawlogs – Potzelsberger et al. 2020 ref 34. How stands are managed in relation to future climate may also be important e.g. Aldea et al. 2021 (ref 24) show that in general Scots pine growth depended on temperature and drought, whereas Norway spruce growth was influenced only by drought. However, between species site asymmetric competition increased in cold winters for Scots pine, and decreased after a drought year for Norway spruce. Although mixtures of these species may reduce tree size for Norway spruce, results suggested this could be offset by faster growth in Scots pine. How inter-specific competition and weather conditions alter tree growth may have strong implications for the management of Scots pine-Norway spruce mixtures along the rotation period into the ongoing climate change scenario. All this work is based on the expectation that If facilitation or competition reduction occurs, then, an increase of growth or resilience to abiotic events is expected in mixed stands compared to monospecific ones.</t>
  </si>
  <si>
    <t>There are papers that discuss increased exposure of crops (e.g. ref 7), livestock (e.g. ref 47) or trees (e.g. ref 6) to climate-related hazards, but there isn't any evidence as to how adopting suitable varieties will impact the effect on exposure. The expectation is that adopting appropriate varieties will reduce exposure to vulnerability as the suitable varieties will, by definition, be less vulnerable. Earlier cells describe the evidence as to how different varieties may be sensitive to hazards. Considered no evidence for rating.</t>
  </si>
  <si>
    <t>The direct demonstration of risk reduction through adoption of suitable trees, crops and livestock remains absent. In the context of this risk, it may also be interesting to consider what trees, crops and livestock are commercially viable i.e. this could change over time. Considering whether metabolic enzymes can indeed be used as biosignatures for breeding drought resilient crops (ref 39). A wider representation of crops could also be useful e.g. do organic varieties provide an insurance for the future? (ref 22).</t>
  </si>
  <si>
    <t xml:space="preserve">Note the need to consider extreme weather events when examining how suitable species respond to climate related hazards. Many model analyses with uncertain validation. </t>
  </si>
  <si>
    <t xml:space="preserve">The use of cover crops such as legumes is beneficial for yield (due to the green manure effect (ref 2, 65,71)), increasing crop resilience, as well as mixed farming which can increase farm productivity and “resilience of productivity” (ref 60). The message about the importance of mixed practices is echoed in ref 23, which found “ that practices that minimize soil disturbances cause an increase in SOC in the topsoil but may lead to decreased plant available water content as a result of the increased water content at wilting point and a less profound increase in water content at field capacity, jeopardizing the crop yield. [However] the different soil-improving management practices that increase the organic materials in the soil (both exogenous and incorporation of residues) contribute to an increase in the soil water availability for the crops, but not because of increased water holding capacity as a result of increased SOC.” Similarly, ref broad 29 &amp; 30 highlight the importance of combing no till with other practices: “a recent meta-analysis showed that no-till practices work well in water-limited agroecosystems when implemented jointly with residue retention and crop rotation, but when used independently, may decrease yields in other situations (Pittelkow et al., 2014)” (ref broad 30). 
Generally, soil conservation strategies that increase organic carbon stocks (ref 49), improve soil quality(fertility) and reduce erosion have a positive impact on minimizing the sensitivity of crops from multiple hazards.  
</t>
  </si>
  <si>
    <t xml:space="preserve">New soil conservation practices and technologies can increase the resilience of agricultural crops to climate hazards. Examples are the use of plastic film mulching, which ref 43 found “increased maize grain yield by an average of 52 and 70% under the organic and chemical fertilization treatments”.  The adaptive capacity of a agroecosystem can be increase by “selecting species with root traits and microbial associations that promote soil health” ref 54). Ref 3 highlights a successful case study of selecting for root phenotypes that improve P and water acquisition in Mozambique: “New lines with better root phenotypes had a 2.5-fold greater yield than the best existing lines in regional environments. The new lines also afforded several agroecological benefits, including better utilization of rock phosphate, reduced soil erosion, greater biological nitrogen fixation, and acceptable competition with maize in polyculture.”  </t>
  </si>
  <si>
    <t>There is no direct evidence for soil conservation strategies impact  exposure of crops to hazards.</t>
  </si>
  <si>
    <t>Some soil conservation stragies may reduce yield if not managed appropriately.</t>
  </si>
  <si>
    <t xml:space="preserve">If afforestation is occurring on farmland, then provision of shade (and microclimate changes) will benefit livestock. If biodiverse then will also benefit pollinators.
Afforestation can reduce sensitivity flooding, which will impact crops/livestock downstream. E.g. woodland sites take 14%-50% longer to respond to storm events than pasture sites (ref 57) and woodland reduce runoff.  But the scale of this impact depends on where trees are planted, quantity, soil type, tree type as well as other catchment characteristics (ref 23). There is a risk of reducing water availability in summer. 
</t>
  </si>
  <si>
    <t xml:space="preserve">There is no direct evidence for increasing afforestation on adaptive capacity of crops, livestock and commercial trees to hazards. However, if afforestation is for commercial purposes - the method and species used in afforestation can have a positive effect on adaptive capacity. The mixture and management e.g. of pine and sitka spruce, can allowed the development of larger diameter spruce trees which could be more resistance to wind throw (ref 7).  Selecting a specific genotype / managing genetic diversity has a role in fostering adaptive response to climate change. E.g. selecting for a more drought tolerant species, or those more resistant against pests and diseases (ref 12,13,20). </t>
  </si>
  <si>
    <t>There is no direct evidence for afforestation reducing exposure of crops, livestock &amp; commercial trees to hazards.There is the expectation that targated spatial planting and tree type selection will reduce expose to vulnerability. However, due to this being speculation, have rated as no evidence.</t>
  </si>
  <si>
    <t xml:space="preserve">Adaptive capacity evidence is partially overlapping with CA15 . </t>
  </si>
  <si>
    <t xml:space="preserve">Ref 1 suggesting that hydropower can increase the competition for water with agricultural land, hence increasing the sensisitivity of the agricultural sector to related climate hazards. 
Similarly, bioenergy also can compete with agricultural land (ref BROAD31). </t>
  </si>
  <si>
    <t xml:space="preserve">The effect on this risk will depend on the low-carbon technologies used. In particular, the potential negative effect is linked to the diffusion of bioenergy and hydropower. </t>
  </si>
  <si>
    <t>CCRA3 Risk 5: Risks to supply of food, goods and vital services due to climate-related collapse of supply chains and distribution networks.</t>
  </si>
  <si>
    <t xml:space="preserve">The growth of EVs and exploitation of natural resources and rare metals involved in their production (especially nickel, lithium and cobalt - for batteries - and other rare earth elements) increases " the burden on the geological reserves of metals found in EVs. The resource criticality assessment results show that cobalt, lithium, nickel and dysprosium appear to face high geological supply risk in future" (refs 35, 5).
Material and parts recycling may play a role in reducing the effect of EVs production on the sensitivity to this risk, as well as high efficiency batteries (refs 35, 24). 
</t>
  </si>
  <si>
    <t>* Further analyses into the possibilities of recycling rare earth elements and metals from battery and EV parts
* Further research into the impact of decreasing earth elements on overall adaptation to climate change</t>
  </si>
  <si>
    <t>Competition with agricultural land and pollution (fertilizer use) may lead to risks to food security and supply of food (e.g., refs 2, 57)</t>
  </si>
  <si>
    <t xml:space="preserve">Detailed UK-specific analysis on the provenance of bioenergy crops for BECCS and land management/agricultural methods used to produce them. </t>
  </si>
  <si>
    <t xml:space="preserve">Potential negative effect linked to competition with agricultural land and land conversion, and soil deplenishment. Potentially, these negative effects could be countered with efficient land management strategies. </t>
  </si>
  <si>
    <t xml:space="preserve">The evidence on risk 5 was very limited. It could broadly be covered under risk 4 associated with provision of food security associated with ecosystems services provided by natural flood defences, however direct evidence was not provided, and therefore scores are not copied, and we consider it as no evidence in this spreadsheet version (note different text in spreadsheet with further expert judgement). </t>
  </si>
  <si>
    <t>No direct evidence</t>
  </si>
  <si>
    <t xml:space="preserve">Very limited direct evidence that sensitivity will be reduced. As BES nature based solutions report (broad ref 34) notes "Successfully assessing adaptation may be made difficult by lack of a ‘control’ situation and by difficulties in attributing impacts to climate change.". However, a very few papers (e.g. ref 23, 38, 52) note that nutrient and water measures can increase carbon storage in soil which in turn should lower soil erosion, increase water retention and thus reduce sensitivity to climate related collapse of distribution networks (see comments for this action on Mitigation sheet for further evidence).  </t>
  </si>
  <si>
    <t xml:space="preserve">Similar to sensitivity, adaptive capacity should be increased as the supply chain should become more resilient to climate related hazards and allow room for further adaptation. In terms of the basis of the supply chain i.e. food production, the evidence on the Mitigation tab showed nutrient measures can increase crop yield and utilise different varieties, suggesting an increase in adaptive capacity as local production is improved (e.g. ref 9). A paper (ref 38) examining the use of riparian buffers and windbreaks suggests that flood risk may be lowered, and may indicate less likelihood of disruption to supply chains. This is inferred rather than demonstrated. </t>
  </si>
  <si>
    <t xml:space="preserve">Better attribution of climate-related impacts to responses would help demonstrate whether or not particular actions are having intended impacts. However, it is unlikely that particular nutrient and water management actions will have a direct impact on alleviating supply chain disruption - rather, as intimated in the preceding columns, through indirect effects due to the primary mode of action on e.g. maintaining food production / restricting soil erosion. Where measures are adopted in space may also be useful in terms of considering impacts on supply chain disruption.  </t>
  </si>
  <si>
    <t xml:space="preserve">As with other areas, the demonstration of a reduction in risk through the adoption of these technologies is lacking, and rather inferred via other, more easily measured responses (some of which e.g. increasing soil carbon, are considered in more detail in the Mitigation tab). Broad ref 3 suggested that farmer uptake of technologies is currently slow, suggesting that the magnitude of effect will be small. Ref 9 also suggested that it may be difficult to achieve an efficient level of output from pasture-based systems in a positive environmental context. </t>
  </si>
  <si>
    <t>Competition with agricultural land that may reduce food production. Early studies on the use of paludiculture indicate that wetland agriculture could off-set some food losses associated with restoration (Ref 46) (see adaptive capacity).</t>
  </si>
  <si>
    <t>Paludiculture e.g. production of flood tolerant crops, in rewetted peatlands can be a sustainable management system for C mitigation whilest still maintaining some food producing capability on these lands (ref 46).</t>
  </si>
  <si>
    <t>Limited information in the literature would perhaps suggest that this is an area of further research need.</t>
  </si>
  <si>
    <t xml:space="preserve">Paludiculture is a relatively new practice, which requires further study. The idea is to reduce the loss of food production on rewetted peatlands, while also maintaining benefits of reduced GHG emissions. Ref 46 states that rewetted peatlands are weak to negligible sources of the greenhouse gas nitrous oxide (N2O). However, rewetted peatlands in use for paludiculture may require nitrogen (N) fertilization, which were found to create spikes in N2O emissions after fertilization events, contributing to cumulative annual emissions of 3.2–6.0 kg N2O–N ha-1 in the first year and 1.8–4.2 kg N2O–N ha-1 in the second year. Emissions outside the fertilization periods were negligible ie in growing periods and winter. Overall, options to mitigate N2O emissions from peatlands under fertilized paludiculture requires further study, but the results indicate that soil emissions are high after fertilization and then low when high water table is maintained on N-rich riparian peatland.  </t>
  </si>
  <si>
    <t>The use of suitable trees, crops and livestock should, by definition, reduce the risk of supply chain collapse since the basis of the supply chain should be more secure against climate-related hazards by having more adaptive capacity. However, this remains to be directly demonstrated. It is unclear how other elements of supply chains will be impacted by the use of suitable crops and livestock, although the use of more resilient tree species may mean that there is less likelihood of e.g. tree fall blocking highways/railways. Again, no direct evidence in the literature for these contentions.  Have retained rating because of the direct link between suitable trees etc and adaptive capacity.</t>
  </si>
  <si>
    <t>Suggestions here are somewhat speculative, suggesting a clear rationale for conducting further research on how the suitability of trees, crops and livestock will affect supply chain exposure, adaptive capacity and sensitivity. Actions highlighted in CCRA - Risk 4 would also be applicable here.</t>
  </si>
  <si>
    <t xml:space="preserve">Contentions of impacts on these risk areas are somewhat speculative. </t>
  </si>
  <si>
    <t xml:space="preserve">In terms of food production/supply : as soil conservation practices can impact yield, it is assumed that it will also impact food production/supply. The use of cover crops such as legumes is beneficial for yield (due to the green manure effect (ref 2, 65,71)), and mixed farming can increase farm productivity and “resilience of productivity” (ref 60). The message about the importance of mixed practices is echoed in ref 23, which found “ that practices that minimize soil disturbances cause an increase in SOC in the topsoil but may lead to decreased plant available water content as a result of the increased water content at wilting point and a less profound increase in water content at field capacity, jeopardizing the crop yield. [However] the different soil-improving management practices that increase the organic materials in the soil (both exogenous and incorporation of residues) contribute to an increase in the soil water availability for the crops, but not because of increased water holding capacity as a result of increased SOC.” Similarly, ref broad 29 &amp; 30 highlight the importance of combing no till with other practices: “a recent meta-analysis showed that no-till practices work well in water-limited agroecosystems when implemented jointly with residue retention and crop rotation, but when used independently, may decrease yields in other situations (Pittelkow et al., 2014)” (ref broad 30). 
Generally, soil conservation strategies that increase organic carbon stocks (ref 49), improve soil quality(fertility) and reduce erosion have a positive impact on minimizing the sensitivity of crops, and therefore food production, from multiple hazards.  </t>
  </si>
  <si>
    <t xml:space="preserve">In terms of food production/supply : as new soil conservation practices and technologies can increase the resilience of agricultural crops to climate hazards it is assumed that this will increase adaptive capacity of food production/supply. Examples are the use of plastic film mulching, which ref 43 found “increased maize grain yield by an average of 52 and 70% under the organic and chemical fertilization treatments”.  The adaptive capacity of a agroecosystem can be increase by “selecting species with root traits and microbial associations that promote soil health” ref 54). Ref 3 highlights a successful case study of selecting for root phenotypes that improve P and water acquisition in Mozambique: “New lines with better root phenotypes had a 2.5-fold greater yield than the best existing lines in regional environments. The new lines also afforded several agroecological benefits, including better utilization of rock phosphate, reduced soil erosion, greater biological nitrogen fixation, and acceptable competition with maize in polyculture.”  </t>
  </si>
  <si>
    <t xml:space="preserve">Further research into the trade off between potential yield and resilience benefits from using soil conservtion strategies versus reducing land available for food production.  </t>
  </si>
  <si>
    <t xml:space="preserve">The impact to food production overlaps substantially with Adaptation-Risk 4, as risk to crops = risk to food production. As food production is just one aspect of risk 5 the scoring has been kept low. </t>
  </si>
  <si>
    <t xml:space="preserve">There potentially is the risk of loss of agricultural land to afforestation which may reduce food production (ref 56). </t>
  </si>
  <si>
    <t xml:space="preserve">The amount / extent to which productive crop land would be used for afforestation if meeting targets. </t>
  </si>
  <si>
    <t xml:space="preserve">Hydropower can lead to deforestation (ref 17), while bioenergy's competition with agricultural land can cause, among different issues, food price shocks, more so if adaptation measures such as climate smart agriculture isn't practiced (BROAD 31). 
In addition, wind power requires rare metals and minerals, such as lithium, neodymium, copper, leading to a deplenishment of vital resources and and increase to this risk's sensitivity (CA19 refs 20, 26, 107). </t>
  </si>
  <si>
    <t xml:space="preserve">Potential negative effects linked to the use of three low-carbon technologies: wind power, hydropower and bioenergy. </t>
  </si>
  <si>
    <t xml:space="preserve">(Offshore) wind development may increase the sensitivity to Risk 5 as it may leads to a deplenishment of rare metals and minerals such as lithium, neodymium, copper needed for the construction of the turbines or the accompanying energy storage technologies (refs 20, 26, 107). </t>
  </si>
  <si>
    <t>CCRA3 Risk 6: Risks to people and the economy from climate-related failure of the power system.</t>
  </si>
  <si>
    <t>Overall, greater use of heat pumps appears to reduce sensitivity to this risk by decreasing the burden on the power system in the face of extreme weather (e.g. increasing numbers of extremely cold days or, for heat pumps with a cooling function, increasing numbers of hot days) due to their lower energy use. However, evidence of the strength of this impact varied significantly, depending on the type of heat pump considered. In addition, the potential for increased sensitivity to this risk due to increased use of heat pumps was also noted. For example, one study noted that where heat pumps are also used for cooling, overall energy consumption decreased, but electricity consumption increased - this was due to decreased use of gas (ref 1). Shifting a greater amount of energy use to electricity from other sources could increase risk of power system failure during extreme weather due to intense use of that system, particularly if infrastructure does not keep pace with this shift to electricity (see refs 7, ). One study noted that "Widespread (80% of dwellings) use of heat pumps could increase UK peak net electrical demand by 100%." However, this could be reduced to as low a a 15% increase in peak net electrical demand if a series of measures including demand side management and extensive thermal storage were implemented (ref 5). Hybrid heat pumps could reduce the "peakiness" of demand by switching to gas during periods of high electricity demand, but this will have impacts on emissions (ref. 45). In addition, greater use of heat pumps can "play an important role towards exploiting the increasing penetration of renewable electricity generation, effectively contributing to the replacement of fossil fuels and in particular to decrease the growing natural gas dependency of Europe from risky and unstable countries." (ref. 15). This will depend on the particular context and the mix of renewables available.</t>
  </si>
  <si>
    <t>Effects on impact at the local/household scale will likely be observed immediately. System-wide impacts will likely require a critical mass of installations, although this work is already underway (see, e.g., refs. 39, 45).</t>
  </si>
  <si>
    <t>Further research on the optimum design of heat pumps for different dwelling types, to minimise electricity use and therefore burden on the system. In addition, further research is needed on system capacity due to planned further electrification of the UK energy system, and the combined effect of different actions, such as this action, greater electrification of energy use in public buildings, and greater use of electric vehicles. This analysis will also need to consider the impacts of a changing climate on system capacity.</t>
  </si>
  <si>
    <t>As noted regarding sensitivity, the strength of the impact varies significantly by type of heat pump considered.</t>
  </si>
  <si>
    <t>Overall, greater use of energy efficiency measures appears to reduce sensitivity to this risk by decreasing the burden on the power system in the face of extreme weather (see, e.g., refs 88 and 92). However, the greater electrification of heating involved with many measures that can be implemented under this action (such as increased use of heat pumps), particularly when combined with other actions like increased use of electric vehicles, pose some risk of overburdening existing supply without further investment (ref. 80, 98).</t>
  </si>
  <si>
    <t>As with climate action 1, effects on impact at the local/household scale will likely be observed immediately. System-wide impacts will likely require a critical mass of installations.</t>
  </si>
  <si>
    <t>Research on the optimum mix of measures to ensure increasing electrification is balanced by measures to reduce energy use, particularly in light of planned further electrification of the UK energy system, and the combined effect of different actions, such as this action, greater electrification of energy use in public buildings, and greater use of electric vehicles. This analysis will also need to consider the impacts of a changing climate on system capacity.</t>
  </si>
  <si>
    <t>The strength of this impact will vary significantly based on the measure(s) selected to improve band rating.</t>
  </si>
  <si>
    <t xml:space="preserve">Passive cooling measures  have a positive effect on adaptive capacity of infrastrcuture to the risks posed by climate-induced failure of power systems, by reducing the energy need for cooling (refs 4, 6, 21)
</t>
  </si>
  <si>
    <t xml:space="preserve">Delaying action over 2050 risks posing significant strain to the power sector. </t>
  </si>
  <si>
    <t xml:space="preserve">Research into the effects of passive cooling measures on the sensitvity to CCRA3 Risk 6. </t>
  </si>
  <si>
    <t>Passive cooling measures' future effect on vulnerability and exposure to CCRA3 Risk 7 is uncertain under certain climate scenarios, in which it is discussed how mechanical cooling would be needed to confront rising overheating. This would radically reduce adaptive capacity of this action.</t>
  </si>
  <si>
    <t xml:space="preserve">As seen in actions 1 and 2, overall, greater use of energy efficiency measures appears to reduce sensitivity to this risk by decreasing the burden on the power system in the face of extreme weather. However, the greater electrification of heating involved with many measures that can be implemented under this action (such as increased use of heat pumps), particularly when combined with other actions like increased use of electric vehicles, pose some risk of overburdening existing supply without further investment.
In contrast to actions 1 and 2, this action involves a greater focus on local energy generation (e.g. rooftop solar PV) which can reduce the risk faced by the building of climate-related failure of the power system, as well as having beneficial impacts more broadly on the power system by diversifying energy sources (see, e.g., ref. 40). In addition, measures such as installing combined cooling, heating and power (CCHP) systems can decrease sensitivity to energy supply by reducing the peakiness of demand in both the warm and cool months (ref. 4). </t>
  </si>
  <si>
    <t>Dynamic modelling of CCHP systems and other measures in a UK context, to understand the ideal local configuration, is needed. In addition, research is needed on the potential impact of further electrification on the UK energy system, in particular on the combined effect of different actions, such as this action, greater electrification of heating and home energy use, and greater use of electric vehicles. This analysis will also need to consider the impacts of a changing climate on system capacity.</t>
  </si>
  <si>
    <t>Measures such as CCHP need to be tailored to local conditions (including climate) and the particular building in which they are implemented to provide the benefits sought: measures under this action will not be one-size-fits-all (see, e.g., ref 4).</t>
  </si>
  <si>
    <t>A broad range of evidence suggests that hydrogen produced by intermittent renewable sources (e.g. solar, wind) can be stored for use at times when production from these sources is reduced, evening peaks and troughs in renewable energy production and allowing for broader distribution of renewable energy (see, e.g., refs. 12, 15, 18, 32, 45, 46, 47).</t>
  </si>
  <si>
    <t>Further research is needed on the impact of a changing climate on energy storage capacity in a UK context. There is some evidence from hot, arid climates that increasing extreme temperatures can adversely impact storage capacity (ref. 3).</t>
  </si>
  <si>
    <t>Positive effect on adaptive capacity depends on availability of storage technology.</t>
  </si>
  <si>
    <t>Blending of hydrogen in the gas grid can increase sensitivity to risks of failure at various points in the grid, depending on the proportion blended, due to its different characteristics (refs. 8, 13, 15, 16, 19). While design improvements can reduce this sensitivity, the temporary nature of this action does not suggest that such systemic improvements are likely. In addition, the lower energy capacity of hydrogen by volume could have downstream impacts (ref. 14).</t>
  </si>
  <si>
    <t>A broad range of evidence suggests that blending hydrogen in the gas grid can increase the resilience of the grid by providing a further (renewable) source of fuel for the grid (see, e.g., refs. 5, 9, 11, 26, 28, 29, 31).</t>
  </si>
  <si>
    <t>Positive effect on adaptive capacity depends on availability of storage technology. System design characteristics will have an impact on the effect on sensitivity - in an action that is expected to be temporary, it is unlikely that significant design improvements will be implemented solely to enable hydrogen blending.</t>
  </si>
  <si>
    <t>Avoiding waste caused by flaring increases the amount of energy available by avoiding waste of an energy resource (refs. 4, 5, 9, 12, 14). The integration of renewable energy sources in the production of oil and gas, particularly where this is implemented in a flexible manner, can diversify the energy sources available to power production of oil and gas (refs. 1, 3, 8, 15). However, a smaller number of papers noted the risk of increasing pressure due to electrification across sectors (refs. 1, 8).</t>
  </si>
  <si>
    <t>Further research is needed on the potential impact of further electrification on the UK energy system, in particular on the combined effect of different actions, such as this action, greater electrification of heating and home energy use, energy use in public buildings, and greater use of electric vehicles. This analysis will also need to consider the impacts of a changing climate on system capacity.</t>
  </si>
  <si>
    <t>As noted in the description of effect on sensitivity, while the weight of the evidence suggests that avoiding losses from flaring and production emissions means more energy is available for use, supporting the resilience of the energy system, a risk of further burden on the energy system due to further electrification to avoid production emissions is also noted. This will depend on the capacity of the system (as noted in the column to the left, further research is needed on this point).</t>
  </si>
  <si>
    <t xml:space="preserve">EV incorporation in the grid can manage load fluctuations and increase the efficiency of the energy system (refs 3, 6), making it less sensitive to climate related failure. In addition, technologies like trolley trucks have an additional load factor with limited impact on the energy system (ref. 40)
As EV integration and mainstreaming is closely associated with the renewable energy transition, and can help the transition as described in the effects on Mitigation. The ramp up of renewable electricity can reduce the exposure to climate-related failure by integrating intermittent sources like wind together with dispatchable ones (ref 1). 
In addition, EV integration can reduce oil dependency: "It should also be mentioned that EVs have the benefit of increasing security of supply by reducing the transport sector’s dependency on oil" (ref 9)
One must also note that increased electrification puts greater pressure on the electricity grid without further investment. </t>
  </si>
  <si>
    <t xml:space="preserve">As noted in the descriptions of effect, the effect of this action on sensitivity, adaptive capacity, and exposure to Risk 6 depends on several factors, such as the type of technology implemented (e.g., trolley trucks), parallel integration with renewable energy systems, and seleted charging schemes. 
Regarding the positive effects of EV incorporation in the grid, one must also note that increased electrification puts greater pressure on the electricity grid without further investment. </t>
  </si>
  <si>
    <t xml:space="preserve">BECCS and DACCS both have high energy penalties, hence, their integration would make energy systems more sensitive to climate-related failure (refs 5, BROAD3, 49). </t>
  </si>
  <si>
    <t>Integration of DACCS and BECCS augments the presence of energy infrastructure likely to be affected by climate-related failure (refs 5, BROAD3, 49)</t>
  </si>
  <si>
    <t xml:space="preserve">Potentially increased tree planting could increase risk of exposure if planting occurs near power infrastructure. As noted by expert reviewer: "in Storm Arwen the majority of the outages were caused by wind blowing trees onto overhead lines".  Trees in the UK are more adapted to withstand winds from the Atlantic, strong winds from "non-typical" direction i.e the north as the case with storm Arwen, can have a disproptionately large impacts on trees. Lone trees are particularly at risk of windthrow regardless of wind direction. </t>
  </si>
  <si>
    <t xml:space="preserve">Risk apparent when tree height becomes a risk to infrastrucutre </t>
  </si>
  <si>
    <t>What is the predicted increase in "non-typical" storm directions and strength. As well as how new forests can be planted to increase resilience. For instance: the mixture and management e.g. of pine and sitka spruce, can allowed the development of larger diameter spruce trees which could be more resistance to wind throw (ref 7).</t>
  </si>
  <si>
    <t xml:space="preserve">With the large scale nature of tree planting proposed in this action, it is assumed unlikely that this would occur in close promixity to infrastructure.  However, all aspects of context for afforestation are important - hence its inclusion but low confidence/ effect score. </t>
  </si>
  <si>
    <r>
      <t xml:space="preserve">Overall, low carbon energy sources appear to increase sensitivity to risk 6:
- Nuclear power is sensitive and increasingly at risk by climate hazards: "nuclear power plants face operational risks from climate change. These risks could negatively impact costs and total electricity generation by, for example, lowering thermal efficiency, reducing load, and increasing the number of shutdowns. Nuclear power plants use large quantities of water for cooling, and warming or decreasing water supplies can critically impact operational viability and efficiency." (ref 23)
-Transition to wind leaves the energy system more sensitive to weather and climate variability (ref 30). The effects that this will cause are uncertain: "With respect to wind "increasing average wind velocities may improve the electricity output of wind power plants (however, the extent of increasing wind velocities for Europe is still unknown)" but "higher frequencies of serious storms may negatively affect total annual wind-power generation and even destroy wind turbines, cutting power output. But assessment is difficult and these impacts need further investigation."  (ref 53)
- Bioenergy will be negatively impacted by water scarcity (ref 53), as well as hydropower (ref 1). 
- Generally, RES are more sensitive to weather variability (refs 31. 121). In fact, ref 53 as well notes that the issue is more generalised: "Operating conditions for electric power plants will also be more difficult and expensive, resulting in lower output by thermal, nuclear and hydro-power plants with a maximum loss of about 200 TWh in 2070 for the A1B scenario and 150 TWh in 2060 and 2080 for the E1 scenario". 
</t>
    </r>
    <r>
      <rPr>
        <b/>
        <sz val="10"/>
        <color theme="1"/>
        <rFont val="Arial"/>
        <family val="2"/>
        <scheme val="minor"/>
      </rPr>
      <t>However</t>
    </r>
    <r>
      <rPr>
        <sz val="10"/>
        <color theme="1"/>
        <rFont val="Arial"/>
        <family val="2"/>
        <scheme val="minor"/>
      </rPr>
      <t>, a few papers denote a positive effect. Ref 47 notes that climate change and variability will positively impact total RES production in Europe - mainly wind and hydropower. Furthermore, recovery and resue of waste heat may increase energy security (ref 127), same as energy efficiency measures (ref 72). Ref BROAD3 highlights how wind and solar "reduce vulnerability to water shortages in the power sector."</t>
    </r>
  </si>
  <si>
    <r>
      <t xml:space="preserve">Battery systems and energy storage increase the adaptive capacity to this risk as they can reduce the effects of climate hazards and variability on RES (ref 9)
Ref 7 highlights how the development of advanced batteries and electricity storage solutions at "very low costs" could drive their deployment and allow for the generalisation of intermittent and flexible energy systems. Similarly, ref 27 presents compressed air energy storage (CAES) as a  "promising energy storage technology for electricity supply in most of the regions". 
</t>
    </r>
    <r>
      <rPr>
        <b/>
        <sz val="10"/>
        <color theme="1"/>
        <rFont val="Arial"/>
        <family val="2"/>
        <scheme val="minor"/>
      </rPr>
      <t>However,</t>
    </r>
    <r>
      <rPr>
        <sz val="10"/>
        <color theme="1"/>
        <rFont val="Arial"/>
        <family val="2"/>
        <scheme val="minor"/>
      </rPr>
      <t xml:space="preserve"> ref 16 argues that costs reduction is still necessary for such systems to be competitive in the European market. </t>
    </r>
  </si>
  <si>
    <t xml:space="preserve">Further research along the lines of the water needs of different low carbon energy technologies (especially in the case of all UK electricity originating from them) is needed, to understand the impact on water resources as well as the impact of water scarcity on the action. </t>
  </si>
  <si>
    <t>The effect on this risk depends on several factors, such as the level of infrastructure and the nature of the energy mix. As described in ref. BROAD3: "The intermittency of some renewable energy sources has implications for energy security; this can be handled through improved storage, interconnection, smart grids /demand management and diversified sources including bioenergy."</t>
  </si>
  <si>
    <t>Wind power is particularly sensible to climate variations, although this not necessarily implies a negative effect; on the contrary the effects are uncertain and highly dependent on geographical characteristics and weather models (and weather features analysed) used. Further research is needed in this area.
Concerning overall resilience, system flexibility typical of RES is said to ensure reliability and resilience in the future (refs 12, 121, BROAD 30), and we can expect the introduction of floating wind with Buoyant Energy to further strenghten this facet (ref 52). Finally, ref 12 sustains that offshore wind is less intermittend than its onshore counterpart, implying that it is a more secure energy source.</t>
  </si>
  <si>
    <t xml:space="preserve">An in-depth study specific to the UK should be conducted, to analyse the potential effect of climate variations in the short to long-term on offshore wind energy in the country. </t>
  </si>
  <si>
    <t xml:space="preserve">Climate variations in the future could have disparate effects on the potential of offshore wind, depending mainly on geography and meteorological systems. </t>
  </si>
  <si>
    <t>CCRA3 Risk 7: Risks to human health, wellbeing and productivity from increased exposure to heat in homes and other buildings.</t>
  </si>
  <si>
    <t>Heat pumps that offer a cooling function can be used to help reduce the risk of exposure to extreme heat indoors (ref. 13). However, heat pumps are often combined with other measures like increased insulation, to ensure an efficient heating function. This can increase the cooling load in warm periods and increase exposure to heat indoors (refs. 16, 31).</t>
  </si>
  <si>
    <t>Further research is needed on building design options that enable the insulation needed to ensure heat pumps are effective, without increasing exposure to extreme heat indoors during the summer months.</t>
  </si>
  <si>
    <t>As noted in the description of the effect on adaptive capacity, there is only a positive effect here if the type of heat pump used also offers a cooling function. If not, there is no effect on this risk - or even potential for negative outcomes if this action is accompanied with other actions such as increasing insulation, which can lead to overheating in the summer months.</t>
  </si>
  <si>
    <t>While there is some evidence that the right mix of measures (e.g. the right type/amount of insulation in the right location; the right window size, orientation, and glazing of windows, etc) for a particular dwelling can avoid increased exposure to overheating, or even decrease exposure, this was often related to implementation of energy efficiency measures in cold climates, or where energy efficiency measures were implemented alongside cooling measures (e.g. cooling roofs or ventilation, installing heat pumps with a cooling function) (see refs. 8, 10, 29, 98). These approaches are also often reliant on behaviour changes by occupants (e.g. opening or closing doors, windows, vents, or blinds at the right time) that are challenging to implement, and pose additional challenges for vulnerable groups (e.g. the elderly, persons with disabilities, children, etc.) (see refs. 20, 25, 63). A substantial amount of evidence, including UK specific evidence, and particularly under future climate change scenarios, noted a significant risk of overheating, particularly in the absence of careful tailoring of measures to the site in question (see refs. 13, 19, 25, 64, 71, 86, 92, 93). Mitigation measures like shading, ventilation, and behaviour change interventions are not included in the scope of this action.</t>
  </si>
  <si>
    <t>Further research is needed on building design options that enable energy efficiency measures like insulation to be implemented without increasing exposure to extreme heat indoors during the summer months.</t>
  </si>
  <si>
    <t>As outlined in the description of effect on exposure, the strength and direction of this impact will vary significantly based on the measure(s) selected to improve band rating.</t>
  </si>
  <si>
    <t>Passive cooling measures increase the adaptive capacity of systems to climate-induced overheating, by offering an infrastructural solution . Yet, mechanical cooling has shown to have better or similar results, and some passive cooling measures may be uneffective taken alone. (refs 21, 49). 
The general evidence across most papers reveals that passive cooling measures reduce the exposure to the vulnerabilities (i.e., health issues caused by overheating), but there are reports of negative effects on air quality. 
E.g., 
"For the continental climate presented, the best control strategies that satisfied both comfort and energy criteria were those that used solar shading and night-time ventilation (DNS, A_DNS). These types of strategies were able to maintain satisfactory comfort levels for over 90% of the occupied hours in current and future weather scenarios" (ref 9)
Passive cooling measure reduces human exposure to overheating as a result climate-induced failure of the power system and the subsequent for mechanical and electrical cooling systems in building: "Passive measures can also help protect residents’ health and safety from overheating during a power outage when there is no active cooling available" (ref 4).</t>
  </si>
  <si>
    <t xml:space="preserve">It appears that passive cooling measures represent a solution for the short-medium term on Risk 7, but delaying the action poses signfiicant challenges for the future. </t>
  </si>
  <si>
    <t>The effects of passive cooling measures are more significant when different measures are combined, or implementation is carried out with a "package". However, that might reduce the adaptive capacity.
Insulation (energy efficiency measure to reduce energy demand for heating) has observed negative effects on overheating during summer periods, and the negative effects sometimes can't be countered by passive cooling.</t>
  </si>
  <si>
    <t>While similar measures to those proposed in action 2 (such as insulation, glazing for windows, etc) are proposed here, these are not anticipated to have the same negative effect on adaptive capacity in the face of greater greater exposure to overheating risk. This is because the evidence demonstrates that non-residential buildings in the UK, including public buildings, are more likely to already have access to and use air conditioning than dwellings. Insulation and other improvements in energy efficiency were therefore more likely to reduce the energy usage of air conditioning units while providing for more stable indoor temperatures, including during periods of higher temperatures, and that this also leads to increased productivity (see, e.g., refs. 15, 30, 40, BROAD3). One potential exception to this greater presence of air conditioning is schools. However, as schools are generally closed during the summer months, overheating exposure is avoided to a greater extent by this seasonality of use. Nonetheless, in particular in the face of a changing climate and the potential for extreme heat during a greater proportion of the year, this exposure may increase over time (see refs. 4, 7, 41).</t>
  </si>
  <si>
    <t>Effects are likely to be observed immediately, from efforts undertaken now through 2037.</t>
  </si>
  <si>
    <t>Extent of air conditioning availability in heritage buildings in the UK, and other challenges addressing overheating under the restrictions applicable in a heritage context.</t>
  </si>
  <si>
    <t>As noted in the description of the effect on adaptive capacity, in particular in the face of a changing climate and the potential for extreme heat during a greater proportion of the year, exposure may increase over time (see refs. 4, 7, 41), potentially beyond the point at which existing measures will be sufficient to produce a positive effect on this adaptation outcome.</t>
  </si>
  <si>
    <t>Ref 7 suggests that cultivation of bionenergy crops for BECCS leads to temperature cooling: "We found that, even though the cultivation area occupies 3.8% ± 0.5% of the global total land area, bioenergy crops exert strong regional biophysical effects, leading to a global net change in air temperature of −0.08 ~ +0.05°C." In addition: "The CDR target of the BECCS scenarios used in IAMs is 128 PgC till 2100 for RCP 2.66, approximately corresponding to a cooling effect of 0.09 ~ 0.32°C."</t>
  </si>
  <si>
    <t xml:space="preserve">Further research on the cooling effects of cultivation of bioenergy crops for BECCS. </t>
  </si>
  <si>
    <t>Ref 54 reveals how the integration of Low and Zero Carbon Technologies such as renewables and micro generation at the city level can significantly improve environmental conditions in households and enhance thermal comfort  solutions, hence mitigating overheating and improve thermal comfort in houses.</t>
  </si>
  <si>
    <t xml:space="preserve">Low-carbon technologies can offer potential solutions to provide cooling effects in buildings (see CA2, 5). </t>
  </si>
  <si>
    <t>Timeframe to implement</t>
  </si>
  <si>
    <t>Risk 1 Overall score for effect on impact</t>
  </si>
  <si>
    <t>Risk 2 Overall score for effect on impact</t>
  </si>
  <si>
    <t>Risk 3 Overall score for effect on impact</t>
  </si>
  <si>
    <t>Risk 4 Overall score for effect on impact</t>
  </si>
  <si>
    <t>Risk 5 Overall score for effect on impact</t>
  </si>
  <si>
    <t>Risk 6 Overall score for effect on impact</t>
  </si>
  <si>
    <t>Risk 7 Overall score for effect on impact</t>
  </si>
  <si>
    <t>Timeframe for effect on adaptation</t>
  </si>
  <si>
    <t>Overall score for effect on emissions</t>
  </si>
  <si>
    <t>Overall score for effect on sequestration</t>
  </si>
  <si>
    <t>Overall score for effect on carbon stocks</t>
  </si>
  <si>
    <t>Timeframe for effect on mitigation</t>
  </si>
  <si>
    <t>The magnitude of the effects identified on both adaptation and mitigation impacts of greater use of heat pumps depends on the type of heat pump used, as well as the use of supporting measures such as increased insulation and increasing the proportion of renewables in the energy mix. These are discussed in further detail in the description of the effect on impact for each adaptation and mitigation outcome.</t>
  </si>
  <si>
    <t>The magnitude of the effects identified on both adaptation and mitigation impacts depends on the location and condition of the building and the particular mix of measures implemented. These are discussed in further detail in the description of the effect on impact for each adaptation and mitigation outcome.</t>
  </si>
  <si>
    <r>
      <t xml:space="preserve">Implementation:
</t>
    </r>
    <r>
      <rPr>
        <sz val="10"/>
        <color theme="1"/>
        <rFont val="Arial"/>
        <family val="2"/>
        <scheme val="minor"/>
      </rPr>
      <t xml:space="preserve">- Passive cooling measures more efficient if implemented together
- Retrofit including insulation reduce the potential for positive effect of passive cooling on overheating
</t>
    </r>
    <r>
      <rPr>
        <b/>
        <sz val="10"/>
        <color theme="1"/>
        <rFont val="Arial"/>
        <family val="2"/>
        <scheme val="minor"/>
      </rPr>
      <t xml:space="preserve">Health benefits:
</t>
    </r>
    <r>
      <rPr>
        <sz val="10"/>
        <color theme="1"/>
        <rFont val="Arial"/>
        <family val="2"/>
        <scheme val="minor"/>
      </rPr>
      <t xml:space="preserve">- Some passive cooling measures may have a negative effect on indoor air quality (more research needed)
</t>
    </r>
    <r>
      <rPr>
        <b/>
        <sz val="10"/>
        <color theme="1"/>
        <rFont val="Arial"/>
        <family val="2"/>
        <scheme val="minor"/>
      </rPr>
      <t>Energy demand:</t>
    </r>
    <r>
      <rPr>
        <sz val="10"/>
        <color theme="1"/>
        <rFont val="Arial"/>
        <family val="2"/>
        <scheme val="minor"/>
      </rPr>
      <t xml:space="preserve">
- Mechanical ventilation may be needed in the future alongside passive cooling </t>
    </r>
  </si>
  <si>
    <t>The proportion of renewables in the energy mix used to produce hydrogen has an impact on the anticipated effects of this action on a range of adaptation and mitigation outcomes.</t>
  </si>
  <si>
    <t>The extent to which electification reduces emissions depends on the carbon intensity of the grid. While reducing flaring and production emissions may have positive effects, it is important to note that ongoing exploration and production in the oil and gas sector will have adverse effects on emissions.</t>
  </si>
  <si>
    <t>2050 (it is first advisable to achieve decarbonisation in the energy network)</t>
  </si>
  <si>
    <t xml:space="preserve">The effect on GHG emissions is negative if the energy network has a high component of fossil fuels. </t>
  </si>
  <si>
    <t>Implementation should start ASAP: 2030</t>
  </si>
  <si>
    <t xml:space="preserve">Several trade-offs on natural habitat, biodiversity, and agricultural competition. </t>
  </si>
  <si>
    <t>This is variable depending on the habitat and measure, but for tree planting implementation is needed as soon as possible e.g. 2030, due to the time it takes for trees to mature.</t>
  </si>
  <si>
    <t xml:space="preserve">Few caveats for conserving or improving habitats for increased resilience, given the 'win-win' benefits to ecosystem services and climate change mitigation. 
However where a large degree of long-term management is required i.e. the habitat was in a considerably degraded state, then there is more uncertainty around the outcomes, for instance: 
Agroforestry
-Integration into practice is still relatively low and not studied for very long;  
-Choice of species is important for carbon sequestration time profiles; 
-Trade-offs can arise if climate mitigation policy encourages NbS with low biodiversity value (e.g. non-native monocultures); 
Restoration
-Planting the right species in the right place is needed to take account of current and future suitability; 
-Potential risks such as competition with food production;
-Theoretical issues around restorability of degraded systems.
</t>
  </si>
  <si>
    <t xml:space="preserve">Actions that have co-benefits (either in general, or context dependent) need to be identified within the suite of options that improved water and nutrient management on agricultural and forested land encompasses, and those actions then prioritised for implementation. </t>
  </si>
  <si>
    <t>Depends on measure implemented</t>
  </si>
  <si>
    <t xml:space="preserve">Timeframe is variable as depends on what actions are adopted from within the suite of actions. See separate mitigation tab. </t>
  </si>
  <si>
    <t>This should be implemented as soon as possible to reduce further emissions from degraded peatlands, and provide time for restoration of peat forming vegetation.</t>
  </si>
  <si>
    <t>Caveats for restoring peatlands for improved carbon storage and sequestration, and associated co-benefits for habitat provisioning, biodiversity, water regulation are limited for less degraded peatlands, and generally relate to uncertainities around how climate change could alter climate regulating properties of habitats.
In more highly managed, drained systems, such as croplands and intensive grassland on peatland soils, restoration may compete with food production, with income consequences of restoration on farms with high % cover of peatlands. However this may be off-set in paludiculture systems, particularly where the land was of low producivity.</t>
  </si>
  <si>
    <t>Implementation should start ASAP: 2030. However, given the long life of trees, there are risks associated with planting maladapted varieties/species either for the future now (if change is large) or species that are adapted now, for the future.</t>
  </si>
  <si>
    <t>Timeframe for mitigation only applies to crops and livestock. Impact from trees will take longer, and depending on where trees are planted, may even be a net emitter in early stages e.g. if on former pasture.</t>
  </si>
  <si>
    <t xml:space="preserve">Currently the evidence as to timeframes is difficult - many studies aren't long, so it could be assumed that there is a consistent positive effect as actions will occur that lead to negative effects (such as flooding and release of SOC). However, it must be considered that soil sinks saturate after 10-100 years depending on SCS option, soil type &amp; climate zone and consistent management will be needed to maintain carbon stores. There is also the need to be mindful of SCS on yield and loss of agricultural land. The use of multiple SCS together seems most beneficial </t>
  </si>
  <si>
    <r>
      <rPr>
        <sz val="10"/>
        <color rgb="FF000000"/>
        <rFont val="Arial"/>
        <family val="2"/>
      </rPr>
      <t xml:space="preserve">The impacts (and consequently scoring) are </t>
    </r>
    <r>
      <rPr>
        <b/>
        <sz val="10"/>
        <color rgb="FF000000"/>
        <rFont val="Arial"/>
        <family val="2"/>
      </rPr>
      <t>highly dependent on contex</t>
    </r>
    <r>
      <rPr>
        <sz val="10"/>
        <color rgb="FF000000"/>
        <rFont val="Arial"/>
        <family val="2"/>
      </rPr>
      <t>t: spatial location of afforestation, soil type, tree type, planted or natural regeneration as well as how the tree species will be able to adapt to changing climate (drought, pest, disease, fire - which risk carbon leaking from store) will affect the actual benefit and trade-offs from afforestation. It is loosely assumed within this assessment that any afforestation would be carefully considered and tailored to environment, but it is important to be aware that, for instance, if planting an invasive monoculture then scoring across the risks could change – i.e. a negative score for Risk 1 as this type of planting would have significant negative effects on biodiversity. It is also worth noting that for mitigation results are often based on modelling that may not capture complexity.</t>
    </r>
  </si>
  <si>
    <t>• Necessity to couple invstements in low-carbon energy sources with energy storage technologies.
• Risks of carbon leakage after decarbonisation of industry and power sector
• Uncertainty about overall costs</t>
  </si>
  <si>
    <t>Necessity to integrate offshore wind with other renewable energy technologies, and along investments in energy storage, transmission and distribution</t>
  </si>
  <si>
    <t>Yes</t>
  </si>
  <si>
    <t>Peer-reviewed</t>
  </si>
  <si>
    <t>England</t>
  </si>
  <si>
    <t>Site</t>
  </si>
  <si>
    <t>Adaptation</t>
  </si>
  <si>
    <t>No</t>
  </si>
  <si>
    <t>Grey literature</t>
  </si>
  <si>
    <t>N. Ireland</t>
  </si>
  <si>
    <t>Sub-national</t>
  </si>
  <si>
    <t>Mitigation</t>
  </si>
  <si>
    <t>Scotland</t>
  </si>
  <si>
    <t>National</t>
  </si>
  <si>
    <t>Wales</t>
  </si>
  <si>
    <t>Regional</t>
  </si>
  <si>
    <t>UK</t>
  </si>
  <si>
    <t>Global</t>
  </si>
  <si>
    <t>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</si>
</sst>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33" x14ac:knownFonts="1">
    <font>
      <sz val="11"/>
      <color theme="1"/>
      <name val="Arial"/>
      <family val="2"/>
      <scheme val="minor"/>
    </font>
    <font>
      <sz val="9"/>
      <color indexed="81"/>
      <name val="Tahoma"/>
      <family val="2"/>
    </font>
    <font>
      <sz val="10"/>
      <color rgb="FF242828"/>
      <name val="Arial"/>
      <family val="2"/>
      <scheme val="minor"/>
    </font>
    <font>
      <sz val="8"/>
      <name val="Arial"/>
      <family val="2"/>
      <scheme val="minor"/>
    </font>
    <font>
      <sz val="10"/>
      <color theme="1"/>
      <name val="Arial"/>
      <family val="2"/>
      <scheme val="minor"/>
    </font>
    <font>
      <b/>
      <sz val="10"/>
      <color theme="1"/>
      <name val="Arial"/>
      <family val="2"/>
      <scheme val="minor"/>
    </font>
    <font>
      <u/>
      <sz val="10"/>
      <color theme="1"/>
      <name val="Arial"/>
      <family val="2"/>
      <scheme val="minor"/>
    </font>
    <font>
      <sz val="11"/>
      <color rgb="FF000000"/>
      <name val="Calibri"/>
      <family val="2"/>
    </font>
    <font>
      <sz val="10"/>
      <color rgb="FF000000"/>
      <name val="Arial"/>
      <family val="2"/>
    </font>
    <font>
      <sz val="10"/>
      <color rgb="FF242828"/>
      <name val="Arial"/>
      <family val="2"/>
    </font>
    <font>
      <sz val="10"/>
      <color rgb="FF000000"/>
      <name val="Arial"/>
      <family val="2"/>
      <scheme val="minor"/>
    </font>
    <font>
      <sz val="10"/>
      <color rgb="FF444444"/>
      <name val="Arial"/>
      <family val="2"/>
    </font>
    <font>
      <sz val="10"/>
      <name val="Arial"/>
      <family val="2"/>
    </font>
    <font>
      <sz val="10"/>
      <color theme="1"/>
      <name val="Arial"/>
      <family val="2"/>
    </font>
    <font>
      <b/>
      <sz val="10"/>
      <color indexed="60"/>
      <name val="Arial"/>
      <family val="2"/>
    </font>
    <font>
      <b/>
      <sz val="18"/>
      <name val="Arial"/>
      <family val="2"/>
    </font>
    <font>
      <b/>
      <sz val="10"/>
      <name val="Arial"/>
      <family val="2"/>
    </font>
    <font>
      <b/>
      <sz val="12"/>
      <name val="Arial"/>
      <family val="2"/>
    </font>
    <font>
      <sz val="16"/>
      <color theme="4"/>
      <name val="Arial"/>
      <family val="2"/>
      <scheme val="minor"/>
    </font>
    <font>
      <sz val="14"/>
      <color theme="4"/>
      <name val="Arial"/>
      <family val="2"/>
    </font>
    <font>
      <b/>
      <sz val="10"/>
      <color rgb="FFFF0000"/>
      <name val="Arial"/>
      <family val="2"/>
    </font>
    <font>
      <b/>
      <sz val="10"/>
      <color theme="6"/>
      <name val="Arial"/>
      <family val="2"/>
      <scheme val="minor"/>
    </font>
    <font>
      <b/>
      <sz val="10"/>
      <color theme="6"/>
      <name val="Arial"/>
      <family val="2"/>
    </font>
    <font>
      <b/>
      <sz val="10"/>
      <color theme="4"/>
      <name val="Arial"/>
      <family val="2"/>
    </font>
    <font>
      <sz val="10"/>
      <color rgb="FFFF0000"/>
      <name val="Arial"/>
      <family val="2"/>
    </font>
    <font>
      <b/>
      <sz val="11"/>
      <color theme="1"/>
      <name val="Arial"/>
      <family val="2"/>
    </font>
    <font>
      <sz val="10"/>
      <color theme="4"/>
      <name val="Arial"/>
      <family val="2"/>
    </font>
    <font>
      <sz val="10"/>
      <color theme="1"/>
      <name val="Arial"/>
      <family val="2"/>
      <scheme val="major"/>
    </font>
    <font>
      <b/>
      <sz val="9"/>
      <color indexed="81"/>
      <name val="Tahoma"/>
      <family val="2"/>
    </font>
    <font>
      <b/>
      <i/>
      <sz val="10"/>
      <color rgb="FF000000"/>
      <name val="Arial"/>
      <family val="2"/>
    </font>
    <font>
      <sz val="11"/>
      <color rgb="FF444444"/>
      <name val="Calibri"/>
      <family val="2"/>
      <charset val="1"/>
    </font>
    <font>
      <b/>
      <sz val="10"/>
      <color rgb="FF000000"/>
      <name val="Arial"/>
      <family val="2"/>
    </font>
    <font>
      <u/>
      <sz val="11"/>
      <color theme="10"/>
      <name val="Arial"/>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8E5"/>
        <bgColor indexed="64"/>
      </patternFill>
    </fill>
    <fill>
      <patternFill patternType="solid">
        <fgColor theme="8" tint="-0.24994659260841701"/>
        <bgColor indexed="64"/>
      </patternFill>
    </fill>
    <fill>
      <patternFill patternType="solid">
        <fgColor rgb="FFFFFFFF"/>
        <bgColor indexed="64"/>
      </patternFill>
    </fill>
    <fill>
      <patternFill patternType="solid">
        <fgColor rgb="FF00B050"/>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6" tint="0.59999389629810485"/>
      </left>
      <right/>
      <top style="thin">
        <color theme="6" tint="0.59999389629810485"/>
      </top>
      <bottom style="thin">
        <color theme="6" tint="0.59999389629810485"/>
      </bottom>
      <diagonal/>
    </border>
    <border>
      <left/>
      <right/>
      <top style="thin">
        <color theme="6" tint="0.59999389629810485"/>
      </top>
      <bottom style="thin">
        <color theme="6" tint="0.59999389629810485"/>
      </bottom>
      <diagonal/>
    </border>
    <border>
      <left/>
      <right style="thin">
        <color theme="6" tint="0.59999389629810485"/>
      </right>
      <top style="thin">
        <color theme="6" tint="0.59999389629810485"/>
      </top>
      <bottom style="thin">
        <color theme="6" tint="0.5999938962981048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xf numFmtId="0" fontId="4" fillId="0" borderId="0"/>
    <xf numFmtId="0" fontId="18" fillId="0" borderId="0" applyNumberFormat="0" applyFill="0" applyBorder="0" applyAlignment="0"/>
    <xf numFmtId="0" fontId="21" fillId="5" borderId="0" applyNumberFormat="0" applyBorder="0" applyAlignment="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143">
    <xf numFmtId="0" fontId="0" fillId="0" borderId="0" xfId="0"/>
    <xf numFmtId="0" fontId="4" fillId="0" borderId="0" xfId="0" applyFont="1" applyAlignment="1">
      <alignment horizontal="center" vertical="top" wrapText="1"/>
    </xf>
    <xf numFmtId="0" fontId="4" fillId="0" borderId="1" xfId="0" applyFont="1" applyBorder="1" applyAlignment="1">
      <alignment vertical="top"/>
    </xf>
    <xf numFmtId="0" fontId="4" fillId="0" borderId="0" xfId="0" applyFont="1" applyAlignment="1">
      <alignment vertical="top"/>
    </xf>
    <xf numFmtId="0" fontId="5" fillId="0" borderId="1" xfId="0" applyFont="1" applyBorder="1" applyAlignment="1">
      <alignment horizontal="center" vertical="top" wrapText="1"/>
    </xf>
    <xf numFmtId="0" fontId="5" fillId="0" borderId="0" xfId="0" applyFont="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1" xfId="0" applyFont="1" applyBorder="1"/>
    <xf numFmtId="0" fontId="4" fillId="0" borderId="0" xfId="0" applyFont="1" applyAlignment="1">
      <alignment vertical="top" wrapText="1"/>
    </xf>
    <xf numFmtId="0" fontId="13" fillId="3" borderId="0" xfId="1" applyFont="1" applyFill="1" applyAlignment="1">
      <alignment vertical="center"/>
    </xf>
    <xf numFmtId="0" fontId="13" fillId="3" borderId="6" xfId="1" applyFont="1" applyFill="1" applyBorder="1" applyAlignment="1">
      <alignment vertical="center"/>
    </xf>
    <xf numFmtId="0" fontId="13" fillId="3" borderId="7" xfId="1" applyFont="1" applyFill="1" applyBorder="1" applyAlignment="1">
      <alignment vertical="center"/>
    </xf>
    <xf numFmtId="0" fontId="13" fillId="3" borderId="8" xfId="1" applyFont="1" applyFill="1" applyBorder="1" applyAlignment="1">
      <alignment vertical="center"/>
    </xf>
    <xf numFmtId="0" fontId="13" fillId="3" borderId="0" xfId="1" applyFont="1" applyFill="1" applyAlignment="1">
      <alignment horizontal="center" vertical="center"/>
    </xf>
    <xf numFmtId="0" fontId="13" fillId="3" borderId="9" xfId="1" applyFont="1" applyFill="1" applyBorder="1" applyAlignment="1">
      <alignment vertical="center"/>
    </xf>
    <xf numFmtId="0" fontId="14" fillId="3" borderId="0" xfId="1" applyFont="1" applyFill="1" applyAlignment="1">
      <alignment vertical="center"/>
    </xf>
    <xf numFmtId="0" fontId="13" fillId="3" borderId="10" xfId="1" applyFont="1" applyFill="1" applyBorder="1" applyAlignment="1">
      <alignment vertical="center"/>
    </xf>
    <xf numFmtId="0" fontId="16" fillId="3" borderId="9" xfId="1" applyFont="1" applyFill="1" applyBorder="1" applyAlignment="1">
      <alignment vertical="center"/>
    </xf>
    <xf numFmtId="0" fontId="16" fillId="3" borderId="0" xfId="1" applyFont="1" applyFill="1" applyAlignment="1">
      <alignment vertical="center"/>
    </xf>
    <xf numFmtId="0" fontId="16" fillId="3" borderId="10" xfId="1" applyFont="1" applyFill="1" applyBorder="1" applyAlignment="1">
      <alignment vertical="center"/>
    </xf>
    <xf numFmtId="0" fontId="17" fillId="3" borderId="0" xfId="1" applyFont="1" applyFill="1" applyAlignment="1">
      <alignment vertical="center" wrapText="1"/>
    </xf>
    <xf numFmtId="0" fontId="19" fillId="3" borderId="0" xfId="2" applyFont="1" applyFill="1" applyBorder="1"/>
    <xf numFmtId="0" fontId="13" fillId="3" borderId="0" xfId="1" applyFont="1" applyFill="1" applyAlignment="1">
      <alignment horizontal="left" vertical="center" wrapText="1"/>
    </xf>
    <xf numFmtId="0" fontId="19" fillId="3" borderId="0" xfId="2" applyFont="1" applyFill="1" applyBorder="1" applyAlignment="1">
      <alignment vertical="center"/>
    </xf>
    <xf numFmtId="0" fontId="13" fillId="3" borderId="0" xfId="1" applyFont="1" applyFill="1"/>
    <xf numFmtId="0" fontId="12" fillId="3" borderId="0" xfId="1" applyFont="1" applyFill="1" applyAlignment="1">
      <alignment vertical="center"/>
    </xf>
    <xf numFmtId="0" fontId="20" fillId="3" borderId="0" xfId="1" applyFont="1" applyFill="1" applyAlignment="1">
      <alignment vertical="center"/>
    </xf>
    <xf numFmtId="0" fontId="12" fillId="3" borderId="0" xfId="1" applyFont="1" applyFill="1" applyAlignment="1">
      <alignment horizontal="left" vertical="top" wrapText="1"/>
    </xf>
    <xf numFmtId="0" fontId="13" fillId="3" borderId="0" xfId="1" applyFont="1" applyFill="1" applyAlignment="1">
      <alignment vertical="center" wrapText="1"/>
    </xf>
    <xf numFmtId="0" fontId="22" fillId="3" borderId="0" xfId="3" applyFont="1" applyFill="1" applyBorder="1"/>
    <xf numFmtId="0" fontId="13" fillId="3" borderId="0" xfId="1" applyFont="1" applyFill="1" applyAlignment="1" applyProtection="1">
      <alignment vertical="top" wrapText="1"/>
      <protection hidden="1"/>
    </xf>
    <xf numFmtId="0" fontId="23" fillId="3" borderId="0" xfId="1" applyFont="1" applyFill="1" applyAlignment="1">
      <alignment vertical="center"/>
    </xf>
    <xf numFmtId="0" fontId="13" fillId="3" borderId="0" xfId="1" applyFont="1" applyFill="1" applyAlignment="1">
      <alignment horizontal="right" vertical="center"/>
    </xf>
    <xf numFmtId="0" fontId="24" fillId="3" borderId="0" xfId="1" applyFont="1" applyFill="1" applyAlignment="1">
      <alignment vertical="center"/>
    </xf>
    <xf numFmtId="0" fontId="25" fillId="3" borderId="0" xfId="1" applyFont="1" applyFill="1" applyAlignment="1">
      <alignment horizontal="right" vertical="center"/>
    </xf>
    <xf numFmtId="164" fontId="12" fillId="3" borderId="0" xfId="1" applyNumberFormat="1" applyFont="1" applyFill="1" applyAlignment="1">
      <alignment vertical="center" wrapText="1"/>
    </xf>
    <xf numFmtId="164" fontId="13" fillId="3" borderId="0" xfId="1" applyNumberFormat="1" applyFont="1" applyFill="1" applyAlignment="1">
      <alignment vertical="center" wrapText="1"/>
    </xf>
    <xf numFmtId="0" fontId="26" fillId="3" borderId="0" xfId="1" applyFont="1" applyFill="1" applyAlignment="1">
      <alignment vertical="center"/>
    </xf>
    <xf numFmtId="0" fontId="13" fillId="3" borderId="29" xfId="1" applyFont="1" applyFill="1" applyBorder="1" applyAlignment="1">
      <alignment vertical="center"/>
    </xf>
    <xf numFmtId="0" fontId="13" fillId="3" borderId="30" xfId="1" applyFont="1" applyFill="1" applyBorder="1" applyAlignment="1">
      <alignment vertical="center"/>
    </xf>
    <xf numFmtId="0" fontId="13" fillId="3" borderId="31" xfId="1" applyFont="1" applyFill="1" applyBorder="1" applyAlignment="1">
      <alignment vertical="center"/>
    </xf>
    <xf numFmtId="0" fontId="4" fillId="0" borderId="33" xfId="0" applyFont="1" applyBorder="1" applyAlignment="1">
      <alignment vertical="top"/>
    </xf>
    <xf numFmtId="2" fontId="5" fillId="0" borderId="1" xfId="0" applyNumberFormat="1" applyFont="1" applyBorder="1" applyAlignment="1">
      <alignment horizontal="center" vertical="top" wrapText="1"/>
    </xf>
    <xf numFmtId="2" fontId="5" fillId="2" borderId="1" xfId="0" applyNumberFormat="1" applyFont="1" applyFill="1" applyBorder="1" applyAlignment="1">
      <alignment horizontal="center" vertical="top" wrapText="1"/>
    </xf>
    <xf numFmtId="2" fontId="4" fillId="0" borderId="0" xfId="0" applyNumberFormat="1" applyFont="1" applyAlignment="1">
      <alignment vertical="top"/>
    </xf>
    <xf numFmtId="2" fontId="4" fillId="0" borderId="33" xfId="0" applyNumberFormat="1" applyFont="1" applyBorder="1" applyAlignment="1">
      <alignment vertical="top"/>
    </xf>
    <xf numFmtId="2" fontId="4" fillId="2" borderId="33" xfId="0" applyNumberFormat="1" applyFont="1" applyFill="1" applyBorder="1" applyAlignment="1">
      <alignment vertical="top"/>
    </xf>
    <xf numFmtId="2" fontId="4" fillId="0" borderId="1" xfId="0" applyNumberFormat="1" applyFont="1" applyBorder="1" applyAlignment="1">
      <alignment vertical="top"/>
    </xf>
    <xf numFmtId="2" fontId="4" fillId="2" borderId="1" xfId="0" applyNumberFormat="1" applyFont="1" applyFill="1" applyBorder="1" applyAlignment="1">
      <alignment vertical="top"/>
    </xf>
    <xf numFmtId="0" fontId="5" fillId="0" borderId="1" xfId="0" applyFont="1" applyBorder="1" applyAlignment="1">
      <alignment horizontal="left" vertical="top" wrapText="1"/>
    </xf>
    <xf numFmtId="0" fontId="4" fillId="0" borderId="0" xfId="0" applyFont="1" applyAlignment="1">
      <alignment horizontal="left" vertical="top" wrapText="1"/>
    </xf>
    <xf numFmtId="0" fontId="2" fillId="0" borderId="1" xfId="0" applyFont="1" applyBorder="1" applyAlignment="1">
      <alignment horizontal="left" vertical="top" wrapText="1"/>
    </xf>
    <xf numFmtId="0" fontId="8" fillId="0" borderId="1" xfId="0" applyFont="1" applyBorder="1" applyAlignment="1">
      <alignment horizontal="left" wrapText="1"/>
    </xf>
    <xf numFmtId="0" fontId="8" fillId="0" borderId="4" xfId="0" applyFont="1" applyBorder="1" applyAlignment="1">
      <alignment horizontal="left" wrapText="1"/>
    </xf>
    <xf numFmtId="0" fontId="8" fillId="0" borderId="1" xfId="0" applyFont="1" applyBorder="1" applyAlignment="1">
      <alignment horizontal="left" vertical="top" wrapText="1"/>
    </xf>
    <xf numFmtId="0" fontId="8" fillId="0" borderId="4" xfId="0" applyFont="1" applyBorder="1" applyAlignment="1">
      <alignment horizontal="left" vertical="top" wrapText="1"/>
    </xf>
    <xf numFmtId="2" fontId="4" fillId="0" borderId="1" xfId="0" applyNumberFormat="1" applyFont="1" applyBorder="1" applyAlignment="1">
      <alignment vertical="top" wrapText="1"/>
    </xf>
    <xf numFmtId="2" fontId="4" fillId="2" borderId="1" xfId="0" applyNumberFormat="1" applyFont="1" applyFill="1" applyBorder="1" applyAlignment="1">
      <alignment vertical="top" wrapText="1"/>
    </xf>
    <xf numFmtId="0" fontId="7" fillId="0" borderId="0" xfId="0" applyFont="1" applyAlignment="1">
      <alignment horizontal="left" vertical="top" wrapText="1"/>
    </xf>
    <xf numFmtId="0" fontId="4" fillId="0" borderId="32" xfId="0" applyFont="1" applyBorder="1" applyAlignment="1">
      <alignment vertical="top" wrapText="1"/>
    </xf>
    <xf numFmtId="2" fontId="4" fillId="0" borderId="32" xfId="0" applyNumberFormat="1" applyFont="1" applyBorder="1" applyAlignment="1">
      <alignment vertical="top" wrapText="1"/>
    </xf>
    <xf numFmtId="2" fontId="4" fillId="2" borderId="32" xfId="0" applyNumberFormat="1" applyFont="1" applyFill="1" applyBorder="1" applyAlignment="1">
      <alignment vertical="top" wrapText="1"/>
    </xf>
    <xf numFmtId="2" fontId="4" fillId="0" borderId="0" xfId="0" applyNumberFormat="1" applyFont="1" applyAlignment="1">
      <alignment vertical="top" wrapText="1"/>
    </xf>
    <xf numFmtId="0" fontId="4" fillId="0" borderId="33" xfId="0" applyFont="1" applyBorder="1" applyAlignment="1">
      <alignment vertical="top" wrapText="1"/>
    </xf>
    <xf numFmtId="2" fontId="4" fillId="0" borderId="33" xfId="0" applyNumberFormat="1" applyFont="1" applyBorder="1" applyAlignment="1">
      <alignment vertical="top" wrapText="1"/>
    </xf>
    <xf numFmtId="2" fontId="4" fillId="2" borderId="33" xfId="0" applyNumberFormat="1" applyFont="1" applyFill="1" applyBorder="1" applyAlignment="1">
      <alignment vertical="top" wrapText="1"/>
    </xf>
    <xf numFmtId="0" fontId="4" fillId="0" borderId="32" xfId="0" applyFont="1" applyBorder="1" applyAlignment="1">
      <alignment horizontal="left" vertical="top" wrapText="1"/>
    </xf>
    <xf numFmtId="2" fontId="4" fillId="0" borderId="1" xfId="0" applyNumberFormat="1" applyFont="1" applyBorder="1" applyAlignment="1">
      <alignment horizontal="left" vertical="top" wrapText="1"/>
    </xf>
    <xf numFmtId="2" fontId="4" fillId="2" borderId="1" xfId="0" applyNumberFormat="1" applyFont="1" applyFill="1" applyBorder="1" applyAlignment="1">
      <alignment horizontal="left" vertical="top" wrapText="1"/>
    </xf>
    <xf numFmtId="0" fontId="12" fillId="0" borderId="0" xfId="0" applyFont="1" applyAlignment="1">
      <alignment horizontal="left" vertical="top" wrapText="1"/>
    </xf>
    <xf numFmtId="0" fontId="9" fillId="0" borderId="1" xfId="0" applyFont="1" applyBorder="1" applyAlignment="1">
      <alignment horizontal="left" wrapText="1"/>
    </xf>
    <xf numFmtId="0" fontId="10" fillId="0" borderId="0" xfId="0" applyFont="1" applyAlignment="1">
      <alignment horizontal="left" vertical="top" wrapText="1"/>
    </xf>
    <xf numFmtId="0" fontId="9" fillId="0" borderId="1" xfId="0" applyFont="1" applyBorder="1" applyAlignment="1">
      <alignment horizontal="left" vertical="top" wrapText="1"/>
    </xf>
    <xf numFmtId="2" fontId="4" fillId="0" borderId="32" xfId="0" applyNumberFormat="1" applyFont="1" applyBorder="1" applyAlignment="1">
      <alignment horizontal="left" vertical="top" wrapText="1"/>
    </xf>
    <xf numFmtId="2" fontId="4" fillId="2" borderId="32" xfId="0" applyNumberFormat="1" applyFont="1" applyFill="1" applyBorder="1" applyAlignment="1">
      <alignment horizontal="left" vertical="top" wrapText="1"/>
    </xf>
    <xf numFmtId="0" fontId="11" fillId="0" borderId="0" xfId="0" applyFont="1" applyAlignment="1">
      <alignment horizontal="left" vertical="top" wrapText="1"/>
    </xf>
    <xf numFmtId="0" fontId="4" fillId="0" borderId="15" xfId="0" applyFont="1" applyBorder="1" applyAlignment="1">
      <alignment vertical="top"/>
    </xf>
    <xf numFmtId="2" fontId="4" fillId="0" borderId="15" xfId="0" applyNumberFormat="1" applyFont="1" applyBorder="1" applyAlignment="1">
      <alignment vertical="top"/>
    </xf>
    <xf numFmtId="0" fontId="4" fillId="0" borderId="0" xfId="0" applyFont="1"/>
    <xf numFmtId="0" fontId="0" fillId="0" borderId="0" xfId="0" applyAlignment="1">
      <alignment horizontal="right"/>
    </xf>
    <xf numFmtId="0" fontId="4" fillId="0" borderId="33" xfId="0" applyFont="1" applyBorder="1" applyAlignment="1">
      <alignment horizontal="left" vertical="top" wrapText="1"/>
    </xf>
    <xf numFmtId="0" fontId="27" fillId="0" borderId="0" xfId="0" applyFont="1" applyAlignment="1">
      <alignment horizontal="left" vertical="top" wrapText="1"/>
    </xf>
    <xf numFmtId="0" fontId="4" fillId="6" borderId="1" xfId="0" applyFont="1" applyFill="1" applyBorder="1" applyAlignment="1">
      <alignment horizontal="left" vertical="top" wrapText="1"/>
    </xf>
    <xf numFmtId="2" fontId="5" fillId="0" borderId="2" xfId="0" applyNumberFormat="1" applyFont="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wrapText="1"/>
    </xf>
    <xf numFmtId="0" fontId="30" fillId="0" borderId="0" xfId="0" applyFont="1" applyAlignment="1">
      <alignment vertical="top" wrapText="1"/>
    </xf>
    <xf numFmtId="0" fontId="4" fillId="3"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8" borderId="1" xfId="0" applyFont="1" applyFill="1" applyBorder="1" applyAlignment="1">
      <alignment horizontal="left" vertical="top" wrapText="1"/>
    </xf>
    <xf numFmtId="165" fontId="4" fillId="0" borderId="1" xfId="0" applyNumberFormat="1" applyFont="1" applyBorder="1" applyAlignment="1">
      <alignment horizontal="left" vertical="top" wrapText="1"/>
    </xf>
    <xf numFmtId="165" fontId="4" fillId="0" borderId="2" xfId="0" applyNumberFormat="1" applyFont="1" applyBorder="1" applyAlignment="1">
      <alignment horizontal="left" vertical="top" wrapText="1"/>
    </xf>
    <xf numFmtId="0" fontId="8" fillId="6" borderId="4" xfId="0" applyFont="1" applyFill="1" applyBorder="1" applyAlignment="1">
      <alignment horizontal="left" vertical="top" wrapText="1"/>
    </xf>
    <xf numFmtId="0" fontId="8" fillId="6" borderId="4" xfId="0" applyFont="1" applyFill="1" applyBorder="1" applyAlignment="1">
      <alignment horizontal="left" wrapText="1"/>
    </xf>
    <xf numFmtId="0" fontId="8" fillId="6" borderId="1" xfId="0" applyFont="1" applyFill="1" applyBorder="1" applyAlignment="1">
      <alignment horizontal="left" wrapText="1"/>
    </xf>
    <xf numFmtId="0" fontId="8" fillId="6" borderId="1" xfId="0" applyFont="1" applyFill="1" applyBorder="1" applyAlignment="1">
      <alignment horizontal="left" vertical="top" wrapText="1"/>
    </xf>
    <xf numFmtId="0" fontId="8" fillId="0" borderId="1" xfId="0" quotePrefix="1" applyFont="1" applyBorder="1" applyAlignment="1">
      <alignment horizontal="left" vertical="top" wrapText="1"/>
    </xf>
    <xf numFmtId="0" fontId="13" fillId="0" borderId="1" xfId="0" applyFont="1" applyBorder="1" applyAlignment="1">
      <alignment horizontal="left" vertical="top" wrapText="1"/>
    </xf>
    <xf numFmtId="14" fontId="13" fillId="3" borderId="0" xfId="1" applyNumberFormat="1" applyFont="1" applyFill="1" applyAlignment="1">
      <alignment horizontal="left" vertical="top"/>
    </xf>
    <xf numFmtId="0" fontId="12" fillId="3" borderId="0" xfId="1" applyFont="1" applyFill="1" applyAlignment="1">
      <alignment horizontal="left" vertical="top" wrapText="1"/>
    </xf>
    <xf numFmtId="0" fontId="15" fillId="3" borderId="0" xfId="1" applyFont="1" applyFill="1" applyAlignment="1">
      <alignment horizontal="left" vertical="center" wrapText="1"/>
    </xf>
    <xf numFmtId="0" fontId="17" fillId="3" borderId="0" xfId="1" applyFont="1" applyFill="1" applyAlignment="1">
      <alignment horizontal="left" vertical="center" wrapText="1"/>
    </xf>
    <xf numFmtId="0" fontId="13" fillId="3" borderId="11" xfId="1" applyFont="1" applyFill="1" applyBorder="1" applyAlignment="1">
      <alignment horizontal="left" vertical="center" wrapText="1"/>
    </xf>
    <xf numFmtId="0" fontId="13" fillId="3" borderId="12" xfId="1" applyFont="1" applyFill="1" applyBorder="1" applyAlignment="1">
      <alignment horizontal="left" vertical="center" wrapText="1"/>
    </xf>
    <xf numFmtId="0" fontId="13" fillId="3" borderId="13" xfId="1" applyFont="1" applyFill="1" applyBorder="1" applyAlignment="1">
      <alignment horizontal="left" vertical="center" wrapText="1"/>
    </xf>
    <xf numFmtId="0" fontId="12" fillId="4" borderId="14" xfId="1" applyFont="1" applyFill="1" applyBorder="1" applyAlignment="1">
      <alignment horizontal="left" vertical="center" wrapText="1"/>
    </xf>
    <xf numFmtId="0" fontId="12" fillId="4" borderId="15" xfId="1" applyFont="1" applyFill="1" applyBorder="1" applyAlignment="1">
      <alignment horizontal="left" vertical="center" wrapText="1"/>
    </xf>
    <xf numFmtId="0" fontId="12" fillId="4" borderId="16" xfId="1" applyFont="1" applyFill="1" applyBorder="1" applyAlignment="1">
      <alignment horizontal="left" vertical="center" wrapText="1"/>
    </xf>
    <xf numFmtId="0" fontId="12" fillId="4" borderId="5" xfId="1" applyFont="1" applyFill="1" applyBorder="1" applyAlignment="1">
      <alignment horizontal="left" vertical="center" wrapText="1"/>
    </xf>
    <xf numFmtId="0" fontId="12" fillId="4" borderId="0" xfId="1" applyFont="1" applyFill="1" applyAlignment="1">
      <alignment horizontal="left" vertical="center" wrapText="1"/>
    </xf>
    <xf numFmtId="0" fontId="12" fillId="4" borderId="17" xfId="1" applyFont="1" applyFill="1" applyBorder="1" applyAlignment="1">
      <alignment horizontal="left" vertical="center" wrapText="1"/>
    </xf>
    <xf numFmtId="0" fontId="12" fillId="4" borderId="18" xfId="1" applyFont="1" applyFill="1" applyBorder="1" applyAlignment="1">
      <alignment horizontal="left" vertical="center" wrapText="1"/>
    </xf>
    <xf numFmtId="0" fontId="12" fillId="4" borderId="19" xfId="1" applyFont="1" applyFill="1" applyBorder="1" applyAlignment="1">
      <alignment horizontal="left" vertical="center" wrapText="1"/>
    </xf>
    <xf numFmtId="0" fontId="12" fillId="4" borderId="20" xfId="1" applyFont="1" applyFill="1" applyBorder="1" applyAlignment="1">
      <alignment horizontal="left" vertical="center" wrapText="1"/>
    </xf>
    <xf numFmtId="0" fontId="13" fillId="3" borderId="0" xfId="1" applyFont="1" applyFill="1" applyAlignment="1">
      <alignment horizontal="left" vertical="center" wrapText="1"/>
    </xf>
    <xf numFmtId="0" fontId="12" fillId="4" borderId="14" xfId="1" applyFont="1" applyFill="1" applyBorder="1" applyAlignment="1">
      <alignment horizontal="left" vertical="top" wrapText="1"/>
    </xf>
    <xf numFmtId="0" fontId="12" fillId="4" borderId="15" xfId="1" applyFont="1" applyFill="1" applyBorder="1" applyAlignment="1">
      <alignment horizontal="left" vertical="top" wrapText="1"/>
    </xf>
    <xf numFmtId="0" fontId="12" fillId="4" borderId="16" xfId="1" applyFont="1" applyFill="1" applyBorder="1" applyAlignment="1">
      <alignment horizontal="left" vertical="top" wrapText="1"/>
    </xf>
    <xf numFmtId="0" fontId="12" fillId="4" borderId="5" xfId="1" applyFont="1" applyFill="1" applyBorder="1" applyAlignment="1">
      <alignment horizontal="left" vertical="top" wrapText="1"/>
    </xf>
    <xf numFmtId="0" fontId="12" fillId="4" borderId="0" xfId="1" applyFont="1" applyFill="1" applyAlignment="1">
      <alignment horizontal="left" vertical="top" wrapText="1"/>
    </xf>
    <xf numFmtId="0" fontId="12" fillId="4" borderId="17" xfId="1" applyFont="1" applyFill="1" applyBorder="1" applyAlignment="1">
      <alignment horizontal="left" vertical="top" wrapText="1"/>
    </xf>
    <xf numFmtId="0" fontId="12" fillId="4" borderId="18" xfId="1" applyFont="1" applyFill="1" applyBorder="1" applyAlignment="1">
      <alignment horizontal="left" vertical="top" wrapText="1"/>
    </xf>
    <xf numFmtId="0" fontId="12" fillId="4" borderId="19" xfId="1" applyFont="1" applyFill="1" applyBorder="1" applyAlignment="1">
      <alignment horizontal="left" vertical="top" wrapText="1"/>
    </xf>
    <xf numFmtId="0" fontId="12" fillId="4" borderId="20" xfId="1" applyFont="1" applyFill="1" applyBorder="1" applyAlignment="1">
      <alignment horizontal="left" vertical="top" wrapText="1"/>
    </xf>
    <xf numFmtId="0" fontId="12" fillId="3" borderId="21" xfId="1" applyFont="1" applyFill="1" applyBorder="1" applyAlignment="1">
      <alignment horizontal="left" vertical="top" wrapText="1"/>
    </xf>
    <xf numFmtId="0" fontId="12" fillId="3" borderId="22" xfId="1" applyFont="1" applyFill="1" applyBorder="1" applyAlignment="1">
      <alignment horizontal="left" vertical="top" wrapText="1"/>
    </xf>
    <xf numFmtId="0" fontId="12" fillId="3" borderId="23" xfId="1" applyFont="1" applyFill="1" applyBorder="1" applyAlignment="1">
      <alignment horizontal="left" vertical="top" wrapText="1"/>
    </xf>
    <xf numFmtId="0" fontId="12" fillId="3" borderId="24" xfId="1" applyFont="1" applyFill="1" applyBorder="1" applyAlignment="1">
      <alignment horizontal="left" vertical="top" wrapText="1"/>
    </xf>
    <xf numFmtId="0" fontId="12" fillId="3" borderId="25" xfId="1" applyFont="1" applyFill="1" applyBorder="1" applyAlignment="1">
      <alignment horizontal="left" vertical="top" wrapText="1"/>
    </xf>
    <xf numFmtId="0" fontId="12" fillId="3" borderId="26" xfId="1" applyFont="1" applyFill="1" applyBorder="1" applyAlignment="1">
      <alignment horizontal="left" vertical="top" wrapText="1"/>
    </xf>
    <xf numFmtId="0" fontId="12" fillId="3" borderId="27" xfId="1" applyFont="1" applyFill="1" applyBorder="1" applyAlignment="1">
      <alignment horizontal="left" vertical="top" wrapText="1"/>
    </xf>
    <xf numFmtId="0" fontId="12" fillId="3" borderId="28" xfId="1" applyFont="1" applyFill="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horizontal="center" vertical="top" wrapText="1"/>
    </xf>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cellXfs>
  <cellStyles count="18">
    <cellStyle name="Heading 2 2" xfId="2" xr:uid="{00000000-0005-0000-0000-000000000000}"/>
    <cellStyle name="Hyperlink" xfId="4" builtinId="8" hidden="1"/>
    <cellStyle name="Hyperlink" xfId="9" builtinId="8" hidden="1"/>
    <cellStyle name="Hyperlink" xfId="8" builtinId="8" hidden="1"/>
    <cellStyle name="Hyperlink" xfId="12" builtinId="8" hidden="1"/>
    <cellStyle name="Hyperlink" xfId="10" builtinId="8" hidden="1"/>
    <cellStyle name="Hyperlink" xfId="14" builtinId="8" hidden="1"/>
    <cellStyle name="Hyperlink" xfId="13" builtinId="8" hidden="1"/>
    <cellStyle name="Hyperlink" xfId="16" builtinId="8" hidden="1"/>
    <cellStyle name="Hyperlink" xfId="11" builtinId="8" hidden="1"/>
    <cellStyle name="Hyperlink" xfId="15" builtinId="8" hidden="1"/>
    <cellStyle name="Hyperlink" xfId="7" builtinId="8" hidden="1"/>
    <cellStyle name="Hyperlink" xfId="6" builtinId="8" hidden="1"/>
    <cellStyle name="Hyperlink" xfId="5" builtinId="8" hidden="1"/>
    <cellStyle name="Hyperlink" xfId="17" builtinId="8" hidden="1"/>
    <cellStyle name="Normal" xfId="0" builtinId="0"/>
    <cellStyle name="Normal 2" xfId="1" xr:uid="{00000000-0005-0000-0000-000002000000}"/>
    <cellStyle name="Warning Text 2" xfId="3" xr:uid="{00000000-0005-0000-0000-000003000000}"/>
  </cellStyles>
  <dxfs count="43">
    <dxf>
      <fill>
        <patternFill>
          <bgColor theme="0" tint="-0.14996795556505021"/>
        </patternFill>
      </fill>
    </dxf>
    <dxf>
      <font>
        <b val="0"/>
        <i/>
      </font>
    </dxf>
    <dxf>
      <font>
        <b val="0"/>
        <i/>
      </font>
    </dxf>
    <dxf>
      <font>
        <b val="0"/>
        <i/>
      </font>
    </dxf>
    <dxf>
      <font>
        <u/>
      </font>
    </dxf>
    <dxf>
      <font>
        <b/>
        <i val="0"/>
        <u val="double"/>
      </font>
    </dxf>
    <dxf>
      <font>
        <b val="0"/>
        <i val="0"/>
      </font>
      <fill>
        <patternFill>
          <bgColor theme="0" tint="-0.14996795556505021"/>
        </patternFill>
      </fill>
    </dxf>
    <dxf>
      <font>
        <b val="0"/>
        <i/>
      </font>
    </dxf>
    <dxf>
      <font>
        <b val="0"/>
        <i/>
      </font>
    </dxf>
    <dxf>
      <font>
        <b val="0"/>
        <i/>
      </font>
    </dxf>
    <dxf>
      <font>
        <u/>
      </font>
    </dxf>
    <dxf>
      <font>
        <b/>
        <i val="0"/>
        <u val="double"/>
      </font>
    </dxf>
    <dxf>
      <font>
        <b val="0"/>
        <i val="0"/>
      </font>
      <fill>
        <patternFill>
          <bgColor theme="0" tint="-0.14996795556505021"/>
        </patternFill>
      </fill>
    </dxf>
    <dxf>
      <font>
        <b val="0"/>
        <i/>
      </font>
    </dxf>
    <dxf>
      <font>
        <b val="0"/>
        <i/>
      </font>
    </dxf>
    <dxf>
      <font>
        <b val="0"/>
        <i/>
      </font>
    </dxf>
    <dxf>
      <font>
        <u/>
      </font>
    </dxf>
    <dxf>
      <font>
        <b/>
        <i val="0"/>
        <u val="double"/>
      </font>
    </dxf>
    <dxf>
      <font>
        <b val="0"/>
        <i val="0"/>
      </font>
      <fill>
        <patternFill>
          <bgColor theme="0" tint="-0.14996795556505021"/>
        </patternFill>
      </fill>
    </dxf>
    <dxf>
      <font>
        <b val="0"/>
        <i/>
      </font>
    </dxf>
    <dxf>
      <font>
        <u/>
      </font>
    </dxf>
    <dxf>
      <font>
        <b/>
        <i val="0"/>
        <u val="double"/>
      </font>
    </dxf>
    <dxf>
      <font>
        <b val="0"/>
        <i val="0"/>
      </font>
      <fill>
        <patternFill>
          <bgColor theme="0" tint="-0.14996795556505021"/>
        </patternFill>
      </fill>
    </dxf>
    <dxf>
      <font>
        <b val="0"/>
        <i/>
      </font>
    </dxf>
    <dxf>
      <font>
        <b val="0"/>
        <i/>
      </font>
    </dxf>
    <dxf>
      <font>
        <b val="0"/>
        <i/>
      </font>
    </dxf>
    <dxf>
      <font>
        <u/>
      </font>
    </dxf>
    <dxf>
      <font>
        <b/>
        <i val="0"/>
        <u val="double"/>
      </font>
    </dxf>
    <dxf>
      <font>
        <b val="0"/>
        <i val="0"/>
      </font>
      <fill>
        <patternFill>
          <bgColor theme="0" tint="-0.14996795556505021"/>
        </patternFill>
      </fill>
    </dxf>
    <dxf>
      <font>
        <b val="0"/>
        <i/>
      </font>
    </dxf>
    <dxf>
      <font>
        <b val="0"/>
        <i/>
      </font>
    </dxf>
    <dxf>
      <font>
        <b val="0"/>
        <i/>
      </font>
    </dxf>
    <dxf>
      <font>
        <b val="0"/>
        <i/>
      </font>
    </dxf>
    <dxf>
      <font>
        <b val="0"/>
        <i/>
      </font>
    </dxf>
    <dxf>
      <font>
        <u/>
      </font>
    </dxf>
    <dxf>
      <font>
        <b val="0"/>
        <i val="0"/>
      </font>
      <fill>
        <patternFill>
          <bgColor theme="0" tint="-0.14996795556505021"/>
        </patternFill>
      </fill>
    </dxf>
    <dxf>
      <font>
        <b/>
        <i val="0"/>
        <u val="double"/>
      </font>
    </dxf>
    <dxf>
      <font>
        <b val="0"/>
        <i/>
      </font>
    </dxf>
    <dxf>
      <font>
        <b val="0"/>
        <i/>
      </font>
    </dxf>
    <dxf>
      <font>
        <b val="0"/>
        <i/>
      </font>
    </dxf>
    <dxf>
      <font>
        <b/>
        <i val="0"/>
        <u val="double"/>
      </font>
    </dxf>
    <dxf>
      <font>
        <b val="0"/>
        <i val="0"/>
      </font>
      <fill>
        <patternFill>
          <bgColor theme="0" tint="-0.14996795556505021"/>
        </patternFill>
      </fill>
    </dxf>
    <dxf>
      <font>
        <u/>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Adaptation-Risk 7'!A1"/><Relationship Id="rId3" Type="http://schemas.openxmlformats.org/officeDocument/2006/relationships/hyperlink" Target="#'Adaptation-Risk 1'!A1"/><Relationship Id="rId7" Type="http://schemas.openxmlformats.org/officeDocument/2006/relationships/image" Target="../media/image4.png"/><Relationship Id="rId12" Type="http://schemas.openxmlformats.org/officeDocument/2006/relationships/hyperlink" Target="#'Adaptation-Risk 6'!A1"/><Relationship Id="rId2" Type="http://schemas.openxmlformats.org/officeDocument/2006/relationships/hyperlink" Target="#'Adaptation-Risk 3'!A1"/><Relationship Id="rId1" Type="http://schemas.openxmlformats.org/officeDocument/2006/relationships/hyperlink" Target="#'Adaptation-Risk 2'!A1"/><Relationship Id="rId6" Type="http://schemas.openxmlformats.org/officeDocument/2006/relationships/image" Target="../media/image3.jpeg"/><Relationship Id="rId11" Type="http://schemas.openxmlformats.org/officeDocument/2006/relationships/hyperlink" Target="#'Adaptation-Risk 5'!A1"/><Relationship Id="rId5" Type="http://schemas.openxmlformats.org/officeDocument/2006/relationships/image" Target="../media/image2.jpeg"/><Relationship Id="rId15" Type="http://schemas.openxmlformats.org/officeDocument/2006/relationships/image" Target="../media/image6.png"/><Relationship Id="rId10" Type="http://schemas.openxmlformats.org/officeDocument/2006/relationships/hyperlink" Target="#'Adaptation-Risk 4'!A1"/><Relationship Id="rId4" Type="http://schemas.openxmlformats.org/officeDocument/2006/relationships/image" Target="../media/image1.png"/><Relationship Id="rId9" Type="http://schemas.openxmlformats.org/officeDocument/2006/relationships/hyperlink" Target="#Mitigation!A1"/><Relationship Id="rId14" Type="http://schemas.openxmlformats.org/officeDocument/2006/relationships/hyperlink" Target="#Synthesis!A1"/></Relationships>
</file>

<file path=xl/drawings/drawing1.xml><?xml version="1.0" encoding="utf-8"?>
<xdr:wsDr xmlns:xdr="http://schemas.openxmlformats.org/drawingml/2006/spreadsheetDrawing" xmlns:a="http://schemas.openxmlformats.org/drawingml/2006/main">
  <xdr:twoCellAnchor>
    <xdr:from>
      <xdr:col>2</xdr:col>
      <xdr:colOff>45244</xdr:colOff>
      <xdr:row>26</xdr:row>
      <xdr:rowOff>19051</xdr:rowOff>
    </xdr:from>
    <xdr:to>
      <xdr:col>4</xdr:col>
      <xdr:colOff>416494</xdr:colOff>
      <xdr:row>28</xdr:row>
      <xdr:rowOff>5194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F557592-6F38-44C3-87B9-90E94B77838D}"/>
            </a:ext>
          </a:extLst>
        </xdr:cNvPr>
        <xdr:cNvSpPr>
          <a:spLocks noChangeArrowheads="1"/>
        </xdr:cNvSpPr>
      </xdr:nvSpPr>
      <xdr:spPr bwMode="auto">
        <a:xfrm>
          <a:off x="678974" y="4785361"/>
          <a:ext cx="1924460" cy="303643"/>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r>
            <a:rPr lang="en-GB" sz="1000" b="1">
              <a:effectLst/>
              <a:latin typeface="Arial" panose="020B0604020202020204" pitchFamily="34" charset="0"/>
              <a:cs typeface="Arial" panose="020B0604020202020204" pitchFamily="34" charset="0"/>
            </a:rPr>
            <a:t>Adaptation - Risk 2</a:t>
          </a:r>
        </a:p>
      </xdr:txBody>
    </xdr:sp>
    <xdr:clientData/>
  </xdr:twoCellAnchor>
  <xdr:twoCellAnchor>
    <xdr:from>
      <xdr:col>2</xdr:col>
      <xdr:colOff>45243</xdr:colOff>
      <xdr:row>30</xdr:row>
      <xdr:rowOff>42862</xdr:rowOff>
    </xdr:from>
    <xdr:to>
      <xdr:col>4</xdr:col>
      <xdr:colOff>416493</xdr:colOff>
      <xdr:row>32</xdr:row>
      <xdr:rowOff>5194</xdr:rowOff>
    </xdr:to>
    <xdr:sp macro="" textlink="">
      <xdr:nvSpPr>
        <xdr:cNvPr id="3" name="Rectangle 1">
          <a:hlinkClick xmlns:r="http://schemas.openxmlformats.org/officeDocument/2006/relationships" r:id="rId2"/>
          <a:extLst>
            <a:ext uri="{FF2B5EF4-FFF2-40B4-BE49-F238E27FC236}">
              <a16:creationId xmlns:a16="http://schemas.microsoft.com/office/drawing/2014/main" id="{10530F0C-B00A-4BBE-A82A-7DBF7D7A6E4F}"/>
            </a:ext>
          </a:extLst>
        </xdr:cNvPr>
        <xdr:cNvSpPr>
          <a:spLocks noChangeArrowheads="1"/>
        </xdr:cNvSpPr>
      </xdr:nvSpPr>
      <xdr:spPr bwMode="auto">
        <a:xfrm>
          <a:off x="678973" y="5446712"/>
          <a:ext cx="1924460" cy="282372"/>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Adaptation - Risk 3</a:t>
          </a:r>
        </a:p>
      </xdr:txBody>
    </xdr:sp>
    <xdr:clientData/>
  </xdr:twoCellAnchor>
  <xdr:twoCellAnchor>
    <xdr:from>
      <xdr:col>2</xdr:col>
      <xdr:colOff>42068</xdr:colOff>
      <xdr:row>21</xdr:row>
      <xdr:rowOff>137318</xdr:rowOff>
    </xdr:from>
    <xdr:to>
      <xdr:col>4</xdr:col>
      <xdr:colOff>410143</xdr:colOff>
      <xdr:row>23</xdr:row>
      <xdr:rowOff>138543</xdr:rowOff>
    </xdr:to>
    <xdr:sp macro="" textlink="">
      <xdr:nvSpPr>
        <xdr:cNvPr id="4" name="Rectangle 1">
          <a:hlinkClick xmlns:r="http://schemas.openxmlformats.org/officeDocument/2006/relationships" r:id="rId3"/>
          <a:extLst>
            <a:ext uri="{FF2B5EF4-FFF2-40B4-BE49-F238E27FC236}">
              <a16:creationId xmlns:a16="http://schemas.microsoft.com/office/drawing/2014/main" id="{3ED79F4B-04A0-4BDC-9857-3D19FA41EC72}"/>
            </a:ext>
          </a:extLst>
        </xdr:cNvPr>
        <xdr:cNvSpPr>
          <a:spLocks noChangeArrowheads="1"/>
        </xdr:cNvSpPr>
      </xdr:nvSpPr>
      <xdr:spPr bwMode="auto">
        <a:xfrm>
          <a:off x="675798" y="4089558"/>
          <a:ext cx="1920015" cy="328885"/>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r>
            <a:rPr lang="en-GB" sz="1000" b="1" baseline="0">
              <a:effectLst/>
              <a:latin typeface="Arial" panose="020B0604020202020204" pitchFamily="34" charset="0"/>
              <a:cs typeface="Arial" panose="020B0604020202020204" pitchFamily="34" charset="0"/>
            </a:rPr>
            <a:t>Adaptation - Risk 1</a:t>
          </a:r>
          <a:endParaRPr lang="en-GB" sz="1000" b="1">
            <a:effectLst/>
            <a:latin typeface="Arial" panose="020B0604020202020204" pitchFamily="34" charset="0"/>
            <a:cs typeface="Arial" panose="020B0604020202020204" pitchFamily="34" charset="0"/>
          </a:endParaRPr>
        </a:p>
      </xdr:txBody>
    </xdr:sp>
    <xdr:clientData/>
  </xdr:twoCellAnchor>
  <xdr:oneCellAnchor>
    <xdr:from>
      <xdr:col>11</xdr:col>
      <xdr:colOff>666318</xdr:colOff>
      <xdr:row>1</xdr:row>
      <xdr:rowOff>126136</xdr:rowOff>
    </xdr:from>
    <xdr:ext cx="2203552" cy="894626"/>
    <xdr:pic>
      <xdr:nvPicPr>
        <xdr:cNvPr id="5" name="Picture 4">
          <a:extLst>
            <a:ext uri="{FF2B5EF4-FFF2-40B4-BE49-F238E27FC236}">
              <a16:creationId xmlns:a16="http://schemas.microsoft.com/office/drawing/2014/main" id="{D397B241-876B-4890-AA69-96A3429D1F1D}"/>
            </a:ext>
          </a:extLst>
        </xdr:cNvPr>
        <xdr:cNvPicPr>
          <a:picLocks noChangeAspect="1"/>
        </xdr:cNvPicPr>
      </xdr:nvPicPr>
      <xdr:blipFill>
        <a:blip xmlns:r="http://schemas.openxmlformats.org/officeDocument/2006/relationships" r:embed="rId4"/>
        <a:stretch>
          <a:fillRect/>
        </a:stretch>
      </xdr:blipFill>
      <xdr:spPr>
        <a:xfrm>
          <a:off x="8084388" y="296316"/>
          <a:ext cx="2203552" cy="894626"/>
        </a:xfrm>
        <a:prstGeom prst="rect">
          <a:avLst/>
        </a:prstGeom>
      </xdr:spPr>
    </xdr:pic>
    <xdr:clientData/>
  </xdr:oneCellAnchor>
  <xdr:twoCellAnchor>
    <xdr:from>
      <xdr:col>2</xdr:col>
      <xdr:colOff>35560</xdr:colOff>
      <xdr:row>92</xdr:row>
      <xdr:rowOff>157479</xdr:rowOff>
    </xdr:from>
    <xdr:to>
      <xdr:col>11</xdr:col>
      <xdr:colOff>227328</xdr:colOff>
      <xdr:row>95</xdr:row>
      <xdr:rowOff>86993</xdr:rowOff>
    </xdr:to>
    <xdr:grpSp>
      <xdr:nvGrpSpPr>
        <xdr:cNvPr id="6" name="Group 5">
          <a:extLst>
            <a:ext uri="{FF2B5EF4-FFF2-40B4-BE49-F238E27FC236}">
              <a16:creationId xmlns:a16="http://schemas.microsoft.com/office/drawing/2014/main" id="{DA947A5A-B762-4754-AD15-07EB2A817990}"/>
            </a:ext>
          </a:extLst>
        </xdr:cNvPr>
        <xdr:cNvGrpSpPr/>
      </xdr:nvGrpSpPr>
      <xdr:grpSpPr>
        <a:xfrm>
          <a:off x="664210" y="17115154"/>
          <a:ext cx="7021193" cy="408939"/>
          <a:chOff x="358665" y="139404"/>
          <a:chExt cx="6763664" cy="466234"/>
        </a:xfrm>
      </xdr:grpSpPr>
      <xdr:pic>
        <xdr:nvPicPr>
          <xdr:cNvPr id="7" name="Picture 6">
            <a:extLst>
              <a:ext uri="{FF2B5EF4-FFF2-40B4-BE49-F238E27FC236}">
                <a16:creationId xmlns:a16="http://schemas.microsoft.com/office/drawing/2014/main" id="{C0BB7C19-9248-4B6B-9755-86228CF55F5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58665" y="167882"/>
            <a:ext cx="610776" cy="395411"/>
          </a:xfrm>
          <a:prstGeom prst="rect">
            <a:avLst/>
          </a:prstGeom>
        </xdr:spPr>
      </xdr:pic>
      <xdr:pic>
        <xdr:nvPicPr>
          <xdr:cNvPr id="8" name="Picture 7">
            <a:extLst>
              <a:ext uri="{FF2B5EF4-FFF2-40B4-BE49-F238E27FC236}">
                <a16:creationId xmlns:a16="http://schemas.microsoft.com/office/drawing/2014/main" id="{EF6DD215-B7C1-4AFA-BDFF-85E880DCDDD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24323" y="139404"/>
            <a:ext cx="1631625" cy="422120"/>
          </a:xfrm>
          <a:prstGeom prst="rect">
            <a:avLst/>
          </a:prstGeom>
          <a:noFill/>
          <a:ln>
            <a:noFill/>
          </a:ln>
        </xdr:spPr>
      </xdr:pic>
      <xdr:pic>
        <xdr:nvPicPr>
          <xdr:cNvPr id="9" name="Picture 8">
            <a:extLst>
              <a:ext uri="{FF2B5EF4-FFF2-40B4-BE49-F238E27FC236}">
                <a16:creationId xmlns:a16="http://schemas.microsoft.com/office/drawing/2014/main" id="{12AE662C-6188-4E72-8C58-C58056DF566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721143" y="163567"/>
            <a:ext cx="1587612" cy="399720"/>
          </a:xfrm>
          <a:prstGeom prst="rect">
            <a:avLst/>
          </a:prstGeom>
          <a:noFill/>
          <a:ln>
            <a:noFill/>
          </a:ln>
        </xdr:spPr>
      </xdr:pic>
      <xdr:pic>
        <xdr:nvPicPr>
          <xdr:cNvPr id="10" name="Picture 9">
            <a:extLst>
              <a:ext uri="{FF2B5EF4-FFF2-40B4-BE49-F238E27FC236}">
                <a16:creationId xmlns:a16="http://schemas.microsoft.com/office/drawing/2014/main" id="{1701853C-03F8-440D-BE44-182EB015FBE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731156" y="139404"/>
            <a:ext cx="1391173" cy="466234"/>
          </a:xfrm>
          <a:prstGeom prst="rect">
            <a:avLst/>
          </a:prstGeom>
          <a:noFill/>
          <a:ln>
            <a:noFill/>
          </a:ln>
        </xdr:spPr>
      </xdr:pic>
    </xdr:grpSp>
    <xdr:clientData/>
  </xdr:twoCellAnchor>
  <xdr:twoCellAnchor>
    <xdr:from>
      <xdr:col>2</xdr:col>
      <xdr:colOff>50007</xdr:colOff>
      <xdr:row>19</xdr:row>
      <xdr:rowOff>87314</xdr:rowOff>
    </xdr:from>
    <xdr:to>
      <xdr:col>4</xdr:col>
      <xdr:colOff>421257</xdr:colOff>
      <xdr:row>20</xdr:row>
      <xdr:rowOff>231413</xdr:rowOff>
    </xdr:to>
    <xdr:sp macro="" textlink="">
      <xdr:nvSpPr>
        <xdr:cNvPr id="11" name="Rectangle 10">
          <a:hlinkClick xmlns:r="http://schemas.openxmlformats.org/officeDocument/2006/relationships" r:id="rId9"/>
          <a:extLst>
            <a:ext uri="{FF2B5EF4-FFF2-40B4-BE49-F238E27FC236}">
              <a16:creationId xmlns:a16="http://schemas.microsoft.com/office/drawing/2014/main" id="{822B1529-84AA-4511-A2A7-C83315AC406D}"/>
            </a:ext>
          </a:extLst>
        </xdr:cNvPr>
        <xdr:cNvSpPr>
          <a:spLocks noChangeArrowheads="1"/>
        </xdr:cNvSpPr>
      </xdr:nvSpPr>
      <xdr:spPr bwMode="auto">
        <a:xfrm>
          <a:off x="685007" y="3534094"/>
          <a:ext cx="1923190" cy="301579"/>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r>
            <a:rPr lang="en-GB" sz="1000" b="1">
              <a:effectLst/>
              <a:latin typeface="Arial" panose="020B0604020202020204" pitchFamily="34" charset="0"/>
              <a:cs typeface="Arial" panose="020B0604020202020204" pitchFamily="34" charset="0"/>
            </a:rPr>
            <a:t>Mitigation</a:t>
          </a:r>
        </a:p>
      </xdr:txBody>
    </xdr:sp>
    <xdr:clientData/>
  </xdr:twoCellAnchor>
  <xdr:twoCellAnchor>
    <xdr:from>
      <xdr:col>2</xdr:col>
      <xdr:colOff>45243</xdr:colOff>
      <xdr:row>34</xdr:row>
      <xdr:rowOff>42862</xdr:rowOff>
    </xdr:from>
    <xdr:to>
      <xdr:col>4</xdr:col>
      <xdr:colOff>416493</xdr:colOff>
      <xdr:row>36</xdr:row>
      <xdr:rowOff>5194</xdr:rowOff>
    </xdr:to>
    <xdr:sp macro="" textlink="">
      <xdr:nvSpPr>
        <xdr:cNvPr id="12" name="Rectangle 1">
          <a:hlinkClick xmlns:r="http://schemas.openxmlformats.org/officeDocument/2006/relationships" r:id="rId10"/>
          <a:extLst>
            <a:ext uri="{FF2B5EF4-FFF2-40B4-BE49-F238E27FC236}">
              <a16:creationId xmlns:a16="http://schemas.microsoft.com/office/drawing/2014/main" id="{EA24191B-C677-4E09-A712-CEBA11CA76A2}"/>
            </a:ext>
          </a:extLst>
        </xdr:cNvPr>
        <xdr:cNvSpPr>
          <a:spLocks noChangeArrowheads="1"/>
        </xdr:cNvSpPr>
      </xdr:nvSpPr>
      <xdr:spPr bwMode="auto">
        <a:xfrm>
          <a:off x="678973" y="6086792"/>
          <a:ext cx="1924460" cy="282372"/>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Adaptation - Risk 4</a:t>
          </a:r>
        </a:p>
      </xdr:txBody>
    </xdr:sp>
    <xdr:clientData/>
  </xdr:twoCellAnchor>
  <xdr:twoCellAnchor>
    <xdr:from>
      <xdr:col>2</xdr:col>
      <xdr:colOff>45243</xdr:colOff>
      <xdr:row>38</xdr:row>
      <xdr:rowOff>42862</xdr:rowOff>
    </xdr:from>
    <xdr:to>
      <xdr:col>4</xdr:col>
      <xdr:colOff>416493</xdr:colOff>
      <xdr:row>40</xdr:row>
      <xdr:rowOff>5194</xdr:rowOff>
    </xdr:to>
    <xdr:sp macro="" textlink="">
      <xdr:nvSpPr>
        <xdr:cNvPr id="13" name="Rectangle 1">
          <a:hlinkClick xmlns:r="http://schemas.openxmlformats.org/officeDocument/2006/relationships" r:id="rId11"/>
          <a:extLst>
            <a:ext uri="{FF2B5EF4-FFF2-40B4-BE49-F238E27FC236}">
              <a16:creationId xmlns:a16="http://schemas.microsoft.com/office/drawing/2014/main" id="{C86E05BD-D55B-409C-AC64-341DBCAD1A3C}"/>
            </a:ext>
          </a:extLst>
        </xdr:cNvPr>
        <xdr:cNvSpPr>
          <a:spLocks noChangeArrowheads="1"/>
        </xdr:cNvSpPr>
      </xdr:nvSpPr>
      <xdr:spPr bwMode="auto">
        <a:xfrm>
          <a:off x="678973" y="6726872"/>
          <a:ext cx="1924460" cy="282372"/>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Adaptation - Risk 5</a:t>
          </a:r>
        </a:p>
      </xdr:txBody>
    </xdr:sp>
    <xdr:clientData/>
  </xdr:twoCellAnchor>
  <xdr:twoCellAnchor>
    <xdr:from>
      <xdr:col>2</xdr:col>
      <xdr:colOff>45243</xdr:colOff>
      <xdr:row>42</xdr:row>
      <xdr:rowOff>42862</xdr:rowOff>
    </xdr:from>
    <xdr:to>
      <xdr:col>4</xdr:col>
      <xdr:colOff>416493</xdr:colOff>
      <xdr:row>44</xdr:row>
      <xdr:rowOff>5194</xdr:rowOff>
    </xdr:to>
    <xdr:sp macro="" textlink="">
      <xdr:nvSpPr>
        <xdr:cNvPr id="14" name="Rectangle 1">
          <a:hlinkClick xmlns:r="http://schemas.openxmlformats.org/officeDocument/2006/relationships" r:id="rId12"/>
          <a:extLst>
            <a:ext uri="{FF2B5EF4-FFF2-40B4-BE49-F238E27FC236}">
              <a16:creationId xmlns:a16="http://schemas.microsoft.com/office/drawing/2014/main" id="{69CD42F3-7925-4FCF-A786-0E8C124E40E1}"/>
            </a:ext>
          </a:extLst>
        </xdr:cNvPr>
        <xdr:cNvSpPr>
          <a:spLocks noChangeArrowheads="1"/>
        </xdr:cNvSpPr>
      </xdr:nvSpPr>
      <xdr:spPr bwMode="auto">
        <a:xfrm>
          <a:off x="678973" y="7366952"/>
          <a:ext cx="1924460" cy="282372"/>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Adaptation - Risk 6</a:t>
          </a:r>
        </a:p>
      </xdr:txBody>
    </xdr:sp>
    <xdr:clientData/>
  </xdr:twoCellAnchor>
  <xdr:twoCellAnchor>
    <xdr:from>
      <xdr:col>2</xdr:col>
      <xdr:colOff>45243</xdr:colOff>
      <xdr:row>46</xdr:row>
      <xdr:rowOff>42862</xdr:rowOff>
    </xdr:from>
    <xdr:to>
      <xdr:col>4</xdr:col>
      <xdr:colOff>416493</xdr:colOff>
      <xdr:row>48</xdr:row>
      <xdr:rowOff>5194</xdr:rowOff>
    </xdr:to>
    <xdr:sp macro="" textlink="">
      <xdr:nvSpPr>
        <xdr:cNvPr id="15" name="Rectangle 1">
          <a:hlinkClick xmlns:r="http://schemas.openxmlformats.org/officeDocument/2006/relationships" r:id="rId13"/>
          <a:extLst>
            <a:ext uri="{FF2B5EF4-FFF2-40B4-BE49-F238E27FC236}">
              <a16:creationId xmlns:a16="http://schemas.microsoft.com/office/drawing/2014/main" id="{2C1E5F0B-E7CA-4095-A9D5-08AB826650CF}"/>
            </a:ext>
          </a:extLst>
        </xdr:cNvPr>
        <xdr:cNvSpPr>
          <a:spLocks noChangeArrowheads="1"/>
        </xdr:cNvSpPr>
      </xdr:nvSpPr>
      <xdr:spPr bwMode="auto">
        <a:xfrm>
          <a:off x="678973" y="8007032"/>
          <a:ext cx="1924460" cy="282372"/>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Adaptation - Risk 7</a:t>
          </a:r>
        </a:p>
      </xdr:txBody>
    </xdr:sp>
    <xdr:clientData/>
  </xdr:twoCellAnchor>
  <xdr:twoCellAnchor>
    <xdr:from>
      <xdr:col>2</xdr:col>
      <xdr:colOff>45243</xdr:colOff>
      <xdr:row>50</xdr:row>
      <xdr:rowOff>42862</xdr:rowOff>
    </xdr:from>
    <xdr:to>
      <xdr:col>4</xdr:col>
      <xdr:colOff>416493</xdr:colOff>
      <xdr:row>52</xdr:row>
      <xdr:rowOff>5194</xdr:rowOff>
    </xdr:to>
    <xdr:sp macro="" textlink="">
      <xdr:nvSpPr>
        <xdr:cNvPr id="16" name="Rectangle 1">
          <a:hlinkClick xmlns:r="http://schemas.openxmlformats.org/officeDocument/2006/relationships" r:id="rId14"/>
          <a:extLst>
            <a:ext uri="{FF2B5EF4-FFF2-40B4-BE49-F238E27FC236}">
              <a16:creationId xmlns:a16="http://schemas.microsoft.com/office/drawing/2014/main" id="{7317E806-8CFE-4A61-BC52-D3041992C2F1}"/>
            </a:ext>
          </a:extLst>
        </xdr:cNvPr>
        <xdr:cNvSpPr>
          <a:spLocks noChangeArrowheads="1"/>
        </xdr:cNvSpPr>
      </xdr:nvSpPr>
      <xdr:spPr bwMode="auto">
        <a:xfrm>
          <a:off x="678973" y="8647112"/>
          <a:ext cx="1924460" cy="282372"/>
        </a:xfrm>
        <a:prstGeom prst="rect">
          <a:avLst/>
        </a:prstGeom>
        <a:gradFill rotWithShape="1">
          <a:gsLst>
            <a:gs pos="0">
              <a:srgbClr val="FFFFFF"/>
            </a:gs>
            <a:gs pos="100000">
              <a:srgbClr val="DDDDDD"/>
            </a:gs>
          </a:gsLst>
          <a:path path="shape">
            <a:fillToRect l="50000" t="50000" r="50000" b="50000"/>
          </a:path>
        </a:gradFill>
        <a:ln w="9525">
          <a:noFill/>
          <a:miter lim="800000"/>
          <a:headEnd/>
          <a:tailEnd/>
        </a:ln>
        <a:effectLst>
          <a:outerShdw dist="35921" dir="2700000" algn="ctr" rotWithShape="0">
            <a:srgbClr val="808080">
              <a:alpha val="50000"/>
            </a:srgbClr>
          </a:outerShdw>
        </a:effectLst>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Arial"/>
              <a:cs typeface="Arial"/>
            </a:rPr>
            <a:t>Synthesis</a:t>
          </a:r>
        </a:p>
      </xdr:txBody>
    </xdr:sp>
    <xdr:clientData/>
  </xdr:twoCellAnchor>
  <xdr:twoCellAnchor editAs="oneCell">
    <xdr:from>
      <xdr:col>11</xdr:col>
      <xdr:colOff>538480</xdr:colOff>
      <xdr:row>92</xdr:row>
      <xdr:rowOff>121621</xdr:rowOff>
    </xdr:from>
    <xdr:to>
      <xdr:col>13</xdr:col>
      <xdr:colOff>812165</xdr:colOff>
      <xdr:row>95</xdr:row>
      <xdr:rowOff>65466</xdr:rowOff>
    </xdr:to>
    <xdr:pic>
      <xdr:nvPicPr>
        <xdr:cNvPr id="17" name="Picture 16">
          <a:extLst>
            <a:ext uri="{FF2B5EF4-FFF2-40B4-BE49-F238E27FC236}">
              <a16:creationId xmlns:a16="http://schemas.microsoft.com/office/drawing/2014/main" id="{97E25EA8-DE2B-4D14-8660-EF7762E0EB10}"/>
            </a:ext>
          </a:extLst>
        </xdr:cNvPr>
        <xdr:cNvPicPr>
          <a:picLocks noChangeAspect="1"/>
        </xdr:cNvPicPr>
      </xdr:nvPicPr>
      <xdr:blipFill>
        <a:blip xmlns:r="http://schemas.openxmlformats.org/officeDocument/2006/relationships" r:embed="rId15"/>
        <a:stretch>
          <a:fillRect/>
        </a:stretch>
      </xdr:blipFill>
      <xdr:spPr>
        <a:xfrm>
          <a:off x="7952740" y="16832281"/>
          <a:ext cx="1761490" cy="429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513079</xdr:colOff>
      <xdr:row>1</xdr:row>
      <xdr:rowOff>202564</xdr:rowOff>
    </xdr:from>
    <xdr:to>
      <xdr:col>23</xdr:col>
      <xdr:colOff>638175</xdr:colOff>
      <xdr:row>3</xdr:row>
      <xdr:rowOff>428625</xdr:rowOff>
    </xdr:to>
    <xdr:sp macro="" textlink="">
      <xdr:nvSpPr>
        <xdr:cNvPr id="2" name="TextBox 2">
          <a:extLst>
            <a:ext uri="{FF2B5EF4-FFF2-40B4-BE49-F238E27FC236}">
              <a16:creationId xmlns:a16="http://schemas.microsoft.com/office/drawing/2014/main" id="{46E37AB7-208E-4DFE-B7EB-7C26F4AEFEDF}"/>
            </a:ext>
          </a:extLst>
        </xdr:cNvPr>
        <xdr:cNvSpPr txBox="1"/>
      </xdr:nvSpPr>
      <xdr:spPr>
        <a:xfrm>
          <a:off x="20229829" y="1059814"/>
          <a:ext cx="4125596" cy="4131311"/>
        </a:xfrm>
        <a:prstGeom prst="rect">
          <a:avLst/>
        </a:prstGeom>
        <a:solidFill>
          <a:srgbClr val="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600" b="1"/>
            <a:t>LEGEND</a:t>
          </a:r>
        </a:p>
        <a:p>
          <a:pPr algn="ctr"/>
          <a:endParaRPr lang="en-GB" sz="1100" b="1"/>
        </a:p>
        <a:p>
          <a:pPr algn="l"/>
          <a:r>
            <a:rPr lang="en-GB" sz="1100" b="1"/>
            <a:t>	</a:t>
          </a:r>
        </a:p>
        <a:p>
          <a:pPr algn="l"/>
          <a:r>
            <a:rPr lang="en-GB" sz="1100" b="0"/>
            <a:t>     "N/A"</a:t>
          </a:r>
          <a:r>
            <a:rPr lang="en-GB" sz="1100" b="1"/>
            <a:t>	No</a:t>
          </a:r>
          <a:r>
            <a:rPr lang="en-GB" sz="1100" b="1" baseline="0"/>
            <a:t> evidence on all rating components</a:t>
          </a:r>
          <a:r>
            <a:rPr lang="en-GB" sz="1100" b="1" baseline="0">
              <a:solidFill>
                <a:schemeClr val="tx1"/>
              </a:solidFill>
              <a:effectLst/>
              <a:latin typeface="+mn-lt"/>
              <a:ea typeface="+mn-ea"/>
              <a:cs typeface="+mn-cs"/>
            </a:rPr>
            <a:t>*</a:t>
          </a:r>
          <a:endParaRPr lang="en-GB" sz="1100" b="1" baseline="0"/>
        </a:p>
        <a:p>
          <a:pPr algn="l"/>
          <a:r>
            <a:rPr lang="en-GB" sz="1100" b="1" baseline="0"/>
            <a:t>	</a:t>
          </a:r>
        </a:p>
        <a:p>
          <a:pPr algn="l"/>
          <a:r>
            <a:rPr lang="en-GB" sz="1100" b="1" baseline="0"/>
            <a:t>	</a:t>
          </a:r>
        </a:p>
        <a:p>
          <a:pPr algn="l"/>
          <a:r>
            <a:rPr lang="en-GB" sz="1100" b="1" baseline="0"/>
            <a:t>     </a:t>
          </a:r>
          <a:r>
            <a:rPr lang="en-GB" sz="1100" b="0" i="1" baseline="0"/>
            <a:t>XYZ</a:t>
          </a:r>
          <a:r>
            <a:rPr lang="en-GB" sz="1100" b="1" baseline="0"/>
            <a:t>	2 rating components with no 	evidence</a:t>
          </a:r>
        </a:p>
        <a:p>
          <a:pPr algn="l"/>
          <a:endParaRPr lang="en-GB" sz="1100" b="1" baseline="0"/>
        </a:p>
        <a:p>
          <a:pPr algn="l"/>
          <a:r>
            <a:rPr lang="en-GB" sz="1100" b="0" baseline="0"/>
            <a:t>	</a:t>
          </a:r>
        </a:p>
        <a:p>
          <a:pPr algn="l"/>
          <a:r>
            <a:rPr lang="en-GB" sz="1100" b="0" baseline="0"/>
            <a:t>     </a:t>
          </a:r>
          <a:r>
            <a:rPr lang="en-GB" sz="1100" b="0" u="sng" baseline="0"/>
            <a:t>XYZ</a:t>
          </a:r>
          <a:r>
            <a:rPr lang="en-GB" sz="1100" b="0" baseline="0"/>
            <a:t>	</a:t>
          </a:r>
          <a:r>
            <a:rPr lang="en-GB" sz="1100" b="1" baseline="0"/>
            <a:t>1 rating component with no 	evidence</a:t>
          </a:r>
        </a:p>
        <a:p>
          <a:pPr algn="l"/>
          <a:endParaRPr lang="en-GB" sz="1100" b="1" baseline="0"/>
        </a:p>
        <a:p>
          <a:pPr algn="l"/>
          <a:endParaRPr lang="en-GB" sz="1100" b="1" baseline="0"/>
        </a:p>
        <a:p>
          <a:pPr algn="l"/>
          <a:r>
            <a:rPr lang="en-GB" sz="1100" b="1" baseline="0"/>
            <a:t>     </a:t>
          </a:r>
          <a:r>
            <a:rPr lang="en-GB" sz="1100" b="1" u="dbl" baseline="0"/>
            <a:t>XYZ</a:t>
          </a:r>
          <a:r>
            <a:rPr lang="en-GB" sz="1100" b="1" baseline="0"/>
            <a:t>	Evidence available for all rating 	components 	</a:t>
          </a:r>
          <a:endParaRPr lang="en-GB" sz="1100" b="0" baseline="0"/>
        </a:p>
        <a:p>
          <a:pPr algn="l"/>
          <a:endParaRPr lang="en-GB" sz="1600" b="0"/>
        </a:p>
        <a:p>
          <a:pPr algn="l"/>
          <a:r>
            <a:rPr lang="en-GB" sz="1100" b="0" u="sng"/>
            <a:t>*Rating components</a:t>
          </a:r>
          <a:r>
            <a:rPr lang="en-GB" sz="1100" b="0"/>
            <a:t>:</a:t>
          </a:r>
        </a:p>
        <a:p>
          <a:r>
            <a:rPr lang="en-GB" sz="1100" b="0" i="0" baseline="0">
              <a:solidFill>
                <a:schemeClr val="tx1"/>
              </a:solidFill>
              <a:effectLst/>
              <a:latin typeface="+mn-lt"/>
              <a:ea typeface="+mn-ea"/>
              <a:cs typeface="+mn-cs"/>
            </a:rPr>
            <a:t>For adaptation risks, these are: "sensitivity", "adaptive capacity", and "exposure". </a:t>
          </a:r>
        </a:p>
        <a:p>
          <a:endParaRPr lang="en-GB" sz="1100" b="0" i="0" baseline="0">
            <a:solidFill>
              <a:schemeClr val="tx1"/>
            </a:solidFill>
            <a:effectLst/>
            <a:latin typeface="+mn-lt"/>
            <a:ea typeface="+mn-ea"/>
            <a:cs typeface="+mn-cs"/>
          </a:endParaRPr>
        </a:p>
        <a:p>
          <a:r>
            <a:rPr lang="en-GB" sz="1100" b="0" i="0" u="sng" baseline="0">
              <a:solidFill>
                <a:schemeClr val="tx1"/>
              </a:solidFill>
              <a:effectLst/>
              <a:latin typeface="+mn-lt"/>
              <a:ea typeface="+mn-ea"/>
              <a:cs typeface="+mn-cs"/>
            </a:rPr>
            <a:t>Note</a:t>
          </a:r>
          <a:r>
            <a:rPr lang="en-GB" sz="1100" b="0" i="0" baseline="0">
              <a:solidFill>
                <a:schemeClr val="tx1"/>
              </a:solidFill>
              <a:effectLst/>
              <a:latin typeface="+mn-lt"/>
              <a:ea typeface="+mn-ea"/>
              <a:cs typeface="+mn-cs"/>
            </a:rPr>
            <a:t>: For the rating of mitigation outcome, the above classification is not used as they are not composite scores. When no evidence was retrieved for a mitigation outcome, the cell reads "N/A". </a:t>
          </a:r>
          <a:endParaRPr lang="en-GB" sz="1100" i="0">
            <a:effectLst/>
          </a:endParaRPr>
        </a:p>
        <a:p>
          <a:pPr algn="l"/>
          <a:endParaRPr lang="en-GB" sz="1600" b="0"/>
        </a:p>
      </xdr:txBody>
    </xdr:sp>
    <xdr:clientData/>
  </xdr:twoCellAnchor>
</xdr:wsDr>
</file>

<file path=xl/theme/theme1.xml><?xml version="1.0" encoding="utf-8"?>
<a:theme xmlns:a="http://schemas.openxmlformats.org/drawingml/2006/main" name="Ricardo Excel Template">
  <a:themeElements>
    <a:clrScheme name="Ricardo Excel Colour Theme">
      <a:dk1>
        <a:sysClr val="windowText" lastClr="000000"/>
      </a:dk1>
      <a:lt1>
        <a:sysClr val="window" lastClr="FFFFFF"/>
      </a:lt1>
      <a:dk2>
        <a:srgbClr val="00307E"/>
      </a:dk2>
      <a:lt2>
        <a:srgbClr val="DDDDDD"/>
      </a:lt2>
      <a:accent1>
        <a:srgbClr val="006BB7"/>
      </a:accent1>
      <a:accent2>
        <a:srgbClr val="DC241F"/>
      </a:accent2>
      <a:accent3>
        <a:srgbClr val="99CCFF"/>
      </a:accent3>
      <a:accent4>
        <a:srgbClr val="92499E"/>
      </a:accent4>
      <a:accent5>
        <a:srgbClr val="7EB542"/>
      </a:accent5>
      <a:accent6>
        <a:srgbClr val="E47E00"/>
      </a:accent6>
      <a:hlink>
        <a:srgbClr val="006BB7"/>
      </a:hlink>
      <a:folHlink>
        <a:srgbClr val="A7A9AC"/>
      </a:folHlink>
    </a:clrScheme>
    <a:fontScheme name="Ricardo">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bg1"/>
        </a:solidFill>
        <a:ln w="6350" cap="flat" cmpd="sng" algn="ctr">
          <a:solidFill>
            <a:srgbClr val="A7A9AC"/>
          </a:solidFill>
          <a:prstDash val="solid"/>
          <a:miter/>
          <a:headEnd type="none" w="sm" len="lg"/>
          <a:tailEnd type="none" w="sm" len="lg"/>
        </a:ln>
        <a:effectLst/>
      </a:spPr>
      <a:bodyPr vert="horz" wrap="none" lIns="72000" tIns="72000" rIns="72000" bIns="72000" numCol="1" anchor="ctr" anchorCtr="0" compatLnSpc="1">
        <a:prstTxWarp prst="textNoShape">
          <a:avLst/>
        </a:prstTxWarp>
      </a:bodyPr>
      <a:lstStyle>
        <a:defPPr marL="0" marR="0" indent="0" algn="ctr" defTabSz="762000" rtl="0" eaLnBrk="0" fontAlgn="base" latinLnBrk="0" hangingPunct="0">
          <a:lnSpc>
            <a:spcPct val="100000"/>
          </a:lnSpc>
          <a:spcBef>
            <a:spcPct val="0"/>
          </a:spcBef>
          <a:spcAft>
            <a:spcPct val="0"/>
          </a:spcAft>
          <a:buClrTx/>
          <a:buSzTx/>
          <a:buFontTx/>
          <a:buNone/>
          <a:tabLst/>
          <a:defRPr kumimoji="0" lang="en-GB" sz="1400" b="0" i="0" u="none" strike="noStrike" cap="none" normalizeH="0" baseline="0" smtClean="0">
            <a:ln>
              <a:noFill/>
            </a:ln>
            <a:solidFill>
              <a:schemeClr val="tx1"/>
            </a:solidFill>
            <a:effectLst/>
            <a:latin typeface="Arial" pitchFamily="34" charset="0"/>
          </a:defRPr>
        </a:defPPr>
      </a:lstStyle>
    </a:spDef>
    <a:lnDef>
      <a:spPr bwMode="auto">
        <a:xfrm>
          <a:off x="0" y="0"/>
          <a:ext cx="1" cy="1"/>
        </a:xfrm>
        <a:custGeom>
          <a:avLst/>
          <a:gdLst/>
          <a:ahLst/>
          <a:cxnLst/>
          <a:rect l="0" t="0" r="0" b="0"/>
          <a:pathLst/>
        </a:custGeom>
        <a:solidFill>
          <a:schemeClr val="bg1"/>
        </a:solidFill>
        <a:ln w="6350" cap="flat" cmpd="sng" algn="ctr">
          <a:solidFill>
            <a:srgbClr val="A7A9AC"/>
          </a:solidFill>
          <a:prstDash val="solid"/>
          <a:miter/>
          <a:headEnd type="none" w="sm" len="lg"/>
          <a:tailEnd type="none" w="sm" len="lg"/>
        </a:ln>
        <a:effectLst/>
      </a:spPr>
      <a:bodyPr vert="horz" wrap="none" lIns="72000" tIns="72000" rIns="72000" bIns="72000" numCol="1" anchor="ctr" anchorCtr="0" compatLnSpc="1">
        <a:prstTxWarp prst="textNoShape">
          <a:avLst/>
        </a:prstTxWarp>
      </a:bodyPr>
      <a:lstStyle>
        <a:defPPr marL="0" marR="0" indent="0" algn="ctr" defTabSz="762000" rtl="0" eaLnBrk="0" fontAlgn="base" latinLnBrk="0" hangingPunct="0">
          <a:lnSpc>
            <a:spcPct val="100000"/>
          </a:lnSpc>
          <a:spcBef>
            <a:spcPct val="0"/>
          </a:spcBef>
          <a:spcAft>
            <a:spcPct val="0"/>
          </a:spcAft>
          <a:buClrTx/>
          <a:buSzTx/>
          <a:buFontTx/>
          <a:buNone/>
          <a:tabLst/>
          <a:defRPr kumimoji="0" lang="en-GB" sz="1400" b="0" i="0" u="none" strike="noStrike" cap="none" normalizeH="0" baseline="0" smtClean="0">
            <a:ln>
              <a:noFill/>
            </a:ln>
            <a:solidFill>
              <a:schemeClr val="tx1"/>
            </a:solidFill>
            <a:effectLst/>
            <a:latin typeface="Arial" pitchFamily="34" charset="0"/>
          </a:defRPr>
        </a:defPPr>
      </a:lstStyle>
    </a:lnDef>
  </a:objectDefaults>
  <a:extraClrSchemeLst>
    <a:extraClrScheme>
      <a:clrScheme name="Ricardo Excel Colour Theme">
        <a:dk1>
          <a:sysClr val="windowText" lastClr="000000"/>
        </a:dk1>
        <a:lt1>
          <a:sysClr val="window" lastClr="FFFFFF"/>
        </a:lt1>
        <a:dk2>
          <a:srgbClr val="00307E"/>
        </a:dk2>
        <a:lt2>
          <a:srgbClr val="DDDDDD"/>
        </a:lt2>
        <a:accent1>
          <a:srgbClr val="006BB7"/>
        </a:accent1>
        <a:accent2>
          <a:srgbClr val="DC241F"/>
        </a:accent2>
        <a:accent3>
          <a:srgbClr val="99CCFF"/>
        </a:accent3>
        <a:accent4>
          <a:srgbClr val="92499E"/>
        </a:accent4>
        <a:accent5>
          <a:srgbClr val="7EB542"/>
        </a:accent5>
        <a:accent6>
          <a:srgbClr val="E47E00"/>
        </a:accent6>
        <a:hlink>
          <a:srgbClr val="006BB7"/>
        </a:hlink>
        <a:folHlink>
          <a:srgbClr val="A7A9AC"/>
        </a:folHlink>
      </a:clrScheme>
      <a:clrMap bg1="lt1" tx1="dk1" bg2="lt2" tx2="dk2" accent1="accent1" accent2="accent2" accent3="accent3" accent4="accent4" accent5="accent5" accent6="accent6" hlink="hlink" folHlink="folHlink"/>
    </a:extraClrScheme>
  </a:extraClrSchemeLst>
  <a:custClrLst>
    <a:custClr name="Ricardo Logo Blue RGB(0, 107, 183)">
      <a:srgbClr val="006BB7"/>
    </a:custClr>
    <a:custClr name="Ricardo Logo Grey RGB(167, 169, 172)">
      <a:srgbClr val="A7A9AC"/>
    </a:custClr>
    <a:custClr name="Ricardo Light Blue RGB(153, 204, 255)">
      <a:srgbClr val="99CCFF"/>
    </a:custClr>
    <a:custClr name="Ricardo Light Grey RGB(221, 221, 221)">
      <a:srgbClr val="DDDDDD"/>
    </a:custClr>
    <a:custClr name="Ricardo Dark Blue RGB(0, 48, 126)">
      <a:srgbClr val="00307E"/>
    </a:custClr>
    <a:custClr name="Ricardo Dark Grey (50%) RGB(128, 128, 128)">
      <a:srgbClr val="808080"/>
    </a:custClr>
    <a:custClr name="Ricardo Off Blue RGB(89, 166, 213)">
      <a:srgbClr val="59A6D5"/>
    </a:custClr>
    <a:custClr name="Ricardo Grey (75%) RGB(192, 192, 192)">
      <a:srgbClr val="C0C0C0"/>
    </a:custClr>
    <a:custClr name="Ricardo Other Blue RGB(55, 111, 167)">
      <a:srgbClr val="376FA7"/>
    </a:custClr>
    <a:custClr name="Ricardo Grey (60%) RGB(150, 150, 150)">
      <a:srgbClr val="969696"/>
    </a:custClr>
    <a:custClr name="Black RGB(0, 0, 0)">
      <a:srgbClr val="000000"/>
    </a:custClr>
    <a:custClr name="White RGB(255, 255, 255)">
      <a:srgbClr val="FFFFFF"/>
    </a:custClr>
    <a:custClr name="Ricardo Red RGB(220, 36, 31)">
      <a:srgbClr val="DC241F"/>
    </a:custClr>
    <a:custClr name="Ricardo Orange RGB(228, 126, 0)">
      <a:srgbClr val="E47E00"/>
    </a:custClr>
    <a:custClr name="Ricardo Yellow RGB(250, 230, 0)">
      <a:srgbClr val="FAE600"/>
    </a:custClr>
    <a:custClr name="Ricardo Green RGB(153, 202, 60)">
      <a:srgbClr val="99CA3C"/>
    </a:custClr>
    <a:custClr name="Ricardo-AEA Green RGB(70, 156, 35)">
      <a:srgbClr val="469C23"/>
    </a:custClr>
    <a:custClr name="Ricardo Purple RGB(146, 73, 158)">
      <a:srgbClr val="92499E"/>
    </a:custClr>
    <a:custClr name="Ricardo Background Very Dark Grey RGB(77, 77, 79)">
      <a:srgbClr val="4D4D4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 x14ac:dyDescent="0.3"/>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97"/>
  <sheetViews>
    <sheetView tabSelected="1" workbookViewId="0">
      <selection activeCell="E91" sqref="E91"/>
    </sheetView>
  </sheetViews>
  <sheetFormatPr defaultColWidth="8.33203125" defaultRowHeight="12.5" x14ac:dyDescent="0.3"/>
  <cols>
    <col min="1" max="1" width="3" style="10" customWidth="1"/>
    <col min="2" max="2" width="5.25" style="10" customWidth="1"/>
    <col min="3" max="3" width="9.83203125" style="10" customWidth="1"/>
    <col min="4" max="4" width="10.58203125" style="10" customWidth="1"/>
    <col min="5" max="13" width="9.83203125" style="10" customWidth="1"/>
    <col min="14" max="14" width="16.75" style="10" customWidth="1"/>
    <col min="15" max="15" width="5.25" style="10" customWidth="1"/>
    <col min="16" max="16384" width="8.33203125" style="10"/>
  </cols>
  <sheetData>
    <row r="1" spans="2:31" ht="13" thickBot="1" x14ac:dyDescent="0.35"/>
    <row r="2" spans="2:31" x14ac:dyDescent="0.3">
      <c r="B2" s="11"/>
      <c r="C2" s="12"/>
      <c r="D2" s="12"/>
      <c r="E2" s="12"/>
      <c r="F2" s="12"/>
      <c r="G2" s="12"/>
      <c r="H2" s="12"/>
      <c r="I2" s="12"/>
      <c r="J2" s="12"/>
      <c r="K2" s="12"/>
      <c r="L2" s="12"/>
      <c r="M2" s="12"/>
      <c r="N2" s="12"/>
      <c r="O2" s="13"/>
      <c r="AD2" s="14"/>
      <c r="AE2" s="14"/>
    </row>
    <row r="3" spans="2:31" ht="13" x14ac:dyDescent="0.3">
      <c r="B3" s="15"/>
      <c r="H3" s="16"/>
      <c r="O3" s="17"/>
    </row>
    <row r="4" spans="2:31" x14ac:dyDescent="0.3">
      <c r="B4" s="15"/>
      <c r="C4" s="101" t="s">
        <v>0</v>
      </c>
      <c r="D4" s="101"/>
      <c r="E4" s="101"/>
      <c r="F4" s="101"/>
      <c r="G4" s="101"/>
      <c r="H4" s="101"/>
      <c r="I4" s="101"/>
      <c r="J4" s="101"/>
      <c r="K4" s="101"/>
      <c r="O4" s="17"/>
    </row>
    <row r="5" spans="2:31" x14ac:dyDescent="0.3">
      <c r="B5" s="15"/>
      <c r="C5" s="101"/>
      <c r="D5" s="101"/>
      <c r="E5" s="101"/>
      <c r="F5" s="101"/>
      <c r="G5" s="101"/>
      <c r="H5" s="101"/>
      <c r="I5" s="101"/>
      <c r="J5" s="101"/>
      <c r="K5" s="101"/>
      <c r="O5" s="17"/>
    </row>
    <row r="6" spans="2:31" s="19" customFormat="1" ht="13" x14ac:dyDescent="0.3">
      <c r="B6" s="18"/>
      <c r="C6" s="101"/>
      <c r="D6" s="101"/>
      <c r="E6" s="101"/>
      <c r="F6" s="101"/>
      <c r="G6" s="101"/>
      <c r="H6" s="101"/>
      <c r="I6" s="101"/>
      <c r="J6" s="101"/>
      <c r="K6" s="101"/>
      <c r="O6" s="20"/>
    </row>
    <row r="7" spans="2:31" ht="15.75" customHeight="1" x14ac:dyDescent="0.3">
      <c r="B7" s="15"/>
      <c r="C7" s="102"/>
      <c r="D7" s="102"/>
      <c r="E7" s="102"/>
      <c r="F7" s="102"/>
      <c r="G7" s="102"/>
      <c r="H7" s="102"/>
      <c r="I7" s="102"/>
      <c r="J7" s="102"/>
      <c r="K7" s="102"/>
      <c r="L7" s="21"/>
      <c r="M7" s="21"/>
      <c r="N7" s="21"/>
      <c r="O7" s="17"/>
    </row>
    <row r="8" spans="2:31" ht="15.75" customHeight="1" x14ac:dyDescent="0.3">
      <c r="B8" s="15"/>
      <c r="C8" s="21"/>
      <c r="D8" s="21"/>
      <c r="E8" s="21"/>
      <c r="F8" s="21"/>
      <c r="G8" s="21"/>
      <c r="H8" s="21"/>
      <c r="I8" s="21"/>
      <c r="J8" s="21"/>
      <c r="K8" s="21"/>
      <c r="L8" s="21"/>
      <c r="M8" s="21"/>
      <c r="N8" s="21"/>
      <c r="O8" s="17"/>
    </row>
    <row r="9" spans="2:31" ht="17.5" x14ac:dyDescent="0.35">
      <c r="B9" s="15"/>
      <c r="C9" s="22" t="s">
        <v>1</v>
      </c>
      <c r="D9" s="23"/>
      <c r="E9" s="103" t="s">
        <v>2</v>
      </c>
      <c r="F9" s="104"/>
      <c r="G9" s="104"/>
      <c r="H9" s="104"/>
      <c r="I9" s="104"/>
      <c r="J9" s="104"/>
      <c r="K9" s="104"/>
      <c r="L9" s="104"/>
      <c r="M9" s="104"/>
      <c r="N9" s="105"/>
      <c r="O9" s="17"/>
    </row>
    <row r="10" spans="2:31" ht="17.5" x14ac:dyDescent="0.35">
      <c r="B10" s="15"/>
      <c r="C10" s="22" t="s">
        <v>3</v>
      </c>
      <c r="D10" s="23"/>
      <c r="E10" s="103" t="s">
        <v>4</v>
      </c>
      <c r="F10" s="104"/>
      <c r="G10" s="104"/>
      <c r="H10" s="104"/>
      <c r="I10" s="104"/>
      <c r="J10" s="104"/>
      <c r="K10" s="104"/>
      <c r="L10" s="104"/>
      <c r="M10" s="104"/>
      <c r="N10" s="105"/>
      <c r="O10" s="17"/>
    </row>
    <row r="11" spans="2:31" ht="15.5" x14ac:dyDescent="0.3">
      <c r="B11" s="15"/>
      <c r="D11" s="21"/>
      <c r="E11" s="21"/>
      <c r="F11" s="21"/>
      <c r="G11" s="21"/>
      <c r="H11" s="21"/>
      <c r="I11" s="21"/>
      <c r="J11" s="21"/>
      <c r="K11" s="21"/>
      <c r="L11" s="21"/>
      <c r="M11" s="21"/>
      <c r="N11" s="21"/>
      <c r="O11" s="17"/>
    </row>
    <row r="12" spans="2:31" ht="17.5" x14ac:dyDescent="0.3">
      <c r="B12" s="15"/>
      <c r="C12" s="24" t="s">
        <v>5</v>
      </c>
      <c r="D12" s="21"/>
      <c r="E12" s="21"/>
      <c r="F12" s="21"/>
      <c r="G12" s="21"/>
      <c r="H12" s="21"/>
      <c r="I12" s="21"/>
      <c r="J12" s="21"/>
      <c r="K12" s="21"/>
      <c r="L12" s="21"/>
      <c r="M12" s="21"/>
      <c r="N12" s="21"/>
      <c r="O12" s="17"/>
    </row>
    <row r="13" spans="2:31" ht="15" customHeight="1" x14ac:dyDescent="0.3">
      <c r="B13" s="15"/>
      <c r="C13" s="106" t="s">
        <v>6</v>
      </c>
      <c r="D13" s="107"/>
      <c r="E13" s="107"/>
      <c r="F13" s="107"/>
      <c r="G13" s="107"/>
      <c r="H13" s="107"/>
      <c r="I13" s="107"/>
      <c r="J13" s="107"/>
      <c r="K13" s="107"/>
      <c r="L13" s="107"/>
      <c r="M13" s="107"/>
      <c r="N13" s="108"/>
      <c r="O13" s="17"/>
    </row>
    <row r="14" spans="2:31" ht="12.75" customHeight="1" x14ac:dyDescent="0.3">
      <c r="B14" s="15"/>
      <c r="C14" s="109"/>
      <c r="D14" s="110"/>
      <c r="E14" s="110"/>
      <c r="F14" s="110"/>
      <c r="G14" s="110"/>
      <c r="H14" s="110"/>
      <c r="I14" s="110"/>
      <c r="J14" s="110"/>
      <c r="K14" s="110"/>
      <c r="L14" s="110"/>
      <c r="M14" s="110"/>
      <c r="N14" s="111"/>
      <c r="O14" s="17"/>
    </row>
    <row r="15" spans="2:31" x14ac:dyDescent="0.3">
      <c r="B15" s="15"/>
      <c r="C15" s="109"/>
      <c r="D15" s="110"/>
      <c r="E15" s="110"/>
      <c r="F15" s="110"/>
      <c r="G15" s="110"/>
      <c r="H15" s="110"/>
      <c r="I15" s="110"/>
      <c r="J15" s="110"/>
      <c r="K15" s="110"/>
      <c r="L15" s="110"/>
      <c r="M15" s="110"/>
      <c r="N15" s="111"/>
      <c r="O15" s="17"/>
    </row>
    <row r="16" spans="2:31" x14ac:dyDescent="0.3">
      <c r="B16" s="15"/>
      <c r="C16" s="109"/>
      <c r="D16" s="110"/>
      <c r="E16" s="110"/>
      <c r="F16" s="110"/>
      <c r="G16" s="110"/>
      <c r="H16" s="110"/>
      <c r="I16" s="110"/>
      <c r="J16" s="110"/>
      <c r="K16" s="110"/>
      <c r="L16" s="110"/>
      <c r="M16" s="110"/>
      <c r="N16" s="111"/>
      <c r="O16" s="17"/>
    </row>
    <row r="17" spans="2:19" ht="24.65" customHeight="1" x14ac:dyDescent="0.3">
      <c r="B17" s="15"/>
      <c r="C17" s="112"/>
      <c r="D17" s="113"/>
      <c r="E17" s="113"/>
      <c r="F17" s="113"/>
      <c r="G17" s="113"/>
      <c r="H17" s="113"/>
      <c r="I17" s="113"/>
      <c r="J17" s="113"/>
      <c r="K17" s="113"/>
      <c r="L17" s="113"/>
      <c r="M17" s="113"/>
      <c r="N17" s="114"/>
      <c r="O17" s="17"/>
    </row>
    <row r="18" spans="2:19" x14ac:dyDescent="0.25">
      <c r="B18" s="15"/>
      <c r="C18" s="25"/>
      <c r="D18" s="25"/>
      <c r="E18" s="25"/>
      <c r="F18" s="25"/>
      <c r="G18" s="25"/>
      <c r="H18" s="25"/>
      <c r="I18" s="25"/>
      <c r="J18" s="25"/>
      <c r="K18" s="25"/>
      <c r="L18" s="25"/>
      <c r="M18" s="25"/>
      <c r="O18" s="17"/>
    </row>
    <row r="19" spans="2:19" ht="17.25" customHeight="1" x14ac:dyDescent="0.3">
      <c r="B19" s="15"/>
      <c r="C19" s="24" t="s">
        <v>7</v>
      </c>
      <c r="O19" s="17"/>
      <c r="S19" s="26"/>
    </row>
    <row r="20" spans="2:19" x14ac:dyDescent="0.3">
      <c r="B20" s="15"/>
      <c r="F20" s="115" t="s">
        <v>8</v>
      </c>
      <c r="G20" s="115"/>
      <c r="H20" s="115"/>
      <c r="I20" s="115"/>
      <c r="J20" s="115"/>
      <c r="K20" s="115"/>
      <c r="L20" s="115"/>
      <c r="M20" s="115"/>
      <c r="N20" s="115"/>
      <c r="O20" s="17"/>
    </row>
    <row r="21" spans="2:19" ht="27.75" customHeight="1" x14ac:dyDescent="0.3">
      <c r="B21" s="15"/>
      <c r="F21" s="115"/>
      <c r="G21" s="115"/>
      <c r="H21" s="115"/>
      <c r="I21" s="115"/>
      <c r="J21" s="115"/>
      <c r="K21" s="115"/>
      <c r="L21" s="115"/>
      <c r="M21" s="115"/>
      <c r="N21" s="115"/>
      <c r="O21" s="17"/>
    </row>
    <row r="22" spans="2:19" ht="13" x14ac:dyDescent="0.3">
      <c r="B22" s="15"/>
      <c r="F22" s="23"/>
      <c r="G22" s="23"/>
      <c r="H22" s="23"/>
      <c r="I22" s="23"/>
      <c r="J22" s="23"/>
      <c r="K22" s="23"/>
      <c r="L22" s="23"/>
      <c r="M22" s="23"/>
      <c r="N22" s="23"/>
      <c r="O22" s="17"/>
      <c r="R22" s="27"/>
    </row>
    <row r="23" spans="2:19" ht="12.75" customHeight="1" x14ac:dyDescent="0.3">
      <c r="B23" s="15"/>
      <c r="F23" s="115" t="s">
        <v>9</v>
      </c>
      <c r="G23" s="115"/>
      <c r="H23" s="115"/>
      <c r="I23" s="115"/>
      <c r="J23" s="115"/>
      <c r="K23" s="115"/>
      <c r="L23" s="115"/>
      <c r="M23" s="115"/>
      <c r="N23" s="115"/>
      <c r="O23" s="17"/>
    </row>
    <row r="24" spans="2:19" x14ac:dyDescent="0.3">
      <c r="B24" s="15"/>
      <c r="F24" s="115"/>
      <c r="G24" s="115"/>
      <c r="H24" s="115"/>
      <c r="I24" s="115"/>
      <c r="J24" s="115"/>
      <c r="K24" s="115"/>
      <c r="L24" s="115"/>
      <c r="M24" s="115"/>
      <c r="N24" s="115"/>
      <c r="O24" s="17"/>
    </row>
    <row r="25" spans="2:19" x14ac:dyDescent="0.3">
      <c r="B25" s="15"/>
      <c r="F25" s="115"/>
      <c r="G25" s="115"/>
      <c r="H25" s="115"/>
      <c r="I25" s="115"/>
      <c r="J25" s="115"/>
      <c r="K25" s="115"/>
      <c r="L25" s="115"/>
      <c r="M25" s="115"/>
      <c r="N25" s="115"/>
      <c r="O25" s="17"/>
      <c r="S25" s="26"/>
    </row>
    <row r="26" spans="2:19" x14ac:dyDescent="0.3">
      <c r="B26" s="15"/>
      <c r="F26" s="23"/>
      <c r="G26" s="23"/>
      <c r="H26" s="23"/>
      <c r="I26" s="23"/>
      <c r="J26" s="23"/>
      <c r="K26" s="23"/>
      <c r="L26" s="23"/>
      <c r="M26" s="23"/>
      <c r="N26" s="23"/>
      <c r="O26" s="17"/>
      <c r="S26" s="26"/>
    </row>
    <row r="27" spans="2:19" ht="12.65" customHeight="1" x14ac:dyDescent="0.3">
      <c r="B27" s="15"/>
      <c r="F27" s="100" t="s">
        <v>10</v>
      </c>
      <c r="G27" s="100"/>
      <c r="H27" s="100"/>
      <c r="I27" s="100"/>
      <c r="J27" s="100"/>
      <c r="K27" s="100"/>
      <c r="L27" s="100"/>
      <c r="M27" s="100"/>
      <c r="N27" s="100"/>
      <c r="O27" s="17"/>
    </row>
    <row r="28" spans="2:19" x14ac:dyDescent="0.3">
      <c r="B28" s="15"/>
      <c r="F28" s="100"/>
      <c r="G28" s="100"/>
      <c r="H28" s="100"/>
      <c r="I28" s="100"/>
      <c r="J28" s="100"/>
      <c r="K28" s="100"/>
      <c r="L28" s="100"/>
      <c r="M28" s="100"/>
      <c r="N28" s="100"/>
      <c r="O28" s="17"/>
    </row>
    <row r="29" spans="2:19" ht="12.65" customHeight="1" x14ac:dyDescent="0.3">
      <c r="B29" s="15"/>
      <c r="F29" s="100"/>
      <c r="G29" s="100"/>
      <c r="H29" s="100"/>
      <c r="I29" s="100"/>
      <c r="J29" s="100"/>
      <c r="K29" s="100"/>
      <c r="L29" s="100"/>
      <c r="M29" s="100"/>
      <c r="N29" s="100"/>
      <c r="O29" s="17"/>
    </row>
    <row r="30" spans="2:19" ht="12.65" customHeight="1" x14ac:dyDescent="0.3">
      <c r="B30" s="15"/>
      <c r="F30" s="28"/>
      <c r="G30" s="28"/>
      <c r="H30" s="28"/>
      <c r="I30" s="28"/>
      <c r="J30" s="28"/>
      <c r="K30" s="28"/>
      <c r="L30" s="28"/>
      <c r="M30" s="28"/>
      <c r="N30" s="28"/>
      <c r="O30" s="17"/>
    </row>
    <row r="31" spans="2:19" ht="12.75" customHeight="1" x14ac:dyDescent="0.3">
      <c r="B31" s="15"/>
      <c r="F31" s="100" t="s">
        <v>11</v>
      </c>
      <c r="G31" s="100"/>
      <c r="H31" s="100"/>
      <c r="I31" s="100"/>
      <c r="J31" s="100"/>
      <c r="K31" s="100"/>
      <c r="L31" s="100"/>
      <c r="M31" s="100"/>
      <c r="N31" s="100"/>
      <c r="O31" s="17"/>
      <c r="S31" s="26"/>
    </row>
    <row r="32" spans="2:19" x14ac:dyDescent="0.3">
      <c r="B32" s="15"/>
      <c r="C32" s="29"/>
      <c r="D32" s="29"/>
      <c r="E32" s="29"/>
      <c r="F32" s="100"/>
      <c r="G32" s="100"/>
      <c r="H32" s="100"/>
      <c r="I32" s="100"/>
      <c r="J32" s="100"/>
      <c r="K32" s="100"/>
      <c r="L32" s="100"/>
      <c r="M32" s="100"/>
      <c r="N32" s="100"/>
      <c r="O32" s="17"/>
    </row>
    <row r="33" spans="2:19" x14ac:dyDescent="0.3">
      <c r="B33" s="15"/>
      <c r="C33" s="29"/>
      <c r="D33" s="29"/>
      <c r="E33" s="29"/>
      <c r="F33" s="100"/>
      <c r="G33" s="100"/>
      <c r="H33" s="100"/>
      <c r="I33" s="100"/>
      <c r="J33" s="100"/>
      <c r="K33" s="100"/>
      <c r="L33" s="100"/>
      <c r="M33" s="100"/>
      <c r="N33" s="100"/>
      <c r="O33" s="17"/>
    </row>
    <row r="34" spans="2:19" x14ac:dyDescent="0.3">
      <c r="B34" s="15"/>
      <c r="C34" s="29"/>
      <c r="D34" s="29"/>
      <c r="E34" s="29"/>
      <c r="F34" s="28"/>
      <c r="G34" s="28"/>
      <c r="H34" s="28"/>
      <c r="I34" s="28"/>
      <c r="J34" s="28"/>
      <c r="K34" s="28"/>
      <c r="L34" s="28"/>
      <c r="M34" s="28"/>
      <c r="N34" s="28"/>
      <c r="O34" s="17"/>
    </row>
    <row r="35" spans="2:19" ht="12.75" customHeight="1" x14ac:dyDescent="0.3">
      <c r="B35" s="15"/>
      <c r="F35" s="100" t="s">
        <v>12</v>
      </c>
      <c r="G35" s="100"/>
      <c r="H35" s="100"/>
      <c r="I35" s="100"/>
      <c r="J35" s="100"/>
      <c r="K35" s="100"/>
      <c r="L35" s="100"/>
      <c r="M35" s="100"/>
      <c r="N35" s="100"/>
      <c r="O35" s="17"/>
      <c r="S35" s="26"/>
    </row>
    <row r="36" spans="2:19" x14ac:dyDescent="0.3">
      <c r="B36" s="15"/>
      <c r="C36" s="29"/>
      <c r="D36" s="29"/>
      <c r="E36" s="29"/>
      <c r="F36" s="100"/>
      <c r="G36" s="100"/>
      <c r="H36" s="100"/>
      <c r="I36" s="100"/>
      <c r="J36" s="100"/>
      <c r="K36" s="100"/>
      <c r="L36" s="100"/>
      <c r="M36" s="100"/>
      <c r="N36" s="100"/>
      <c r="O36" s="17"/>
    </row>
    <row r="37" spans="2:19" x14ac:dyDescent="0.3">
      <c r="B37" s="15"/>
      <c r="C37" s="29"/>
      <c r="D37" s="29"/>
      <c r="E37" s="29"/>
      <c r="F37" s="100"/>
      <c r="G37" s="100"/>
      <c r="H37" s="100"/>
      <c r="I37" s="100"/>
      <c r="J37" s="100"/>
      <c r="K37" s="100"/>
      <c r="L37" s="100"/>
      <c r="M37" s="100"/>
      <c r="N37" s="100"/>
      <c r="O37" s="17"/>
    </row>
    <row r="38" spans="2:19" x14ac:dyDescent="0.3">
      <c r="B38" s="15"/>
      <c r="C38" s="29"/>
      <c r="D38" s="29"/>
      <c r="E38" s="29"/>
      <c r="F38" s="28"/>
      <c r="G38" s="28"/>
      <c r="H38" s="28"/>
      <c r="I38" s="28"/>
      <c r="J38" s="28"/>
      <c r="K38" s="28"/>
      <c r="L38" s="28"/>
      <c r="M38" s="28"/>
      <c r="N38" s="28"/>
      <c r="O38" s="17"/>
    </row>
    <row r="39" spans="2:19" ht="12.75" customHeight="1" x14ac:dyDescent="0.3">
      <c r="B39" s="15"/>
      <c r="F39" s="100" t="s">
        <v>13</v>
      </c>
      <c r="G39" s="100"/>
      <c r="H39" s="100"/>
      <c r="I39" s="100"/>
      <c r="J39" s="100"/>
      <c r="K39" s="100"/>
      <c r="L39" s="100"/>
      <c r="M39" s="100"/>
      <c r="N39" s="100"/>
      <c r="O39" s="17"/>
      <c r="S39" s="26"/>
    </row>
    <row r="40" spans="2:19" x14ac:dyDescent="0.3">
      <c r="B40" s="15"/>
      <c r="C40" s="29"/>
      <c r="D40" s="29"/>
      <c r="E40" s="29"/>
      <c r="F40" s="100"/>
      <c r="G40" s="100"/>
      <c r="H40" s="100"/>
      <c r="I40" s="100"/>
      <c r="J40" s="100"/>
      <c r="K40" s="100"/>
      <c r="L40" s="100"/>
      <c r="M40" s="100"/>
      <c r="N40" s="100"/>
      <c r="O40" s="17"/>
    </row>
    <row r="41" spans="2:19" x14ac:dyDescent="0.3">
      <c r="B41" s="15"/>
      <c r="C41" s="29"/>
      <c r="D41" s="29"/>
      <c r="E41" s="29"/>
      <c r="F41" s="100"/>
      <c r="G41" s="100"/>
      <c r="H41" s="100"/>
      <c r="I41" s="100"/>
      <c r="J41" s="100"/>
      <c r="K41" s="100"/>
      <c r="L41" s="100"/>
      <c r="M41" s="100"/>
      <c r="N41" s="100"/>
      <c r="O41" s="17"/>
    </row>
    <row r="42" spans="2:19" x14ac:dyDescent="0.3">
      <c r="B42" s="15"/>
      <c r="C42" s="29"/>
      <c r="D42" s="29"/>
      <c r="E42" s="29"/>
      <c r="F42" s="28"/>
      <c r="G42" s="28"/>
      <c r="H42" s="28"/>
      <c r="I42" s="28"/>
      <c r="J42" s="28"/>
      <c r="K42" s="28"/>
      <c r="L42" s="28"/>
      <c r="M42" s="28"/>
      <c r="N42" s="28"/>
      <c r="O42" s="17"/>
    </row>
    <row r="43" spans="2:19" ht="12.75" customHeight="1" x14ac:dyDescent="0.3">
      <c r="B43" s="15"/>
      <c r="F43" s="100" t="s">
        <v>14</v>
      </c>
      <c r="G43" s="100"/>
      <c r="H43" s="100"/>
      <c r="I43" s="100"/>
      <c r="J43" s="100"/>
      <c r="K43" s="100"/>
      <c r="L43" s="100"/>
      <c r="M43" s="100"/>
      <c r="N43" s="100"/>
      <c r="O43" s="17"/>
      <c r="S43" s="26"/>
    </row>
    <row r="44" spans="2:19" x14ac:dyDescent="0.3">
      <c r="B44" s="15"/>
      <c r="C44" s="29"/>
      <c r="D44" s="29"/>
      <c r="E44" s="29"/>
      <c r="F44" s="100"/>
      <c r="G44" s="100"/>
      <c r="H44" s="100"/>
      <c r="I44" s="100"/>
      <c r="J44" s="100"/>
      <c r="K44" s="100"/>
      <c r="L44" s="100"/>
      <c r="M44" s="100"/>
      <c r="N44" s="100"/>
      <c r="O44" s="17"/>
    </row>
    <row r="45" spans="2:19" x14ac:dyDescent="0.3">
      <c r="B45" s="15"/>
      <c r="C45" s="29"/>
      <c r="D45" s="29"/>
      <c r="E45" s="29"/>
      <c r="F45" s="100"/>
      <c r="G45" s="100"/>
      <c r="H45" s="100"/>
      <c r="I45" s="100"/>
      <c r="J45" s="100"/>
      <c r="K45" s="100"/>
      <c r="L45" s="100"/>
      <c r="M45" s="100"/>
      <c r="N45" s="100"/>
      <c r="O45" s="17"/>
    </row>
    <row r="46" spans="2:19" x14ac:dyDescent="0.3">
      <c r="B46" s="15"/>
      <c r="C46" s="29"/>
      <c r="D46" s="29"/>
      <c r="E46" s="29"/>
      <c r="F46" s="28"/>
      <c r="G46" s="28"/>
      <c r="H46" s="28"/>
      <c r="I46" s="28"/>
      <c r="J46" s="28"/>
      <c r="K46" s="28"/>
      <c r="L46" s="28"/>
      <c r="M46" s="28"/>
      <c r="N46" s="28"/>
      <c r="O46" s="17"/>
    </row>
    <row r="47" spans="2:19" ht="12.75" customHeight="1" x14ac:dyDescent="0.3">
      <c r="B47" s="15"/>
      <c r="F47" s="100" t="s">
        <v>15</v>
      </c>
      <c r="G47" s="100"/>
      <c r="H47" s="100"/>
      <c r="I47" s="100"/>
      <c r="J47" s="100"/>
      <c r="K47" s="100"/>
      <c r="L47" s="100"/>
      <c r="M47" s="100"/>
      <c r="N47" s="100"/>
      <c r="O47" s="17"/>
      <c r="S47" s="26"/>
    </row>
    <row r="48" spans="2:19" x14ac:dyDescent="0.3">
      <c r="B48" s="15"/>
      <c r="C48" s="29"/>
      <c r="D48" s="29"/>
      <c r="E48" s="29"/>
      <c r="F48" s="100"/>
      <c r="G48" s="100"/>
      <c r="H48" s="100"/>
      <c r="I48" s="100"/>
      <c r="J48" s="100"/>
      <c r="K48" s="100"/>
      <c r="L48" s="100"/>
      <c r="M48" s="100"/>
      <c r="N48" s="100"/>
      <c r="O48" s="17"/>
    </row>
    <row r="49" spans="2:19" x14ac:dyDescent="0.3">
      <c r="B49" s="15"/>
      <c r="C49" s="29"/>
      <c r="D49" s="29"/>
      <c r="E49" s="29"/>
      <c r="F49" s="100"/>
      <c r="G49" s="100"/>
      <c r="H49" s="100"/>
      <c r="I49" s="100"/>
      <c r="J49" s="100"/>
      <c r="K49" s="100"/>
      <c r="L49" s="100"/>
      <c r="M49" s="100"/>
      <c r="N49" s="100"/>
      <c r="O49" s="17"/>
    </row>
    <row r="50" spans="2:19" x14ac:dyDescent="0.3">
      <c r="B50" s="15"/>
      <c r="C50" s="29"/>
      <c r="D50" s="29"/>
      <c r="E50" s="29"/>
      <c r="F50" s="28"/>
      <c r="G50" s="28"/>
      <c r="H50" s="28"/>
      <c r="I50" s="28"/>
      <c r="J50" s="28"/>
      <c r="K50" s="28"/>
      <c r="L50" s="28"/>
      <c r="M50" s="28"/>
      <c r="N50" s="28"/>
      <c r="O50" s="17"/>
    </row>
    <row r="51" spans="2:19" ht="12.75" customHeight="1" x14ac:dyDescent="0.3">
      <c r="B51" s="15"/>
      <c r="F51" s="100" t="s">
        <v>16</v>
      </c>
      <c r="G51" s="100"/>
      <c r="H51" s="100"/>
      <c r="I51" s="100"/>
      <c r="J51" s="100"/>
      <c r="K51" s="100"/>
      <c r="L51" s="100"/>
      <c r="M51" s="100"/>
      <c r="N51" s="100"/>
      <c r="O51" s="17"/>
      <c r="S51" s="26"/>
    </row>
    <row r="52" spans="2:19" x14ac:dyDescent="0.3">
      <c r="B52" s="15"/>
      <c r="C52" s="29"/>
      <c r="D52" s="29"/>
      <c r="E52" s="29"/>
      <c r="F52" s="100"/>
      <c r="G52" s="100"/>
      <c r="H52" s="100"/>
      <c r="I52" s="100"/>
      <c r="J52" s="100"/>
      <c r="K52" s="100"/>
      <c r="L52" s="100"/>
      <c r="M52" s="100"/>
      <c r="N52" s="100"/>
      <c r="O52" s="17"/>
    </row>
    <row r="53" spans="2:19" x14ac:dyDescent="0.3">
      <c r="B53" s="15"/>
      <c r="C53" s="29"/>
      <c r="D53" s="29"/>
      <c r="E53" s="29"/>
      <c r="F53" s="100"/>
      <c r="G53" s="100"/>
      <c r="H53" s="100"/>
      <c r="I53" s="100"/>
      <c r="J53" s="100"/>
      <c r="K53" s="100"/>
      <c r="L53" s="100"/>
      <c r="M53" s="100"/>
      <c r="N53" s="100"/>
      <c r="O53" s="17"/>
    </row>
    <row r="54" spans="2:19" x14ac:dyDescent="0.3">
      <c r="B54" s="15"/>
      <c r="C54" s="29"/>
      <c r="D54" s="29"/>
      <c r="E54" s="29"/>
      <c r="F54" s="28"/>
      <c r="G54" s="28"/>
      <c r="H54" s="28"/>
      <c r="I54" s="28"/>
      <c r="J54" s="28"/>
      <c r="K54" s="28"/>
      <c r="L54" s="28"/>
      <c r="M54" s="28"/>
      <c r="N54" s="28"/>
      <c r="O54" s="17"/>
    </row>
    <row r="55" spans="2:19" ht="21.75" customHeight="1" x14ac:dyDescent="0.35">
      <c r="B55" s="15"/>
      <c r="C55" s="22" t="s">
        <v>17</v>
      </c>
      <c r="D55" s="25"/>
      <c r="E55" s="25"/>
      <c r="F55" s="25"/>
      <c r="G55" s="25"/>
      <c r="H55" s="25"/>
      <c r="I55" s="25"/>
      <c r="J55" s="25"/>
      <c r="K55" s="25"/>
      <c r="L55" s="25"/>
      <c r="M55" s="30"/>
      <c r="O55" s="17"/>
    </row>
    <row r="56" spans="2:19" ht="12.75" customHeight="1" x14ac:dyDescent="0.3">
      <c r="B56" s="15"/>
      <c r="C56" s="116" t="s">
        <v>18</v>
      </c>
      <c r="D56" s="117"/>
      <c r="E56" s="117"/>
      <c r="F56" s="117"/>
      <c r="G56" s="117"/>
      <c r="H56" s="117"/>
      <c r="I56" s="117"/>
      <c r="J56" s="117"/>
      <c r="K56" s="117"/>
      <c r="L56" s="117"/>
      <c r="M56" s="117"/>
      <c r="N56" s="118"/>
      <c r="O56" s="17"/>
    </row>
    <row r="57" spans="2:19" x14ac:dyDescent="0.3">
      <c r="B57" s="15"/>
      <c r="C57" s="119"/>
      <c r="D57" s="120"/>
      <c r="E57" s="120"/>
      <c r="F57" s="120"/>
      <c r="G57" s="120"/>
      <c r="H57" s="120"/>
      <c r="I57" s="120"/>
      <c r="J57" s="120"/>
      <c r="K57" s="120"/>
      <c r="L57" s="120"/>
      <c r="M57" s="120"/>
      <c r="N57" s="121"/>
      <c r="O57" s="17"/>
    </row>
    <row r="58" spans="2:19" x14ac:dyDescent="0.3">
      <c r="B58" s="15"/>
      <c r="C58" s="119"/>
      <c r="D58" s="120"/>
      <c r="E58" s="120"/>
      <c r="F58" s="120"/>
      <c r="G58" s="120"/>
      <c r="H58" s="120"/>
      <c r="I58" s="120"/>
      <c r="J58" s="120"/>
      <c r="K58" s="120"/>
      <c r="L58" s="120"/>
      <c r="M58" s="120"/>
      <c r="N58" s="121"/>
      <c r="O58" s="17"/>
    </row>
    <row r="59" spans="2:19" x14ac:dyDescent="0.3">
      <c r="B59" s="15"/>
      <c r="C59" s="119"/>
      <c r="D59" s="120"/>
      <c r="E59" s="120"/>
      <c r="F59" s="120"/>
      <c r="G59" s="120"/>
      <c r="H59" s="120"/>
      <c r="I59" s="120"/>
      <c r="J59" s="120"/>
      <c r="K59" s="120"/>
      <c r="L59" s="120"/>
      <c r="M59" s="120"/>
      <c r="N59" s="121"/>
      <c r="O59" s="17"/>
    </row>
    <row r="60" spans="2:19" x14ac:dyDescent="0.3">
      <c r="B60" s="15"/>
      <c r="C60" s="119"/>
      <c r="D60" s="120"/>
      <c r="E60" s="120"/>
      <c r="F60" s="120"/>
      <c r="G60" s="120"/>
      <c r="H60" s="120"/>
      <c r="I60" s="120"/>
      <c r="J60" s="120"/>
      <c r="K60" s="120"/>
      <c r="L60" s="120"/>
      <c r="M60" s="120"/>
      <c r="N60" s="121"/>
      <c r="O60" s="17"/>
    </row>
    <row r="61" spans="2:19" ht="18" customHeight="1" x14ac:dyDescent="0.3">
      <c r="B61" s="15"/>
      <c r="C61" s="119"/>
      <c r="D61" s="120"/>
      <c r="E61" s="120"/>
      <c r="F61" s="120"/>
      <c r="G61" s="120"/>
      <c r="H61" s="120"/>
      <c r="I61" s="120"/>
      <c r="J61" s="120"/>
      <c r="K61" s="120"/>
      <c r="L61" s="120"/>
      <c r="M61" s="120"/>
      <c r="N61" s="121"/>
      <c r="O61" s="17"/>
    </row>
    <row r="62" spans="2:19" ht="18" customHeight="1" x14ac:dyDescent="0.3">
      <c r="B62" s="15"/>
      <c r="C62" s="119"/>
      <c r="D62" s="120"/>
      <c r="E62" s="120"/>
      <c r="F62" s="120"/>
      <c r="G62" s="120"/>
      <c r="H62" s="120"/>
      <c r="I62" s="120"/>
      <c r="J62" s="120"/>
      <c r="K62" s="120"/>
      <c r="L62" s="120"/>
      <c r="M62" s="120"/>
      <c r="N62" s="121"/>
      <c r="O62" s="17"/>
    </row>
    <row r="63" spans="2:19" ht="18" customHeight="1" x14ac:dyDescent="0.3">
      <c r="B63" s="15"/>
      <c r="C63" s="119"/>
      <c r="D63" s="120"/>
      <c r="E63" s="120"/>
      <c r="F63" s="120"/>
      <c r="G63" s="120"/>
      <c r="H63" s="120"/>
      <c r="I63" s="120"/>
      <c r="J63" s="120"/>
      <c r="K63" s="120"/>
      <c r="L63" s="120"/>
      <c r="M63" s="120"/>
      <c r="N63" s="121"/>
      <c r="O63" s="17"/>
    </row>
    <row r="64" spans="2:19" ht="18" customHeight="1" x14ac:dyDescent="0.3">
      <c r="B64" s="15"/>
      <c r="C64" s="119"/>
      <c r="D64" s="120"/>
      <c r="E64" s="120"/>
      <c r="F64" s="120"/>
      <c r="G64" s="120"/>
      <c r="H64" s="120"/>
      <c r="I64" s="120"/>
      <c r="J64" s="120"/>
      <c r="K64" s="120"/>
      <c r="L64" s="120"/>
      <c r="M64" s="120"/>
      <c r="N64" s="121"/>
      <c r="O64" s="17"/>
    </row>
    <row r="65" spans="2:15" ht="18" customHeight="1" x14ac:dyDescent="0.3">
      <c r="B65" s="15"/>
      <c r="C65" s="119"/>
      <c r="D65" s="120"/>
      <c r="E65" s="120"/>
      <c r="F65" s="120"/>
      <c r="G65" s="120"/>
      <c r="H65" s="120"/>
      <c r="I65" s="120"/>
      <c r="J65" s="120"/>
      <c r="K65" s="120"/>
      <c r="L65" s="120"/>
      <c r="M65" s="120"/>
      <c r="N65" s="121"/>
      <c r="O65" s="17"/>
    </row>
    <row r="66" spans="2:15" ht="18" customHeight="1" x14ac:dyDescent="0.3">
      <c r="B66" s="15"/>
      <c r="C66" s="119"/>
      <c r="D66" s="120"/>
      <c r="E66" s="120"/>
      <c r="F66" s="120"/>
      <c r="G66" s="120"/>
      <c r="H66" s="120"/>
      <c r="I66" s="120"/>
      <c r="J66" s="120"/>
      <c r="K66" s="120"/>
      <c r="L66" s="120"/>
      <c r="M66" s="120"/>
      <c r="N66" s="121"/>
      <c r="O66" s="17"/>
    </row>
    <row r="67" spans="2:15" ht="18" customHeight="1" x14ac:dyDescent="0.3">
      <c r="B67" s="15"/>
      <c r="C67" s="119"/>
      <c r="D67" s="120"/>
      <c r="E67" s="120"/>
      <c r="F67" s="120"/>
      <c r="G67" s="120"/>
      <c r="H67" s="120"/>
      <c r="I67" s="120"/>
      <c r="J67" s="120"/>
      <c r="K67" s="120"/>
      <c r="L67" s="120"/>
      <c r="M67" s="120"/>
      <c r="N67" s="121"/>
      <c r="O67" s="17"/>
    </row>
    <row r="68" spans="2:15" ht="18" customHeight="1" x14ac:dyDescent="0.3">
      <c r="B68" s="15"/>
      <c r="C68" s="119"/>
      <c r="D68" s="120"/>
      <c r="E68" s="120"/>
      <c r="F68" s="120"/>
      <c r="G68" s="120"/>
      <c r="H68" s="120"/>
      <c r="I68" s="120"/>
      <c r="J68" s="120"/>
      <c r="K68" s="120"/>
      <c r="L68" s="120"/>
      <c r="M68" s="120"/>
      <c r="N68" s="121"/>
      <c r="O68" s="17"/>
    </row>
    <row r="69" spans="2:15" ht="18" customHeight="1" x14ac:dyDescent="0.3">
      <c r="B69" s="15"/>
      <c r="C69" s="119"/>
      <c r="D69" s="120"/>
      <c r="E69" s="120"/>
      <c r="F69" s="120"/>
      <c r="G69" s="120"/>
      <c r="H69" s="120"/>
      <c r="I69" s="120"/>
      <c r="J69" s="120"/>
      <c r="K69" s="120"/>
      <c r="L69" s="120"/>
      <c r="M69" s="120"/>
      <c r="N69" s="121"/>
      <c r="O69" s="17"/>
    </row>
    <row r="70" spans="2:15" ht="18" customHeight="1" x14ac:dyDescent="0.3">
      <c r="B70" s="15"/>
      <c r="C70" s="119"/>
      <c r="D70" s="120"/>
      <c r="E70" s="120"/>
      <c r="F70" s="120"/>
      <c r="G70" s="120"/>
      <c r="H70" s="120"/>
      <c r="I70" s="120"/>
      <c r="J70" s="120"/>
      <c r="K70" s="120"/>
      <c r="L70" s="120"/>
      <c r="M70" s="120"/>
      <c r="N70" s="121"/>
      <c r="O70" s="17"/>
    </row>
    <row r="71" spans="2:15" ht="18" customHeight="1" x14ac:dyDescent="0.3">
      <c r="B71" s="15"/>
      <c r="C71" s="119"/>
      <c r="D71" s="120"/>
      <c r="E71" s="120"/>
      <c r="F71" s="120"/>
      <c r="G71" s="120"/>
      <c r="H71" s="120"/>
      <c r="I71" s="120"/>
      <c r="J71" s="120"/>
      <c r="K71" s="120"/>
      <c r="L71" s="120"/>
      <c r="M71" s="120"/>
      <c r="N71" s="121"/>
      <c r="O71" s="17"/>
    </row>
    <row r="72" spans="2:15" ht="18" customHeight="1" x14ac:dyDescent="0.3">
      <c r="B72" s="15"/>
      <c r="C72" s="119"/>
      <c r="D72" s="120"/>
      <c r="E72" s="120"/>
      <c r="F72" s="120"/>
      <c r="G72" s="120"/>
      <c r="H72" s="120"/>
      <c r="I72" s="120"/>
      <c r="J72" s="120"/>
      <c r="K72" s="120"/>
      <c r="L72" s="120"/>
      <c r="M72" s="120"/>
      <c r="N72" s="121"/>
      <c r="O72" s="17"/>
    </row>
    <row r="73" spans="2:15" ht="18" customHeight="1" x14ac:dyDescent="0.3">
      <c r="B73" s="15"/>
      <c r="C73" s="119"/>
      <c r="D73" s="120"/>
      <c r="E73" s="120"/>
      <c r="F73" s="120"/>
      <c r="G73" s="120"/>
      <c r="H73" s="120"/>
      <c r="I73" s="120"/>
      <c r="J73" s="120"/>
      <c r="K73" s="120"/>
      <c r="L73" s="120"/>
      <c r="M73" s="120"/>
      <c r="N73" s="121"/>
      <c r="O73" s="17"/>
    </row>
    <row r="74" spans="2:15" ht="18" customHeight="1" x14ac:dyDescent="0.3">
      <c r="B74" s="15"/>
      <c r="C74" s="119"/>
      <c r="D74" s="120"/>
      <c r="E74" s="120"/>
      <c r="F74" s="120"/>
      <c r="G74" s="120"/>
      <c r="H74" s="120"/>
      <c r="I74" s="120"/>
      <c r="J74" s="120"/>
      <c r="K74" s="120"/>
      <c r="L74" s="120"/>
      <c r="M74" s="120"/>
      <c r="N74" s="121"/>
      <c r="O74" s="17"/>
    </row>
    <row r="75" spans="2:15" ht="18" customHeight="1" x14ac:dyDescent="0.3">
      <c r="B75" s="15"/>
      <c r="C75" s="119"/>
      <c r="D75" s="120"/>
      <c r="E75" s="120"/>
      <c r="F75" s="120"/>
      <c r="G75" s="120"/>
      <c r="H75" s="120"/>
      <c r="I75" s="120"/>
      <c r="J75" s="120"/>
      <c r="K75" s="120"/>
      <c r="L75" s="120"/>
      <c r="M75" s="120"/>
      <c r="N75" s="121"/>
      <c r="O75" s="17"/>
    </row>
    <row r="76" spans="2:15" ht="18" customHeight="1" x14ac:dyDescent="0.3">
      <c r="B76" s="15"/>
      <c r="C76" s="119"/>
      <c r="D76" s="120"/>
      <c r="E76" s="120"/>
      <c r="F76" s="120"/>
      <c r="G76" s="120"/>
      <c r="H76" s="120"/>
      <c r="I76" s="120"/>
      <c r="J76" s="120"/>
      <c r="K76" s="120"/>
      <c r="L76" s="120"/>
      <c r="M76" s="120"/>
      <c r="N76" s="121"/>
      <c r="O76" s="17"/>
    </row>
    <row r="77" spans="2:15" ht="15" customHeight="1" x14ac:dyDescent="0.3">
      <c r="B77" s="15"/>
      <c r="C77" s="119"/>
      <c r="D77" s="120"/>
      <c r="E77" s="120"/>
      <c r="F77" s="120"/>
      <c r="G77" s="120"/>
      <c r="H77" s="120"/>
      <c r="I77" s="120"/>
      <c r="J77" s="120"/>
      <c r="K77" s="120"/>
      <c r="L77" s="120"/>
      <c r="M77" s="120"/>
      <c r="N77" s="121"/>
      <c r="O77" s="17"/>
    </row>
    <row r="78" spans="2:15" x14ac:dyDescent="0.3">
      <c r="B78" s="15"/>
      <c r="C78" s="122"/>
      <c r="D78" s="123"/>
      <c r="E78" s="123"/>
      <c r="F78" s="123"/>
      <c r="G78" s="123"/>
      <c r="H78" s="123"/>
      <c r="I78" s="123"/>
      <c r="J78" s="123"/>
      <c r="K78" s="123"/>
      <c r="L78" s="123"/>
      <c r="M78" s="123"/>
      <c r="N78" s="124"/>
      <c r="O78" s="17"/>
    </row>
    <row r="79" spans="2:15" x14ac:dyDescent="0.3">
      <c r="B79" s="15"/>
      <c r="C79" s="10" t="s">
        <v>19</v>
      </c>
      <c r="O79" s="17"/>
    </row>
    <row r="80" spans="2:15" x14ac:dyDescent="0.3">
      <c r="B80" s="15"/>
      <c r="C80" s="28"/>
      <c r="D80" s="28"/>
      <c r="E80" s="28"/>
      <c r="F80" s="28"/>
      <c r="G80" s="28"/>
      <c r="H80" s="28"/>
      <c r="I80" s="28"/>
      <c r="J80" s="28"/>
      <c r="K80" s="28"/>
      <c r="L80" s="28"/>
      <c r="M80" s="28"/>
      <c r="N80" s="28"/>
      <c r="O80" s="17"/>
    </row>
    <row r="81" spans="2:15" ht="17.5" x14ac:dyDescent="0.35">
      <c r="B81" s="15"/>
      <c r="C81" s="22" t="s">
        <v>20</v>
      </c>
      <c r="D81" s="31"/>
      <c r="E81" s="31"/>
      <c r="F81" s="31"/>
      <c r="G81" s="31"/>
      <c r="H81" s="31"/>
      <c r="I81" s="31"/>
      <c r="J81" s="31"/>
      <c r="K81" s="31"/>
      <c r="L81" s="31"/>
      <c r="M81" s="31"/>
      <c r="O81" s="17"/>
    </row>
    <row r="82" spans="2:15" ht="12.75" customHeight="1" x14ac:dyDescent="0.3">
      <c r="B82" s="15"/>
      <c r="C82" s="125" t="s">
        <v>21</v>
      </c>
      <c r="D82" s="126"/>
      <c r="E82" s="126"/>
      <c r="F82" s="126"/>
      <c r="G82" s="126"/>
      <c r="H82" s="126"/>
      <c r="I82" s="126"/>
      <c r="J82" s="126"/>
      <c r="K82" s="126"/>
      <c r="L82" s="126"/>
      <c r="M82" s="126"/>
      <c r="N82" s="127"/>
      <c r="O82" s="17"/>
    </row>
    <row r="83" spans="2:15" ht="17.25" customHeight="1" x14ac:dyDescent="0.3">
      <c r="B83" s="15"/>
      <c r="C83" s="128"/>
      <c r="D83" s="100"/>
      <c r="E83" s="100"/>
      <c r="F83" s="100"/>
      <c r="G83" s="100"/>
      <c r="H83" s="100"/>
      <c r="I83" s="100"/>
      <c r="J83" s="100"/>
      <c r="K83" s="100"/>
      <c r="L83" s="100"/>
      <c r="M83" s="100"/>
      <c r="N83" s="129"/>
      <c r="O83" s="17"/>
    </row>
    <row r="84" spans="2:15" ht="12.75" customHeight="1" x14ac:dyDescent="0.3">
      <c r="B84" s="15"/>
      <c r="C84" s="128" t="s">
        <v>22</v>
      </c>
      <c r="D84" s="100"/>
      <c r="E84" s="100"/>
      <c r="F84" s="100"/>
      <c r="G84" s="100"/>
      <c r="H84" s="100"/>
      <c r="I84" s="100"/>
      <c r="J84" s="100"/>
      <c r="K84" s="100"/>
      <c r="L84" s="100"/>
      <c r="M84" s="100"/>
      <c r="N84" s="129"/>
      <c r="O84" s="17"/>
    </row>
    <row r="85" spans="2:15" x14ac:dyDescent="0.3">
      <c r="B85" s="15"/>
      <c r="C85" s="128"/>
      <c r="D85" s="100"/>
      <c r="E85" s="100"/>
      <c r="F85" s="100"/>
      <c r="G85" s="100"/>
      <c r="H85" s="100"/>
      <c r="I85" s="100"/>
      <c r="J85" s="100"/>
      <c r="K85" s="100"/>
      <c r="L85" s="100"/>
      <c r="M85" s="100"/>
      <c r="N85" s="129"/>
      <c r="O85" s="17"/>
    </row>
    <row r="86" spans="2:15" x14ac:dyDescent="0.3">
      <c r="B86" s="15"/>
      <c r="C86" s="128"/>
      <c r="D86" s="100"/>
      <c r="E86" s="100"/>
      <c r="F86" s="100"/>
      <c r="G86" s="100"/>
      <c r="H86" s="100"/>
      <c r="I86" s="100"/>
      <c r="J86" s="100"/>
      <c r="K86" s="100"/>
      <c r="L86" s="100"/>
      <c r="M86" s="100"/>
      <c r="N86" s="129"/>
      <c r="O86" s="17"/>
    </row>
    <row r="87" spans="2:15" x14ac:dyDescent="0.3">
      <c r="B87" s="15"/>
      <c r="C87" s="128"/>
      <c r="D87" s="100"/>
      <c r="E87" s="100"/>
      <c r="F87" s="100"/>
      <c r="G87" s="100"/>
      <c r="H87" s="100"/>
      <c r="I87" s="100"/>
      <c r="J87" s="100"/>
      <c r="K87" s="100"/>
      <c r="L87" s="100"/>
      <c r="M87" s="100"/>
      <c r="N87" s="129"/>
      <c r="O87" s="17"/>
    </row>
    <row r="88" spans="2:15" x14ac:dyDescent="0.3">
      <c r="B88" s="15"/>
      <c r="C88" s="130"/>
      <c r="D88" s="131"/>
      <c r="E88" s="131"/>
      <c r="F88" s="131"/>
      <c r="G88" s="131"/>
      <c r="H88" s="131"/>
      <c r="I88" s="131"/>
      <c r="J88" s="131"/>
      <c r="K88" s="131"/>
      <c r="L88" s="131"/>
      <c r="M88" s="131"/>
      <c r="N88" s="132"/>
      <c r="O88" s="17"/>
    </row>
    <row r="89" spans="2:15" x14ac:dyDescent="0.3">
      <c r="B89" s="15"/>
      <c r="C89" s="28"/>
      <c r="D89" s="28"/>
      <c r="E89" s="28"/>
      <c r="F89" s="28"/>
      <c r="G89" s="28"/>
      <c r="H89" s="28"/>
      <c r="I89" s="28"/>
      <c r="J89" s="28"/>
      <c r="K89" s="28"/>
      <c r="L89" s="28"/>
      <c r="M89" s="28"/>
      <c r="N89" s="28"/>
      <c r="O89" s="17"/>
    </row>
    <row r="90" spans="2:15" ht="13" x14ac:dyDescent="0.3">
      <c r="B90" s="15"/>
      <c r="C90" s="32"/>
      <c r="D90" s="19"/>
      <c r="E90" s="26"/>
      <c r="F90" s="26"/>
      <c r="N90" s="33" t="s">
        <v>23</v>
      </c>
      <c r="O90" s="17"/>
    </row>
    <row r="91" spans="2:15" ht="14" x14ac:dyDescent="0.3">
      <c r="B91" s="15"/>
      <c r="C91" s="32" t="s">
        <v>24</v>
      </c>
      <c r="E91" s="10" t="s">
        <v>25</v>
      </c>
      <c r="F91" s="26"/>
      <c r="H91" s="16"/>
      <c r="M91" s="34"/>
      <c r="N91" s="35" t="s">
        <v>26</v>
      </c>
      <c r="O91" s="17"/>
    </row>
    <row r="92" spans="2:15" ht="13" x14ac:dyDescent="0.3">
      <c r="B92" s="15"/>
      <c r="C92" s="32" t="s">
        <v>27</v>
      </c>
      <c r="E92" s="99">
        <v>45014</v>
      </c>
      <c r="F92" s="36"/>
      <c r="G92" s="37"/>
      <c r="O92" s="17"/>
    </row>
    <row r="93" spans="2:15" x14ac:dyDescent="0.3">
      <c r="B93" s="15"/>
      <c r="C93" s="38"/>
      <c r="O93" s="17"/>
    </row>
    <row r="94" spans="2:15" x14ac:dyDescent="0.3">
      <c r="B94" s="15"/>
      <c r="F94" s="26"/>
      <c r="G94" s="26"/>
      <c r="H94" s="26"/>
      <c r="I94" s="26"/>
      <c r="J94" s="26"/>
      <c r="O94" s="17"/>
    </row>
    <row r="95" spans="2:15" x14ac:dyDescent="0.3">
      <c r="B95" s="15"/>
      <c r="F95" s="26"/>
      <c r="G95" s="26"/>
      <c r="H95" s="26"/>
      <c r="I95" s="26"/>
      <c r="J95" s="26"/>
      <c r="O95" s="17"/>
    </row>
    <row r="96" spans="2:15" x14ac:dyDescent="0.3">
      <c r="B96" s="15"/>
      <c r="O96" s="17"/>
    </row>
    <row r="97" spans="2:15" ht="13" thickBot="1" x14ac:dyDescent="0.35">
      <c r="B97" s="39"/>
      <c r="C97" s="40"/>
      <c r="D97" s="40"/>
      <c r="E97" s="40"/>
      <c r="F97" s="40"/>
      <c r="G97" s="40"/>
      <c r="H97" s="40"/>
      <c r="I97" s="40"/>
      <c r="J97" s="40"/>
      <c r="K97" s="40"/>
      <c r="L97" s="40"/>
      <c r="M97" s="40"/>
      <c r="N97" s="40"/>
      <c r="O97" s="41"/>
    </row>
  </sheetData>
  <sheetProtection sheet="1" objects="1" scenarios="1"/>
  <mergeCells count="17">
    <mergeCell ref="F47:N49"/>
    <mergeCell ref="F51:N53"/>
    <mergeCell ref="C56:N78"/>
    <mergeCell ref="C82:N83"/>
    <mergeCell ref="C84:N88"/>
    <mergeCell ref="F43:N45"/>
    <mergeCell ref="C4:K6"/>
    <mergeCell ref="C7:K7"/>
    <mergeCell ref="E9:N9"/>
    <mergeCell ref="E10:N10"/>
    <mergeCell ref="C13:N17"/>
    <mergeCell ref="F20:N21"/>
    <mergeCell ref="F23:N25"/>
    <mergeCell ref="F27:N29"/>
    <mergeCell ref="F31:N33"/>
    <mergeCell ref="F35:N37"/>
    <mergeCell ref="F39:N4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408"/>
  <sheetViews>
    <sheetView showGridLines="0" zoomScale="70" zoomScaleNormal="70" workbookViewId="0">
      <pane xSplit="1" ySplit="1" topLeftCell="B2" activePane="bottomRight" state="frozen"/>
      <selection pane="topRight" activeCell="B1" sqref="B1"/>
      <selection pane="bottomLeft" activeCell="A2" sqref="A2"/>
      <selection pane="bottomRight" activeCell="Q5" sqref="Q5"/>
    </sheetView>
  </sheetViews>
  <sheetFormatPr defaultColWidth="9" defaultRowHeight="12.5" x14ac:dyDescent="0.3"/>
  <cols>
    <col min="1" max="1" width="23" style="6" customWidth="1"/>
    <col min="2" max="2" width="9.33203125" style="6" customWidth="1"/>
    <col min="3" max="3" width="29.58203125" style="6" customWidth="1"/>
    <col min="4" max="4" width="97.83203125" style="6" customWidth="1"/>
    <col min="5" max="8" width="12.08203125" style="6" customWidth="1"/>
    <col min="9" max="9" width="17" style="6" customWidth="1"/>
    <col min="10" max="10" width="72.75" style="6" customWidth="1"/>
    <col min="11" max="14" width="12.08203125" style="6" customWidth="1"/>
    <col min="15" max="15" width="16.58203125" style="6" customWidth="1"/>
    <col min="16" max="16" width="29.58203125" style="6" customWidth="1"/>
    <col min="17" max="20" width="12.08203125" style="6" customWidth="1"/>
    <col min="21" max="21" width="15.33203125" style="57" customWidth="1"/>
    <col min="22" max="22" width="12.08203125" style="6" customWidth="1"/>
    <col min="23" max="24" width="29.58203125" style="6" customWidth="1"/>
    <col min="25" max="16384" width="9" style="9"/>
  </cols>
  <sheetData>
    <row r="1" spans="1:24" s="1" customFormat="1" ht="26" x14ac:dyDescent="0.3">
      <c r="A1" s="4" t="s">
        <v>28</v>
      </c>
      <c r="B1" s="4" t="s">
        <v>29</v>
      </c>
      <c r="C1" s="4" t="s">
        <v>30</v>
      </c>
      <c r="D1" s="4" t="s">
        <v>31</v>
      </c>
      <c r="E1" s="4" t="s">
        <v>32</v>
      </c>
      <c r="F1" s="4" t="s">
        <v>33</v>
      </c>
      <c r="G1" s="4" t="s">
        <v>34</v>
      </c>
      <c r="H1" s="4" t="s">
        <v>35</v>
      </c>
      <c r="I1" s="86" t="s">
        <v>36</v>
      </c>
      <c r="J1" s="4" t="s">
        <v>37</v>
      </c>
      <c r="K1" s="4" t="s">
        <v>38</v>
      </c>
      <c r="L1" s="4" t="s">
        <v>33</v>
      </c>
      <c r="M1" s="4" t="s">
        <v>34</v>
      </c>
      <c r="N1" s="4" t="s">
        <v>39</v>
      </c>
      <c r="O1" s="86" t="s">
        <v>40</v>
      </c>
      <c r="P1" s="4" t="s">
        <v>41</v>
      </c>
      <c r="Q1" s="4" t="s">
        <v>42</v>
      </c>
      <c r="R1" s="4" t="s">
        <v>33</v>
      </c>
      <c r="S1" s="4" t="s">
        <v>34</v>
      </c>
      <c r="T1" s="4" t="s">
        <v>43</v>
      </c>
      <c r="U1" s="44" t="s">
        <v>44</v>
      </c>
      <c r="V1" s="4" t="s">
        <v>45</v>
      </c>
      <c r="W1" s="4" t="s">
        <v>46</v>
      </c>
      <c r="X1" s="4" t="s">
        <v>47</v>
      </c>
    </row>
    <row r="2" spans="1:24" s="51" customFormat="1" ht="112.5" x14ac:dyDescent="0.3">
      <c r="A2" s="7" t="s">
        <v>48</v>
      </c>
      <c r="B2" s="7" t="s">
        <v>49</v>
      </c>
      <c r="C2" s="7" t="s">
        <v>50</v>
      </c>
      <c r="D2" s="7" t="s">
        <v>51</v>
      </c>
      <c r="E2" s="7">
        <v>2</v>
      </c>
      <c r="F2" s="7">
        <v>2</v>
      </c>
      <c r="G2" s="7">
        <v>2</v>
      </c>
      <c r="H2" s="7">
        <f t="shared" ref="H2:H13" si="0">IF(E2="N/A", "N/A", (F2+G2)/2)</f>
        <v>2</v>
      </c>
      <c r="I2" s="85">
        <f>IF(E2="N/A", "N/A", E2*H2)</f>
        <v>4</v>
      </c>
      <c r="J2" s="7" t="s">
        <v>52</v>
      </c>
      <c r="K2" s="7" t="s">
        <v>53</v>
      </c>
      <c r="L2" s="7" t="s">
        <v>53</v>
      </c>
      <c r="M2" s="7" t="s">
        <v>53</v>
      </c>
      <c r="N2" s="7" t="str">
        <f>IF(K2="N/A", "N/A", (L2+M2)/2)</f>
        <v>N/A</v>
      </c>
      <c r="O2" s="85" t="str">
        <f>IF(K2="N/A", "N/A", K2*N2)</f>
        <v>N/A</v>
      </c>
      <c r="P2" s="7" t="s">
        <v>52</v>
      </c>
      <c r="Q2" s="7" t="s">
        <v>53</v>
      </c>
      <c r="R2" s="7" t="s">
        <v>53</v>
      </c>
      <c r="S2" s="7" t="s">
        <v>53</v>
      </c>
      <c r="T2" s="7" t="str">
        <f>IF(Q2="N/A", "N/A", (R2+S2)/2)</f>
        <v>N/A</v>
      </c>
      <c r="U2" s="85" t="str">
        <f>IF(Q2="N/A", "N/A", Q2*T2)</f>
        <v>N/A</v>
      </c>
      <c r="V2" s="7">
        <v>2030</v>
      </c>
      <c r="W2" s="7" t="s">
        <v>54</v>
      </c>
      <c r="X2" s="7" t="s">
        <v>55</v>
      </c>
    </row>
    <row r="3" spans="1:24" s="51" customFormat="1" ht="100" x14ac:dyDescent="0.3">
      <c r="A3" s="7" t="s">
        <v>56</v>
      </c>
      <c r="B3" s="7" t="s">
        <v>57</v>
      </c>
      <c r="C3" s="7" t="s">
        <v>58</v>
      </c>
      <c r="D3" s="7" t="s">
        <v>59</v>
      </c>
      <c r="E3" s="7">
        <v>3</v>
      </c>
      <c r="F3" s="7">
        <v>2</v>
      </c>
      <c r="G3" s="7">
        <v>2</v>
      </c>
      <c r="H3" s="7">
        <f t="shared" si="0"/>
        <v>2</v>
      </c>
      <c r="I3" s="85">
        <f>IF(E3="N/A", "N/A", E3*H3)</f>
        <v>6</v>
      </c>
      <c r="J3" s="7" t="s">
        <v>52</v>
      </c>
      <c r="K3" s="7" t="s">
        <v>53</v>
      </c>
      <c r="L3" s="7" t="s">
        <v>53</v>
      </c>
      <c r="M3" s="7" t="s">
        <v>53</v>
      </c>
      <c r="N3" s="7" t="str">
        <f>IF(K3="N/A", "N/A", (L3+M3)/2)</f>
        <v>N/A</v>
      </c>
      <c r="O3" s="85" t="str">
        <f>IF(K3="N/A", "N/A", K3*N3)</f>
        <v>N/A</v>
      </c>
      <c r="P3" s="7" t="s">
        <v>52</v>
      </c>
      <c r="Q3" s="7" t="s">
        <v>53</v>
      </c>
      <c r="R3" s="7" t="s">
        <v>53</v>
      </c>
      <c r="S3" s="7" t="s">
        <v>53</v>
      </c>
      <c r="T3" s="7" t="str">
        <f>IF(Q3="N/A", "N/A", (R3+S3)/2)</f>
        <v>N/A</v>
      </c>
      <c r="U3" s="85" t="str">
        <f>IF(Q3="N/A", "N/A", Q3*T3)</f>
        <v>N/A</v>
      </c>
      <c r="V3" s="7">
        <v>2030</v>
      </c>
      <c r="W3" s="7" t="s">
        <v>60</v>
      </c>
      <c r="X3" s="7" t="s">
        <v>61</v>
      </c>
    </row>
    <row r="4" spans="1:24" s="51" customFormat="1" ht="213.5" x14ac:dyDescent="0.3">
      <c r="A4" s="52" t="s">
        <v>62</v>
      </c>
      <c r="B4" s="7" t="s">
        <v>63</v>
      </c>
      <c r="C4" s="7" t="s">
        <v>64</v>
      </c>
      <c r="D4" s="7" t="s">
        <v>65</v>
      </c>
      <c r="E4" s="7">
        <v>1</v>
      </c>
      <c r="F4" s="7">
        <v>3</v>
      </c>
      <c r="G4" s="7">
        <v>2</v>
      </c>
      <c r="H4" s="7">
        <f t="shared" si="0"/>
        <v>2.5</v>
      </c>
      <c r="I4" s="85">
        <f>IF(E4="N/A", "N/A", E4*H4)</f>
        <v>2.5</v>
      </c>
      <c r="J4" s="7" t="s">
        <v>66</v>
      </c>
      <c r="K4" s="7">
        <v>1</v>
      </c>
      <c r="L4" s="7">
        <v>2</v>
      </c>
      <c r="M4" s="7">
        <v>2</v>
      </c>
      <c r="N4" s="7">
        <f t="shared" ref="N4:N18" si="1">IF(K4="N/A", "N/A", (L4+M4)/2)</f>
        <v>2</v>
      </c>
      <c r="O4" s="85">
        <f t="shared" ref="O4:O18" si="2">IF(K4="N/A", "N/A", K4*N4)</f>
        <v>2</v>
      </c>
      <c r="P4" s="7" t="s">
        <v>52</v>
      </c>
      <c r="Q4" s="7" t="s">
        <v>53</v>
      </c>
      <c r="R4" s="7" t="s">
        <v>53</v>
      </c>
      <c r="S4" s="7" t="s">
        <v>53</v>
      </c>
      <c r="T4" s="7" t="str">
        <f t="shared" ref="T4:T16" si="3">IF(Q4="N/A", "N/A", (R4+S4)/2)</f>
        <v>N/A</v>
      </c>
      <c r="U4" s="85" t="str">
        <f t="shared" ref="U4:U18" si="4">IF(Q4="N/A", "N/A", Q4*T4)</f>
        <v>N/A</v>
      </c>
      <c r="V4" s="7">
        <v>2050</v>
      </c>
      <c r="W4" s="7" t="s">
        <v>67</v>
      </c>
      <c r="X4" s="7" t="s">
        <v>68</v>
      </c>
    </row>
    <row r="5" spans="1:24" s="51" customFormat="1" ht="237.5" x14ac:dyDescent="0.3">
      <c r="A5" s="7" t="s">
        <v>69</v>
      </c>
      <c r="B5" s="7" t="s">
        <v>49</v>
      </c>
      <c r="C5" s="7" t="s">
        <v>70</v>
      </c>
      <c r="D5" s="7" t="s">
        <v>71</v>
      </c>
      <c r="E5" s="7">
        <v>3</v>
      </c>
      <c r="F5" s="7">
        <v>3</v>
      </c>
      <c r="G5" s="7">
        <v>2</v>
      </c>
      <c r="H5" s="7">
        <f t="shared" si="0"/>
        <v>2.5</v>
      </c>
      <c r="I5" s="85">
        <f>IF(E5="N/A", "N/A", E5*H5)</f>
        <v>7.5</v>
      </c>
      <c r="J5" s="7" t="s">
        <v>72</v>
      </c>
      <c r="K5" s="7">
        <v>1</v>
      </c>
      <c r="L5" s="7">
        <v>1</v>
      </c>
      <c r="M5" s="7">
        <v>1</v>
      </c>
      <c r="N5" s="7">
        <f t="shared" si="1"/>
        <v>1</v>
      </c>
      <c r="O5" s="85">
        <f t="shared" si="2"/>
        <v>1</v>
      </c>
      <c r="P5" s="7" t="s">
        <v>52</v>
      </c>
      <c r="Q5" s="7" t="s">
        <v>53</v>
      </c>
      <c r="R5" s="7" t="s">
        <v>53</v>
      </c>
      <c r="S5" s="7" t="s">
        <v>53</v>
      </c>
      <c r="T5" s="7" t="str">
        <f t="shared" ref="T5" si="5">IF(Q5="N/A", "N/A", (R5+S5)/2)</f>
        <v>N/A</v>
      </c>
      <c r="U5" s="85" t="str">
        <f t="shared" ref="U5" si="6">IF(Q5="N/A", "N/A", Q5*T5)</f>
        <v>N/A</v>
      </c>
      <c r="V5" s="7">
        <v>2050</v>
      </c>
      <c r="W5" s="7" t="s">
        <v>60</v>
      </c>
      <c r="X5" s="7" t="s">
        <v>73</v>
      </c>
    </row>
    <row r="6" spans="1:24" s="51" customFormat="1" ht="220.5" customHeight="1" x14ac:dyDescent="0.3">
      <c r="A6" s="7" t="s">
        <v>74</v>
      </c>
      <c r="B6" s="7" t="s">
        <v>49</v>
      </c>
      <c r="C6" s="7" t="s">
        <v>75</v>
      </c>
      <c r="D6" s="7" t="s">
        <v>76</v>
      </c>
      <c r="E6" s="7">
        <v>3</v>
      </c>
      <c r="F6" s="7">
        <v>3</v>
      </c>
      <c r="G6" s="7">
        <v>3</v>
      </c>
      <c r="H6" s="7">
        <f t="shared" si="0"/>
        <v>3</v>
      </c>
      <c r="I6" s="85">
        <f t="shared" ref="I6:I18" si="7">IF(E6="N/A", "N/A", E6*H6)</f>
        <v>9</v>
      </c>
      <c r="J6" s="7" t="s">
        <v>77</v>
      </c>
      <c r="K6" s="7">
        <v>1</v>
      </c>
      <c r="L6" s="7">
        <v>2</v>
      </c>
      <c r="M6" s="7">
        <v>2</v>
      </c>
      <c r="N6" s="7">
        <f t="shared" si="1"/>
        <v>2</v>
      </c>
      <c r="O6" s="85">
        <f t="shared" si="2"/>
        <v>2</v>
      </c>
      <c r="P6" s="7" t="s">
        <v>52</v>
      </c>
      <c r="Q6" s="7" t="s">
        <v>53</v>
      </c>
      <c r="R6" s="7" t="s">
        <v>53</v>
      </c>
      <c r="S6" s="7" t="s">
        <v>53</v>
      </c>
      <c r="T6" s="7" t="str">
        <f t="shared" ref="T6" si="8">IF(Q6="N/A", "N/A", (R6+S6)/2)</f>
        <v>N/A</v>
      </c>
      <c r="U6" s="85" t="str">
        <f t="shared" ref="U6" si="9">IF(Q6="N/A", "N/A", Q6*T6)</f>
        <v>N/A</v>
      </c>
      <c r="V6" s="7">
        <v>2030</v>
      </c>
      <c r="W6" s="7" t="s">
        <v>78</v>
      </c>
      <c r="X6" s="7" t="s">
        <v>79</v>
      </c>
    </row>
    <row r="7" spans="1:24" s="51" customFormat="1" ht="225" x14ac:dyDescent="0.3">
      <c r="A7" s="7" t="s">
        <v>80</v>
      </c>
      <c r="B7" s="7" t="s">
        <v>49</v>
      </c>
      <c r="C7" s="7" t="s">
        <v>81</v>
      </c>
      <c r="D7" s="7" t="s">
        <v>82</v>
      </c>
      <c r="E7" s="7">
        <v>2</v>
      </c>
      <c r="F7" s="7">
        <v>3</v>
      </c>
      <c r="G7" s="7">
        <v>3</v>
      </c>
      <c r="H7" s="7">
        <f t="shared" si="0"/>
        <v>3</v>
      </c>
      <c r="I7" s="85">
        <f t="shared" si="7"/>
        <v>6</v>
      </c>
      <c r="J7" s="7" t="s">
        <v>52</v>
      </c>
      <c r="K7" s="7" t="s">
        <v>53</v>
      </c>
      <c r="L7" s="7" t="s">
        <v>53</v>
      </c>
      <c r="M7" s="7" t="s">
        <v>53</v>
      </c>
      <c r="N7" s="7" t="str">
        <f>IF(K7="N/A", "N/A", (L7+M7)/2)</f>
        <v>N/A</v>
      </c>
      <c r="O7" s="85" t="str">
        <f>IF(K7="N/A", "N/A", K7*N7)</f>
        <v>N/A</v>
      </c>
      <c r="P7" s="7" t="s">
        <v>52</v>
      </c>
      <c r="Q7" s="7" t="s">
        <v>53</v>
      </c>
      <c r="R7" s="7" t="s">
        <v>53</v>
      </c>
      <c r="S7" s="7" t="s">
        <v>53</v>
      </c>
      <c r="T7" s="7" t="str">
        <f>IF(Q7="N/A", "N/A", (R7+S7)/2)</f>
        <v>N/A</v>
      </c>
      <c r="U7" s="85" t="str">
        <f>IF(Q7="N/A", "N/A", Q7*T7)</f>
        <v>N/A</v>
      </c>
      <c r="V7" s="7">
        <v>2030</v>
      </c>
      <c r="W7" s="7" t="s">
        <v>83</v>
      </c>
      <c r="X7" s="7" t="s">
        <v>84</v>
      </c>
    </row>
    <row r="8" spans="1:24" s="51" customFormat="1" ht="150" x14ac:dyDescent="0.3">
      <c r="A8" s="7" t="s">
        <v>85</v>
      </c>
      <c r="B8" s="7" t="s">
        <v>49</v>
      </c>
      <c r="C8" s="7" t="s">
        <v>86</v>
      </c>
      <c r="D8" s="7" t="s">
        <v>87</v>
      </c>
      <c r="E8" s="7">
        <v>2</v>
      </c>
      <c r="F8" s="7">
        <v>3</v>
      </c>
      <c r="G8" s="7">
        <v>3</v>
      </c>
      <c r="H8" s="7">
        <f t="shared" si="0"/>
        <v>3</v>
      </c>
      <c r="I8" s="85">
        <f t="shared" si="7"/>
        <v>6</v>
      </c>
      <c r="J8" s="7" t="s">
        <v>52</v>
      </c>
      <c r="K8" s="7" t="s">
        <v>53</v>
      </c>
      <c r="L8" s="7" t="s">
        <v>53</v>
      </c>
      <c r="M8" s="7" t="s">
        <v>53</v>
      </c>
      <c r="N8" s="7" t="str">
        <f>IF(K8="N/A", "N/A", (L8+M8)/2)</f>
        <v>N/A</v>
      </c>
      <c r="O8" s="85" t="str">
        <f>IF(K8="N/A", "N/A", K8*N8)</f>
        <v>N/A</v>
      </c>
      <c r="P8" s="7" t="s">
        <v>52</v>
      </c>
      <c r="Q8" s="7" t="s">
        <v>53</v>
      </c>
      <c r="R8" s="7" t="s">
        <v>53</v>
      </c>
      <c r="S8" s="7" t="s">
        <v>53</v>
      </c>
      <c r="T8" s="7" t="str">
        <f>IF(Q8="N/A", "N/A", (R8+S8)/2)</f>
        <v>N/A</v>
      </c>
      <c r="U8" s="85" t="str">
        <f>IF(Q8="N/A", "N/A", Q8*T8)</f>
        <v>N/A</v>
      </c>
      <c r="V8" s="7">
        <v>2030</v>
      </c>
      <c r="W8" s="7" t="s">
        <v>88</v>
      </c>
      <c r="X8" s="7" t="s">
        <v>89</v>
      </c>
    </row>
    <row r="9" spans="1:24" s="51" customFormat="1" ht="187.5" x14ac:dyDescent="0.3">
      <c r="A9" s="7" t="s">
        <v>90</v>
      </c>
      <c r="B9" s="7" t="s">
        <v>49</v>
      </c>
      <c r="C9" s="7" t="s">
        <v>91</v>
      </c>
      <c r="D9" s="7" t="s">
        <v>92</v>
      </c>
      <c r="E9" s="7">
        <v>2</v>
      </c>
      <c r="F9" s="7">
        <v>3</v>
      </c>
      <c r="G9" s="7">
        <v>3</v>
      </c>
      <c r="H9" s="7">
        <f t="shared" si="0"/>
        <v>3</v>
      </c>
      <c r="I9" s="85">
        <f t="shared" si="7"/>
        <v>6</v>
      </c>
      <c r="J9" s="7" t="s">
        <v>52</v>
      </c>
      <c r="K9" s="7" t="s">
        <v>53</v>
      </c>
      <c r="L9" s="7" t="s">
        <v>53</v>
      </c>
      <c r="M9" s="7" t="s">
        <v>53</v>
      </c>
      <c r="N9" s="7" t="str">
        <f t="shared" si="1"/>
        <v>N/A</v>
      </c>
      <c r="O9" s="85" t="str">
        <f t="shared" si="2"/>
        <v>N/A</v>
      </c>
      <c r="P9" s="7" t="s">
        <v>52</v>
      </c>
      <c r="Q9" s="7" t="s">
        <v>53</v>
      </c>
      <c r="R9" s="7" t="s">
        <v>53</v>
      </c>
      <c r="S9" s="7" t="s">
        <v>53</v>
      </c>
      <c r="T9" s="7" t="str">
        <f t="shared" si="3"/>
        <v>N/A</v>
      </c>
      <c r="U9" s="85" t="str">
        <f t="shared" si="4"/>
        <v>N/A</v>
      </c>
      <c r="V9" s="7">
        <v>2050</v>
      </c>
      <c r="W9" s="7" t="s">
        <v>93</v>
      </c>
      <c r="X9" s="7" t="s">
        <v>94</v>
      </c>
    </row>
    <row r="10" spans="1:24" s="51" customFormat="1" ht="300" x14ac:dyDescent="0.3">
      <c r="A10" s="7" t="s">
        <v>95</v>
      </c>
      <c r="B10" s="7" t="s">
        <v>49</v>
      </c>
      <c r="C10" s="7" t="s">
        <v>96</v>
      </c>
      <c r="D10" s="55" t="s">
        <v>97</v>
      </c>
      <c r="E10" s="56">
        <v>0</v>
      </c>
      <c r="F10" s="56">
        <v>3</v>
      </c>
      <c r="G10" s="56">
        <v>1</v>
      </c>
      <c r="H10" s="7">
        <f t="shared" si="0"/>
        <v>2</v>
      </c>
      <c r="I10" s="85">
        <f t="shared" si="7"/>
        <v>0</v>
      </c>
      <c r="J10" s="56" t="s">
        <v>98</v>
      </c>
      <c r="K10" s="56">
        <v>3</v>
      </c>
      <c r="L10" s="56">
        <v>3</v>
      </c>
      <c r="M10" s="56">
        <v>3</v>
      </c>
      <c r="N10" s="7">
        <f t="shared" si="1"/>
        <v>3</v>
      </c>
      <c r="O10" s="85">
        <f t="shared" si="2"/>
        <v>9</v>
      </c>
      <c r="P10" s="56" t="s">
        <v>99</v>
      </c>
      <c r="Q10" s="56">
        <v>0</v>
      </c>
      <c r="R10" s="56">
        <v>2</v>
      </c>
      <c r="S10" s="56">
        <v>1</v>
      </c>
      <c r="T10" s="7">
        <f t="shared" si="3"/>
        <v>1.5</v>
      </c>
      <c r="U10" s="85">
        <f t="shared" si="4"/>
        <v>0</v>
      </c>
      <c r="V10" s="7">
        <v>2030</v>
      </c>
      <c r="W10" s="7" t="s">
        <v>100</v>
      </c>
      <c r="X10" s="7" t="s">
        <v>101</v>
      </c>
    </row>
    <row r="11" spans="1:24" s="51" customFormat="1" ht="385" customHeight="1" x14ac:dyDescent="0.3">
      <c r="A11" s="52" t="s">
        <v>102</v>
      </c>
      <c r="B11" s="7" t="s">
        <v>63</v>
      </c>
      <c r="C11" s="7" t="s">
        <v>103</v>
      </c>
      <c r="D11" s="59" t="s">
        <v>104</v>
      </c>
      <c r="E11" s="55">
        <v>2</v>
      </c>
      <c r="F11" s="56">
        <v>3</v>
      </c>
      <c r="G11" s="56">
        <v>3</v>
      </c>
      <c r="H11" s="7">
        <f t="shared" si="0"/>
        <v>3</v>
      </c>
      <c r="I11" s="85">
        <f t="shared" si="7"/>
        <v>6</v>
      </c>
      <c r="J11" s="59" t="s">
        <v>105</v>
      </c>
      <c r="K11" s="55">
        <v>3</v>
      </c>
      <c r="L11" s="56">
        <v>3</v>
      </c>
      <c r="M11" s="56">
        <v>3</v>
      </c>
      <c r="N11" s="7">
        <f t="shared" si="1"/>
        <v>3</v>
      </c>
      <c r="O11" s="85">
        <f t="shared" si="2"/>
        <v>9</v>
      </c>
      <c r="P11" s="55" t="s">
        <v>106</v>
      </c>
      <c r="Q11" s="55">
        <v>3</v>
      </c>
      <c r="R11" s="56">
        <v>3</v>
      </c>
      <c r="S11" s="56">
        <v>3</v>
      </c>
      <c r="T11" s="7">
        <f t="shared" si="3"/>
        <v>3</v>
      </c>
      <c r="U11" s="85">
        <f t="shared" si="4"/>
        <v>9</v>
      </c>
      <c r="V11" s="7">
        <v>2030</v>
      </c>
      <c r="W11" s="55" t="s">
        <v>107</v>
      </c>
      <c r="X11" s="7" t="s">
        <v>108</v>
      </c>
    </row>
    <row r="12" spans="1:24" s="51" customFormat="1" ht="300" x14ac:dyDescent="0.3">
      <c r="A12" s="52" t="s">
        <v>109</v>
      </c>
      <c r="B12" s="7" t="s">
        <v>63</v>
      </c>
      <c r="C12" s="7" t="s">
        <v>110</v>
      </c>
      <c r="D12" s="55" t="s">
        <v>111</v>
      </c>
      <c r="E12" s="7">
        <v>2</v>
      </c>
      <c r="F12" s="7">
        <v>3</v>
      </c>
      <c r="G12" s="7">
        <v>2</v>
      </c>
      <c r="H12" s="7">
        <f t="shared" si="0"/>
        <v>2.5</v>
      </c>
      <c r="I12" s="85">
        <f t="shared" si="7"/>
        <v>5</v>
      </c>
      <c r="J12" s="55" t="s">
        <v>112</v>
      </c>
      <c r="K12" s="7">
        <v>2</v>
      </c>
      <c r="L12" s="7">
        <v>3</v>
      </c>
      <c r="M12" s="7">
        <v>2</v>
      </c>
      <c r="N12" s="7">
        <f t="shared" si="1"/>
        <v>2.5</v>
      </c>
      <c r="O12" s="85">
        <f t="shared" si="2"/>
        <v>5</v>
      </c>
      <c r="P12" s="55" t="s">
        <v>113</v>
      </c>
      <c r="Q12" s="7">
        <v>2</v>
      </c>
      <c r="R12" s="7">
        <v>3</v>
      </c>
      <c r="S12" s="7">
        <v>2</v>
      </c>
      <c r="T12" s="7">
        <f t="shared" si="3"/>
        <v>2.5</v>
      </c>
      <c r="U12" s="85">
        <f t="shared" si="4"/>
        <v>5</v>
      </c>
      <c r="V12" s="7">
        <v>2030</v>
      </c>
      <c r="W12" s="55" t="s">
        <v>114</v>
      </c>
      <c r="X12" s="55" t="s">
        <v>115</v>
      </c>
    </row>
    <row r="13" spans="1:24" s="51" customFormat="1" ht="350" x14ac:dyDescent="0.3">
      <c r="A13" s="7" t="s">
        <v>116</v>
      </c>
      <c r="B13" s="7" t="s">
        <v>57</v>
      </c>
      <c r="C13" s="7" t="s">
        <v>117</v>
      </c>
      <c r="D13" s="7" t="s">
        <v>118</v>
      </c>
      <c r="E13" s="7">
        <v>3</v>
      </c>
      <c r="F13" s="7">
        <v>2</v>
      </c>
      <c r="G13" s="7">
        <v>2</v>
      </c>
      <c r="H13" s="7">
        <f t="shared" si="0"/>
        <v>2</v>
      </c>
      <c r="I13" s="85">
        <f t="shared" si="7"/>
        <v>6</v>
      </c>
      <c r="J13" s="7" t="s">
        <v>119</v>
      </c>
      <c r="K13" s="7">
        <v>2</v>
      </c>
      <c r="L13" s="7">
        <v>2</v>
      </c>
      <c r="M13" s="7">
        <v>1</v>
      </c>
      <c r="N13" s="7">
        <f t="shared" si="1"/>
        <v>1.5</v>
      </c>
      <c r="O13" s="85">
        <f t="shared" si="2"/>
        <v>3</v>
      </c>
      <c r="P13" s="55" t="s">
        <v>120</v>
      </c>
      <c r="Q13" s="7">
        <v>3</v>
      </c>
      <c r="R13" s="7">
        <v>2</v>
      </c>
      <c r="S13" s="7">
        <v>2</v>
      </c>
      <c r="T13" s="7">
        <f t="shared" si="3"/>
        <v>2</v>
      </c>
      <c r="U13" s="85">
        <f t="shared" si="4"/>
        <v>6</v>
      </c>
      <c r="V13" s="7">
        <v>2030</v>
      </c>
      <c r="W13" s="7" t="s">
        <v>121</v>
      </c>
      <c r="X13" s="7" t="s">
        <v>122</v>
      </c>
    </row>
    <row r="14" spans="1:24" s="51" customFormat="1" ht="137.5" x14ac:dyDescent="0.3">
      <c r="A14" s="52" t="s">
        <v>123</v>
      </c>
      <c r="B14" s="7" t="s">
        <v>63</v>
      </c>
      <c r="C14" s="7" t="s">
        <v>124</v>
      </c>
      <c r="D14" s="7" t="s">
        <v>125</v>
      </c>
      <c r="E14" s="7">
        <v>2</v>
      </c>
      <c r="F14" s="7">
        <v>2</v>
      </c>
      <c r="G14" s="7">
        <v>2</v>
      </c>
      <c r="H14" s="7">
        <f t="shared" ref="H14:H18" si="10">IF(E14="N/A", "N/A", (F14+G14)/2)</f>
        <v>2</v>
      </c>
      <c r="I14" s="85">
        <f t="shared" si="7"/>
        <v>4</v>
      </c>
      <c r="J14" s="7" t="s">
        <v>126</v>
      </c>
      <c r="K14" s="7">
        <v>2</v>
      </c>
      <c r="L14" s="7">
        <v>1</v>
      </c>
      <c r="M14" s="7">
        <v>2</v>
      </c>
      <c r="N14" s="7">
        <f t="shared" si="1"/>
        <v>1.5</v>
      </c>
      <c r="O14" s="85">
        <f t="shared" si="2"/>
        <v>3</v>
      </c>
      <c r="P14" s="7" t="s">
        <v>127</v>
      </c>
      <c r="Q14" s="7">
        <v>1</v>
      </c>
      <c r="R14" s="7">
        <v>1</v>
      </c>
      <c r="S14" s="7">
        <v>1</v>
      </c>
      <c r="T14" s="7">
        <f t="shared" si="3"/>
        <v>1</v>
      </c>
      <c r="U14" s="85">
        <f t="shared" si="4"/>
        <v>1</v>
      </c>
      <c r="V14" s="7">
        <v>2030</v>
      </c>
      <c r="W14" s="7" t="s">
        <v>128</v>
      </c>
      <c r="X14" s="7" t="s">
        <v>129</v>
      </c>
    </row>
    <row r="15" spans="1:24" s="51" customFormat="1" ht="409.6" customHeight="1" x14ac:dyDescent="0.3">
      <c r="A15" s="52" t="s">
        <v>130</v>
      </c>
      <c r="B15" s="7" t="s">
        <v>63</v>
      </c>
      <c r="C15" s="7" t="s">
        <v>131</v>
      </c>
      <c r="D15" s="7" t="s">
        <v>132</v>
      </c>
      <c r="E15" s="7">
        <v>2</v>
      </c>
      <c r="F15" s="7">
        <v>3</v>
      </c>
      <c r="G15" s="7">
        <v>2</v>
      </c>
      <c r="H15" s="7">
        <f t="shared" si="10"/>
        <v>2.5</v>
      </c>
      <c r="I15" s="85">
        <f t="shared" si="7"/>
        <v>5</v>
      </c>
      <c r="J15" s="83" t="s">
        <v>133</v>
      </c>
      <c r="K15" s="7">
        <v>2</v>
      </c>
      <c r="L15" s="7">
        <v>3</v>
      </c>
      <c r="M15" s="7">
        <v>3</v>
      </c>
      <c r="N15" s="7">
        <f t="shared" si="1"/>
        <v>3</v>
      </c>
      <c r="O15" s="85">
        <f t="shared" si="2"/>
        <v>6</v>
      </c>
      <c r="P15" s="7" t="s">
        <v>134</v>
      </c>
      <c r="Q15" s="7">
        <v>3</v>
      </c>
      <c r="R15" s="7">
        <v>3</v>
      </c>
      <c r="S15" s="7">
        <v>3</v>
      </c>
      <c r="T15" s="7">
        <f t="shared" si="3"/>
        <v>3</v>
      </c>
      <c r="U15" s="85">
        <f t="shared" si="4"/>
        <v>9</v>
      </c>
      <c r="V15" s="7">
        <v>2030</v>
      </c>
      <c r="W15" s="7" t="s">
        <v>135</v>
      </c>
      <c r="X15" s="7" t="s">
        <v>136</v>
      </c>
    </row>
    <row r="16" spans="1:24" s="51" customFormat="1" ht="409.5" x14ac:dyDescent="0.3">
      <c r="A16" s="7" t="s">
        <v>137</v>
      </c>
      <c r="B16" s="7" t="s">
        <v>49</v>
      </c>
      <c r="C16" s="7" t="s">
        <v>138</v>
      </c>
      <c r="D16" s="96" t="s">
        <v>139</v>
      </c>
      <c r="E16" s="7">
        <v>0</v>
      </c>
      <c r="F16" s="7">
        <v>3</v>
      </c>
      <c r="G16" s="7">
        <v>1</v>
      </c>
      <c r="H16" s="7">
        <f t="shared" si="10"/>
        <v>2</v>
      </c>
      <c r="I16" s="85">
        <f t="shared" si="7"/>
        <v>0</v>
      </c>
      <c r="J16" s="83" t="s">
        <v>140</v>
      </c>
      <c r="K16" s="7">
        <v>3</v>
      </c>
      <c r="L16" s="7">
        <v>3</v>
      </c>
      <c r="M16" s="7">
        <v>3</v>
      </c>
      <c r="N16" s="7">
        <f t="shared" si="1"/>
        <v>3</v>
      </c>
      <c r="O16" s="85">
        <f t="shared" si="2"/>
        <v>9</v>
      </c>
      <c r="P16" s="7" t="s">
        <v>141</v>
      </c>
      <c r="Q16" s="7">
        <v>3</v>
      </c>
      <c r="R16" s="7">
        <v>3</v>
      </c>
      <c r="S16" s="7">
        <v>2</v>
      </c>
      <c r="T16" s="7">
        <f t="shared" si="3"/>
        <v>2.5</v>
      </c>
      <c r="U16" s="85">
        <f t="shared" si="4"/>
        <v>7.5</v>
      </c>
      <c r="V16" s="7">
        <v>2050</v>
      </c>
      <c r="W16" s="7" t="s">
        <v>142</v>
      </c>
      <c r="X16" s="7" t="s">
        <v>143</v>
      </c>
    </row>
    <row r="17" spans="1:24" s="51" customFormat="1" ht="187.5" x14ac:dyDescent="0.3">
      <c r="A17" s="7" t="s">
        <v>144</v>
      </c>
      <c r="B17" s="7" t="s">
        <v>49</v>
      </c>
      <c r="C17" s="7" t="s">
        <v>145</v>
      </c>
      <c r="D17" s="7" t="s">
        <v>146</v>
      </c>
      <c r="E17" s="7">
        <v>3</v>
      </c>
      <c r="F17" s="7">
        <v>3</v>
      </c>
      <c r="G17" s="7">
        <v>3</v>
      </c>
      <c r="H17" s="7">
        <f t="shared" si="10"/>
        <v>3</v>
      </c>
      <c r="I17" s="85">
        <f t="shared" si="7"/>
        <v>9</v>
      </c>
      <c r="J17" s="7" t="s">
        <v>147</v>
      </c>
      <c r="K17" s="7">
        <v>-1</v>
      </c>
      <c r="L17" s="7">
        <v>1</v>
      </c>
      <c r="M17" s="7">
        <v>1</v>
      </c>
      <c r="N17" s="7">
        <f t="shared" si="1"/>
        <v>1</v>
      </c>
      <c r="O17" s="85">
        <f t="shared" si="2"/>
        <v>-1</v>
      </c>
      <c r="P17" s="7" t="s">
        <v>52</v>
      </c>
      <c r="Q17" s="7" t="s">
        <v>53</v>
      </c>
      <c r="R17" s="7" t="s">
        <v>53</v>
      </c>
      <c r="S17" s="7" t="s">
        <v>53</v>
      </c>
      <c r="T17" s="7" t="str">
        <f t="shared" ref="T17:T18" si="11">IF(Q17="N/A", "N/A", (R17+S17)/2)</f>
        <v>N/A</v>
      </c>
      <c r="U17" s="85" t="str">
        <f t="shared" ref="U17" si="12">IF(Q17="N/A", "N/A", Q17*T17)</f>
        <v>N/A</v>
      </c>
      <c r="V17" s="7">
        <v>2050</v>
      </c>
      <c r="W17" s="7" t="s">
        <v>148</v>
      </c>
      <c r="X17" s="7" t="s">
        <v>149</v>
      </c>
    </row>
    <row r="18" spans="1:24" s="51" customFormat="1" ht="200" x14ac:dyDescent="0.3">
      <c r="A18" s="7" t="s">
        <v>150</v>
      </c>
      <c r="B18" s="7" t="s">
        <v>49</v>
      </c>
      <c r="C18" s="7" t="s">
        <v>151</v>
      </c>
      <c r="D18" s="7" t="s">
        <v>152</v>
      </c>
      <c r="E18" s="7">
        <v>3</v>
      </c>
      <c r="F18" s="7">
        <v>3</v>
      </c>
      <c r="G18" s="7">
        <v>3</v>
      </c>
      <c r="H18" s="7">
        <f t="shared" si="10"/>
        <v>3</v>
      </c>
      <c r="I18" s="85">
        <f t="shared" si="7"/>
        <v>9</v>
      </c>
      <c r="J18" s="7" t="s">
        <v>52</v>
      </c>
      <c r="K18" s="7" t="s">
        <v>53</v>
      </c>
      <c r="L18" s="7" t="s">
        <v>53</v>
      </c>
      <c r="M18" s="7" t="s">
        <v>53</v>
      </c>
      <c r="N18" s="7" t="str">
        <f t="shared" si="1"/>
        <v>N/A</v>
      </c>
      <c r="O18" s="85" t="str">
        <f t="shared" si="2"/>
        <v>N/A</v>
      </c>
      <c r="P18" s="7" t="s">
        <v>52</v>
      </c>
      <c r="Q18" s="7" t="s">
        <v>53</v>
      </c>
      <c r="R18" s="7" t="s">
        <v>53</v>
      </c>
      <c r="S18" s="7" t="s">
        <v>53</v>
      </c>
      <c r="T18" s="7" t="str">
        <f t="shared" si="11"/>
        <v>N/A</v>
      </c>
      <c r="U18" s="85" t="str">
        <f t="shared" si="4"/>
        <v>N/A</v>
      </c>
      <c r="V18" s="7">
        <v>2050</v>
      </c>
      <c r="W18" s="7" t="s">
        <v>153</v>
      </c>
      <c r="X18" s="7" t="s">
        <v>154</v>
      </c>
    </row>
    <row r="19" spans="1:24" x14ac:dyDescent="0.3">
      <c r="A19" s="60"/>
      <c r="B19" s="60"/>
      <c r="C19" s="60"/>
      <c r="D19" s="60"/>
      <c r="E19" s="60"/>
      <c r="F19" s="60"/>
      <c r="G19" s="60"/>
      <c r="H19" s="60"/>
      <c r="I19" s="60"/>
      <c r="J19" s="60"/>
      <c r="K19" s="60"/>
      <c r="L19" s="60"/>
      <c r="M19" s="60"/>
      <c r="N19" s="60"/>
      <c r="O19" s="60"/>
      <c r="P19" s="60"/>
      <c r="Q19" s="60"/>
      <c r="R19" s="60"/>
      <c r="S19" s="60"/>
      <c r="T19" s="60"/>
      <c r="U19" s="61"/>
      <c r="V19" s="60"/>
      <c r="W19" s="60"/>
      <c r="X19" s="60"/>
    </row>
    <row r="20" spans="1:24" x14ac:dyDescent="0.3">
      <c r="A20" s="9"/>
      <c r="B20" s="9"/>
      <c r="C20" s="9"/>
      <c r="D20" s="9"/>
      <c r="E20" s="9"/>
      <c r="F20" s="9"/>
      <c r="G20" s="9"/>
      <c r="H20" s="9"/>
      <c r="I20" s="9"/>
      <c r="J20" s="9"/>
      <c r="K20" s="9"/>
      <c r="L20" s="9"/>
      <c r="M20" s="9"/>
      <c r="N20" s="9"/>
      <c r="O20" s="9"/>
      <c r="P20" s="9"/>
      <c r="Q20" s="9"/>
      <c r="R20" s="9"/>
      <c r="S20" s="9"/>
      <c r="T20" s="9"/>
      <c r="U20" s="63"/>
      <c r="V20" s="9"/>
      <c r="W20" s="9"/>
      <c r="X20" s="9"/>
    </row>
    <row r="21" spans="1:24" x14ac:dyDescent="0.3">
      <c r="A21" s="9"/>
      <c r="B21" s="9"/>
      <c r="C21" s="9"/>
      <c r="D21" s="9"/>
      <c r="E21" s="9"/>
      <c r="F21" s="9"/>
      <c r="G21" s="9"/>
      <c r="H21" s="9"/>
      <c r="I21" s="9"/>
      <c r="J21" s="9"/>
      <c r="K21" s="9"/>
      <c r="L21" s="9"/>
      <c r="M21" s="9"/>
      <c r="N21" s="9"/>
      <c r="O21" s="9"/>
      <c r="P21" s="9"/>
      <c r="Q21" s="9"/>
      <c r="R21" s="9"/>
      <c r="S21" s="9"/>
      <c r="T21" s="9"/>
      <c r="U21" s="63"/>
      <c r="V21" s="9"/>
      <c r="W21" s="9"/>
      <c r="X21" s="9"/>
    </row>
    <row r="22" spans="1:24" x14ac:dyDescent="0.3">
      <c r="A22" s="9"/>
      <c r="B22" s="9"/>
      <c r="C22" s="9"/>
      <c r="D22" s="9"/>
      <c r="E22" s="9"/>
      <c r="F22" s="9"/>
      <c r="G22" s="9"/>
      <c r="H22" s="9"/>
      <c r="I22" s="9"/>
      <c r="J22" s="9"/>
      <c r="K22" s="9"/>
      <c r="L22" s="9"/>
      <c r="M22" s="9"/>
      <c r="N22" s="9"/>
      <c r="O22" s="9"/>
      <c r="P22" s="9"/>
      <c r="Q22" s="9"/>
      <c r="R22" s="9"/>
      <c r="S22" s="9"/>
      <c r="T22" s="9"/>
      <c r="U22" s="63"/>
      <c r="V22" s="9"/>
      <c r="W22" s="9"/>
      <c r="X22" s="9"/>
    </row>
    <row r="23" spans="1:24" x14ac:dyDescent="0.3">
      <c r="A23" s="9"/>
      <c r="B23" s="9"/>
      <c r="C23" s="9"/>
      <c r="D23" s="9"/>
      <c r="E23" s="9"/>
      <c r="F23" s="9"/>
      <c r="G23" s="9"/>
      <c r="H23" s="9"/>
      <c r="I23" s="9"/>
      <c r="J23" s="9"/>
      <c r="K23" s="9"/>
      <c r="L23" s="9"/>
      <c r="M23" s="9"/>
      <c r="N23" s="9"/>
      <c r="O23" s="9"/>
      <c r="P23" s="9"/>
      <c r="Q23" s="9"/>
      <c r="R23" s="9"/>
      <c r="S23" s="9"/>
      <c r="T23" s="9"/>
      <c r="U23" s="63"/>
      <c r="V23" s="9"/>
      <c r="W23" s="9"/>
      <c r="X23" s="9"/>
    </row>
    <row r="24" spans="1:24" x14ac:dyDescent="0.3">
      <c r="A24" s="9"/>
      <c r="B24" s="9"/>
      <c r="C24" s="9"/>
      <c r="D24" s="9"/>
      <c r="E24" s="9"/>
      <c r="F24" s="9"/>
      <c r="G24" s="9"/>
      <c r="H24" s="9"/>
      <c r="I24" s="9"/>
      <c r="J24" s="9"/>
      <c r="K24" s="9"/>
      <c r="L24" s="9"/>
      <c r="M24" s="9"/>
      <c r="N24" s="9"/>
      <c r="O24" s="9"/>
      <c r="P24" s="9"/>
      <c r="Q24" s="9"/>
      <c r="R24" s="9"/>
      <c r="S24" s="9"/>
      <c r="T24" s="9"/>
      <c r="U24" s="63"/>
      <c r="V24" s="9"/>
      <c r="W24" s="9"/>
      <c r="X24" s="9"/>
    </row>
    <row r="25" spans="1:24" x14ac:dyDescent="0.3">
      <c r="A25" s="9"/>
      <c r="B25" s="9"/>
      <c r="C25" s="9"/>
      <c r="D25" s="9"/>
      <c r="E25" s="9"/>
      <c r="F25" s="9"/>
      <c r="G25" s="9"/>
      <c r="H25" s="9"/>
      <c r="I25" s="9"/>
      <c r="J25" s="9"/>
      <c r="K25" s="9"/>
      <c r="L25" s="9"/>
      <c r="M25" s="9"/>
      <c r="N25" s="9"/>
      <c r="O25" s="9"/>
      <c r="P25" s="9"/>
      <c r="Q25" s="9"/>
      <c r="R25" s="9"/>
      <c r="S25" s="9"/>
      <c r="T25" s="9"/>
      <c r="U25" s="63"/>
      <c r="V25" s="9"/>
      <c r="W25" s="9"/>
      <c r="X25" s="9"/>
    </row>
    <row r="26" spans="1:24" x14ac:dyDescent="0.3">
      <c r="A26" s="9"/>
      <c r="B26" s="9"/>
      <c r="C26" s="9"/>
      <c r="D26" s="9"/>
      <c r="E26" s="9"/>
      <c r="F26" s="9"/>
      <c r="G26" s="9"/>
      <c r="H26" s="9"/>
      <c r="I26" s="9"/>
      <c r="J26" s="9"/>
      <c r="K26" s="9"/>
      <c r="L26" s="9"/>
      <c r="M26" s="9"/>
      <c r="N26" s="9"/>
      <c r="O26" s="9"/>
      <c r="P26" s="9"/>
      <c r="Q26" s="9"/>
      <c r="R26" s="9"/>
      <c r="S26" s="9"/>
      <c r="T26" s="9"/>
      <c r="U26" s="63"/>
      <c r="V26" s="9"/>
      <c r="W26" s="9"/>
      <c r="X26" s="9"/>
    </row>
    <row r="27" spans="1:24" x14ac:dyDescent="0.3">
      <c r="A27" s="9"/>
      <c r="B27" s="9"/>
      <c r="C27" s="9"/>
      <c r="D27" s="9"/>
      <c r="E27" s="9"/>
      <c r="F27" s="9"/>
      <c r="G27" s="9"/>
      <c r="H27" s="9"/>
      <c r="I27" s="9"/>
      <c r="J27" s="9"/>
      <c r="K27" s="9"/>
      <c r="L27" s="9"/>
      <c r="M27" s="9"/>
      <c r="N27" s="9"/>
      <c r="O27" s="9"/>
      <c r="P27" s="9"/>
      <c r="Q27" s="9"/>
      <c r="R27" s="9"/>
      <c r="S27" s="9"/>
      <c r="T27" s="9"/>
      <c r="U27" s="63"/>
      <c r="V27" s="9"/>
      <c r="W27" s="9"/>
      <c r="X27" s="9"/>
    </row>
    <row r="28" spans="1:24" x14ac:dyDescent="0.3">
      <c r="A28" s="9"/>
      <c r="B28" s="9"/>
      <c r="C28" s="9"/>
      <c r="D28" s="9"/>
      <c r="E28" s="9"/>
      <c r="F28" s="9"/>
      <c r="G28" s="9"/>
      <c r="H28" s="9"/>
      <c r="I28" s="9"/>
      <c r="J28" s="9"/>
      <c r="K28" s="9"/>
      <c r="L28" s="9"/>
      <c r="M28" s="9"/>
      <c r="N28" s="9"/>
      <c r="O28" s="9"/>
      <c r="P28" s="9"/>
      <c r="Q28" s="9"/>
      <c r="R28" s="9"/>
      <c r="S28" s="9"/>
      <c r="T28" s="9"/>
      <c r="U28" s="63"/>
      <c r="V28" s="9"/>
      <c r="W28" s="9"/>
      <c r="X28" s="9"/>
    </row>
    <row r="29" spans="1:24" x14ac:dyDescent="0.3">
      <c r="A29" s="9"/>
      <c r="B29" s="9"/>
      <c r="C29" s="9"/>
      <c r="D29" s="9"/>
      <c r="E29" s="9"/>
      <c r="F29" s="9"/>
      <c r="G29" s="9"/>
      <c r="H29" s="9"/>
      <c r="I29" s="9"/>
      <c r="J29" s="9"/>
      <c r="K29" s="9"/>
      <c r="L29" s="9"/>
      <c r="M29" s="9"/>
      <c r="N29" s="9"/>
      <c r="O29" s="9"/>
      <c r="P29" s="9"/>
      <c r="Q29" s="9"/>
      <c r="R29" s="9"/>
      <c r="S29" s="9"/>
      <c r="T29" s="9"/>
      <c r="U29" s="63"/>
      <c r="V29" s="9"/>
      <c r="W29" s="9"/>
      <c r="X29" s="9"/>
    </row>
    <row r="30" spans="1:24" x14ac:dyDescent="0.3">
      <c r="A30" s="9"/>
      <c r="B30" s="9"/>
      <c r="C30" s="9"/>
      <c r="D30" s="9"/>
      <c r="E30" s="9"/>
      <c r="F30" s="9"/>
      <c r="G30" s="9"/>
      <c r="H30" s="9"/>
      <c r="I30" s="9"/>
      <c r="J30" s="9"/>
      <c r="K30" s="9"/>
      <c r="L30" s="9"/>
      <c r="M30" s="9"/>
      <c r="N30" s="9"/>
      <c r="O30" s="9"/>
      <c r="P30" s="9"/>
      <c r="Q30" s="9"/>
      <c r="R30" s="9"/>
      <c r="S30" s="9"/>
      <c r="T30" s="9"/>
      <c r="U30" s="63"/>
      <c r="V30" s="9"/>
      <c r="W30" s="9"/>
      <c r="X30" s="9"/>
    </row>
    <row r="31" spans="1:24" x14ac:dyDescent="0.3">
      <c r="A31" s="9"/>
      <c r="B31" s="9"/>
      <c r="C31" s="9"/>
      <c r="D31" s="9"/>
      <c r="E31" s="9"/>
      <c r="F31" s="9"/>
      <c r="G31" s="9"/>
      <c r="H31" s="9"/>
      <c r="I31" s="9"/>
      <c r="J31" s="9"/>
      <c r="K31" s="9"/>
      <c r="L31" s="9"/>
      <c r="M31" s="9"/>
      <c r="N31" s="9"/>
      <c r="O31" s="9"/>
      <c r="P31" s="9"/>
      <c r="Q31" s="9"/>
      <c r="R31" s="9"/>
      <c r="S31" s="9"/>
      <c r="T31" s="9"/>
      <c r="U31" s="63"/>
      <c r="V31" s="9"/>
      <c r="W31" s="9"/>
      <c r="X31" s="9"/>
    </row>
    <row r="32" spans="1:24" x14ac:dyDescent="0.3">
      <c r="A32" s="9"/>
      <c r="B32" s="9"/>
      <c r="C32" s="9"/>
      <c r="D32" s="9"/>
      <c r="E32" s="9"/>
      <c r="F32" s="9"/>
      <c r="G32" s="9"/>
      <c r="H32" s="9"/>
      <c r="I32" s="9"/>
      <c r="J32" s="9"/>
      <c r="K32" s="9"/>
      <c r="L32" s="9"/>
      <c r="M32" s="9"/>
      <c r="N32" s="9"/>
      <c r="O32" s="9"/>
      <c r="P32" s="9"/>
      <c r="Q32" s="9"/>
      <c r="R32" s="9"/>
      <c r="S32" s="9"/>
      <c r="T32" s="9"/>
      <c r="U32" s="63"/>
      <c r="V32" s="9"/>
      <c r="W32" s="9"/>
      <c r="X32" s="9"/>
    </row>
    <row r="33" spans="21:21" s="9" customFormat="1" x14ac:dyDescent="0.3">
      <c r="U33" s="63"/>
    </row>
    <row r="34" spans="21:21" s="9" customFormat="1" x14ac:dyDescent="0.3">
      <c r="U34" s="63"/>
    </row>
    <row r="35" spans="21:21" s="9" customFormat="1" x14ac:dyDescent="0.3">
      <c r="U35" s="63"/>
    </row>
    <row r="36" spans="21:21" s="9" customFormat="1" x14ac:dyDescent="0.3">
      <c r="U36" s="63"/>
    </row>
    <row r="37" spans="21:21" s="9" customFormat="1" x14ac:dyDescent="0.3">
      <c r="U37" s="63"/>
    </row>
    <row r="38" spans="21:21" s="9" customFormat="1" x14ac:dyDescent="0.3">
      <c r="U38" s="63"/>
    </row>
    <row r="39" spans="21:21" s="9" customFormat="1" x14ac:dyDescent="0.3">
      <c r="U39" s="63"/>
    </row>
    <row r="40" spans="21:21" s="9" customFormat="1" x14ac:dyDescent="0.3">
      <c r="U40" s="63"/>
    </row>
    <row r="41" spans="21:21" s="9" customFormat="1" x14ac:dyDescent="0.3">
      <c r="U41" s="63"/>
    </row>
    <row r="42" spans="21:21" s="9" customFormat="1" x14ac:dyDescent="0.3">
      <c r="U42" s="63"/>
    </row>
    <row r="43" spans="21:21" s="9" customFormat="1" x14ac:dyDescent="0.3">
      <c r="U43" s="63"/>
    </row>
    <row r="44" spans="21:21" s="9" customFormat="1" x14ac:dyDescent="0.3">
      <c r="U44" s="63"/>
    </row>
    <row r="45" spans="21:21" s="9" customFormat="1" x14ac:dyDescent="0.3">
      <c r="U45" s="63"/>
    </row>
    <row r="46" spans="21:21" s="9" customFormat="1" x14ac:dyDescent="0.3">
      <c r="U46" s="63"/>
    </row>
    <row r="47" spans="21:21" s="9" customFormat="1" x14ac:dyDescent="0.3">
      <c r="U47" s="63"/>
    </row>
    <row r="48" spans="21:21" s="9" customFormat="1" x14ac:dyDescent="0.3">
      <c r="U48" s="63"/>
    </row>
    <row r="49" spans="21:21" s="9" customFormat="1" x14ac:dyDescent="0.3">
      <c r="U49" s="63"/>
    </row>
    <row r="50" spans="21:21" s="9" customFormat="1" x14ac:dyDescent="0.3">
      <c r="U50" s="63"/>
    </row>
    <row r="51" spans="21:21" s="9" customFormat="1" x14ac:dyDescent="0.3">
      <c r="U51" s="63"/>
    </row>
    <row r="52" spans="21:21" s="9" customFormat="1" x14ac:dyDescent="0.3">
      <c r="U52" s="63"/>
    </row>
    <row r="53" spans="21:21" s="9" customFormat="1" x14ac:dyDescent="0.3">
      <c r="U53" s="63"/>
    </row>
    <row r="54" spans="21:21" s="9" customFormat="1" x14ac:dyDescent="0.3">
      <c r="U54" s="63"/>
    </row>
    <row r="55" spans="21:21" s="9" customFormat="1" x14ac:dyDescent="0.3">
      <c r="U55" s="63"/>
    </row>
    <row r="56" spans="21:21" s="9" customFormat="1" x14ac:dyDescent="0.3">
      <c r="U56" s="63"/>
    </row>
    <row r="57" spans="21:21" s="9" customFormat="1" x14ac:dyDescent="0.3">
      <c r="U57" s="63"/>
    </row>
    <row r="58" spans="21:21" s="9" customFormat="1" x14ac:dyDescent="0.3">
      <c r="U58" s="63"/>
    </row>
    <row r="59" spans="21:21" s="9" customFormat="1" x14ac:dyDescent="0.3">
      <c r="U59" s="63"/>
    </row>
    <row r="60" spans="21:21" s="9" customFormat="1" x14ac:dyDescent="0.3">
      <c r="U60" s="63"/>
    </row>
    <row r="61" spans="21:21" s="9" customFormat="1" x14ac:dyDescent="0.3">
      <c r="U61" s="63"/>
    </row>
    <row r="62" spans="21:21" s="9" customFormat="1" x14ac:dyDescent="0.3">
      <c r="U62" s="63"/>
    </row>
    <row r="63" spans="21:21" s="9" customFormat="1" x14ac:dyDescent="0.3">
      <c r="U63" s="63"/>
    </row>
    <row r="64" spans="21:21" s="9" customFormat="1" x14ac:dyDescent="0.3">
      <c r="U64" s="63"/>
    </row>
    <row r="65" spans="21:21" s="9" customFormat="1" x14ac:dyDescent="0.3">
      <c r="U65" s="63"/>
    </row>
    <row r="66" spans="21:21" s="9" customFormat="1" x14ac:dyDescent="0.3">
      <c r="U66" s="63"/>
    </row>
    <row r="67" spans="21:21" s="9" customFormat="1" x14ac:dyDescent="0.3">
      <c r="U67" s="63"/>
    </row>
    <row r="68" spans="21:21" s="9" customFormat="1" x14ac:dyDescent="0.3">
      <c r="U68" s="63"/>
    </row>
    <row r="69" spans="21:21" s="9" customFormat="1" x14ac:dyDescent="0.3">
      <c r="U69" s="63"/>
    </row>
    <row r="70" spans="21:21" s="9" customFormat="1" x14ac:dyDescent="0.3">
      <c r="U70" s="63"/>
    </row>
    <row r="71" spans="21:21" s="9" customFormat="1" x14ac:dyDescent="0.3">
      <c r="U71" s="63"/>
    </row>
    <row r="72" spans="21:21" s="9" customFormat="1" x14ac:dyDescent="0.3">
      <c r="U72" s="63"/>
    </row>
    <row r="73" spans="21:21" s="9" customFormat="1" x14ac:dyDescent="0.3">
      <c r="U73" s="63"/>
    </row>
    <row r="74" spans="21:21" s="9" customFormat="1" x14ac:dyDescent="0.3">
      <c r="U74" s="63"/>
    </row>
    <row r="75" spans="21:21" s="9" customFormat="1" x14ac:dyDescent="0.3">
      <c r="U75" s="63"/>
    </row>
    <row r="76" spans="21:21" s="9" customFormat="1" x14ac:dyDescent="0.3">
      <c r="U76" s="63"/>
    </row>
    <row r="77" spans="21:21" s="9" customFormat="1" x14ac:dyDescent="0.3">
      <c r="U77" s="63"/>
    </row>
    <row r="78" spans="21:21" s="9" customFormat="1" x14ac:dyDescent="0.3">
      <c r="U78" s="63"/>
    </row>
    <row r="79" spans="21:21" s="9" customFormat="1" x14ac:dyDescent="0.3">
      <c r="U79" s="63"/>
    </row>
    <row r="80" spans="21:21" s="9" customFormat="1" x14ac:dyDescent="0.3">
      <c r="U80" s="63"/>
    </row>
    <row r="81" spans="21:21" s="9" customFormat="1" x14ac:dyDescent="0.3">
      <c r="U81" s="63"/>
    </row>
    <row r="82" spans="21:21" s="9" customFormat="1" x14ac:dyDescent="0.3">
      <c r="U82" s="63"/>
    </row>
    <row r="83" spans="21:21" s="9" customFormat="1" x14ac:dyDescent="0.3">
      <c r="U83" s="63"/>
    </row>
    <row r="84" spans="21:21" s="9" customFormat="1" x14ac:dyDescent="0.3">
      <c r="U84" s="63"/>
    </row>
    <row r="85" spans="21:21" s="9" customFormat="1" x14ac:dyDescent="0.3">
      <c r="U85" s="63"/>
    </row>
    <row r="86" spans="21:21" s="9" customFormat="1" x14ac:dyDescent="0.3">
      <c r="U86" s="63"/>
    </row>
    <row r="87" spans="21:21" s="9" customFormat="1" x14ac:dyDescent="0.3">
      <c r="U87" s="63"/>
    </row>
    <row r="88" spans="21:21" s="9" customFormat="1" x14ac:dyDescent="0.3">
      <c r="U88" s="63"/>
    </row>
    <row r="89" spans="21:21" s="9" customFormat="1" x14ac:dyDescent="0.3">
      <c r="U89" s="63"/>
    </row>
    <row r="90" spans="21:21" s="9" customFormat="1" x14ac:dyDescent="0.3">
      <c r="U90" s="63"/>
    </row>
    <row r="91" spans="21:21" s="9" customFormat="1" x14ac:dyDescent="0.3">
      <c r="U91" s="63"/>
    </row>
    <row r="92" spans="21:21" s="9" customFormat="1" x14ac:dyDescent="0.3">
      <c r="U92" s="63"/>
    </row>
    <row r="93" spans="21:21" s="9" customFormat="1" x14ac:dyDescent="0.3">
      <c r="U93" s="63"/>
    </row>
    <row r="94" spans="21:21" s="9" customFormat="1" x14ac:dyDescent="0.3">
      <c r="U94" s="63"/>
    </row>
    <row r="95" spans="21:21" s="9" customFormat="1" x14ac:dyDescent="0.3">
      <c r="U95" s="63"/>
    </row>
    <row r="96" spans="21:21" s="9" customFormat="1" x14ac:dyDescent="0.3">
      <c r="U96" s="63"/>
    </row>
    <row r="97" spans="21:21" s="9" customFormat="1" x14ac:dyDescent="0.3">
      <c r="U97" s="63"/>
    </row>
    <row r="98" spans="21:21" s="9" customFormat="1" x14ac:dyDescent="0.3">
      <c r="U98" s="63"/>
    </row>
    <row r="99" spans="21:21" s="9" customFormat="1" x14ac:dyDescent="0.3">
      <c r="U99" s="63"/>
    </row>
    <row r="100" spans="21:21" s="9" customFormat="1" x14ac:dyDescent="0.3">
      <c r="U100" s="63"/>
    </row>
    <row r="101" spans="21:21" s="9" customFormat="1" x14ac:dyDescent="0.3">
      <c r="U101" s="63"/>
    </row>
    <row r="102" spans="21:21" s="9" customFormat="1" x14ac:dyDescent="0.3">
      <c r="U102" s="63"/>
    </row>
    <row r="103" spans="21:21" s="9" customFormat="1" x14ac:dyDescent="0.3">
      <c r="U103" s="63"/>
    </row>
    <row r="104" spans="21:21" s="9" customFormat="1" x14ac:dyDescent="0.3">
      <c r="U104" s="63"/>
    </row>
    <row r="105" spans="21:21" s="9" customFormat="1" x14ac:dyDescent="0.3">
      <c r="U105" s="63"/>
    </row>
    <row r="106" spans="21:21" s="9" customFormat="1" x14ac:dyDescent="0.3">
      <c r="U106" s="63"/>
    </row>
    <row r="107" spans="21:21" s="9" customFormat="1" x14ac:dyDescent="0.3">
      <c r="U107" s="63"/>
    </row>
    <row r="108" spans="21:21" s="9" customFormat="1" x14ac:dyDescent="0.3">
      <c r="U108" s="63"/>
    </row>
    <row r="109" spans="21:21" s="9" customFormat="1" x14ac:dyDescent="0.3">
      <c r="U109" s="63"/>
    </row>
    <row r="110" spans="21:21" s="9" customFormat="1" x14ac:dyDescent="0.3">
      <c r="U110" s="63"/>
    </row>
    <row r="111" spans="21:21" s="9" customFormat="1" x14ac:dyDescent="0.3">
      <c r="U111" s="63"/>
    </row>
    <row r="112" spans="21:21" s="9" customFormat="1" x14ac:dyDescent="0.3">
      <c r="U112" s="63"/>
    </row>
    <row r="113" spans="21:21" s="9" customFormat="1" x14ac:dyDescent="0.3">
      <c r="U113" s="63"/>
    </row>
    <row r="114" spans="21:21" s="9" customFormat="1" x14ac:dyDescent="0.3">
      <c r="U114" s="63"/>
    </row>
    <row r="115" spans="21:21" s="9" customFormat="1" x14ac:dyDescent="0.3">
      <c r="U115" s="63"/>
    </row>
    <row r="116" spans="21:21" s="9" customFormat="1" x14ac:dyDescent="0.3">
      <c r="U116" s="63"/>
    </row>
    <row r="117" spans="21:21" s="9" customFormat="1" x14ac:dyDescent="0.3">
      <c r="U117" s="63"/>
    </row>
    <row r="118" spans="21:21" s="9" customFormat="1" x14ac:dyDescent="0.3">
      <c r="U118" s="63"/>
    </row>
    <row r="119" spans="21:21" s="9" customFormat="1" x14ac:dyDescent="0.3">
      <c r="U119" s="63"/>
    </row>
    <row r="120" spans="21:21" s="9" customFormat="1" x14ac:dyDescent="0.3">
      <c r="U120" s="63"/>
    </row>
    <row r="121" spans="21:21" s="9" customFormat="1" x14ac:dyDescent="0.3">
      <c r="U121" s="63"/>
    </row>
    <row r="122" spans="21:21" s="9" customFormat="1" x14ac:dyDescent="0.3">
      <c r="U122" s="63"/>
    </row>
    <row r="123" spans="21:21" s="9" customFormat="1" x14ac:dyDescent="0.3">
      <c r="U123" s="63"/>
    </row>
    <row r="124" spans="21:21" s="9" customFormat="1" x14ac:dyDescent="0.3">
      <c r="U124" s="63"/>
    </row>
    <row r="125" spans="21:21" s="9" customFormat="1" x14ac:dyDescent="0.3">
      <c r="U125" s="63"/>
    </row>
    <row r="126" spans="21:21" s="9" customFormat="1" x14ac:dyDescent="0.3">
      <c r="U126" s="63"/>
    </row>
    <row r="127" spans="21:21" s="9" customFormat="1" x14ac:dyDescent="0.3">
      <c r="U127" s="63"/>
    </row>
    <row r="128" spans="21:21" s="9" customFormat="1" x14ac:dyDescent="0.3">
      <c r="U128" s="63"/>
    </row>
    <row r="129" spans="21:21" s="9" customFormat="1" x14ac:dyDescent="0.3">
      <c r="U129" s="63"/>
    </row>
    <row r="130" spans="21:21" s="9" customFormat="1" x14ac:dyDescent="0.3">
      <c r="U130" s="63"/>
    </row>
    <row r="131" spans="21:21" s="9" customFormat="1" x14ac:dyDescent="0.3">
      <c r="U131" s="63"/>
    </row>
    <row r="132" spans="21:21" s="9" customFormat="1" x14ac:dyDescent="0.3">
      <c r="U132" s="63"/>
    </row>
    <row r="133" spans="21:21" s="9" customFormat="1" x14ac:dyDescent="0.3">
      <c r="U133" s="63"/>
    </row>
    <row r="134" spans="21:21" s="9" customFormat="1" x14ac:dyDescent="0.3">
      <c r="U134" s="63"/>
    </row>
    <row r="135" spans="21:21" s="9" customFormat="1" x14ac:dyDescent="0.3">
      <c r="U135" s="63"/>
    </row>
    <row r="136" spans="21:21" s="9" customFormat="1" x14ac:dyDescent="0.3">
      <c r="U136" s="63"/>
    </row>
    <row r="137" spans="21:21" s="9" customFormat="1" x14ac:dyDescent="0.3">
      <c r="U137" s="63"/>
    </row>
    <row r="138" spans="21:21" s="9" customFormat="1" x14ac:dyDescent="0.3">
      <c r="U138" s="63"/>
    </row>
    <row r="139" spans="21:21" s="9" customFormat="1" x14ac:dyDescent="0.3">
      <c r="U139" s="63"/>
    </row>
    <row r="140" spans="21:21" s="9" customFormat="1" x14ac:dyDescent="0.3">
      <c r="U140" s="63"/>
    </row>
    <row r="141" spans="21:21" s="9" customFormat="1" x14ac:dyDescent="0.3">
      <c r="U141" s="63"/>
    </row>
    <row r="142" spans="21:21" s="9" customFormat="1" x14ac:dyDescent="0.3">
      <c r="U142" s="63"/>
    </row>
    <row r="143" spans="21:21" s="9" customFormat="1" x14ac:dyDescent="0.3">
      <c r="U143" s="63"/>
    </row>
    <row r="144" spans="21:21" s="9" customFormat="1" x14ac:dyDescent="0.3">
      <c r="U144" s="63"/>
    </row>
    <row r="145" spans="21:21" s="9" customFormat="1" x14ac:dyDescent="0.3">
      <c r="U145" s="63"/>
    </row>
    <row r="146" spans="21:21" s="9" customFormat="1" x14ac:dyDescent="0.3">
      <c r="U146" s="63"/>
    </row>
    <row r="147" spans="21:21" s="9" customFormat="1" x14ac:dyDescent="0.3">
      <c r="U147" s="63"/>
    </row>
    <row r="148" spans="21:21" s="9" customFormat="1" x14ac:dyDescent="0.3">
      <c r="U148" s="63"/>
    </row>
    <row r="149" spans="21:21" s="9" customFormat="1" x14ac:dyDescent="0.3">
      <c r="U149" s="63"/>
    </row>
    <row r="150" spans="21:21" s="9" customFormat="1" x14ac:dyDescent="0.3">
      <c r="U150" s="63"/>
    </row>
    <row r="151" spans="21:21" s="9" customFormat="1" x14ac:dyDescent="0.3">
      <c r="U151" s="63"/>
    </row>
    <row r="152" spans="21:21" s="9" customFormat="1" x14ac:dyDescent="0.3">
      <c r="U152" s="63"/>
    </row>
    <row r="153" spans="21:21" s="9" customFormat="1" x14ac:dyDescent="0.3">
      <c r="U153" s="63"/>
    </row>
    <row r="154" spans="21:21" s="9" customFormat="1" x14ac:dyDescent="0.3">
      <c r="U154" s="63"/>
    </row>
    <row r="155" spans="21:21" s="9" customFormat="1" x14ac:dyDescent="0.3">
      <c r="U155" s="63"/>
    </row>
    <row r="156" spans="21:21" s="9" customFormat="1" x14ac:dyDescent="0.3">
      <c r="U156" s="63"/>
    </row>
    <row r="157" spans="21:21" s="9" customFormat="1" x14ac:dyDescent="0.3">
      <c r="U157" s="63"/>
    </row>
    <row r="158" spans="21:21" s="9" customFormat="1" x14ac:dyDescent="0.3">
      <c r="U158" s="63"/>
    </row>
    <row r="159" spans="21:21" s="9" customFormat="1" x14ac:dyDescent="0.3">
      <c r="U159" s="63"/>
    </row>
    <row r="160" spans="21:21" s="9" customFormat="1" x14ac:dyDescent="0.3">
      <c r="U160" s="63"/>
    </row>
    <row r="161" spans="21:21" s="9" customFormat="1" x14ac:dyDescent="0.3">
      <c r="U161" s="63"/>
    </row>
    <row r="162" spans="21:21" s="9" customFormat="1" x14ac:dyDescent="0.3">
      <c r="U162" s="63"/>
    </row>
    <row r="163" spans="21:21" s="9" customFormat="1" x14ac:dyDescent="0.3">
      <c r="U163" s="63"/>
    </row>
    <row r="164" spans="21:21" s="9" customFormat="1" x14ac:dyDescent="0.3">
      <c r="U164" s="63"/>
    </row>
    <row r="165" spans="21:21" s="9" customFormat="1" x14ac:dyDescent="0.3">
      <c r="U165" s="63"/>
    </row>
    <row r="166" spans="21:21" s="9" customFormat="1" x14ac:dyDescent="0.3">
      <c r="U166" s="63"/>
    </row>
    <row r="167" spans="21:21" s="9" customFormat="1" x14ac:dyDescent="0.3">
      <c r="U167" s="63"/>
    </row>
    <row r="168" spans="21:21" s="9" customFormat="1" x14ac:dyDescent="0.3">
      <c r="U168" s="63"/>
    </row>
    <row r="169" spans="21:21" s="9" customFormat="1" x14ac:dyDescent="0.3">
      <c r="U169" s="63"/>
    </row>
    <row r="170" spans="21:21" s="9" customFormat="1" x14ac:dyDescent="0.3">
      <c r="U170" s="63"/>
    </row>
    <row r="171" spans="21:21" s="9" customFormat="1" x14ac:dyDescent="0.3">
      <c r="U171" s="63"/>
    </row>
    <row r="172" spans="21:21" s="9" customFormat="1" x14ac:dyDescent="0.3">
      <c r="U172" s="63"/>
    </row>
    <row r="173" spans="21:21" s="9" customFormat="1" x14ac:dyDescent="0.3">
      <c r="U173" s="63"/>
    </row>
    <row r="174" spans="21:21" s="9" customFormat="1" x14ac:dyDescent="0.3">
      <c r="U174" s="63"/>
    </row>
    <row r="175" spans="21:21" s="9" customFormat="1" x14ac:dyDescent="0.3">
      <c r="U175" s="63"/>
    </row>
    <row r="176" spans="21:21" s="9" customFormat="1" x14ac:dyDescent="0.3">
      <c r="U176" s="63"/>
    </row>
    <row r="177" spans="21:21" s="9" customFormat="1" x14ac:dyDescent="0.3">
      <c r="U177" s="63"/>
    </row>
    <row r="178" spans="21:21" s="9" customFormat="1" x14ac:dyDescent="0.3">
      <c r="U178" s="63"/>
    </row>
    <row r="179" spans="21:21" s="9" customFormat="1" x14ac:dyDescent="0.3">
      <c r="U179" s="63"/>
    </row>
    <row r="180" spans="21:21" s="9" customFormat="1" x14ac:dyDescent="0.3">
      <c r="U180" s="63"/>
    </row>
    <row r="181" spans="21:21" s="9" customFormat="1" x14ac:dyDescent="0.3">
      <c r="U181" s="63"/>
    </row>
    <row r="182" spans="21:21" s="9" customFormat="1" x14ac:dyDescent="0.3">
      <c r="U182" s="63"/>
    </row>
    <row r="183" spans="21:21" s="9" customFormat="1" x14ac:dyDescent="0.3">
      <c r="U183" s="63"/>
    </row>
    <row r="184" spans="21:21" s="9" customFormat="1" x14ac:dyDescent="0.3">
      <c r="U184" s="63"/>
    </row>
    <row r="185" spans="21:21" s="9" customFormat="1" x14ac:dyDescent="0.3">
      <c r="U185" s="63"/>
    </row>
    <row r="186" spans="21:21" s="9" customFormat="1" x14ac:dyDescent="0.3">
      <c r="U186" s="63"/>
    </row>
    <row r="187" spans="21:21" s="9" customFormat="1" x14ac:dyDescent="0.3">
      <c r="U187" s="63"/>
    </row>
    <row r="188" spans="21:21" s="9" customFormat="1" x14ac:dyDescent="0.3">
      <c r="U188" s="63"/>
    </row>
    <row r="189" spans="21:21" s="9" customFormat="1" x14ac:dyDescent="0.3">
      <c r="U189" s="63"/>
    </row>
    <row r="190" spans="21:21" s="9" customFormat="1" x14ac:dyDescent="0.3">
      <c r="U190" s="63"/>
    </row>
    <row r="191" spans="21:21" s="9" customFormat="1" x14ac:dyDescent="0.3">
      <c r="U191" s="63"/>
    </row>
    <row r="192" spans="21:21" s="9" customFormat="1" x14ac:dyDescent="0.3">
      <c r="U192" s="63"/>
    </row>
    <row r="193" spans="21:21" s="9" customFormat="1" x14ac:dyDescent="0.3">
      <c r="U193" s="63"/>
    </row>
    <row r="194" spans="21:21" s="9" customFormat="1" x14ac:dyDescent="0.3">
      <c r="U194" s="63"/>
    </row>
    <row r="195" spans="21:21" s="9" customFormat="1" x14ac:dyDescent="0.3">
      <c r="U195" s="63"/>
    </row>
    <row r="196" spans="21:21" s="9" customFormat="1" x14ac:dyDescent="0.3">
      <c r="U196" s="63"/>
    </row>
    <row r="197" spans="21:21" s="9" customFormat="1" x14ac:dyDescent="0.3">
      <c r="U197" s="63"/>
    </row>
    <row r="198" spans="21:21" s="9" customFormat="1" x14ac:dyDescent="0.3">
      <c r="U198" s="63"/>
    </row>
    <row r="199" spans="21:21" s="9" customFormat="1" x14ac:dyDescent="0.3">
      <c r="U199" s="63"/>
    </row>
    <row r="200" spans="21:21" s="9" customFormat="1" x14ac:dyDescent="0.3">
      <c r="U200" s="63"/>
    </row>
    <row r="201" spans="21:21" s="9" customFormat="1" x14ac:dyDescent="0.3">
      <c r="U201" s="63"/>
    </row>
    <row r="202" spans="21:21" s="9" customFormat="1" x14ac:dyDescent="0.3">
      <c r="U202" s="63"/>
    </row>
    <row r="203" spans="21:21" s="9" customFormat="1" x14ac:dyDescent="0.3">
      <c r="U203" s="63"/>
    </row>
    <row r="204" spans="21:21" s="9" customFormat="1" x14ac:dyDescent="0.3">
      <c r="U204" s="63"/>
    </row>
    <row r="205" spans="21:21" s="9" customFormat="1" x14ac:dyDescent="0.3">
      <c r="U205" s="63"/>
    </row>
    <row r="206" spans="21:21" s="9" customFormat="1" x14ac:dyDescent="0.3">
      <c r="U206" s="63"/>
    </row>
    <row r="207" spans="21:21" s="9" customFormat="1" x14ac:dyDescent="0.3">
      <c r="U207" s="63"/>
    </row>
    <row r="208" spans="21:21" s="9" customFormat="1" x14ac:dyDescent="0.3">
      <c r="U208" s="63"/>
    </row>
    <row r="209" spans="21:21" s="9" customFormat="1" x14ac:dyDescent="0.3">
      <c r="U209" s="63"/>
    </row>
    <row r="210" spans="21:21" s="9" customFormat="1" x14ac:dyDescent="0.3">
      <c r="U210" s="63"/>
    </row>
    <row r="211" spans="21:21" s="9" customFormat="1" x14ac:dyDescent="0.3">
      <c r="U211" s="63"/>
    </row>
    <row r="212" spans="21:21" s="9" customFormat="1" x14ac:dyDescent="0.3">
      <c r="U212" s="63"/>
    </row>
    <row r="213" spans="21:21" s="9" customFormat="1" x14ac:dyDescent="0.3">
      <c r="U213" s="63"/>
    </row>
    <row r="214" spans="21:21" s="9" customFormat="1" x14ac:dyDescent="0.3">
      <c r="U214" s="63"/>
    </row>
    <row r="215" spans="21:21" s="9" customFormat="1" x14ac:dyDescent="0.3">
      <c r="U215" s="63"/>
    </row>
    <row r="216" spans="21:21" s="9" customFormat="1" x14ac:dyDescent="0.3">
      <c r="U216" s="63"/>
    </row>
    <row r="217" spans="21:21" s="9" customFormat="1" x14ac:dyDescent="0.3">
      <c r="U217" s="63"/>
    </row>
    <row r="218" spans="21:21" s="9" customFormat="1" x14ac:dyDescent="0.3">
      <c r="U218" s="63"/>
    </row>
    <row r="219" spans="21:21" s="9" customFormat="1" x14ac:dyDescent="0.3">
      <c r="U219" s="63"/>
    </row>
    <row r="220" spans="21:21" s="9" customFormat="1" x14ac:dyDescent="0.3">
      <c r="U220" s="63"/>
    </row>
    <row r="221" spans="21:21" s="9" customFormat="1" x14ac:dyDescent="0.3">
      <c r="U221" s="63"/>
    </row>
    <row r="222" spans="21:21" s="9" customFormat="1" x14ac:dyDescent="0.3">
      <c r="U222" s="63"/>
    </row>
    <row r="223" spans="21:21" s="9" customFormat="1" x14ac:dyDescent="0.3">
      <c r="U223" s="63"/>
    </row>
    <row r="224" spans="21:21" s="9" customFormat="1" x14ac:dyDescent="0.3">
      <c r="U224" s="63"/>
    </row>
    <row r="225" spans="21:21" s="9" customFormat="1" x14ac:dyDescent="0.3">
      <c r="U225" s="63"/>
    </row>
    <row r="226" spans="21:21" s="9" customFormat="1" x14ac:dyDescent="0.3">
      <c r="U226" s="63"/>
    </row>
    <row r="227" spans="21:21" s="9" customFormat="1" x14ac:dyDescent="0.3">
      <c r="U227" s="63"/>
    </row>
    <row r="228" spans="21:21" s="9" customFormat="1" x14ac:dyDescent="0.3">
      <c r="U228" s="63"/>
    </row>
    <row r="229" spans="21:21" s="9" customFormat="1" x14ac:dyDescent="0.3">
      <c r="U229" s="63"/>
    </row>
    <row r="230" spans="21:21" s="9" customFormat="1" x14ac:dyDescent="0.3">
      <c r="U230" s="63"/>
    </row>
    <row r="231" spans="21:21" s="9" customFormat="1" x14ac:dyDescent="0.3">
      <c r="U231" s="63"/>
    </row>
    <row r="232" spans="21:21" s="9" customFormat="1" x14ac:dyDescent="0.3">
      <c r="U232" s="63"/>
    </row>
    <row r="233" spans="21:21" s="9" customFormat="1" x14ac:dyDescent="0.3">
      <c r="U233" s="63"/>
    </row>
    <row r="234" spans="21:21" s="9" customFormat="1" x14ac:dyDescent="0.3">
      <c r="U234" s="63"/>
    </row>
    <row r="235" spans="21:21" s="9" customFormat="1" x14ac:dyDescent="0.3">
      <c r="U235" s="63"/>
    </row>
    <row r="236" spans="21:21" s="9" customFormat="1" x14ac:dyDescent="0.3">
      <c r="U236" s="63"/>
    </row>
    <row r="237" spans="21:21" s="9" customFormat="1" x14ac:dyDescent="0.3">
      <c r="U237" s="63"/>
    </row>
    <row r="238" spans="21:21" s="9" customFormat="1" x14ac:dyDescent="0.3">
      <c r="U238" s="63"/>
    </row>
    <row r="239" spans="21:21" s="9" customFormat="1" x14ac:dyDescent="0.3">
      <c r="U239" s="63"/>
    </row>
    <row r="240" spans="21:21" s="9" customFormat="1" x14ac:dyDescent="0.3">
      <c r="U240" s="63"/>
    </row>
    <row r="241" spans="21:21" s="9" customFormat="1" x14ac:dyDescent="0.3">
      <c r="U241" s="63"/>
    </row>
    <row r="242" spans="21:21" s="9" customFormat="1" x14ac:dyDescent="0.3">
      <c r="U242" s="63"/>
    </row>
    <row r="243" spans="21:21" s="9" customFormat="1" x14ac:dyDescent="0.3">
      <c r="U243" s="63"/>
    </row>
    <row r="244" spans="21:21" s="9" customFormat="1" x14ac:dyDescent="0.3">
      <c r="U244" s="63"/>
    </row>
    <row r="245" spans="21:21" s="9" customFormat="1" x14ac:dyDescent="0.3">
      <c r="U245" s="63"/>
    </row>
    <row r="246" spans="21:21" s="9" customFormat="1" x14ac:dyDescent="0.3">
      <c r="U246" s="63"/>
    </row>
    <row r="247" spans="21:21" s="9" customFormat="1" x14ac:dyDescent="0.3">
      <c r="U247" s="63"/>
    </row>
    <row r="248" spans="21:21" s="9" customFormat="1" x14ac:dyDescent="0.3">
      <c r="U248" s="63"/>
    </row>
    <row r="249" spans="21:21" s="9" customFormat="1" x14ac:dyDescent="0.3">
      <c r="U249" s="63"/>
    </row>
    <row r="250" spans="21:21" s="9" customFormat="1" x14ac:dyDescent="0.3">
      <c r="U250" s="63"/>
    </row>
    <row r="251" spans="21:21" s="9" customFormat="1" x14ac:dyDescent="0.3">
      <c r="U251" s="63"/>
    </row>
    <row r="252" spans="21:21" s="9" customFormat="1" x14ac:dyDescent="0.3">
      <c r="U252" s="63"/>
    </row>
    <row r="253" spans="21:21" s="9" customFormat="1" x14ac:dyDescent="0.3">
      <c r="U253" s="63"/>
    </row>
    <row r="254" spans="21:21" s="9" customFormat="1" x14ac:dyDescent="0.3">
      <c r="U254" s="63"/>
    </row>
    <row r="255" spans="21:21" s="9" customFormat="1" x14ac:dyDescent="0.3">
      <c r="U255" s="63"/>
    </row>
    <row r="256" spans="21:21" s="9" customFormat="1" x14ac:dyDescent="0.3">
      <c r="U256" s="63"/>
    </row>
    <row r="257" spans="21:21" s="9" customFormat="1" x14ac:dyDescent="0.3">
      <c r="U257" s="63"/>
    </row>
    <row r="258" spans="21:21" s="9" customFormat="1" x14ac:dyDescent="0.3">
      <c r="U258" s="63"/>
    </row>
    <row r="259" spans="21:21" s="9" customFormat="1" x14ac:dyDescent="0.3">
      <c r="U259" s="63"/>
    </row>
    <row r="260" spans="21:21" s="9" customFormat="1" x14ac:dyDescent="0.3">
      <c r="U260" s="63"/>
    </row>
    <row r="261" spans="21:21" s="9" customFormat="1" x14ac:dyDescent="0.3">
      <c r="U261" s="63"/>
    </row>
    <row r="262" spans="21:21" s="9" customFormat="1" x14ac:dyDescent="0.3">
      <c r="U262" s="63"/>
    </row>
    <row r="263" spans="21:21" s="9" customFormat="1" x14ac:dyDescent="0.3">
      <c r="U263" s="63"/>
    </row>
    <row r="264" spans="21:21" s="9" customFormat="1" x14ac:dyDescent="0.3">
      <c r="U264" s="63"/>
    </row>
    <row r="265" spans="21:21" s="9" customFormat="1" x14ac:dyDescent="0.3">
      <c r="U265" s="63"/>
    </row>
    <row r="266" spans="21:21" s="9" customFormat="1" x14ac:dyDescent="0.3">
      <c r="U266" s="63"/>
    </row>
    <row r="267" spans="21:21" s="9" customFormat="1" x14ac:dyDescent="0.3">
      <c r="U267" s="63"/>
    </row>
    <row r="268" spans="21:21" s="9" customFormat="1" x14ac:dyDescent="0.3">
      <c r="U268" s="63"/>
    </row>
    <row r="269" spans="21:21" s="9" customFormat="1" x14ac:dyDescent="0.3">
      <c r="U269" s="63"/>
    </row>
    <row r="270" spans="21:21" s="9" customFormat="1" x14ac:dyDescent="0.3">
      <c r="U270" s="63"/>
    </row>
    <row r="271" spans="21:21" s="9" customFormat="1" x14ac:dyDescent="0.3">
      <c r="U271" s="63"/>
    </row>
    <row r="272" spans="21:21" s="9" customFormat="1" x14ac:dyDescent="0.3">
      <c r="U272" s="63"/>
    </row>
    <row r="273" spans="21:21" s="9" customFormat="1" x14ac:dyDescent="0.3">
      <c r="U273" s="63"/>
    </row>
    <row r="274" spans="21:21" s="9" customFormat="1" x14ac:dyDescent="0.3">
      <c r="U274" s="63"/>
    </row>
    <row r="275" spans="21:21" s="9" customFormat="1" x14ac:dyDescent="0.3">
      <c r="U275" s="63"/>
    </row>
    <row r="276" spans="21:21" s="9" customFormat="1" x14ac:dyDescent="0.3">
      <c r="U276" s="63"/>
    </row>
    <row r="277" spans="21:21" s="9" customFormat="1" x14ac:dyDescent="0.3">
      <c r="U277" s="63"/>
    </row>
    <row r="278" spans="21:21" s="9" customFormat="1" x14ac:dyDescent="0.3">
      <c r="U278" s="63"/>
    </row>
    <row r="279" spans="21:21" s="9" customFormat="1" x14ac:dyDescent="0.3">
      <c r="U279" s="63"/>
    </row>
    <row r="280" spans="21:21" s="9" customFormat="1" x14ac:dyDescent="0.3">
      <c r="U280" s="63"/>
    </row>
    <row r="281" spans="21:21" s="9" customFormat="1" x14ac:dyDescent="0.3">
      <c r="U281" s="63"/>
    </row>
    <row r="282" spans="21:21" s="9" customFormat="1" x14ac:dyDescent="0.3">
      <c r="U282" s="63"/>
    </row>
    <row r="283" spans="21:21" s="9" customFormat="1" x14ac:dyDescent="0.3">
      <c r="U283" s="63"/>
    </row>
    <row r="284" spans="21:21" s="9" customFormat="1" x14ac:dyDescent="0.3">
      <c r="U284" s="63"/>
    </row>
    <row r="285" spans="21:21" s="9" customFormat="1" x14ac:dyDescent="0.3">
      <c r="U285" s="63"/>
    </row>
    <row r="286" spans="21:21" s="9" customFormat="1" x14ac:dyDescent="0.3">
      <c r="U286" s="63"/>
    </row>
    <row r="287" spans="21:21" s="9" customFormat="1" x14ac:dyDescent="0.3">
      <c r="U287" s="63"/>
    </row>
    <row r="288" spans="21:21" s="9" customFormat="1" x14ac:dyDescent="0.3">
      <c r="U288" s="63"/>
    </row>
    <row r="289" spans="21:21" s="9" customFormat="1" x14ac:dyDescent="0.3">
      <c r="U289" s="63"/>
    </row>
    <row r="290" spans="21:21" s="9" customFormat="1" x14ac:dyDescent="0.3">
      <c r="U290" s="63"/>
    </row>
    <row r="291" spans="21:21" s="9" customFormat="1" x14ac:dyDescent="0.3">
      <c r="U291" s="63"/>
    </row>
    <row r="292" spans="21:21" s="9" customFormat="1" x14ac:dyDescent="0.3">
      <c r="U292" s="63"/>
    </row>
    <row r="293" spans="21:21" s="9" customFormat="1" x14ac:dyDescent="0.3">
      <c r="U293" s="63"/>
    </row>
    <row r="294" spans="21:21" s="9" customFormat="1" x14ac:dyDescent="0.3">
      <c r="U294" s="63"/>
    </row>
    <row r="295" spans="21:21" s="9" customFormat="1" x14ac:dyDescent="0.3">
      <c r="U295" s="63"/>
    </row>
    <row r="296" spans="21:21" s="9" customFormat="1" x14ac:dyDescent="0.3">
      <c r="U296" s="63"/>
    </row>
    <row r="297" spans="21:21" s="9" customFormat="1" x14ac:dyDescent="0.3">
      <c r="U297" s="63"/>
    </row>
    <row r="298" spans="21:21" s="9" customFormat="1" x14ac:dyDescent="0.3">
      <c r="U298" s="63"/>
    </row>
    <row r="299" spans="21:21" s="9" customFormat="1" x14ac:dyDescent="0.3">
      <c r="U299" s="63"/>
    </row>
    <row r="300" spans="21:21" s="9" customFormat="1" x14ac:dyDescent="0.3">
      <c r="U300" s="63"/>
    </row>
    <row r="301" spans="21:21" s="9" customFormat="1" x14ac:dyDescent="0.3">
      <c r="U301" s="63"/>
    </row>
    <row r="302" spans="21:21" s="9" customFormat="1" x14ac:dyDescent="0.3">
      <c r="U302" s="63"/>
    </row>
    <row r="303" spans="21:21" s="9" customFormat="1" x14ac:dyDescent="0.3">
      <c r="U303" s="63"/>
    </row>
    <row r="304" spans="21:21" s="9" customFormat="1" x14ac:dyDescent="0.3">
      <c r="U304" s="63"/>
    </row>
    <row r="305" spans="21:21" s="9" customFormat="1" x14ac:dyDescent="0.3">
      <c r="U305" s="63"/>
    </row>
    <row r="306" spans="21:21" s="9" customFormat="1" x14ac:dyDescent="0.3">
      <c r="U306" s="63"/>
    </row>
    <row r="307" spans="21:21" s="9" customFormat="1" x14ac:dyDescent="0.3">
      <c r="U307" s="63"/>
    </row>
    <row r="308" spans="21:21" s="9" customFormat="1" x14ac:dyDescent="0.3">
      <c r="U308" s="63"/>
    </row>
    <row r="309" spans="21:21" s="9" customFormat="1" x14ac:dyDescent="0.3">
      <c r="U309" s="63"/>
    </row>
    <row r="310" spans="21:21" s="9" customFormat="1" x14ac:dyDescent="0.3">
      <c r="U310" s="63"/>
    </row>
    <row r="311" spans="21:21" s="9" customFormat="1" x14ac:dyDescent="0.3">
      <c r="U311" s="63"/>
    </row>
    <row r="312" spans="21:21" s="9" customFormat="1" x14ac:dyDescent="0.3">
      <c r="U312" s="63"/>
    </row>
    <row r="313" spans="21:21" s="9" customFormat="1" x14ac:dyDescent="0.3">
      <c r="U313" s="63"/>
    </row>
    <row r="314" spans="21:21" s="9" customFormat="1" x14ac:dyDescent="0.3">
      <c r="U314" s="63"/>
    </row>
    <row r="315" spans="21:21" s="9" customFormat="1" x14ac:dyDescent="0.3">
      <c r="U315" s="63"/>
    </row>
    <row r="316" spans="21:21" s="9" customFormat="1" x14ac:dyDescent="0.3">
      <c r="U316" s="63"/>
    </row>
    <row r="317" spans="21:21" s="9" customFormat="1" x14ac:dyDescent="0.3">
      <c r="U317" s="63"/>
    </row>
    <row r="318" spans="21:21" s="9" customFormat="1" x14ac:dyDescent="0.3">
      <c r="U318" s="63"/>
    </row>
    <row r="319" spans="21:21" s="9" customFormat="1" x14ac:dyDescent="0.3">
      <c r="U319" s="63"/>
    </row>
    <row r="320" spans="21:21" s="9" customFormat="1" x14ac:dyDescent="0.3">
      <c r="U320" s="63"/>
    </row>
    <row r="321" spans="21:21" s="9" customFormat="1" x14ac:dyDescent="0.3">
      <c r="U321" s="63"/>
    </row>
    <row r="322" spans="21:21" s="9" customFormat="1" x14ac:dyDescent="0.3">
      <c r="U322" s="63"/>
    </row>
    <row r="323" spans="21:21" s="9" customFormat="1" x14ac:dyDescent="0.3">
      <c r="U323" s="63"/>
    </row>
    <row r="324" spans="21:21" s="9" customFormat="1" x14ac:dyDescent="0.3">
      <c r="U324" s="63"/>
    </row>
    <row r="325" spans="21:21" s="9" customFormat="1" x14ac:dyDescent="0.3">
      <c r="U325" s="63"/>
    </row>
    <row r="326" spans="21:21" s="9" customFormat="1" x14ac:dyDescent="0.3">
      <c r="U326" s="63"/>
    </row>
    <row r="327" spans="21:21" s="9" customFormat="1" x14ac:dyDescent="0.3">
      <c r="U327" s="63"/>
    </row>
    <row r="328" spans="21:21" s="9" customFormat="1" x14ac:dyDescent="0.3">
      <c r="U328" s="63"/>
    </row>
    <row r="329" spans="21:21" s="9" customFormat="1" x14ac:dyDescent="0.3">
      <c r="U329" s="63"/>
    </row>
    <row r="330" spans="21:21" s="9" customFormat="1" x14ac:dyDescent="0.3">
      <c r="U330" s="63"/>
    </row>
    <row r="331" spans="21:21" s="9" customFormat="1" x14ac:dyDescent="0.3">
      <c r="U331" s="63"/>
    </row>
    <row r="332" spans="21:21" s="9" customFormat="1" x14ac:dyDescent="0.3">
      <c r="U332" s="63"/>
    </row>
    <row r="333" spans="21:21" s="9" customFormat="1" x14ac:dyDescent="0.3">
      <c r="U333" s="63"/>
    </row>
    <row r="334" spans="21:21" s="9" customFormat="1" x14ac:dyDescent="0.3">
      <c r="U334" s="63"/>
    </row>
    <row r="335" spans="21:21" s="9" customFormat="1" x14ac:dyDescent="0.3">
      <c r="U335" s="63"/>
    </row>
    <row r="336" spans="21:21" s="9" customFormat="1" x14ac:dyDescent="0.3">
      <c r="U336" s="63"/>
    </row>
    <row r="337" spans="21:21" s="9" customFormat="1" x14ac:dyDescent="0.3">
      <c r="U337" s="63"/>
    </row>
    <row r="338" spans="21:21" s="9" customFormat="1" x14ac:dyDescent="0.3">
      <c r="U338" s="63"/>
    </row>
    <row r="339" spans="21:21" s="9" customFormat="1" x14ac:dyDescent="0.3">
      <c r="U339" s="63"/>
    </row>
    <row r="340" spans="21:21" s="9" customFormat="1" x14ac:dyDescent="0.3">
      <c r="U340" s="63"/>
    </row>
    <row r="341" spans="21:21" s="9" customFormat="1" x14ac:dyDescent="0.3">
      <c r="U341" s="63"/>
    </row>
    <row r="342" spans="21:21" s="9" customFormat="1" x14ac:dyDescent="0.3">
      <c r="U342" s="63"/>
    </row>
    <row r="343" spans="21:21" s="9" customFormat="1" x14ac:dyDescent="0.3">
      <c r="U343" s="63"/>
    </row>
    <row r="344" spans="21:21" s="9" customFormat="1" x14ac:dyDescent="0.3">
      <c r="U344" s="63"/>
    </row>
    <row r="345" spans="21:21" s="9" customFormat="1" x14ac:dyDescent="0.3">
      <c r="U345" s="63"/>
    </row>
    <row r="346" spans="21:21" s="9" customFormat="1" x14ac:dyDescent="0.3">
      <c r="U346" s="63"/>
    </row>
    <row r="347" spans="21:21" s="9" customFormat="1" x14ac:dyDescent="0.3">
      <c r="U347" s="63"/>
    </row>
    <row r="348" spans="21:21" s="9" customFormat="1" x14ac:dyDescent="0.3">
      <c r="U348" s="63"/>
    </row>
    <row r="349" spans="21:21" s="9" customFormat="1" x14ac:dyDescent="0.3">
      <c r="U349" s="63"/>
    </row>
    <row r="350" spans="21:21" s="9" customFormat="1" x14ac:dyDescent="0.3">
      <c r="U350" s="63"/>
    </row>
    <row r="351" spans="21:21" s="9" customFormat="1" x14ac:dyDescent="0.3">
      <c r="U351" s="63"/>
    </row>
    <row r="352" spans="21:21" s="9" customFormat="1" x14ac:dyDescent="0.3">
      <c r="U352" s="63"/>
    </row>
    <row r="353" spans="21:21" s="9" customFormat="1" x14ac:dyDescent="0.3">
      <c r="U353" s="63"/>
    </row>
    <row r="354" spans="21:21" s="9" customFormat="1" x14ac:dyDescent="0.3">
      <c r="U354" s="63"/>
    </row>
    <row r="355" spans="21:21" s="9" customFormat="1" x14ac:dyDescent="0.3">
      <c r="U355" s="63"/>
    </row>
    <row r="356" spans="21:21" s="9" customFormat="1" x14ac:dyDescent="0.3">
      <c r="U356" s="63"/>
    </row>
    <row r="357" spans="21:21" s="9" customFormat="1" x14ac:dyDescent="0.3">
      <c r="U357" s="63"/>
    </row>
    <row r="358" spans="21:21" s="9" customFormat="1" x14ac:dyDescent="0.3">
      <c r="U358" s="63"/>
    </row>
    <row r="359" spans="21:21" s="9" customFormat="1" x14ac:dyDescent="0.3">
      <c r="U359" s="63"/>
    </row>
    <row r="360" spans="21:21" s="9" customFormat="1" x14ac:dyDescent="0.3">
      <c r="U360" s="63"/>
    </row>
    <row r="361" spans="21:21" s="9" customFormat="1" x14ac:dyDescent="0.3">
      <c r="U361" s="63"/>
    </row>
    <row r="362" spans="21:21" s="9" customFormat="1" x14ac:dyDescent="0.3">
      <c r="U362" s="63"/>
    </row>
    <row r="363" spans="21:21" s="9" customFormat="1" x14ac:dyDescent="0.3">
      <c r="U363" s="63"/>
    </row>
    <row r="364" spans="21:21" s="9" customFormat="1" x14ac:dyDescent="0.3">
      <c r="U364" s="63"/>
    </row>
    <row r="365" spans="21:21" s="9" customFormat="1" x14ac:dyDescent="0.3">
      <c r="U365" s="63"/>
    </row>
    <row r="366" spans="21:21" s="9" customFormat="1" x14ac:dyDescent="0.3">
      <c r="U366" s="63"/>
    </row>
    <row r="367" spans="21:21" s="9" customFormat="1" x14ac:dyDescent="0.3">
      <c r="U367" s="63"/>
    </row>
    <row r="368" spans="21:21" s="9" customFormat="1" x14ac:dyDescent="0.3">
      <c r="U368" s="63"/>
    </row>
    <row r="369" spans="21:21" s="9" customFormat="1" x14ac:dyDescent="0.3">
      <c r="U369" s="63"/>
    </row>
    <row r="370" spans="21:21" s="9" customFormat="1" x14ac:dyDescent="0.3">
      <c r="U370" s="63"/>
    </row>
    <row r="371" spans="21:21" s="9" customFormat="1" x14ac:dyDescent="0.3">
      <c r="U371" s="63"/>
    </row>
    <row r="372" spans="21:21" s="9" customFormat="1" x14ac:dyDescent="0.3">
      <c r="U372" s="63"/>
    </row>
    <row r="373" spans="21:21" s="9" customFormat="1" x14ac:dyDescent="0.3">
      <c r="U373" s="63"/>
    </row>
    <row r="374" spans="21:21" s="9" customFormat="1" x14ac:dyDescent="0.3">
      <c r="U374" s="63"/>
    </row>
    <row r="375" spans="21:21" s="9" customFormat="1" x14ac:dyDescent="0.3">
      <c r="U375" s="63"/>
    </row>
    <row r="376" spans="21:21" s="9" customFormat="1" x14ac:dyDescent="0.3">
      <c r="U376" s="63"/>
    </row>
    <row r="377" spans="21:21" s="9" customFormat="1" x14ac:dyDescent="0.3">
      <c r="U377" s="63"/>
    </row>
    <row r="378" spans="21:21" s="9" customFormat="1" x14ac:dyDescent="0.3">
      <c r="U378" s="63"/>
    </row>
    <row r="379" spans="21:21" s="9" customFormat="1" x14ac:dyDescent="0.3">
      <c r="U379" s="63"/>
    </row>
    <row r="380" spans="21:21" s="9" customFormat="1" x14ac:dyDescent="0.3">
      <c r="U380" s="63"/>
    </row>
    <row r="381" spans="21:21" s="9" customFormat="1" x14ac:dyDescent="0.3">
      <c r="U381" s="63"/>
    </row>
    <row r="382" spans="21:21" s="9" customFormat="1" x14ac:dyDescent="0.3">
      <c r="U382" s="63"/>
    </row>
    <row r="383" spans="21:21" s="9" customFormat="1" x14ac:dyDescent="0.3">
      <c r="U383" s="63"/>
    </row>
    <row r="384" spans="21:21" s="9" customFormat="1" x14ac:dyDescent="0.3">
      <c r="U384" s="63"/>
    </row>
    <row r="385" spans="21:21" s="9" customFormat="1" x14ac:dyDescent="0.3">
      <c r="U385" s="63"/>
    </row>
    <row r="386" spans="21:21" s="9" customFormat="1" x14ac:dyDescent="0.3">
      <c r="U386" s="63"/>
    </row>
    <row r="387" spans="21:21" s="9" customFormat="1" x14ac:dyDescent="0.3">
      <c r="U387" s="63"/>
    </row>
    <row r="388" spans="21:21" s="9" customFormat="1" x14ac:dyDescent="0.3">
      <c r="U388" s="63"/>
    </row>
    <row r="389" spans="21:21" s="9" customFormat="1" x14ac:dyDescent="0.3">
      <c r="U389" s="63"/>
    </row>
    <row r="390" spans="21:21" s="9" customFormat="1" x14ac:dyDescent="0.3">
      <c r="U390" s="63"/>
    </row>
    <row r="391" spans="21:21" s="9" customFormat="1" x14ac:dyDescent="0.3">
      <c r="U391" s="63"/>
    </row>
    <row r="392" spans="21:21" s="9" customFormat="1" x14ac:dyDescent="0.3">
      <c r="U392" s="63"/>
    </row>
    <row r="393" spans="21:21" s="9" customFormat="1" x14ac:dyDescent="0.3">
      <c r="U393" s="63"/>
    </row>
    <row r="394" spans="21:21" s="9" customFormat="1" x14ac:dyDescent="0.3">
      <c r="U394" s="63"/>
    </row>
    <row r="395" spans="21:21" s="9" customFormat="1" x14ac:dyDescent="0.3">
      <c r="U395" s="63"/>
    </row>
    <row r="396" spans="21:21" s="9" customFormat="1" x14ac:dyDescent="0.3">
      <c r="U396" s="63"/>
    </row>
    <row r="397" spans="21:21" s="9" customFormat="1" x14ac:dyDescent="0.3">
      <c r="U397" s="63"/>
    </row>
    <row r="398" spans="21:21" s="9" customFormat="1" x14ac:dyDescent="0.3">
      <c r="U398" s="63"/>
    </row>
    <row r="399" spans="21:21" s="9" customFormat="1" x14ac:dyDescent="0.3">
      <c r="U399" s="63"/>
    </row>
    <row r="400" spans="21:21" s="9" customFormat="1" x14ac:dyDescent="0.3">
      <c r="U400" s="63"/>
    </row>
    <row r="401" spans="21:21" s="9" customFormat="1" x14ac:dyDescent="0.3">
      <c r="U401" s="63"/>
    </row>
    <row r="402" spans="21:21" s="9" customFormat="1" x14ac:dyDescent="0.3">
      <c r="U402" s="63"/>
    </row>
    <row r="403" spans="21:21" s="9" customFormat="1" x14ac:dyDescent="0.3">
      <c r="U403" s="63"/>
    </row>
    <row r="404" spans="21:21" s="9" customFormat="1" x14ac:dyDescent="0.3">
      <c r="U404" s="63"/>
    </row>
    <row r="405" spans="21:21" s="9" customFormat="1" x14ac:dyDescent="0.3">
      <c r="U405" s="63"/>
    </row>
    <row r="406" spans="21:21" s="9" customFormat="1" x14ac:dyDescent="0.3">
      <c r="U406" s="63"/>
    </row>
    <row r="407" spans="21:21" s="9" customFormat="1" x14ac:dyDescent="0.3">
      <c r="U407" s="63"/>
    </row>
    <row r="408" spans="21:21" s="9" customFormat="1" x14ac:dyDescent="0.3">
      <c r="U408" s="63"/>
    </row>
    <row r="409" spans="21:21" s="9" customFormat="1" x14ac:dyDescent="0.3">
      <c r="U409" s="63"/>
    </row>
    <row r="410" spans="21:21" s="9" customFormat="1" x14ac:dyDescent="0.3">
      <c r="U410" s="63"/>
    </row>
    <row r="411" spans="21:21" s="9" customFormat="1" x14ac:dyDescent="0.3">
      <c r="U411" s="63"/>
    </row>
    <row r="412" spans="21:21" s="9" customFormat="1" x14ac:dyDescent="0.3">
      <c r="U412" s="63"/>
    </row>
    <row r="413" spans="21:21" s="9" customFormat="1" x14ac:dyDescent="0.3">
      <c r="U413" s="63"/>
    </row>
    <row r="414" spans="21:21" s="9" customFormat="1" x14ac:dyDescent="0.3">
      <c r="U414" s="63"/>
    </row>
    <row r="415" spans="21:21" s="9" customFormat="1" x14ac:dyDescent="0.3">
      <c r="U415" s="63"/>
    </row>
    <row r="416" spans="21:21" s="9" customFormat="1" x14ac:dyDescent="0.3">
      <c r="U416" s="63"/>
    </row>
    <row r="417" spans="21:21" s="9" customFormat="1" x14ac:dyDescent="0.3">
      <c r="U417" s="63"/>
    </row>
    <row r="418" spans="21:21" s="9" customFormat="1" x14ac:dyDescent="0.3">
      <c r="U418" s="63"/>
    </row>
    <row r="419" spans="21:21" s="9" customFormat="1" x14ac:dyDescent="0.3">
      <c r="U419" s="63"/>
    </row>
    <row r="420" spans="21:21" s="9" customFormat="1" x14ac:dyDescent="0.3">
      <c r="U420" s="63"/>
    </row>
    <row r="421" spans="21:21" s="9" customFormat="1" x14ac:dyDescent="0.3">
      <c r="U421" s="63"/>
    </row>
    <row r="422" spans="21:21" s="9" customFormat="1" x14ac:dyDescent="0.3">
      <c r="U422" s="63"/>
    </row>
    <row r="423" spans="21:21" s="9" customFormat="1" x14ac:dyDescent="0.3">
      <c r="U423" s="63"/>
    </row>
    <row r="424" spans="21:21" s="9" customFormat="1" x14ac:dyDescent="0.3">
      <c r="U424" s="63"/>
    </row>
    <row r="425" spans="21:21" s="9" customFormat="1" x14ac:dyDescent="0.3">
      <c r="U425" s="63"/>
    </row>
    <row r="426" spans="21:21" s="9" customFormat="1" x14ac:dyDescent="0.3">
      <c r="U426" s="63"/>
    </row>
    <row r="427" spans="21:21" s="9" customFormat="1" x14ac:dyDescent="0.3">
      <c r="U427" s="63"/>
    </row>
    <row r="428" spans="21:21" s="9" customFormat="1" x14ac:dyDescent="0.3">
      <c r="U428" s="63"/>
    </row>
    <row r="429" spans="21:21" s="9" customFormat="1" x14ac:dyDescent="0.3">
      <c r="U429" s="63"/>
    </row>
    <row r="430" spans="21:21" s="9" customFormat="1" x14ac:dyDescent="0.3">
      <c r="U430" s="63"/>
    </row>
    <row r="431" spans="21:21" s="9" customFormat="1" x14ac:dyDescent="0.3">
      <c r="U431" s="63"/>
    </row>
    <row r="432" spans="21:21" s="9" customFormat="1" x14ac:dyDescent="0.3">
      <c r="U432" s="63"/>
    </row>
    <row r="433" spans="21:21" s="9" customFormat="1" x14ac:dyDescent="0.3">
      <c r="U433" s="63"/>
    </row>
    <row r="434" spans="21:21" s="9" customFormat="1" x14ac:dyDescent="0.3">
      <c r="U434" s="63"/>
    </row>
    <row r="435" spans="21:21" s="9" customFormat="1" x14ac:dyDescent="0.3">
      <c r="U435" s="63"/>
    </row>
    <row r="436" spans="21:21" s="9" customFormat="1" x14ac:dyDescent="0.3">
      <c r="U436" s="63"/>
    </row>
    <row r="437" spans="21:21" s="9" customFormat="1" x14ac:dyDescent="0.3">
      <c r="U437" s="63"/>
    </row>
    <row r="438" spans="21:21" s="9" customFormat="1" x14ac:dyDescent="0.3">
      <c r="U438" s="63"/>
    </row>
    <row r="439" spans="21:21" s="9" customFormat="1" x14ac:dyDescent="0.3">
      <c r="U439" s="63"/>
    </row>
    <row r="440" spans="21:21" s="9" customFormat="1" x14ac:dyDescent="0.3">
      <c r="U440" s="63"/>
    </row>
    <row r="441" spans="21:21" s="9" customFormat="1" x14ac:dyDescent="0.3">
      <c r="U441" s="63"/>
    </row>
    <row r="442" spans="21:21" s="9" customFormat="1" x14ac:dyDescent="0.3">
      <c r="U442" s="63"/>
    </row>
    <row r="443" spans="21:21" s="9" customFormat="1" x14ac:dyDescent="0.3">
      <c r="U443" s="63"/>
    </row>
    <row r="444" spans="21:21" s="9" customFormat="1" x14ac:dyDescent="0.3">
      <c r="U444" s="63"/>
    </row>
    <row r="445" spans="21:21" s="9" customFormat="1" x14ac:dyDescent="0.3">
      <c r="U445" s="63"/>
    </row>
    <row r="446" spans="21:21" s="9" customFormat="1" x14ac:dyDescent="0.3">
      <c r="U446" s="63"/>
    </row>
    <row r="447" spans="21:21" s="9" customFormat="1" x14ac:dyDescent="0.3">
      <c r="U447" s="63"/>
    </row>
    <row r="448" spans="21:21" s="9" customFormat="1" x14ac:dyDescent="0.3">
      <c r="U448" s="63"/>
    </row>
    <row r="449" spans="21:21" s="9" customFormat="1" x14ac:dyDescent="0.3">
      <c r="U449" s="63"/>
    </row>
    <row r="450" spans="21:21" s="9" customFormat="1" x14ac:dyDescent="0.3">
      <c r="U450" s="63"/>
    </row>
    <row r="451" spans="21:21" s="9" customFormat="1" x14ac:dyDescent="0.3">
      <c r="U451" s="63"/>
    </row>
    <row r="452" spans="21:21" s="9" customFormat="1" x14ac:dyDescent="0.3">
      <c r="U452" s="63"/>
    </row>
    <row r="453" spans="21:21" s="9" customFormat="1" x14ac:dyDescent="0.3">
      <c r="U453" s="63"/>
    </row>
    <row r="454" spans="21:21" s="9" customFormat="1" x14ac:dyDescent="0.3">
      <c r="U454" s="63"/>
    </row>
    <row r="455" spans="21:21" s="9" customFormat="1" x14ac:dyDescent="0.3">
      <c r="U455" s="63"/>
    </row>
    <row r="456" spans="21:21" s="9" customFormat="1" x14ac:dyDescent="0.3">
      <c r="U456" s="63"/>
    </row>
    <row r="457" spans="21:21" s="9" customFormat="1" x14ac:dyDescent="0.3">
      <c r="U457" s="63"/>
    </row>
    <row r="458" spans="21:21" s="9" customFormat="1" x14ac:dyDescent="0.3">
      <c r="U458" s="63"/>
    </row>
    <row r="459" spans="21:21" s="9" customFormat="1" x14ac:dyDescent="0.3">
      <c r="U459" s="63"/>
    </row>
    <row r="460" spans="21:21" s="9" customFormat="1" x14ac:dyDescent="0.3">
      <c r="U460" s="63"/>
    </row>
    <row r="461" spans="21:21" s="9" customFormat="1" x14ac:dyDescent="0.3">
      <c r="U461" s="63"/>
    </row>
    <row r="462" spans="21:21" s="9" customFormat="1" x14ac:dyDescent="0.3">
      <c r="U462" s="63"/>
    </row>
    <row r="463" spans="21:21" s="9" customFormat="1" x14ac:dyDescent="0.3">
      <c r="U463" s="63"/>
    </row>
    <row r="464" spans="21:21" s="9" customFormat="1" x14ac:dyDescent="0.3">
      <c r="U464" s="63"/>
    </row>
    <row r="465" spans="21:21" s="9" customFormat="1" x14ac:dyDescent="0.3">
      <c r="U465" s="63"/>
    </row>
    <row r="466" spans="21:21" s="9" customFormat="1" x14ac:dyDescent="0.3">
      <c r="U466" s="63"/>
    </row>
    <row r="467" spans="21:21" s="9" customFormat="1" x14ac:dyDescent="0.3">
      <c r="U467" s="63"/>
    </row>
    <row r="468" spans="21:21" s="9" customFormat="1" x14ac:dyDescent="0.3">
      <c r="U468" s="63"/>
    </row>
    <row r="469" spans="21:21" s="9" customFormat="1" x14ac:dyDescent="0.3">
      <c r="U469" s="63"/>
    </row>
    <row r="470" spans="21:21" s="9" customFormat="1" x14ac:dyDescent="0.3">
      <c r="U470" s="63"/>
    </row>
    <row r="471" spans="21:21" s="9" customFormat="1" x14ac:dyDescent="0.3">
      <c r="U471" s="63"/>
    </row>
    <row r="472" spans="21:21" s="9" customFormat="1" x14ac:dyDescent="0.3">
      <c r="U472" s="63"/>
    </row>
    <row r="473" spans="21:21" s="9" customFormat="1" x14ac:dyDescent="0.3">
      <c r="U473" s="63"/>
    </row>
    <row r="474" spans="21:21" s="9" customFormat="1" x14ac:dyDescent="0.3">
      <c r="U474" s="63"/>
    </row>
    <row r="475" spans="21:21" s="9" customFormat="1" x14ac:dyDescent="0.3">
      <c r="U475" s="63"/>
    </row>
    <row r="476" spans="21:21" s="9" customFormat="1" x14ac:dyDescent="0.3">
      <c r="U476" s="63"/>
    </row>
    <row r="477" spans="21:21" s="9" customFormat="1" x14ac:dyDescent="0.3">
      <c r="U477" s="63"/>
    </row>
    <row r="478" spans="21:21" s="9" customFormat="1" x14ac:dyDescent="0.3">
      <c r="U478" s="63"/>
    </row>
    <row r="479" spans="21:21" s="9" customFormat="1" x14ac:dyDescent="0.3">
      <c r="U479" s="63"/>
    </row>
    <row r="480" spans="21:21" s="9" customFormat="1" x14ac:dyDescent="0.3">
      <c r="U480" s="63"/>
    </row>
    <row r="481" spans="21:21" s="9" customFormat="1" x14ac:dyDescent="0.3">
      <c r="U481" s="63"/>
    </row>
    <row r="482" spans="21:21" s="9" customFormat="1" x14ac:dyDescent="0.3">
      <c r="U482" s="63"/>
    </row>
    <row r="483" spans="21:21" s="9" customFormat="1" x14ac:dyDescent="0.3">
      <c r="U483" s="63"/>
    </row>
    <row r="484" spans="21:21" s="9" customFormat="1" x14ac:dyDescent="0.3">
      <c r="U484" s="63"/>
    </row>
    <row r="485" spans="21:21" s="9" customFormat="1" x14ac:dyDescent="0.3">
      <c r="U485" s="63"/>
    </row>
    <row r="486" spans="21:21" s="9" customFormat="1" x14ac:dyDescent="0.3">
      <c r="U486" s="63"/>
    </row>
    <row r="487" spans="21:21" s="9" customFormat="1" x14ac:dyDescent="0.3">
      <c r="U487" s="63"/>
    </row>
    <row r="488" spans="21:21" s="9" customFormat="1" x14ac:dyDescent="0.3">
      <c r="U488" s="63"/>
    </row>
    <row r="489" spans="21:21" s="9" customFormat="1" x14ac:dyDescent="0.3">
      <c r="U489" s="63"/>
    </row>
    <row r="490" spans="21:21" s="9" customFormat="1" x14ac:dyDescent="0.3">
      <c r="U490" s="63"/>
    </row>
    <row r="491" spans="21:21" s="9" customFormat="1" x14ac:dyDescent="0.3">
      <c r="U491" s="63"/>
    </row>
    <row r="492" spans="21:21" s="9" customFormat="1" x14ac:dyDescent="0.3">
      <c r="U492" s="63"/>
    </row>
    <row r="493" spans="21:21" s="9" customFormat="1" x14ac:dyDescent="0.3">
      <c r="U493" s="63"/>
    </row>
    <row r="494" spans="21:21" s="9" customFormat="1" x14ac:dyDescent="0.3">
      <c r="U494" s="63"/>
    </row>
    <row r="495" spans="21:21" s="9" customFormat="1" x14ac:dyDescent="0.3">
      <c r="U495" s="63"/>
    </row>
    <row r="496" spans="21:21" s="9" customFormat="1" x14ac:dyDescent="0.3">
      <c r="U496" s="63"/>
    </row>
    <row r="497" spans="21:21" s="9" customFormat="1" x14ac:dyDescent="0.3">
      <c r="U497" s="63"/>
    </row>
    <row r="498" spans="21:21" s="9" customFormat="1" x14ac:dyDescent="0.3">
      <c r="U498" s="63"/>
    </row>
    <row r="499" spans="21:21" s="9" customFormat="1" x14ac:dyDescent="0.3">
      <c r="U499" s="63"/>
    </row>
    <row r="500" spans="21:21" s="9" customFormat="1" x14ac:dyDescent="0.3">
      <c r="U500" s="63"/>
    </row>
    <row r="501" spans="21:21" s="9" customFormat="1" x14ac:dyDescent="0.3">
      <c r="U501" s="63"/>
    </row>
    <row r="502" spans="21:21" s="9" customFormat="1" x14ac:dyDescent="0.3">
      <c r="U502" s="63"/>
    </row>
    <row r="503" spans="21:21" s="9" customFormat="1" x14ac:dyDescent="0.3">
      <c r="U503" s="63"/>
    </row>
    <row r="504" spans="21:21" s="9" customFormat="1" x14ac:dyDescent="0.3">
      <c r="U504" s="63"/>
    </row>
    <row r="505" spans="21:21" s="9" customFormat="1" x14ac:dyDescent="0.3">
      <c r="U505" s="63"/>
    </row>
    <row r="506" spans="21:21" s="9" customFormat="1" x14ac:dyDescent="0.3">
      <c r="U506" s="63"/>
    </row>
    <row r="507" spans="21:21" s="9" customFormat="1" x14ac:dyDescent="0.3">
      <c r="U507" s="63"/>
    </row>
    <row r="508" spans="21:21" s="9" customFormat="1" x14ac:dyDescent="0.3">
      <c r="U508" s="63"/>
    </row>
    <row r="509" spans="21:21" s="9" customFormat="1" x14ac:dyDescent="0.3">
      <c r="U509" s="63"/>
    </row>
    <row r="510" spans="21:21" s="9" customFormat="1" x14ac:dyDescent="0.3">
      <c r="U510" s="63"/>
    </row>
    <row r="511" spans="21:21" s="9" customFormat="1" x14ac:dyDescent="0.3">
      <c r="U511" s="63"/>
    </row>
    <row r="512" spans="21:21" s="9" customFormat="1" x14ac:dyDescent="0.3">
      <c r="U512" s="63"/>
    </row>
    <row r="513" spans="21:21" s="9" customFormat="1" x14ac:dyDescent="0.3">
      <c r="U513" s="63"/>
    </row>
    <row r="514" spans="21:21" s="9" customFormat="1" x14ac:dyDescent="0.3">
      <c r="U514" s="63"/>
    </row>
    <row r="515" spans="21:21" s="9" customFormat="1" x14ac:dyDescent="0.3">
      <c r="U515" s="63"/>
    </row>
    <row r="516" spans="21:21" s="9" customFormat="1" x14ac:dyDescent="0.3">
      <c r="U516" s="63"/>
    </row>
    <row r="517" spans="21:21" s="9" customFormat="1" x14ac:dyDescent="0.3">
      <c r="U517" s="63"/>
    </row>
    <row r="518" spans="21:21" s="9" customFormat="1" x14ac:dyDescent="0.3">
      <c r="U518" s="63"/>
    </row>
    <row r="519" spans="21:21" s="9" customFormat="1" x14ac:dyDescent="0.3">
      <c r="U519" s="63"/>
    </row>
    <row r="520" spans="21:21" s="9" customFormat="1" x14ac:dyDescent="0.3">
      <c r="U520" s="63"/>
    </row>
    <row r="521" spans="21:21" s="9" customFormat="1" x14ac:dyDescent="0.3">
      <c r="U521" s="63"/>
    </row>
    <row r="522" spans="21:21" s="9" customFormat="1" x14ac:dyDescent="0.3">
      <c r="U522" s="63"/>
    </row>
    <row r="523" spans="21:21" s="9" customFormat="1" x14ac:dyDescent="0.3">
      <c r="U523" s="63"/>
    </row>
    <row r="524" spans="21:21" s="9" customFormat="1" x14ac:dyDescent="0.3">
      <c r="U524" s="63"/>
    </row>
    <row r="525" spans="21:21" s="9" customFormat="1" x14ac:dyDescent="0.3">
      <c r="U525" s="63"/>
    </row>
    <row r="526" spans="21:21" s="9" customFormat="1" x14ac:dyDescent="0.3">
      <c r="U526" s="63"/>
    </row>
    <row r="527" spans="21:21" s="9" customFormat="1" x14ac:dyDescent="0.3">
      <c r="U527" s="63"/>
    </row>
    <row r="528" spans="21:21" s="9" customFormat="1" x14ac:dyDescent="0.3">
      <c r="U528" s="63"/>
    </row>
    <row r="529" spans="21:21" s="9" customFormat="1" x14ac:dyDescent="0.3">
      <c r="U529" s="63"/>
    </row>
    <row r="530" spans="21:21" s="9" customFormat="1" x14ac:dyDescent="0.3">
      <c r="U530" s="63"/>
    </row>
    <row r="531" spans="21:21" s="9" customFormat="1" x14ac:dyDescent="0.3">
      <c r="U531" s="63"/>
    </row>
    <row r="532" spans="21:21" s="9" customFormat="1" x14ac:dyDescent="0.3">
      <c r="U532" s="63"/>
    </row>
    <row r="533" spans="21:21" s="9" customFormat="1" x14ac:dyDescent="0.3">
      <c r="U533" s="63"/>
    </row>
    <row r="534" spans="21:21" s="9" customFormat="1" x14ac:dyDescent="0.3">
      <c r="U534" s="63"/>
    </row>
    <row r="535" spans="21:21" s="9" customFormat="1" x14ac:dyDescent="0.3">
      <c r="U535" s="63"/>
    </row>
    <row r="536" spans="21:21" s="9" customFormat="1" x14ac:dyDescent="0.3">
      <c r="U536" s="63"/>
    </row>
    <row r="537" spans="21:21" s="9" customFormat="1" x14ac:dyDescent="0.3">
      <c r="U537" s="63"/>
    </row>
    <row r="538" spans="21:21" s="9" customFormat="1" x14ac:dyDescent="0.3">
      <c r="U538" s="63"/>
    </row>
    <row r="539" spans="21:21" s="9" customFormat="1" x14ac:dyDescent="0.3">
      <c r="U539" s="63"/>
    </row>
    <row r="540" spans="21:21" s="9" customFormat="1" x14ac:dyDescent="0.3">
      <c r="U540" s="63"/>
    </row>
    <row r="541" spans="21:21" s="9" customFormat="1" x14ac:dyDescent="0.3">
      <c r="U541" s="63"/>
    </row>
    <row r="542" spans="21:21" s="9" customFormat="1" x14ac:dyDescent="0.3">
      <c r="U542" s="63"/>
    </row>
    <row r="543" spans="21:21" s="9" customFormat="1" x14ac:dyDescent="0.3">
      <c r="U543" s="63"/>
    </row>
    <row r="544" spans="21:21" s="9" customFormat="1" x14ac:dyDescent="0.3">
      <c r="U544" s="63"/>
    </row>
    <row r="545" spans="21:21" s="9" customFormat="1" x14ac:dyDescent="0.3">
      <c r="U545" s="63"/>
    </row>
    <row r="546" spans="21:21" s="9" customFormat="1" x14ac:dyDescent="0.3">
      <c r="U546" s="63"/>
    </row>
    <row r="547" spans="21:21" s="9" customFormat="1" x14ac:dyDescent="0.3">
      <c r="U547" s="63"/>
    </row>
    <row r="548" spans="21:21" s="9" customFormat="1" x14ac:dyDescent="0.3">
      <c r="U548" s="63"/>
    </row>
    <row r="549" spans="21:21" s="9" customFormat="1" x14ac:dyDescent="0.3">
      <c r="U549" s="63"/>
    </row>
    <row r="550" spans="21:21" s="9" customFormat="1" x14ac:dyDescent="0.3">
      <c r="U550" s="63"/>
    </row>
    <row r="551" spans="21:21" s="9" customFormat="1" x14ac:dyDescent="0.3">
      <c r="U551" s="63"/>
    </row>
    <row r="552" spans="21:21" s="9" customFormat="1" x14ac:dyDescent="0.3">
      <c r="U552" s="63"/>
    </row>
    <row r="553" spans="21:21" s="9" customFormat="1" x14ac:dyDescent="0.3">
      <c r="U553" s="63"/>
    </row>
    <row r="554" spans="21:21" s="9" customFormat="1" x14ac:dyDescent="0.3">
      <c r="U554" s="63"/>
    </row>
    <row r="555" spans="21:21" s="9" customFormat="1" x14ac:dyDescent="0.3">
      <c r="U555" s="63"/>
    </row>
    <row r="556" spans="21:21" s="9" customFormat="1" x14ac:dyDescent="0.3">
      <c r="U556" s="63"/>
    </row>
    <row r="557" spans="21:21" s="9" customFormat="1" x14ac:dyDescent="0.3">
      <c r="U557" s="63"/>
    </row>
    <row r="558" spans="21:21" s="9" customFormat="1" x14ac:dyDescent="0.3">
      <c r="U558" s="63"/>
    </row>
    <row r="559" spans="21:21" s="9" customFormat="1" x14ac:dyDescent="0.3">
      <c r="U559" s="63"/>
    </row>
    <row r="560" spans="21:21" s="9" customFormat="1" x14ac:dyDescent="0.3">
      <c r="U560" s="63"/>
    </row>
    <row r="561" spans="21:21" s="9" customFormat="1" x14ac:dyDescent="0.3">
      <c r="U561" s="63"/>
    </row>
    <row r="562" spans="21:21" s="9" customFormat="1" x14ac:dyDescent="0.3">
      <c r="U562" s="63"/>
    </row>
    <row r="563" spans="21:21" s="9" customFormat="1" x14ac:dyDescent="0.3">
      <c r="U563" s="63"/>
    </row>
    <row r="564" spans="21:21" s="9" customFormat="1" x14ac:dyDescent="0.3">
      <c r="U564" s="63"/>
    </row>
    <row r="565" spans="21:21" s="9" customFormat="1" x14ac:dyDescent="0.3">
      <c r="U565" s="63"/>
    </row>
    <row r="566" spans="21:21" s="9" customFormat="1" x14ac:dyDescent="0.3">
      <c r="U566" s="63"/>
    </row>
    <row r="567" spans="21:21" s="9" customFormat="1" x14ac:dyDescent="0.3">
      <c r="U567" s="63"/>
    </row>
    <row r="568" spans="21:21" s="9" customFormat="1" x14ac:dyDescent="0.3">
      <c r="U568" s="63"/>
    </row>
    <row r="569" spans="21:21" s="9" customFormat="1" x14ac:dyDescent="0.3">
      <c r="U569" s="63"/>
    </row>
    <row r="570" spans="21:21" s="9" customFormat="1" x14ac:dyDescent="0.3">
      <c r="U570" s="63"/>
    </row>
    <row r="571" spans="21:21" s="9" customFormat="1" x14ac:dyDescent="0.3">
      <c r="U571" s="63"/>
    </row>
    <row r="572" spans="21:21" s="9" customFormat="1" x14ac:dyDescent="0.3">
      <c r="U572" s="63"/>
    </row>
    <row r="573" spans="21:21" s="9" customFormat="1" x14ac:dyDescent="0.3">
      <c r="U573" s="63"/>
    </row>
    <row r="574" spans="21:21" s="9" customFormat="1" x14ac:dyDescent="0.3">
      <c r="U574" s="63"/>
    </row>
    <row r="575" spans="21:21" s="9" customFormat="1" x14ac:dyDescent="0.3">
      <c r="U575" s="63"/>
    </row>
    <row r="576" spans="21:21" s="9" customFormat="1" x14ac:dyDescent="0.3">
      <c r="U576" s="63"/>
    </row>
    <row r="577" spans="21:21" s="9" customFormat="1" x14ac:dyDescent="0.3">
      <c r="U577" s="63"/>
    </row>
    <row r="578" spans="21:21" s="9" customFormat="1" x14ac:dyDescent="0.3">
      <c r="U578" s="63"/>
    </row>
    <row r="579" spans="21:21" s="9" customFormat="1" x14ac:dyDescent="0.3">
      <c r="U579" s="63"/>
    </row>
    <row r="580" spans="21:21" s="9" customFormat="1" x14ac:dyDescent="0.3">
      <c r="U580" s="63"/>
    </row>
    <row r="581" spans="21:21" s="9" customFormat="1" x14ac:dyDescent="0.3">
      <c r="U581" s="63"/>
    </row>
    <row r="582" spans="21:21" s="9" customFormat="1" x14ac:dyDescent="0.3">
      <c r="U582" s="63"/>
    </row>
    <row r="583" spans="21:21" s="9" customFormat="1" x14ac:dyDescent="0.3">
      <c r="U583" s="63"/>
    </row>
    <row r="584" spans="21:21" s="9" customFormat="1" x14ac:dyDescent="0.3">
      <c r="U584" s="63"/>
    </row>
    <row r="585" spans="21:21" s="9" customFormat="1" x14ac:dyDescent="0.3">
      <c r="U585" s="63"/>
    </row>
    <row r="586" spans="21:21" s="9" customFormat="1" x14ac:dyDescent="0.3">
      <c r="U586" s="63"/>
    </row>
    <row r="587" spans="21:21" s="9" customFormat="1" x14ac:dyDescent="0.3">
      <c r="U587" s="63"/>
    </row>
    <row r="588" spans="21:21" s="9" customFormat="1" x14ac:dyDescent="0.3">
      <c r="U588" s="63"/>
    </row>
    <row r="589" spans="21:21" s="9" customFormat="1" x14ac:dyDescent="0.3">
      <c r="U589" s="63"/>
    </row>
    <row r="590" spans="21:21" s="9" customFormat="1" x14ac:dyDescent="0.3">
      <c r="U590" s="63"/>
    </row>
    <row r="591" spans="21:21" s="9" customFormat="1" x14ac:dyDescent="0.3">
      <c r="U591" s="63"/>
    </row>
    <row r="592" spans="21:21" s="9" customFormat="1" x14ac:dyDescent="0.3">
      <c r="U592" s="63"/>
    </row>
    <row r="593" spans="21:21" s="9" customFormat="1" x14ac:dyDescent="0.3">
      <c r="U593" s="63"/>
    </row>
    <row r="594" spans="21:21" s="9" customFormat="1" x14ac:dyDescent="0.3">
      <c r="U594" s="63"/>
    </row>
    <row r="595" spans="21:21" s="9" customFormat="1" x14ac:dyDescent="0.3">
      <c r="U595" s="63"/>
    </row>
    <row r="596" spans="21:21" s="9" customFormat="1" x14ac:dyDescent="0.3">
      <c r="U596" s="63"/>
    </row>
    <row r="597" spans="21:21" s="9" customFormat="1" x14ac:dyDescent="0.3">
      <c r="U597" s="63"/>
    </row>
    <row r="598" spans="21:21" s="9" customFormat="1" x14ac:dyDescent="0.3">
      <c r="U598" s="63"/>
    </row>
    <row r="599" spans="21:21" s="9" customFormat="1" x14ac:dyDescent="0.3">
      <c r="U599" s="63"/>
    </row>
    <row r="600" spans="21:21" s="9" customFormat="1" x14ac:dyDescent="0.3">
      <c r="U600" s="63"/>
    </row>
    <row r="601" spans="21:21" s="9" customFormat="1" x14ac:dyDescent="0.3">
      <c r="U601" s="63"/>
    </row>
    <row r="602" spans="21:21" s="9" customFormat="1" x14ac:dyDescent="0.3">
      <c r="U602" s="63"/>
    </row>
    <row r="603" spans="21:21" s="9" customFormat="1" x14ac:dyDescent="0.3">
      <c r="U603" s="63"/>
    </row>
    <row r="604" spans="21:21" s="9" customFormat="1" x14ac:dyDescent="0.3">
      <c r="U604" s="63"/>
    </row>
    <row r="605" spans="21:21" s="9" customFormat="1" x14ac:dyDescent="0.3">
      <c r="U605" s="63"/>
    </row>
    <row r="606" spans="21:21" s="9" customFormat="1" x14ac:dyDescent="0.3">
      <c r="U606" s="63"/>
    </row>
    <row r="607" spans="21:21" s="9" customFormat="1" x14ac:dyDescent="0.3">
      <c r="U607" s="63"/>
    </row>
    <row r="608" spans="21:21" s="9" customFormat="1" x14ac:dyDescent="0.3">
      <c r="U608" s="63"/>
    </row>
    <row r="609" spans="21:21" s="9" customFormat="1" x14ac:dyDescent="0.3">
      <c r="U609" s="63"/>
    </row>
    <row r="610" spans="21:21" s="9" customFormat="1" x14ac:dyDescent="0.3">
      <c r="U610" s="63"/>
    </row>
    <row r="611" spans="21:21" s="9" customFormat="1" x14ac:dyDescent="0.3">
      <c r="U611" s="63"/>
    </row>
    <row r="612" spans="21:21" s="9" customFormat="1" x14ac:dyDescent="0.3">
      <c r="U612" s="63"/>
    </row>
    <row r="613" spans="21:21" s="9" customFormat="1" x14ac:dyDescent="0.3">
      <c r="U613" s="63"/>
    </row>
    <row r="614" spans="21:21" s="9" customFormat="1" x14ac:dyDescent="0.3">
      <c r="U614" s="63"/>
    </row>
    <row r="615" spans="21:21" s="9" customFormat="1" x14ac:dyDescent="0.3">
      <c r="U615" s="63"/>
    </row>
    <row r="616" spans="21:21" s="9" customFormat="1" x14ac:dyDescent="0.3">
      <c r="U616" s="63"/>
    </row>
    <row r="617" spans="21:21" s="9" customFormat="1" x14ac:dyDescent="0.3">
      <c r="U617" s="63"/>
    </row>
    <row r="618" spans="21:21" s="9" customFormat="1" x14ac:dyDescent="0.3">
      <c r="U618" s="63"/>
    </row>
    <row r="619" spans="21:21" s="9" customFormat="1" x14ac:dyDescent="0.3">
      <c r="U619" s="63"/>
    </row>
    <row r="620" spans="21:21" s="9" customFormat="1" x14ac:dyDescent="0.3">
      <c r="U620" s="63"/>
    </row>
    <row r="621" spans="21:21" s="9" customFormat="1" x14ac:dyDescent="0.3">
      <c r="U621" s="63"/>
    </row>
    <row r="622" spans="21:21" s="9" customFormat="1" x14ac:dyDescent="0.3">
      <c r="U622" s="63"/>
    </row>
    <row r="623" spans="21:21" s="9" customFormat="1" x14ac:dyDescent="0.3">
      <c r="U623" s="63"/>
    </row>
    <row r="624" spans="21:21" s="9" customFormat="1" x14ac:dyDescent="0.3">
      <c r="U624" s="63"/>
    </row>
    <row r="625" spans="21:21" s="9" customFormat="1" x14ac:dyDescent="0.3">
      <c r="U625" s="63"/>
    </row>
    <row r="626" spans="21:21" s="9" customFormat="1" x14ac:dyDescent="0.3">
      <c r="U626" s="63"/>
    </row>
    <row r="627" spans="21:21" s="9" customFormat="1" x14ac:dyDescent="0.3">
      <c r="U627" s="63"/>
    </row>
    <row r="628" spans="21:21" s="9" customFormat="1" x14ac:dyDescent="0.3">
      <c r="U628" s="63"/>
    </row>
    <row r="629" spans="21:21" s="9" customFormat="1" x14ac:dyDescent="0.3">
      <c r="U629" s="63"/>
    </row>
    <row r="630" spans="21:21" s="9" customFormat="1" x14ac:dyDescent="0.3">
      <c r="U630" s="63"/>
    </row>
    <row r="631" spans="21:21" s="9" customFormat="1" x14ac:dyDescent="0.3">
      <c r="U631" s="63"/>
    </row>
    <row r="632" spans="21:21" s="9" customFormat="1" x14ac:dyDescent="0.3">
      <c r="U632" s="63"/>
    </row>
    <row r="633" spans="21:21" s="9" customFormat="1" x14ac:dyDescent="0.3">
      <c r="U633" s="63"/>
    </row>
    <row r="634" spans="21:21" s="9" customFormat="1" x14ac:dyDescent="0.3">
      <c r="U634" s="63"/>
    </row>
    <row r="635" spans="21:21" s="9" customFormat="1" x14ac:dyDescent="0.3">
      <c r="U635" s="63"/>
    </row>
    <row r="636" spans="21:21" s="9" customFormat="1" x14ac:dyDescent="0.3">
      <c r="U636" s="63"/>
    </row>
    <row r="637" spans="21:21" s="9" customFormat="1" x14ac:dyDescent="0.3">
      <c r="U637" s="63"/>
    </row>
    <row r="638" spans="21:21" s="9" customFormat="1" x14ac:dyDescent="0.3">
      <c r="U638" s="63"/>
    </row>
    <row r="639" spans="21:21" s="9" customFormat="1" x14ac:dyDescent="0.3">
      <c r="U639" s="63"/>
    </row>
    <row r="640" spans="21:21" s="9" customFormat="1" x14ac:dyDescent="0.3">
      <c r="U640" s="63"/>
    </row>
    <row r="641" spans="21:21" s="9" customFormat="1" x14ac:dyDescent="0.3">
      <c r="U641" s="63"/>
    </row>
    <row r="642" spans="21:21" s="9" customFormat="1" x14ac:dyDescent="0.3">
      <c r="U642" s="63"/>
    </row>
    <row r="643" spans="21:21" s="9" customFormat="1" x14ac:dyDescent="0.3">
      <c r="U643" s="63"/>
    </row>
    <row r="644" spans="21:21" s="9" customFormat="1" x14ac:dyDescent="0.3">
      <c r="U644" s="63"/>
    </row>
    <row r="645" spans="21:21" s="9" customFormat="1" x14ac:dyDescent="0.3">
      <c r="U645" s="63"/>
    </row>
    <row r="646" spans="21:21" s="9" customFormat="1" x14ac:dyDescent="0.3">
      <c r="U646" s="63"/>
    </row>
    <row r="647" spans="21:21" s="9" customFormat="1" x14ac:dyDescent="0.3">
      <c r="U647" s="63"/>
    </row>
    <row r="648" spans="21:21" s="9" customFormat="1" x14ac:dyDescent="0.3">
      <c r="U648" s="63"/>
    </row>
    <row r="649" spans="21:21" s="9" customFormat="1" x14ac:dyDescent="0.3">
      <c r="U649" s="63"/>
    </row>
    <row r="650" spans="21:21" s="9" customFormat="1" x14ac:dyDescent="0.3">
      <c r="U650" s="63"/>
    </row>
    <row r="651" spans="21:21" s="9" customFormat="1" x14ac:dyDescent="0.3">
      <c r="U651" s="63"/>
    </row>
    <row r="652" spans="21:21" s="9" customFormat="1" x14ac:dyDescent="0.3">
      <c r="U652" s="63"/>
    </row>
    <row r="653" spans="21:21" s="9" customFormat="1" x14ac:dyDescent="0.3">
      <c r="U653" s="63"/>
    </row>
    <row r="654" spans="21:21" s="9" customFormat="1" x14ac:dyDescent="0.3">
      <c r="U654" s="63"/>
    </row>
    <row r="655" spans="21:21" s="9" customFormat="1" x14ac:dyDescent="0.3">
      <c r="U655" s="63"/>
    </row>
    <row r="656" spans="21:21" s="9" customFormat="1" x14ac:dyDescent="0.3">
      <c r="U656" s="63"/>
    </row>
    <row r="657" spans="21:21" s="9" customFormat="1" x14ac:dyDescent="0.3">
      <c r="U657" s="63"/>
    </row>
    <row r="658" spans="21:21" s="9" customFormat="1" x14ac:dyDescent="0.3">
      <c r="U658" s="63"/>
    </row>
    <row r="659" spans="21:21" s="9" customFormat="1" x14ac:dyDescent="0.3">
      <c r="U659" s="63"/>
    </row>
    <row r="660" spans="21:21" s="9" customFormat="1" x14ac:dyDescent="0.3">
      <c r="U660" s="63"/>
    </row>
    <row r="661" spans="21:21" s="9" customFormat="1" x14ac:dyDescent="0.3">
      <c r="U661" s="63"/>
    </row>
    <row r="662" spans="21:21" s="9" customFormat="1" x14ac:dyDescent="0.3">
      <c r="U662" s="63"/>
    </row>
    <row r="663" spans="21:21" s="9" customFormat="1" x14ac:dyDescent="0.3">
      <c r="U663" s="63"/>
    </row>
    <row r="664" spans="21:21" s="9" customFormat="1" x14ac:dyDescent="0.3">
      <c r="U664" s="63"/>
    </row>
    <row r="665" spans="21:21" s="9" customFormat="1" x14ac:dyDescent="0.3">
      <c r="U665" s="63"/>
    </row>
    <row r="666" spans="21:21" s="9" customFormat="1" x14ac:dyDescent="0.3">
      <c r="U666" s="63"/>
    </row>
    <row r="667" spans="21:21" s="9" customFormat="1" x14ac:dyDescent="0.3">
      <c r="U667" s="63"/>
    </row>
    <row r="668" spans="21:21" s="9" customFormat="1" x14ac:dyDescent="0.3">
      <c r="U668" s="63"/>
    </row>
    <row r="669" spans="21:21" s="9" customFormat="1" x14ac:dyDescent="0.3">
      <c r="U669" s="63"/>
    </row>
    <row r="670" spans="21:21" s="9" customFormat="1" x14ac:dyDescent="0.3">
      <c r="U670" s="63"/>
    </row>
    <row r="671" spans="21:21" s="9" customFormat="1" x14ac:dyDescent="0.3">
      <c r="U671" s="63"/>
    </row>
    <row r="672" spans="21:21" s="9" customFormat="1" x14ac:dyDescent="0.3">
      <c r="U672" s="63"/>
    </row>
    <row r="673" spans="21:21" s="9" customFormat="1" x14ac:dyDescent="0.3">
      <c r="U673" s="63"/>
    </row>
    <row r="674" spans="21:21" s="9" customFormat="1" x14ac:dyDescent="0.3">
      <c r="U674" s="63"/>
    </row>
    <row r="675" spans="21:21" s="9" customFormat="1" x14ac:dyDescent="0.3">
      <c r="U675" s="63"/>
    </row>
    <row r="676" spans="21:21" s="9" customFormat="1" x14ac:dyDescent="0.3">
      <c r="U676" s="63"/>
    </row>
    <row r="677" spans="21:21" s="9" customFormat="1" x14ac:dyDescent="0.3">
      <c r="U677" s="63"/>
    </row>
    <row r="678" spans="21:21" s="9" customFormat="1" x14ac:dyDescent="0.3">
      <c r="U678" s="63"/>
    </row>
    <row r="679" spans="21:21" s="9" customFormat="1" x14ac:dyDescent="0.3">
      <c r="U679" s="63"/>
    </row>
    <row r="680" spans="21:21" s="9" customFormat="1" x14ac:dyDescent="0.3">
      <c r="U680" s="63"/>
    </row>
    <row r="681" spans="21:21" s="9" customFormat="1" x14ac:dyDescent="0.3">
      <c r="U681" s="63"/>
    </row>
    <row r="682" spans="21:21" s="9" customFormat="1" x14ac:dyDescent="0.3">
      <c r="U682" s="63"/>
    </row>
    <row r="683" spans="21:21" s="9" customFormat="1" x14ac:dyDescent="0.3">
      <c r="U683" s="63"/>
    </row>
    <row r="684" spans="21:21" s="9" customFormat="1" x14ac:dyDescent="0.3">
      <c r="U684" s="63"/>
    </row>
    <row r="685" spans="21:21" s="9" customFormat="1" x14ac:dyDescent="0.3">
      <c r="U685" s="63"/>
    </row>
    <row r="686" spans="21:21" s="9" customFormat="1" x14ac:dyDescent="0.3">
      <c r="U686" s="63"/>
    </row>
    <row r="687" spans="21:21" s="9" customFormat="1" x14ac:dyDescent="0.3">
      <c r="U687" s="63"/>
    </row>
    <row r="688" spans="21:21" s="9" customFormat="1" x14ac:dyDescent="0.3">
      <c r="U688" s="63"/>
    </row>
    <row r="689" spans="21:21" s="9" customFormat="1" x14ac:dyDescent="0.3">
      <c r="U689" s="63"/>
    </row>
    <row r="690" spans="21:21" s="9" customFormat="1" x14ac:dyDescent="0.3">
      <c r="U690" s="63"/>
    </row>
    <row r="691" spans="21:21" s="9" customFormat="1" x14ac:dyDescent="0.3">
      <c r="U691" s="63"/>
    </row>
    <row r="692" spans="21:21" s="9" customFormat="1" x14ac:dyDescent="0.3">
      <c r="U692" s="63"/>
    </row>
    <row r="693" spans="21:21" s="9" customFormat="1" x14ac:dyDescent="0.3">
      <c r="U693" s="63"/>
    </row>
    <row r="694" spans="21:21" s="9" customFormat="1" x14ac:dyDescent="0.3">
      <c r="U694" s="63"/>
    </row>
    <row r="695" spans="21:21" s="9" customFormat="1" x14ac:dyDescent="0.3">
      <c r="U695" s="63"/>
    </row>
    <row r="696" spans="21:21" s="9" customFormat="1" x14ac:dyDescent="0.3">
      <c r="U696" s="63"/>
    </row>
    <row r="697" spans="21:21" s="9" customFormat="1" x14ac:dyDescent="0.3">
      <c r="U697" s="63"/>
    </row>
    <row r="698" spans="21:21" s="9" customFormat="1" x14ac:dyDescent="0.3">
      <c r="U698" s="63"/>
    </row>
    <row r="699" spans="21:21" s="9" customFormat="1" x14ac:dyDescent="0.3">
      <c r="U699" s="63"/>
    </row>
    <row r="700" spans="21:21" s="9" customFormat="1" x14ac:dyDescent="0.3">
      <c r="U700" s="63"/>
    </row>
    <row r="701" spans="21:21" s="9" customFormat="1" x14ac:dyDescent="0.3">
      <c r="U701" s="63"/>
    </row>
    <row r="702" spans="21:21" s="9" customFormat="1" x14ac:dyDescent="0.3">
      <c r="U702" s="63"/>
    </row>
    <row r="703" spans="21:21" s="9" customFormat="1" x14ac:dyDescent="0.3">
      <c r="U703" s="63"/>
    </row>
    <row r="704" spans="21:21" s="9" customFormat="1" x14ac:dyDescent="0.3">
      <c r="U704" s="63"/>
    </row>
    <row r="705" spans="21:21" s="9" customFormat="1" x14ac:dyDescent="0.3">
      <c r="U705" s="63"/>
    </row>
    <row r="706" spans="21:21" s="9" customFormat="1" x14ac:dyDescent="0.3">
      <c r="U706" s="63"/>
    </row>
    <row r="707" spans="21:21" s="9" customFormat="1" x14ac:dyDescent="0.3">
      <c r="U707" s="63"/>
    </row>
    <row r="708" spans="21:21" s="9" customFormat="1" x14ac:dyDescent="0.3">
      <c r="U708" s="63"/>
    </row>
    <row r="709" spans="21:21" s="9" customFormat="1" x14ac:dyDescent="0.3">
      <c r="U709" s="63"/>
    </row>
    <row r="710" spans="21:21" s="9" customFormat="1" x14ac:dyDescent="0.3">
      <c r="U710" s="63"/>
    </row>
    <row r="711" spans="21:21" s="9" customFormat="1" x14ac:dyDescent="0.3">
      <c r="U711" s="63"/>
    </row>
    <row r="712" spans="21:21" s="9" customFormat="1" x14ac:dyDescent="0.3">
      <c r="U712" s="63"/>
    </row>
    <row r="713" spans="21:21" s="9" customFormat="1" x14ac:dyDescent="0.3">
      <c r="U713" s="63"/>
    </row>
    <row r="714" spans="21:21" s="9" customFormat="1" x14ac:dyDescent="0.3">
      <c r="U714" s="63"/>
    </row>
    <row r="715" spans="21:21" s="9" customFormat="1" x14ac:dyDescent="0.3">
      <c r="U715" s="63"/>
    </row>
    <row r="716" spans="21:21" s="9" customFormat="1" x14ac:dyDescent="0.3">
      <c r="U716" s="63"/>
    </row>
    <row r="717" spans="21:21" s="9" customFormat="1" x14ac:dyDescent="0.3">
      <c r="U717" s="63"/>
    </row>
    <row r="718" spans="21:21" s="9" customFormat="1" x14ac:dyDescent="0.3">
      <c r="U718" s="63"/>
    </row>
    <row r="719" spans="21:21" s="9" customFormat="1" x14ac:dyDescent="0.3">
      <c r="U719" s="63"/>
    </row>
    <row r="720" spans="21:21" s="9" customFormat="1" x14ac:dyDescent="0.3">
      <c r="U720" s="63"/>
    </row>
    <row r="721" spans="21:21" s="9" customFormat="1" x14ac:dyDescent="0.3">
      <c r="U721" s="63"/>
    </row>
    <row r="722" spans="21:21" s="9" customFormat="1" x14ac:dyDescent="0.3">
      <c r="U722" s="63"/>
    </row>
    <row r="723" spans="21:21" s="9" customFormat="1" x14ac:dyDescent="0.3">
      <c r="U723" s="63"/>
    </row>
    <row r="724" spans="21:21" s="9" customFormat="1" x14ac:dyDescent="0.3">
      <c r="U724" s="63"/>
    </row>
    <row r="725" spans="21:21" s="9" customFormat="1" x14ac:dyDescent="0.3">
      <c r="U725" s="63"/>
    </row>
    <row r="726" spans="21:21" s="9" customFormat="1" x14ac:dyDescent="0.3">
      <c r="U726" s="63"/>
    </row>
    <row r="727" spans="21:21" s="9" customFormat="1" x14ac:dyDescent="0.3">
      <c r="U727" s="63"/>
    </row>
    <row r="728" spans="21:21" s="9" customFormat="1" x14ac:dyDescent="0.3">
      <c r="U728" s="63"/>
    </row>
    <row r="729" spans="21:21" s="9" customFormat="1" x14ac:dyDescent="0.3">
      <c r="U729" s="63"/>
    </row>
    <row r="730" spans="21:21" s="9" customFormat="1" x14ac:dyDescent="0.3">
      <c r="U730" s="63"/>
    </row>
    <row r="731" spans="21:21" s="9" customFormat="1" x14ac:dyDescent="0.3">
      <c r="U731" s="63"/>
    </row>
    <row r="732" spans="21:21" s="9" customFormat="1" x14ac:dyDescent="0.3">
      <c r="U732" s="63"/>
    </row>
    <row r="733" spans="21:21" s="9" customFormat="1" x14ac:dyDescent="0.3">
      <c r="U733" s="63"/>
    </row>
    <row r="734" spans="21:21" s="9" customFormat="1" x14ac:dyDescent="0.3">
      <c r="U734" s="63"/>
    </row>
    <row r="735" spans="21:21" s="9" customFormat="1" x14ac:dyDescent="0.3">
      <c r="U735" s="63"/>
    </row>
    <row r="736" spans="21:21" s="9" customFormat="1" x14ac:dyDescent="0.3">
      <c r="U736" s="63"/>
    </row>
    <row r="737" spans="21:21" s="9" customFormat="1" x14ac:dyDescent="0.3">
      <c r="U737" s="63"/>
    </row>
    <row r="738" spans="21:21" s="9" customFormat="1" x14ac:dyDescent="0.3">
      <c r="U738" s="63"/>
    </row>
    <row r="739" spans="21:21" s="9" customFormat="1" x14ac:dyDescent="0.3">
      <c r="U739" s="63"/>
    </row>
    <row r="740" spans="21:21" s="9" customFormat="1" x14ac:dyDescent="0.3">
      <c r="U740" s="63"/>
    </row>
    <row r="741" spans="21:21" s="9" customFormat="1" x14ac:dyDescent="0.3">
      <c r="U741" s="63"/>
    </row>
    <row r="742" spans="21:21" s="9" customFormat="1" x14ac:dyDescent="0.3">
      <c r="U742" s="63"/>
    </row>
    <row r="743" spans="21:21" s="9" customFormat="1" x14ac:dyDescent="0.3">
      <c r="U743" s="63"/>
    </row>
    <row r="744" spans="21:21" s="9" customFormat="1" x14ac:dyDescent="0.3">
      <c r="U744" s="63"/>
    </row>
    <row r="745" spans="21:21" s="9" customFormat="1" x14ac:dyDescent="0.3">
      <c r="U745" s="63"/>
    </row>
    <row r="746" spans="21:21" s="9" customFormat="1" x14ac:dyDescent="0.3">
      <c r="U746" s="63"/>
    </row>
    <row r="747" spans="21:21" s="9" customFormat="1" x14ac:dyDescent="0.3">
      <c r="U747" s="63"/>
    </row>
    <row r="748" spans="21:21" s="9" customFormat="1" x14ac:dyDescent="0.3">
      <c r="U748" s="63"/>
    </row>
    <row r="749" spans="21:21" s="9" customFormat="1" x14ac:dyDescent="0.3">
      <c r="U749" s="63"/>
    </row>
    <row r="750" spans="21:21" s="9" customFormat="1" x14ac:dyDescent="0.3">
      <c r="U750" s="63"/>
    </row>
    <row r="751" spans="21:21" s="9" customFormat="1" x14ac:dyDescent="0.3">
      <c r="U751" s="63"/>
    </row>
    <row r="752" spans="21:21" s="9" customFormat="1" x14ac:dyDescent="0.3">
      <c r="U752" s="63"/>
    </row>
    <row r="753" spans="21:21" s="9" customFormat="1" x14ac:dyDescent="0.3">
      <c r="U753" s="63"/>
    </row>
    <row r="754" spans="21:21" s="9" customFormat="1" x14ac:dyDescent="0.3">
      <c r="U754" s="63"/>
    </row>
    <row r="755" spans="21:21" s="9" customFormat="1" x14ac:dyDescent="0.3">
      <c r="U755" s="63"/>
    </row>
    <row r="756" spans="21:21" s="9" customFormat="1" x14ac:dyDescent="0.3">
      <c r="U756" s="63"/>
    </row>
    <row r="757" spans="21:21" s="9" customFormat="1" x14ac:dyDescent="0.3">
      <c r="U757" s="63"/>
    </row>
    <row r="758" spans="21:21" s="9" customFormat="1" x14ac:dyDescent="0.3">
      <c r="U758" s="63"/>
    </row>
    <row r="759" spans="21:21" s="9" customFormat="1" x14ac:dyDescent="0.3">
      <c r="U759" s="63"/>
    </row>
    <row r="760" spans="21:21" s="9" customFormat="1" x14ac:dyDescent="0.3">
      <c r="U760" s="63"/>
    </row>
    <row r="761" spans="21:21" s="9" customFormat="1" x14ac:dyDescent="0.3">
      <c r="U761" s="63"/>
    </row>
    <row r="762" spans="21:21" s="9" customFormat="1" x14ac:dyDescent="0.3">
      <c r="U762" s="63"/>
    </row>
    <row r="763" spans="21:21" s="9" customFormat="1" x14ac:dyDescent="0.3">
      <c r="U763" s="63"/>
    </row>
    <row r="764" spans="21:21" s="9" customFormat="1" x14ac:dyDescent="0.3">
      <c r="U764" s="63"/>
    </row>
    <row r="765" spans="21:21" s="9" customFormat="1" x14ac:dyDescent="0.3">
      <c r="U765" s="63"/>
    </row>
    <row r="766" spans="21:21" s="9" customFormat="1" x14ac:dyDescent="0.3">
      <c r="U766" s="63"/>
    </row>
    <row r="767" spans="21:21" s="9" customFormat="1" x14ac:dyDescent="0.3">
      <c r="U767" s="63"/>
    </row>
    <row r="768" spans="21:21" s="9" customFormat="1" x14ac:dyDescent="0.3">
      <c r="U768" s="63"/>
    </row>
    <row r="769" spans="21:21" s="9" customFormat="1" x14ac:dyDescent="0.3">
      <c r="U769" s="63"/>
    </row>
    <row r="770" spans="21:21" s="9" customFormat="1" x14ac:dyDescent="0.3">
      <c r="U770" s="63"/>
    </row>
    <row r="771" spans="21:21" s="9" customFormat="1" x14ac:dyDescent="0.3">
      <c r="U771" s="63"/>
    </row>
    <row r="772" spans="21:21" s="9" customFormat="1" x14ac:dyDescent="0.3">
      <c r="U772" s="63"/>
    </row>
    <row r="773" spans="21:21" s="9" customFormat="1" x14ac:dyDescent="0.3">
      <c r="U773" s="63"/>
    </row>
    <row r="774" spans="21:21" s="9" customFormat="1" x14ac:dyDescent="0.3">
      <c r="U774" s="63"/>
    </row>
    <row r="775" spans="21:21" s="9" customFormat="1" x14ac:dyDescent="0.3">
      <c r="U775" s="63"/>
    </row>
    <row r="776" spans="21:21" s="9" customFormat="1" x14ac:dyDescent="0.3">
      <c r="U776" s="63"/>
    </row>
    <row r="777" spans="21:21" s="9" customFormat="1" x14ac:dyDescent="0.3">
      <c r="U777" s="63"/>
    </row>
    <row r="778" spans="21:21" s="9" customFormat="1" x14ac:dyDescent="0.3">
      <c r="U778" s="63"/>
    </row>
    <row r="779" spans="21:21" s="9" customFormat="1" x14ac:dyDescent="0.3">
      <c r="U779" s="63"/>
    </row>
    <row r="780" spans="21:21" s="9" customFormat="1" x14ac:dyDescent="0.3">
      <c r="U780" s="63"/>
    </row>
    <row r="781" spans="21:21" s="9" customFormat="1" x14ac:dyDescent="0.3">
      <c r="U781" s="63"/>
    </row>
    <row r="782" spans="21:21" s="9" customFormat="1" x14ac:dyDescent="0.3">
      <c r="U782" s="63"/>
    </row>
    <row r="783" spans="21:21" s="9" customFormat="1" x14ac:dyDescent="0.3">
      <c r="U783" s="63"/>
    </row>
    <row r="784" spans="21:21" s="9" customFormat="1" x14ac:dyDescent="0.3">
      <c r="U784" s="63"/>
    </row>
    <row r="785" spans="21:21" s="9" customFormat="1" x14ac:dyDescent="0.3">
      <c r="U785" s="63"/>
    </row>
    <row r="786" spans="21:21" s="9" customFormat="1" x14ac:dyDescent="0.3">
      <c r="U786" s="63"/>
    </row>
    <row r="787" spans="21:21" s="9" customFormat="1" x14ac:dyDescent="0.3">
      <c r="U787" s="63"/>
    </row>
    <row r="788" spans="21:21" s="9" customFormat="1" x14ac:dyDescent="0.3">
      <c r="U788" s="63"/>
    </row>
    <row r="789" spans="21:21" s="9" customFormat="1" x14ac:dyDescent="0.3">
      <c r="U789" s="63"/>
    </row>
    <row r="790" spans="21:21" s="9" customFormat="1" x14ac:dyDescent="0.3">
      <c r="U790" s="63"/>
    </row>
    <row r="791" spans="21:21" s="9" customFormat="1" x14ac:dyDescent="0.3">
      <c r="U791" s="63"/>
    </row>
    <row r="792" spans="21:21" s="9" customFormat="1" x14ac:dyDescent="0.3">
      <c r="U792" s="63"/>
    </row>
    <row r="793" spans="21:21" s="9" customFormat="1" x14ac:dyDescent="0.3">
      <c r="U793" s="63"/>
    </row>
    <row r="794" spans="21:21" s="9" customFormat="1" x14ac:dyDescent="0.3">
      <c r="U794" s="63"/>
    </row>
    <row r="795" spans="21:21" s="9" customFormat="1" x14ac:dyDescent="0.3">
      <c r="U795" s="63"/>
    </row>
    <row r="796" spans="21:21" s="9" customFormat="1" x14ac:dyDescent="0.3">
      <c r="U796" s="63"/>
    </row>
    <row r="797" spans="21:21" s="9" customFormat="1" x14ac:dyDescent="0.3">
      <c r="U797" s="63"/>
    </row>
    <row r="798" spans="21:21" s="9" customFormat="1" x14ac:dyDescent="0.3">
      <c r="U798" s="63"/>
    </row>
    <row r="799" spans="21:21" s="9" customFormat="1" x14ac:dyDescent="0.3">
      <c r="U799" s="63"/>
    </row>
    <row r="800" spans="21:21" s="9" customFormat="1" x14ac:dyDescent="0.3">
      <c r="U800" s="63"/>
    </row>
    <row r="801" spans="21:21" s="9" customFormat="1" x14ac:dyDescent="0.3">
      <c r="U801" s="63"/>
    </row>
    <row r="802" spans="21:21" s="9" customFormat="1" x14ac:dyDescent="0.3">
      <c r="U802" s="63"/>
    </row>
    <row r="803" spans="21:21" s="9" customFormat="1" x14ac:dyDescent="0.3">
      <c r="U803" s="63"/>
    </row>
    <row r="804" spans="21:21" s="9" customFormat="1" x14ac:dyDescent="0.3">
      <c r="U804" s="63"/>
    </row>
    <row r="805" spans="21:21" s="9" customFormat="1" x14ac:dyDescent="0.3">
      <c r="U805" s="63"/>
    </row>
    <row r="806" spans="21:21" s="9" customFormat="1" x14ac:dyDescent="0.3">
      <c r="U806" s="63"/>
    </row>
    <row r="807" spans="21:21" s="9" customFormat="1" x14ac:dyDescent="0.3">
      <c r="U807" s="63"/>
    </row>
    <row r="808" spans="21:21" s="9" customFormat="1" x14ac:dyDescent="0.3">
      <c r="U808" s="63"/>
    </row>
    <row r="809" spans="21:21" s="9" customFormat="1" x14ac:dyDescent="0.3">
      <c r="U809" s="63"/>
    </row>
    <row r="810" spans="21:21" s="9" customFormat="1" x14ac:dyDescent="0.3">
      <c r="U810" s="63"/>
    </row>
    <row r="811" spans="21:21" s="9" customFormat="1" x14ac:dyDescent="0.3">
      <c r="U811" s="63"/>
    </row>
    <row r="812" spans="21:21" s="9" customFormat="1" x14ac:dyDescent="0.3">
      <c r="U812" s="63"/>
    </row>
    <row r="813" spans="21:21" s="9" customFormat="1" x14ac:dyDescent="0.3">
      <c r="U813" s="63"/>
    </row>
    <row r="814" spans="21:21" s="9" customFormat="1" x14ac:dyDescent="0.3">
      <c r="U814" s="63"/>
    </row>
    <row r="815" spans="21:21" s="9" customFormat="1" x14ac:dyDescent="0.3">
      <c r="U815" s="63"/>
    </row>
    <row r="816" spans="21:21" s="9" customFormat="1" x14ac:dyDescent="0.3">
      <c r="U816" s="63"/>
    </row>
    <row r="817" spans="21:21" s="9" customFormat="1" x14ac:dyDescent="0.3">
      <c r="U817" s="63"/>
    </row>
    <row r="818" spans="21:21" s="9" customFormat="1" x14ac:dyDescent="0.3">
      <c r="U818" s="63"/>
    </row>
    <row r="819" spans="21:21" s="9" customFormat="1" x14ac:dyDescent="0.3">
      <c r="U819" s="63"/>
    </row>
    <row r="820" spans="21:21" s="9" customFormat="1" x14ac:dyDescent="0.3">
      <c r="U820" s="63"/>
    </row>
    <row r="821" spans="21:21" s="9" customFormat="1" x14ac:dyDescent="0.3">
      <c r="U821" s="63"/>
    </row>
    <row r="822" spans="21:21" s="9" customFormat="1" x14ac:dyDescent="0.3">
      <c r="U822" s="63"/>
    </row>
    <row r="823" spans="21:21" s="9" customFormat="1" x14ac:dyDescent="0.3">
      <c r="U823" s="63"/>
    </row>
    <row r="824" spans="21:21" s="9" customFormat="1" x14ac:dyDescent="0.3">
      <c r="U824" s="63"/>
    </row>
    <row r="825" spans="21:21" s="9" customFormat="1" x14ac:dyDescent="0.3">
      <c r="U825" s="63"/>
    </row>
    <row r="826" spans="21:21" s="9" customFormat="1" x14ac:dyDescent="0.3">
      <c r="U826" s="63"/>
    </row>
    <row r="827" spans="21:21" s="9" customFormat="1" x14ac:dyDescent="0.3">
      <c r="U827" s="63"/>
    </row>
    <row r="828" spans="21:21" s="9" customFormat="1" x14ac:dyDescent="0.3">
      <c r="U828" s="63"/>
    </row>
    <row r="829" spans="21:21" s="9" customFormat="1" x14ac:dyDescent="0.3">
      <c r="U829" s="63"/>
    </row>
    <row r="830" spans="21:21" s="9" customFormat="1" x14ac:dyDescent="0.3">
      <c r="U830" s="63"/>
    </row>
    <row r="831" spans="21:21" s="9" customFormat="1" x14ac:dyDescent="0.3">
      <c r="U831" s="63"/>
    </row>
    <row r="832" spans="21:21" s="9" customFormat="1" x14ac:dyDescent="0.3">
      <c r="U832" s="63"/>
    </row>
    <row r="833" spans="21:21" s="9" customFormat="1" x14ac:dyDescent="0.3">
      <c r="U833" s="63"/>
    </row>
    <row r="834" spans="21:21" s="9" customFormat="1" x14ac:dyDescent="0.3">
      <c r="U834" s="63"/>
    </row>
    <row r="835" spans="21:21" s="9" customFormat="1" x14ac:dyDescent="0.3">
      <c r="U835" s="63"/>
    </row>
    <row r="836" spans="21:21" s="9" customFormat="1" x14ac:dyDescent="0.3">
      <c r="U836" s="63"/>
    </row>
    <row r="837" spans="21:21" s="9" customFormat="1" x14ac:dyDescent="0.3">
      <c r="U837" s="63"/>
    </row>
    <row r="838" spans="21:21" s="9" customFormat="1" x14ac:dyDescent="0.3">
      <c r="U838" s="63"/>
    </row>
    <row r="839" spans="21:21" s="9" customFormat="1" x14ac:dyDescent="0.3">
      <c r="U839" s="63"/>
    </row>
    <row r="840" spans="21:21" s="9" customFormat="1" x14ac:dyDescent="0.3">
      <c r="U840" s="63"/>
    </row>
    <row r="841" spans="21:21" s="9" customFormat="1" x14ac:dyDescent="0.3">
      <c r="U841" s="63"/>
    </row>
    <row r="842" spans="21:21" s="9" customFormat="1" x14ac:dyDescent="0.3">
      <c r="U842" s="63"/>
    </row>
    <row r="843" spans="21:21" s="9" customFormat="1" x14ac:dyDescent="0.3">
      <c r="U843" s="63"/>
    </row>
    <row r="844" spans="21:21" s="9" customFormat="1" x14ac:dyDescent="0.3">
      <c r="U844" s="63"/>
    </row>
    <row r="845" spans="21:21" s="9" customFormat="1" x14ac:dyDescent="0.3">
      <c r="U845" s="63"/>
    </row>
    <row r="846" spans="21:21" s="9" customFormat="1" x14ac:dyDescent="0.3">
      <c r="U846" s="63"/>
    </row>
    <row r="847" spans="21:21" s="9" customFormat="1" x14ac:dyDescent="0.3">
      <c r="U847" s="63"/>
    </row>
    <row r="848" spans="21:21" s="9" customFormat="1" x14ac:dyDescent="0.3">
      <c r="U848" s="63"/>
    </row>
    <row r="849" spans="21:21" s="9" customFormat="1" x14ac:dyDescent="0.3">
      <c r="U849" s="63"/>
    </row>
    <row r="850" spans="21:21" s="9" customFormat="1" x14ac:dyDescent="0.3">
      <c r="U850" s="63"/>
    </row>
    <row r="851" spans="21:21" s="9" customFormat="1" x14ac:dyDescent="0.3">
      <c r="U851" s="63"/>
    </row>
    <row r="852" spans="21:21" s="9" customFormat="1" x14ac:dyDescent="0.3">
      <c r="U852" s="63"/>
    </row>
    <row r="853" spans="21:21" s="9" customFormat="1" x14ac:dyDescent="0.3">
      <c r="U853" s="63"/>
    </row>
    <row r="854" spans="21:21" s="9" customFormat="1" x14ac:dyDescent="0.3">
      <c r="U854" s="63"/>
    </row>
    <row r="855" spans="21:21" s="9" customFormat="1" x14ac:dyDescent="0.3">
      <c r="U855" s="63"/>
    </row>
    <row r="856" spans="21:21" s="9" customFormat="1" x14ac:dyDescent="0.3">
      <c r="U856" s="63"/>
    </row>
    <row r="857" spans="21:21" s="9" customFormat="1" x14ac:dyDescent="0.3">
      <c r="U857" s="63"/>
    </row>
    <row r="858" spans="21:21" s="9" customFormat="1" x14ac:dyDescent="0.3">
      <c r="U858" s="63"/>
    </row>
    <row r="859" spans="21:21" s="9" customFormat="1" x14ac:dyDescent="0.3">
      <c r="U859" s="63"/>
    </row>
    <row r="860" spans="21:21" s="9" customFormat="1" x14ac:dyDescent="0.3">
      <c r="U860" s="63"/>
    </row>
    <row r="861" spans="21:21" s="9" customFormat="1" x14ac:dyDescent="0.3">
      <c r="U861" s="63"/>
    </row>
    <row r="862" spans="21:21" s="9" customFormat="1" x14ac:dyDescent="0.3">
      <c r="U862" s="63"/>
    </row>
    <row r="863" spans="21:21" s="9" customFormat="1" x14ac:dyDescent="0.3">
      <c r="U863" s="63"/>
    </row>
    <row r="864" spans="21:21" s="9" customFormat="1" x14ac:dyDescent="0.3">
      <c r="U864" s="63"/>
    </row>
    <row r="865" spans="21:21" s="9" customFormat="1" x14ac:dyDescent="0.3">
      <c r="U865" s="63"/>
    </row>
    <row r="866" spans="21:21" s="9" customFormat="1" x14ac:dyDescent="0.3">
      <c r="U866" s="63"/>
    </row>
    <row r="867" spans="21:21" s="9" customFormat="1" x14ac:dyDescent="0.3">
      <c r="U867" s="63"/>
    </row>
    <row r="868" spans="21:21" s="9" customFormat="1" x14ac:dyDescent="0.3">
      <c r="U868" s="63"/>
    </row>
    <row r="869" spans="21:21" s="9" customFormat="1" x14ac:dyDescent="0.3">
      <c r="U869" s="63"/>
    </row>
    <row r="870" spans="21:21" s="9" customFormat="1" x14ac:dyDescent="0.3">
      <c r="U870" s="63"/>
    </row>
    <row r="871" spans="21:21" s="9" customFormat="1" x14ac:dyDescent="0.3">
      <c r="U871" s="63"/>
    </row>
    <row r="872" spans="21:21" s="9" customFormat="1" x14ac:dyDescent="0.3">
      <c r="U872" s="63"/>
    </row>
    <row r="873" spans="21:21" s="9" customFormat="1" x14ac:dyDescent="0.3">
      <c r="U873" s="63"/>
    </row>
    <row r="874" spans="21:21" s="9" customFormat="1" x14ac:dyDescent="0.3">
      <c r="U874" s="63"/>
    </row>
    <row r="875" spans="21:21" s="9" customFormat="1" x14ac:dyDescent="0.3">
      <c r="U875" s="63"/>
    </row>
    <row r="876" spans="21:21" s="9" customFormat="1" x14ac:dyDescent="0.3">
      <c r="U876" s="63"/>
    </row>
    <row r="877" spans="21:21" s="9" customFormat="1" x14ac:dyDescent="0.3">
      <c r="U877" s="63"/>
    </row>
    <row r="878" spans="21:21" s="9" customFormat="1" x14ac:dyDescent="0.3">
      <c r="U878" s="63"/>
    </row>
    <row r="879" spans="21:21" s="9" customFormat="1" x14ac:dyDescent="0.3">
      <c r="U879" s="63"/>
    </row>
    <row r="880" spans="21:21" s="9" customFormat="1" x14ac:dyDescent="0.3">
      <c r="U880" s="63"/>
    </row>
    <row r="881" spans="21:21" s="9" customFormat="1" x14ac:dyDescent="0.3">
      <c r="U881" s="63"/>
    </row>
    <row r="882" spans="21:21" s="9" customFormat="1" x14ac:dyDescent="0.3">
      <c r="U882" s="63"/>
    </row>
    <row r="883" spans="21:21" s="9" customFormat="1" x14ac:dyDescent="0.3">
      <c r="U883" s="63"/>
    </row>
    <row r="884" spans="21:21" s="9" customFormat="1" x14ac:dyDescent="0.3">
      <c r="U884" s="63"/>
    </row>
    <row r="885" spans="21:21" s="9" customFormat="1" x14ac:dyDescent="0.3">
      <c r="U885" s="63"/>
    </row>
    <row r="886" spans="21:21" s="9" customFormat="1" x14ac:dyDescent="0.3">
      <c r="U886" s="63"/>
    </row>
    <row r="887" spans="21:21" s="9" customFormat="1" x14ac:dyDescent="0.3">
      <c r="U887" s="63"/>
    </row>
    <row r="888" spans="21:21" s="9" customFormat="1" x14ac:dyDescent="0.3">
      <c r="U888" s="63"/>
    </row>
    <row r="889" spans="21:21" s="9" customFormat="1" x14ac:dyDescent="0.3">
      <c r="U889" s="63"/>
    </row>
    <row r="890" spans="21:21" s="9" customFormat="1" x14ac:dyDescent="0.3">
      <c r="U890" s="63"/>
    </row>
    <row r="891" spans="21:21" s="9" customFormat="1" x14ac:dyDescent="0.3">
      <c r="U891" s="63"/>
    </row>
    <row r="892" spans="21:21" s="9" customFormat="1" x14ac:dyDescent="0.3">
      <c r="U892" s="63"/>
    </row>
    <row r="893" spans="21:21" s="9" customFormat="1" x14ac:dyDescent="0.3">
      <c r="U893" s="63"/>
    </row>
    <row r="894" spans="21:21" s="9" customFormat="1" x14ac:dyDescent="0.3">
      <c r="U894" s="63"/>
    </row>
    <row r="895" spans="21:21" s="9" customFormat="1" x14ac:dyDescent="0.3">
      <c r="U895" s="63"/>
    </row>
    <row r="896" spans="21:21" s="9" customFormat="1" x14ac:dyDescent="0.3">
      <c r="U896" s="63"/>
    </row>
    <row r="897" spans="21:21" s="9" customFormat="1" x14ac:dyDescent="0.3">
      <c r="U897" s="63"/>
    </row>
    <row r="898" spans="21:21" s="9" customFormat="1" x14ac:dyDescent="0.3">
      <c r="U898" s="63"/>
    </row>
    <row r="899" spans="21:21" s="9" customFormat="1" x14ac:dyDescent="0.3">
      <c r="U899" s="63"/>
    </row>
    <row r="900" spans="21:21" s="9" customFormat="1" x14ac:dyDescent="0.3">
      <c r="U900" s="63"/>
    </row>
    <row r="901" spans="21:21" s="9" customFormat="1" x14ac:dyDescent="0.3">
      <c r="U901" s="63"/>
    </row>
    <row r="902" spans="21:21" s="9" customFormat="1" x14ac:dyDescent="0.3">
      <c r="U902" s="63"/>
    </row>
    <row r="903" spans="21:21" s="9" customFormat="1" x14ac:dyDescent="0.3">
      <c r="U903" s="63"/>
    </row>
    <row r="904" spans="21:21" s="9" customFormat="1" x14ac:dyDescent="0.3">
      <c r="U904" s="63"/>
    </row>
    <row r="905" spans="21:21" s="9" customFormat="1" x14ac:dyDescent="0.3">
      <c r="U905" s="63"/>
    </row>
    <row r="906" spans="21:21" s="9" customFormat="1" x14ac:dyDescent="0.3">
      <c r="U906" s="63"/>
    </row>
    <row r="907" spans="21:21" s="9" customFormat="1" x14ac:dyDescent="0.3">
      <c r="U907" s="63"/>
    </row>
    <row r="908" spans="21:21" s="9" customFormat="1" x14ac:dyDescent="0.3">
      <c r="U908" s="63"/>
    </row>
    <row r="909" spans="21:21" s="9" customFormat="1" x14ac:dyDescent="0.3">
      <c r="U909" s="63"/>
    </row>
    <row r="910" spans="21:21" s="9" customFormat="1" x14ac:dyDescent="0.3">
      <c r="U910" s="63"/>
    </row>
    <row r="911" spans="21:21" s="9" customFormat="1" x14ac:dyDescent="0.3">
      <c r="U911" s="63"/>
    </row>
    <row r="912" spans="21:21" s="9" customFormat="1" x14ac:dyDescent="0.3">
      <c r="U912" s="63"/>
    </row>
    <row r="913" spans="21:21" s="9" customFormat="1" x14ac:dyDescent="0.3">
      <c r="U913" s="63"/>
    </row>
    <row r="914" spans="21:21" s="9" customFormat="1" x14ac:dyDescent="0.3">
      <c r="U914" s="63"/>
    </row>
    <row r="915" spans="21:21" s="9" customFormat="1" x14ac:dyDescent="0.3">
      <c r="U915" s="63"/>
    </row>
    <row r="916" spans="21:21" s="9" customFormat="1" x14ac:dyDescent="0.3">
      <c r="U916" s="63"/>
    </row>
    <row r="917" spans="21:21" s="9" customFormat="1" x14ac:dyDescent="0.3">
      <c r="U917" s="63"/>
    </row>
    <row r="918" spans="21:21" s="9" customFormat="1" x14ac:dyDescent="0.3">
      <c r="U918" s="63"/>
    </row>
    <row r="919" spans="21:21" s="9" customFormat="1" x14ac:dyDescent="0.3">
      <c r="U919" s="63"/>
    </row>
    <row r="920" spans="21:21" s="9" customFormat="1" x14ac:dyDescent="0.3">
      <c r="U920" s="63"/>
    </row>
    <row r="921" spans="21:21" s="9" customFormat="1" x14ac:dyDescent="0.3">
      <c r="U921" s="63"/>
    </row>
    <row r="922" spans="21:21" s="9" customFormat="1" x14ac:dyDescent="0.3">
      <c r="U922" s="63"/>
    </row>
    <row r="923" spans="21:21" s="9" customFormat="1" x14ac:dyDescent="0.3">
      <c r="U923" s="63"/>
    </row>
    <row r="924" spans="21:21" s="9" customFormat="1" x14ac:dyDescent="0.3">
      <c r="U924" s="63"/>
    </row>
    <row r="925" spans="21:21" s="9" customFormat="1" x14ac:dyDescent="0.3">
      <c r="U925" s="63"/>
    </row>
    <row r="926" spans="21:21" s="9" customFormat="1" x14ac:dyDescent="0.3">
      <c r="U926" s="63"/>
    </row>
    <row r="927" spans="21:21" s="9" customFormat="1" x14ac:dyDescent="0.3">
      <c r="U927" s="63"/>
    </row>
    <row r="928" spans="21:21" s="9" customFormat="1" x14ac:dyDescent="0.3">
      <c r="U928" s="63"/>
    </row>
    <row r="929" spans="21:21" s="9" customFormat="1" x14ac:dyDescent="0.3">
      <c r="U929" s="63"/>
    </row>
    <row r="930" spans="21:21" s="9" customFormat="1" x14ac:dyDescent="0.3">
      <c r="U930" s="63"/>
    </row>
    <row r="931" spans="21:21" s="9" customFormat="1" x14ac:dyDescent="0.3">
      <c r="U931" s="63"/>
    </row>
    <row r="932" spans="21:21" s="9" customFormat="1" x14ac:dyDescent="0.3">
      <c r="U932" s="63"/>
    </row>
    <row r="933" spans="21:21" s="9" customFormat="1" x14ac:dyDescent="0.3">
      <c r="U933" s="63"/>
    </row>
    <row r="934" spans="21:21" s="9" customFormat="1" x14ac:dyDescent="0.3">
      <c r="U934" s="63"/>
    </row>
    <row r="935" spans="21:21" s="9" customFormat="1" x14ac:dyDescent="0.3">
      <c r="U935" s="63"/>
    </row>
    <row r="936" spans="21:21" s="9" customFormat="1" x14ac:dyDescent="0.3">
      <c r="U936" s="63"/>
    </row>
    <row r="937" spans="21:21" s="9" customFormat="1" x14ac:dyDescent="0.3">
      <c r="U937" s="63"/>
    </row>
    <row r="938" spans="21:21" s="9" customFormat="1" x14ac:dyDescent="0.3">
      <c r="U938" s="63"/>
    </row>
    <row r="939" spans="21:21" s="9" customFormat="1" x14ac:dyDescent="0.3">
      <c r="U939" s="63"/>
    </row>
    <row r="940" spans="21:21" s="9" customFormat="1" x14ac:dyDescent="0.3">
      <c r="U940" s="63"/>
    </row>
    <row r="941" spans="21:21" s="9" customFormat="1" x14ac:dyDescent="0.3">
      <c r="U941" s="63"/>
    </row>
    <row r="942" spans="21:21" s="9" customFormat="1" x14ac:dyDescent="0.3">
      <c r="U942" s="63"/>
    </row>
    <row r="943" spans="21:21" s="9" customFormat="1" x14ac:dyDescent="0.3">
      <c r="U943" s="63"/>
    </row>
    <row r="944" spans="21:21" s="9" customFormat="1" x14ac:dyDescent="0.3">
      <c r="U944" s="63"/>
    </row>
    <row r="945" spans="21:21" s="9" customFormat="1" x14ac:dyDescent="0.3">
      <c r="U945" s="63"/>
    </row>
    <row r="946" spans="21:21" s="9" customFormat="1" x14ac:dyDescent="0.3">
      <c r="U946" s="63"/>
    </row>
    <row r="947" spans="21:21" s="9" customFormat="1" x14ac:dyDescent="0.3">
      <c r="U947" s="63"/>
    </row>
    <row r="948" spans="21:21" s="9" customFormat="1" x14ac:dyDescent="0.3">
      <c r="U948" s="63"/>
    </row>
    <row r="949" spans="21:21" s="9" customFormat="1" x14ac:dyDescent="0.3">
      <c r="U949" s="63"/>
    </row>
    <row r="950" spans="21:21" s="9" customFormat="1" x14ac:dyDescent="0.3">
      <c r="U950" s="63"/>
    </row>
    <row r="951" spans="21:21" s="9" customFormat="1" x14ac:dyDescent="0.3">
      <c r="U951" s="63"/>
    </row>
    <row r="952" spans="21:21" s="9" customFormat="1" x14ac:dyDescent="0.3">
      <c r="U952" s="63"/>
    </row>
    <row r="953" spans="21:21" s="9" customFormat="1" x14ac:dyDescent="0.3">
      <c r="U953" s="63"/>
    </row>
    <row r="954" spans="21:21" s="9" customFormat="1" x14ac:dyDescent="0.3">
      <c r="U954" s="63"/>
    </row>
    <row r="955" spans="21:21" s="9" customFormat="1" x14ac:dyDescent="0.3">
      <c r="U955" s="63"/>
    </row>
    <row r="956" spans="21:21" s="9" customFormat="1" x14ac:dyDescent="0.3">
      <c r="U956" s="63"/>
    </row>
    <row r="957" spans="21:21" s="9" customFormat="1" x14ac:dyDescent="0.3">
      <c r="U957" s="63"/>
    </row>
    <row r="958" spans="21:21" s="9" customFormat="1" x14ac:dyDescent="0.3">
      <c r="U958" s="63"/>
    </row>
    <row r="959" spans="21:21" s="9" customFormat="1" x14ac:dyDescent="0.3">
      <c r="U959" s="63"/>
    </row>
    <row r="960" spans="21:21" s="9" customFormat="1" x14ac:dyDescent="0.3">
      <c r="U960" s="63"/>
    </row>
    <row r="961" spans="21:21" s="9" customFormat="1" x14ac:dyDescent="0.3">
      <c r="U961" s="63"/>
    </row>
    <row r="962" spans="21:21" s="9" customFormat="1" x14ac:dyDescent="0.3">
      <c r="U962" s="63"/>
    </row>
    <row r="963" spans="21:21" s="9" customFormat="1" x14ac:dyDescent="0.3">
      <c r="U963" s="63"/>
    </row>
    <row r="964" spans="21:21" s="9" customFormat="1" x14ac:dyDescent="0.3">
      <c r="U964" s="63"/>
    </row>
    <row r="965" spans="21:21" s="9" customFormat="1" x14ac:dyDescent="0.3">
      <c r="U965" s="63"/>
    </row>
    <row r="966" spans="21:21" s="9" customFormat="1" x14ac:dyDescent="0.3">
      <c r="U966" s="63"/>
    </row>
    <row r="967" spans="21:21" s="9" customFormat="1" x14ac:dyDescent="0.3">
      <c r="U967" s="63"/>
    </row>
    <row r="968" spans="21:21" s="9" customFormat="1" x14ac:dyDescent="0.3">
      <c r="U968" s="63"/>
    </row>
    <row r="969" spans="21:21" s="9" customFormat="1" x14ac:dyDescent="0.3">
      <c r="U969" s="63"/>
    </row>
    <row r="970" spans="21:21" s="9" customFormat="1" x14ac:dyDescent="0.3">
      <c r="U970" s="63"/>
    </row>
    <row r="971" spans="21:21" s="9" customFormat="1" x14ac:dyDescent="0.3">
      <c r="U971" s="63"/>
    </row>
    <row r="972" spans="21:21" s="9" customFormat="1" x14ac:dyDescent="0.3">
      <c r="U972" s="63"/>
    </row>
    <row r="973" spans="21:21" s="9" customFormat="1" x14ac:dyDescent="0.3">
      <c r="U973" s="63"/>
    </row>
    <row r="974" spans="21:21" s="9" customFormat="1" x14ac:dyDescent="0.3">
      <c r="U974" s="63"/>
    </row>
    <row r="975" spans="21:21" s="9" customFormat="1" x14ac:dyDescent="0.3">
      <c r="U975" s="63"/>
    </row>
    <row r="976" spans="21:21" s="9" customFormat="1" x14ac:dyDescent="0.3">
      <c r="U976" s="63"/>
    </row>
    <row r="977" spans="21:21" s="9" customFormat="1" x14ac:dyDescent="0.3">
      <c r="U977" s="63"/>
    </row>
    <row r="978" spans="21:21" s="9" customFormat="1" x14ac:dyDescent="0.3">
      <c r="U978" s="63"/>
    </row>
    <row r="979" spans="21:21" s="9" customFormat="1" x14ac:dyDescent="0.3">
      <c r="U979" s="63"/>
    </row>
    <row r="980" spans="21:21" s="9" customFormat="1" x14ac:dyDescent="0.3">
      <c r="U980" s="63"/>
    </row>
    <row r="981" spans="21:21" s="9" customFormat="1" x14ac:dyDescent="0.3">
      <c r="U981" s="63"/>
    </row>
    <row r="982" spans="21:21" s="9" customFormat="1" x14ac:dyDescent="0.3">
      <c r="U982" s="63"/>
    </row>
    <row r="983" spans="21:21" s="9" customFormat="1" x14ac:dyDescent="0.3">
      <c r="U983" s="63"/>
    </row>
    <row r="984" spans="21:21" s="9" customFormat="1" x14ac:dyDescent="0.3">
      <c r="U984" s="63"/>
    </row>
    <row r="985" spans="21:21" s="9" customFormat="1" x14ac:dyDescent="0.3">
      <c r="U985" s="63"/>
    </row>
    <row r="986" spans="21:21" s="9" customFormat="1" x14ac:dyDescent="0.3">
      <c r="U986" s="63"/>
    </row>
    <row r="987" spans="21:21" s="9" customFormat="1" x14ac:dyDescent="0.3">
      <c r="U987" s="63"/>
    </row>
    <row r="988" spans="21:21" s="9" customFormat="1" x14ac:dyDescent="0.3">
      <c r="U988" s="63"/>
    </row>
    <row r="989" spans="21:21" s="9" customFormat="1" x14ac:dyDescent="0.3">
      <c r="U989" s="63"/>
    </row>
    <row r="990" spans="21:21" s="9" customFormat="1" x14ac:dyDescent="0.3">
      <c r="U990" s="63"/>
    </row>
    <row r="991" spans="21:21" s="9" customFormat="1" x14ac:dyDescent="0.3">
      <c r="U991" s="63"/>
    </row>
    <row r="992" spans="21:21" s="9" customFormat="1" x14ac:dyDescent="0.3">
      <c r="U992" s="63"/>
    </row>
    <row r="993" spans="21:21" s="9" customFormat="1" x14ac:dyDescent="0.3">
      <c r="U993" s="63"/>
    </row>
    <row r="994" spans="21:21" s="9" customFormat="1" x14ac:dyDescent="0.3">
      <c r="U994" s="63"/>
    </row>
    <row r="995" spans="21:21" s="9" customFormat="1" x14ac:dyDescent="0.3">
      <c r="U995" s="63"/>
    </row>
    <row r="996" spans="21:21" s="9" customFormat="1" x14ac:dyDescent="0.3">
      <c r="U996" s="63"/>
    </row>
    <row r="997" spans="21:21" s="9" customFormat="1" x14ac:dyDescent="0.3">
      <c r="U997" s="63"/>
    </row>
    <row r="998" spans="21:21" s="9" customFormat="1" x14ac:dyDescent="0.3">
      <c r="U998" s="63"/>
    </row>
    <row r="999" spans="21:21" s="9" customFormat="1" x14ac:dyDescent="0.3">
      <c r="U999" s="63"/>
    </row>
    <row r="1000" spans="21:21" s="9" customFormat="1" x14ac:dyDescent="0.3">
      <c r="U1000" s="63"/>
    </row>
    <row r="1001" spans="21:21" s="9" customFormat="1" x14ac:dyDescent="0.3">
      <c r="U1001" s="63"/>
    </row>
    <row r="1002" spans="21:21" s="9" customFormat="1" x14ac:dyDescent="0.3">
      <c r="U1002" s="63"/>
    </row>
    <row r="1003" spans="21:21" s="9" customFormat="1" x14ac:dyDescent="0.3">
      <c r="U1003" s="63"/>
    </row>
    <row r="1004" spans="21:21" s="9" customFormat="1" x14ac:dyDescent="0.3">
      <c r="U1004" s="63"/>
    </row>
    <row r="1005" spans="21:21" s="9" customFormat="1" x14ac:dyDescent="0.3">
      <c r="U1005" s="63"/>
    </row>
    <row r="1006" spans="21:21" s="9" customFormat="1" x14ac:dyDescent="0.3">
      <c r="U1006" s="63"/>
    </row>
    <row r="1007" spans="21:21" s="9" customFormat="1" x14ac:dyDescent="0.3">
      <c r="U1007" s="63"/>
    </row>
    <row r="1008" spans="21:21" s="9" customFormat="1" x14ac:dyDescent="0.3">
      <c r="U1008" s="63"/>
    </row>
    <row r="1009" spans="21:21" s="9" customFormat="1" x14ac:dyDescent="0.3">
      <c r="U1009" s="63"/>
    </row>
    <row r="1010" spans="21:21" s="9" customFormat="1" x14ac:dyDescent="0.3">
      <c r="U1010" s="63"/>
    </row>
    <row r="1011" spans="21:21" s="9" customFormat="1" x14ac:dyDescent="0.3">
      <c r="U1011" s="63"/>
    </row>
    <row r="1012" spans="21:21" s="9" customFormat="1" x14ac:dyDescent="0.3">
      <c r="U1012" s="63"/>
    </row>
    <row r="1013" spans="21:21" s="9" customFormat="1" x14ac:dyDescent="0.3">
      <c r="U1013" s="63"/>
    </row>
    <row r="1014" spans="21:21" s="9" customFormat="1" x14ac:dyDescent="0.3">
      <c r="U1014" s="63"/>
    </row>
    <row r="1015" spans="21:21" s="9" customFormat="1" x14ac:dyDescent="0.3">
      <c r="U1015" s="63"/>
    </row>
    <row r="1016" spans="21:21" s="9" customFormat="1" x14ac:dyDescent="0.3">
      <c r="U1016" s="63"/>
    </row>
    <row r="1017" spans="21:21" s="9" customFormat="1" x14ac:dyDescent="0.3">
      <c r="U1017" s="63"/>
    </row>
    <row r="1018" spans="21:21" s="9" customFormat="1" x14ac:dyDescent="0.3">
      <c r="U1018" s="63"/>
    </row>
    <row r="1019" spans="21:21" s="9" customFormat="1" x14ac:dyDescent="0.3">
      <c r="U1019" s="63"/>
    </row>
    <row r="1020" spans="21:21" s="9" customFormat="1" x14ac:dyDescent="0.3">
      <c r="U1020" s="63"/>
    </row>
    <row r="1021" spans="21:21" s="9" customFormat="1" x14ac:dyDescent="0.3">
      <c r="U1021" s="63"/>
    </row>
    <row r="1022" spans="21:21" s="9" customFormat="1" x14ac:dyDescent="0.3">
      <c r="U1022" s="63"/>
    </row>
    <row r="1023" spans="21:21" s="9" customFormat="1" x14ac:dyDescent="0.3">
      <c r="U1023" s="63"/>
    </row>
    <row r="1024" spans="21:21" s="9" customFormat="1" x14ac:dyDescent="0.3">
      <c r="U1024" s="63"/>
    </row>
    <row r="1025" spans="21:21" s="9" customFormat="1" x14ac:dyDescent="0.3">
      <c r="U1025" s="63"/>
    </row>
    <row r="1026" spans="21:21" s="9" customFormat="1" x14ac:dyDescent="0.3">
      <c r="U1026" s="63"/>
    </row>
    <row r="1027" spans="21:21" s="9" customFormat="1" x14ac:dyDescent="0.3">
      <c r="U1027" s="63"/>
    </row>
    <row r="1028" spans="21:21" s="9" customFormat="1" x14ac:dyDescent="0.3">
      <c r="U1028" s="63"/>
    </row>
    <row r="1029" spans="21:21" s="9" customFormat="1" x14ac:dyDescent="0.3">
      <c r="U1029" s="63"/>
    </row>
    <row r="1030" spans="21:21" s="9" customFormat="1" x14ac:dyDescent="0.3">
      <c r="U1030" s="63"/>
    </row>
    <row r="1031" spans="21:21" s="9" customFormat="1" x14ac:dyDescent="0.3">
      <c r="U1031" s="63"/>
    </row>
    <row r="1032" spans="21:21" s="9" customFormat="1" x14ac:dyDescent="0.3">
      <c r="U1032" s="63"/>
    </row>
    <row r="1033" spans="21:21" s="9" customFormat="1" x14ac:dyDescent="0.3">
      <c r="U1033" s="63"/>
    </row>
    <row r="1034" spans="21:21" s="9" customFormat="1" x14ac:dyDescent="0.3">
      <c r="U1034" s="63"/>
    </row>
    <row r="1035" spans="21:21" s="9" customFormat="1" x14ac:dyDescent="0.3">
      <c r="U1035" s="63"/>
    </row>
    <row r="1036" spans="21:21" s="9" customFormat="1" x14ac:dyDescent="0.3">
      <c r="U1036" s="63"/>
    </row>
    <row r="1037" spans="21:21" s="9" customFormat="1" x14ac:dyDescent="0.3">
      <c r="U1037" s="63"/>
    </row>
    <row r="1038" spans="21:21" s="9" customFormat="1" x14ac:dyDescent="0.3">
      <c r="U1038" s="63"/>
    </row>
    <row r="1039" spans="21:21" s="9" customFormat="1" x14ac:dyDescent="0.3">
      <c r="U1039" s="63"/>
    </row>
    <row r="1040" spans="21:21" s="9" customFormat="1" x14ac:dyDescent="0.3">
      <c r="U1040" s="63"/>
    </row>
    <row r="1041" spans="21:21" s="9" customFormat="1" x14ac:dyDescent="0.3">
      <c r="U1041" s="63"/>
    </row>
    <row r="1042" spans="21:21" s="9" customFormat="1" x14ac:dyDescent="0.3">
      <c r="U1042" s="63"/>
    </row>
    <row r="1043" spans="21:21" s="9" customFormat="1" x14ac:dyDescent="0.3">
      <c r="U1043" s="63"/>
    </row>
    <row r="1044" spans="21:21" s="9" customFormat="1" x14ac:dyDescent="0.3">
      <c r="U1044" s="63"/>
    </row>
    <row r="1045" spans="21:21" s="9" customFormat="1" x14ac:dyDescent="0.3">
      <c r="U1045" s="63"/>
    </row>
    <row r="1046" spans="21:21" s="9" customFormat="1" x14ac:dyDescent="0.3">
      <c r="U1046" s="63"/>
    </row>
    <row r="1047" spans="21:21" s="9" customFormat="1" x14ac:dyDescent="0.3">
      <c r="U1047" s="63"/>
    </row>
    <row r="1048" spans="21:21" s="9" customFormat="1" x14ac:dyDescent="0.3">
      <c r="U1048" s="63"/>
    </row>
    <row r="1049" spans="21:21" s="9" customFormat="1" x14ac:dyDescent="0.3">
      <c r="U1049" s="63"/>
    </row>
    <row r="1050" spans="21:21" s="9" customFormat="1" x14ac:dyDescent="0.3">
      <c r="U1050" s="63"/>
    </row>
    <row r="1051" spans="21:21" s="9" customFormat="1" x14ac:dyDescent="0.3">
      <c r="U1051" s="63"/>
    </row>
    <row r="1052" spans="21:21" s="9" customFormat="1" x14ac:dyDescent="0.3">
      <c r="U1052" s="63"/>
    </row>
    <row r="1053" spans="21:21" s="9" customFormat="1" x14ac:dyDescent="0.3">
      <c r="U1053" s="63"/>
    </row>
    <row r="1054" spans="21:21" s="9" customFormat="1" x14ac:dyDescent="0.3">
      <c r="U1054" s="63"/>
    </row>
    <row r="1055" spans="21:21" s="9" customFormat="1" x14ac:dyDescent="0.3">
      <c r="U1055" s="63"/>
    </row>
    <row r="1056" spans="21:21" s="9" customFormat="1" x14ac:dyDescent="0.3">
      <c r="U1056" s="63"/>
    </row>
    <row r="1057" spans="21:21" s="9" customFormat="1" x14ac:dyDescent="0.3">
      <c r="U1057" s="63"/>
    </row>
    <row r="1058" spans="21:21" s="9" customFormat="1" x14ac:dyDescent="0.3">
      <c r="U1058" s="63"/>
    </row>
    <row r="1059" spans="21:21" s="9" customFormat="1" x14ac:dyDescent="0.3">
      <c r="U1059" s="63"/>
    </row>
    <row r="1060" spans="21:21" s="9" customFormat="1" x14ac:dyDescent="0.3">
      <c r="U1060" s="63"/>
    </row>
    <row r="1061" spans="21:21" s="9" customFormat="1" x14ac:dyDescent="0.3">
      <c r="U1061" s="63"/>
    </row>
    <row r="1062" spans="21:21" s="9" customFormat="1" x14ac:dyDescent="0.3">
      <c r="U1062" s="63"/>
    </row>
    <row r="1063" spans="21:21" s="9" customFormat="1" x14ac:dyDescent="0.3">
      <c r="U1063" s="63"/>
    </row>
    <row r="1064" spans="21:21" s="9" customFormat="1" x14ac:dyDescent="0.3">
      <c r="U1064" s="63"/>
    </row>
    <row r="1065" spans="21:21" s="9" customFormat="1" x14ac:dyDescent="0.3">
      <c r="U1065" s="63"/>
    </row>
    <row r="1066" spans="21:21" s="9" customFormat="1" x14ac:dyDescent="0.3">
      <c r="U1066" s="63"/>
    </row>
    <row r="1067" spans="21:21" s="9" customFormat="1" x14ac:dyDescent="0.3">
      <c r="U1067" s="63"/>
    </row>
    <row r="1068" spans="21:21" s="9" customFormat="1" x14ac:dyDescent="0.3">
      <c r="U1068" s="63"/>
    </row>
    <row r="1069" spans="21:21" s="9" customFormat="1" x14ac:dyDescent="0.3">
      <c r="U1069" s="63"/>
    </row>
    <row r="1070" spans="21:21" s="9" customFormat="1" x14ac:dyDescent="0.3">
      <c r="U1070" s="63"/>
    </row>
    <row r="1071" spans="21:21" s="9" customFormat="1" x14ac:dyDescent="0.3">
      <c r="U1071" s="63"/>
    </row>
    <row r="1072" spans="21:21" s="9" customFormat="1" x14ac:dyDescent="0.3">
      <c r="U1072" s="63"/>
    </row>
    <row r="1073" spans="21:21" s="9" customFormat="1" x14ac:dyDescent="0.3">
      <c r="U1073" s="63"/>
    </row>
    <row r="1074" spans="21:21" s="9" customFormat="1" x14ac:dyDescent="0.3">
      <c r="U1074" s="63"/>
    </row>
    <row r="1075" spans="21:21" s="9" customFormat="1" x14ac:dyDescent="0.3">
      <c r="U1075" s="63"/>
    </row>
    <row r="1076" spans="21:21" s="9" customFormat="1" x14ac:dyDescent="0.3">
      <c r="U1076" s="63"/>
    </row>
    <row r="1077" spans="21:21" s="9" customFormat="1" x14ac:dyDescent="0.3">
      <c r="U1077" s="63"/>
    </row>
    <row r="1078" spans="21:21" s="9" customFormat="1" x14ac:dyDescent="0.3">
      <c r="U1078" s="63"/>
    </row>
    <row r="1079" spans="21:21" s="9" customFormat="1" x14ac:dyDescent="0.3">
      <c r="U1079" s="63"/>
    </row>
    <row r="1080" spans="21:21" s="9" customFormat="1" x14ac:dyDescent="0.3">
      <c r="U1080" s="63"/>
    </row>
    <row r="1081" spans="21:21" s="9" customFormat="1" x14ac:dyDescent="0.3">
      <c r="U1081" s="63"/>
    </row>
    <row r="1082" spans="21:21" s="9" customFormat="1" x14ac:dyDescent="0.3">
      <c r="U1082" s="63"/>
    </row>
    <row r="1083" spans="21:21" s="9" customFormat="1" x14ac:dyDescent="0.3">
      <c r="U1083" s="63"/>
    </row>
    <row r="1084" spans="21:21" s="9" customFormat="1" x14ac:dyDescent="0.3">
      <c r="U1084" s="63"/>
    </row>
    <row r="1085" spans="21:21" s="9" customFormat="1" x14ac:dyDescent="0.3">
      <c r="U1085" s="63"/>
    </row>
    <row r="1086" spans="21:21" s="9" customFormat="1" x14ac:dyDescent="0.3">
      <c r="U1086" s="63"/>
    </row>
    <row r="1087" spans="21:21" s="9" customFormat="1" x14ac:dyDescent="0.3">
      <c r="U1087" s="63"/>
    </row>
    <row r="1088" spans="21:21" s="9" customFormat="1" x14ac:dyDescent="0.3">
      <c r="U1088" s="63"/>
    </row>
    <row r="1089" spans="21:21" s="9" customFormat="1" x14ac:dyDescent="0.3">
      <c r="U1089" s="63"/>
    </row>
    <row r="1090" spans="21:21" s="9" customFormat="1" x14ac:dyDescent="0.3">
      <c r="U1090" s="63"/>
    </row>
    <row r="1091" spans="21:21" s="9" customFormat="1" x14ac:dyDescent="0.3">
      <c r="U1091" s="63"/>
    </row>
    <row r="1092" spans="21:21" s="9" customFormat="1" x14ac:dyDescent="0.3">
      <c r="U1092" s="63"/>
    </row>
    <row r="1093" spans="21:21" s="9" customFormat="1" x14ac:dyDescent="0.3">
      <c r="U1093" s="63"/>
    </row>
    <row r="1094" spans="21:21" s="9" customFormat="1" x14ac:dyDescent="0.3">
      <c r="U1094" s="63"/>
    </row>
    <row r="1095" spans="21:21" s="9" customFormat="1" x14ac:dyDescent="0.3">
      <c r="U1095" s="63"/>
    </row>
    <row r="1096" spans="21:21" s="9" customFormat="1" x14ac:dyDescent="0.3">
      <c r="U1096" s="63"/>
    </row>
    <row r="1097" spans="21:21" s="9" customFormat="1" x14ac:dyDescent="0.3">
      <c r="U1097" s="63"/>
    </row>
    <row r="1098" spans="21:21" s="9" customFormat="1" x14ac:dyDescent="0.3">
      <c r="U1098" s="63"/>
    </row>
    <row r="1099" spans="21:21" s="9" customFormat="1" x14ac:dyDescent="0.3">
      <c r="U1099" s="63"/>
    </row>
    <row r="1100" spans="21:21" s="9" customFormat="1" x14ac:dyDescent="0.3">
      <c r="U1100" s="63"/>
    </row>
    <row r="1101" spans="21:21" s="9" customFormat="1" x14ac:dyDescent="0.3">
      <c r="U1101" s="63"/>
    </row>
    <row r="1102" spans="21:21" s="9" customFormat="1" x14ac:dyDescent="0.3">
      <c r="U1102" s="63"/>
    </row>
    <row r="1103" spans="21:21" s="9" customFormat="1" x14ac:dyDescent="0.3">
      <c r="U1103" s="63"/>
    </row>
    <row r="1104" spans="21:21" s="9" customFormat="1" x14ac:dyDescent="0.3">
      <c r="U1104" s="63"/>
    </row>
    <row r="1105" spans="21:21" s="9" customFormat="1" x14ac:dyDescent="0.3">
      <c r="U1105" s="63"/>
    </row>
    <row r="1106" spans="21:21" s="9" customFormat="1" x14ac:dyDescent="0.3">
      <c r="U1106" s="63"/>
    </row>
    <row r="1107" spans="21:21" s="9" customFormat="1" x14ac:dyDescent="0.3">
      <c r="U1107" s="63"/>
    </row>
    <row r="1108" spans="21:21" s="9" customFormat="1" x14ac:dyDescent="0.3">
      <c r="U1108" s="63"/>
    </row>
    <row r="1109" spans="21:21" s="9" customFormat="1" x14ac:dyDescent="0.3">
      <c r="U1109" s="63"/>
    </row>
    <row r="1110" spans="21:21" s="9" customFormat="1" x14ac:dyDescent="0.3">
      <c r="U1110" s="63"/>
    </row>
    <row r="1111" spans="21:21" s="9" customFormat="1" x14ac:dyDescent="0.3">
      <c r="U1111" s="63"/>
    </row>
    <row r="1112" spans="21:21" s="9" customFormat="1" x14ac:dyDescent="0.3">
      <c r="U1112" s="63"/>
    </row>
    <row r="1113" spans="21:21" s="9" customFormat="1" x14ac:dyDescent="0.3">
      <c r="U1113" s="63"/>
    </row>
    <row r="1114" spans="21:21" s="9" customFormat="1" x14ac:dyDescent="0.3">
      <c r="U1114" s="63"/>
    </row>
    <row r="1115" spans="21:21" s="9" customFormat="1" x14ac:dyDescent="0.3">
      <c r="U1115" s="63"/>
    </row>
    <row r="1116" spans="21:21" s="9" customFormat="1" x14ac:dyDescent="0.3">
      <c r="U1116" s="63"/>
    </row>
    <row r="1117" spans="21:21" s="9" customFormat="1" x14ac:dyDescent="0.3">
      <c r="U1117" s="63"/>
    </row>
    <row r="1118" spans="21:21" s="9" customFormat="1" x14ac:dyDescent="0.3">
      <c r="U1118" s="63"/>
    </row>
    <row r="1119" spans="21:21" s="9" customFormat="1" x14ac:dyDescent="0.3">
      <c r="U1119" s="63"/>
    </row>
    <row r="1120" spans="21:21" s="9" customFormat="1" x14ac:dyDescent="0.3">
      <c r="U1120" s="63"/>
    </row>
    <row r="1121" spans="21:21" s="9" customFormat="1" x14ac:dyDescent="0.3">
      <c r="U1121" s="63"/>
    </row>
    <row r="1122" spans="21:21" s="9" customFormat="1" x14ac:dyDescent="0.3">
      <c r="U1122" s="63"/>
    </row>
    <row r="1123" spans="21:21" s="9" customFormat="1" x14ac:dyDescent="0.3">
      <c r="U1123" s="63"/>
    </row>
    <row r="1124" spans="21:21" s="9" customFormat="1" x14ac:dyDescent="0.3">
      <c r="U1124" s="63"/>
    </row>
    <row r="1125" spans="21:21" s="9" customFormat="1" x14ac:dyDescent="0.3">
      <c r="U1125" s="63"/>
    </row>
    <row r="1126" spans="21:21" s="9" customFormat="1" x14ac:dyDescent="0.3">
      <c r="U1126" s="63"/>
    </row>
    <row r="1127" spans="21:21" s="9" customFormat="1" x14ac:dyDescent="0.3">
      <c r="U1127" s="63"/>
    </row>
    <row r="1128" spans="21:21" s="9" customFormat="1" x14ac:dyDescent="0.3">
      <c r="U1128" s="63"/>
    </row>
    <row r="1129" spans="21:21" s="9" customFormat="1" x14ac:dyDescent="0.3">
      <c r="U1129" s="63"/>
    </row>
    <row r="1130" spans="21:21" s="9" customFormat="1" x14ac:dyDescent="0.3">
      <c r="U1130" s="63"/>
    </row>
    <row r="1131" spans="21:21" s="9" customFormat="1" x14ac:dyDescent="0.3">
      <c r="U1131" s="63"/>
    </row>
    <row r="1132" spans="21:21" s="9" customFormat="1" x14ac:dyDescent="0.3">
      <c r="U1132" s="63"/>
    </row>
    <row r="1133" spans="21:21" s="9" customFormat="1" x14ac:dyDescent="0.3">
      <c r="U1133" s="63"/>
    </row>
    <row r="1134" spans="21:21" s="9" customFormat="1" x14ac:dyDescent="0.3">
      <c r="U1134" s="63"/>
    </row>
    <row r="1135" spans="21:21" s="9" customFormat="1" x14ac:dyDescent="0.3">
      <c r="U1135" s="63"/>
    </row>
    <row r="1136" spans="21:21" s="9" customFormat="1" x14ac:dyDescent="0.3">
      <c r="U1136" s="63"/>
    </row>
    <row r="1137" spans="21:21" s="9" customFormat="1" x14ac:dyDescent="0.3">
      <c r="U1137" s="63"/>
    </row>
    <row r="1138" spans="21:21" s="9" customFormat="1" x14ac:dyDescent="0.3">
      <c r="U1138" s="63"/>
    </row>
    <row r="1139" spans="21:21" s="9" customFormat="1" x14ac:dyDescent="0.3">
      <c r="U1139" s="63"/>
    </row>
    <row r="1140" spans="21:21" s="9" customFormat="1" x14ac:dyDescent="0.3">
      <c r="U1140" s="63"/>
    </row>
    <row r="1141" spans="21:21" s="9" customFormat="1" x14ac:dyDescent="0.3">
      <c r="U1141" s="63"/>
    </row>
    <row r="1142" spans="21:21" s="9" customFormat="1" x14ac:dyDescent="0.3">
      <c r="U1142" s="63"/>
    </row>
    <row r="1143" spans="21:21" s="9" customFormat="1" x14ac:dyDescent="0.3">
      <c r="U1143" s="63"/>
    </row>
    <row r="1144" spans="21:21" s="9" customFormat="1" x14ac:dyDescent="0.3">
      <c r="U1144" s="63"/>
    </row>
    <row r="1145" spans="21:21" s="9" customFormat="1" x14ac:dyDescent="0.3">
      <c r="U1145" s="63"/>
    </row>
    <row r="1146" spans="21:21" s="9" customFormat="1" x14ac:dyDescent="0.3">
      <c r="U1146" s="63"/>
    </row>
    <row r="1147" spans="21:21" s="9" customFormat="1" x14ac:dyDescent="0.3">
      <c r="U1147" s="63"/>
    </row>
    <row r="1148" spans="21:21" s="9" customFormat="1" x14ac:dyDescent="0.3">
      <c r="U1148" s="63"/>
    </row>
    <row r="1149" spans="21:21" s="9" customFormat="1" x14ac:dyDescent="0.3">
      <c r="U1149" s="63"/>
    </row>
    <row r="1150" spans="21:21" s="9" customFormat="1" x14ac:dyDescent="0.3">
      <c r="U1150" s="63"/>
    </row>
    <row r="1151" spans="21:21" s="9" customFormat="1" x14ac:dyDescent="0.3">
      <c r="U1151" s="63"/>
    </row>
    <row r="1152" spans="21:21" s="9" customFormat="1" x14ac:dyDescent="0.3">
      <c r="U1152" s="63"/>
    </row>
    <row r="1153" spans="21:21" s="9" customFormat="1" x14ac:dyDescent="0.3">
      <c r="U1153" s="63"/>
    </row>
    <row r="1154" spans="21:21" s="9" customFormat="1" x14ac:dyDescent="0.3">
      <c r="U1154" s="63"/>
    </row>
    <row r="1155" spans="21:21" s="9" customFormat="1" x14ac:dyDescent="0.3">
      <c r="U1155" s="63"/>
    </row>
    <row r="1156" spans="21:21" s="9" customFormat="1" x14ac:dyDescent="0.3">
      <c r="U1156" s="63"/>
    </row>
    <row r="1157" spans="21:21" s="9" customFormat="1" x14ac:dyDescent="0.3">
      <c r="U1157" s="63"/>
    </row>
    <row r="1158" spans="21:21" s="9" customFormat="1" x14ac:dyDescent="0.3">
      <c r="U1158" s="63"/>
    </row>
    <row r="1159" spans="21:21" s="9" customFormat="1" x14ac:dyDescent="0.3">
      <c r="U1159" s="63"/>
    </row>
    <row r="1160" spans="21:21" s="9" customFormat="1" x14ac:dyDescent="0.3">
      <c r="U1160" s="63"/>
    </row>
    <row r="1161" spans="21:21" s="9" customFormat="1" x14ac:dyDescent="0.3">
      <c r="U1161" s="63"/>
    </row>
    <row r="1162" spans="21:21" s="9" customFormat="1" x14ac:dyDescent="0.3">
      <c r="U1162" s="63"/>
    </row>
    <row r="1163" spans="21:21" s="9" customFormat="1" x14ac:dyDescent="0.3">
      <c r="U1163" s="63"/>
    </row>
    <row r="1164" spans="21:21" s="9" customFormat="1" x14ac:dyDescent="0.3">
      <c r="U1164" s="63"/>
    </row>
    <row r="1165" spans="21:21" s="9" customFormat="1" x14ac:dyDescent="0.3">
      <c r="U1165" s="63"/>
    </row>
    <row r="1166" spans="21:21" s="9" customFormat="1" x14ac:dyDescent="0.3">
      <c r="U1166" s="63"/>
    </row>
    <row r="1167" spans="21:21" s="9" customFormat="1" x14ac:dyDescent="0.3">
      <c r="U1167" s="63"/>
    </row>
    <row r="1168" spans="21:21" s="9" customFormat="1" x14ac:dyDescent="0.3">
      <c r="U1168" s="63"/>
    </row>
    <row r="1169" spans="21:21" s="9" customFormat="1" x14ac:dyDescent="0.3">
      <c r="U1169" s="63"/>
    </row>
    <row r="1170" spans="21:21" s="9" customFormat="1" x14ac:dyDescent="0.3">
      <c r="U1170" s="63"/>
    </row>
    <row r="1171" spans="21:21" s="9" customFormat="1" x14ac:dyDescent="0.3">
      <c r="U1171" s="63"/>
    </row>
    <row r="1172" spans="21:21" s="9" customFormat="1" x14ac:dyDescent="0.3">
      <c r="U1172" s="63"/>
    </row>
    <row r="1173" spans="21:21" s="9" customFormat="1" x14ac:dyDescent="0.3">
      <c r="U1173" s="63"/>
    </row>
    <row r="1174" spans="21:21" s="9" customFormat="1" x14ac:dyDescent="0.3">
      <c r="U1174" s="63"/>
    </row>
    <row r="1175" spans="21:21" s="9" customFormat="1" x14ac:dyDescent="0.3">
      <c r="U1175" s="63"/>
    </row>
    <row r="1176" spans="21:21" s="9" customFormat="1" x14ac:dyDescent="0.3">
      <c r="U1176" s="63"/>
    </row>
    <row r="1177" spans="21:21" s="9" customFormat="1" x14ac:dyDescent="0.3">
      <c r="U1177" s="63"/>
    </row>
    <row r="1178" spans="21:21" s="9" customFormat="1" x14ac:dyDescent="0.3">
      <c r="U1178" s="63"/>
    </row>
    <row r="1179" spans="21:21" s="9" customFormat="1" x14ac:dyDescent="0.3">
      <c r="U1179" s="63"/>
    </row>
    <row r="1180" spans="21:21" s="9" customFormat="1" x14ac:dyDescent="0.3">
      <c r="U1180" s="63"/>
    </row>
    <row r="1181" spans="21:21" s="9" customFormat="1" x14ac:dyDescent="0.3">
      <c r="U1181" s="63"/>
    </row>
    <row r="1182" spans="21:21" s="9" customFormat="1" x14ac:dyDescent="0.3">
      <c r="U1182" s="63"/>
    </row>
    <row r="1183" spans="21:21" s="9" customFormat="1" x14ac:dyDescent="0.3">
      <c r="U1183" s="63"/>
    </row>
    <row r="1184" spans="21:21" s="9" customFormat="1" x14ac:dyDescent="0.3">
      <c r="U1184" s="63"/>
    </row>
    <row r="1185" spans="21:21" s="9" customFormat="1" x14ac:dyDescent="0.3">
      <c r="U1185" s="63"/>
    </row>
    <row r="1186" spans="21:21" s="9" customFormat="1" x14ac:dyDescent="0.3">
      <c r="U1186" s="63"/>
    </row>
    <row r="1187" spans="21:21" s="9" customFormat="1" x14ac:dyDescent="0.3">
      <c r="U1187" s="63"/>
    </row>
    <row r="1188" spans="21:21" s="9" customFormat="1" x14ac:dyDescent="0.3">
      <c r="U1188" s="63"/>
    </row>
    <row r="1189" spans="21:21" s="9" customFormat="1" x14ac:dyDescent="0.3">
      <c r="U1189" s="63"/>
    </row>
    <row r="1190" spans="21:21" s="9" customFormat="1" x14ac:dyDescent="0.3">
      <c r="U1190" s="63"/>
    </row>
    <row r="1191" spans="21:21" s="9" customFormat="1" x14ac:dyDescent="0.3">
      <c r="U1191" s="63"/>
    </row>
    <row r="1192" spans="21:21" s="9" customFormat="1" x14ac:dyDescent="0.3">
      <c r="U1192" s="63"/>
    </row>
    <row r="1193" spans="21:21" s="9" customFormat="1" x14ac:dyDescent="0.3">
      <c r="U1193" s="63"/>
    </row>
    <row r="1194" spans="21:21" s="9" customFormat="1" x14ac:dyDescent="0.3">
      <c r="U1194" s="63"/>
    </row>
    <row r="1195" spans="21:21" s="9" customFormat="1" x14ac:dyDescent="0.3">
      <c r="U1195" s="63"/>
    </row>
    <row r="1196" spans="21:21" s="9" customFormat="1" x14ac:dyDescent="0.3">
      <c r="U1196" s="63"/>
    </row>
    <row r="1197" spans="21:21" s="9" customFormat="1" x14ac:dyDescent="0.3">
      <c r="U1197" s="63"/>
    </row>
    <row r="1198" spans="21:21" s="9" customFormat="1" x14ac:dyDescent="0.3">
      <c r="U1198" s="63"/>
    </row>
    <row r="1199" spans="21:21" s="9" customFormat="1" x14ac:dyDescent="0.3">
      <c r="U1199" s="63"/>
    </row>
    <row r="1200" spans="21:21" s="9" customFormat="1" x14ac:dyDescent="0.3">
      <c r="U1200" s="63"/>
    </row>
    <row r="1201" spans="21:21" s="9" customFormat="1" x14ac:dyDescent="0.3">
      <c r="U1201" s="63"/>
    </row>
    <row r="1202" spans="21:21" s="9" customFormat="1" x14ac:dyDescent="0.3">
      <c r="U1202" s="63"/>
    </row>
    <row r="1203" spans="21:21" s="9" customFormat="1" x14ac:dyDescent="0.3">
      <c r="U1203" s="63"/>
    </row>
    <row r="1204" spans="21:21" s="9" customFormat="1" x14ac:dyDescent="0.3">
      <c r="U1204" s="63"/>
    </row>
    <row r="1205" spans="21:21" s="9" customFormat="1" x14ac:dyDescent="0.3">
      <c r="U1205" s="63"/>
    </row>
    <row r="1206" spans="21:21" s="9" customFormat="1" x14ac:dyDescent="0.3">
      <c r="U1206" s="63"/>
    </row>
    <row r="1207" spans="21:21" s="9" customFormat="1" x14ac:dyDescent="0.3">
      <c r="U1207" s="63"/>
    </row>
    <row r="1208" spans="21:21" s="9" customFormat="1" x14ac:dyDescent="0.3">
      <c r="U1208" s="63"/>
    </row>
    <row r="1209" spans="21:21" s="9" customFormat="1" x14ac:dyDescent="0.3">
      <c r="U1209" s="63"/>
    </row>
    <row r="1210" spans="21:21" s="9" customFormat="1" x14ac:dyDescent="0.3">
      <c r="U1210" s="63"/>
    </row>
    <row r="1211" spans="21:21" s="9" customFormat="1" x14ac:dyDescent="0.3">
      <c r="U1211" s="63"/>
    </row>
    <row r="1212" spans="21:21" s="9" customFormat="1" x14ac:dyDescent="0.3">
      <c r="U1212" s="63"/>
    </row>
    <row r="1213" spans="21:21" s="9" customFormat="1" x14ac:dyDescent="0.3">
      <c r="U1213" s="63"/>
    </row>
    <row r="1214" spans="21:21" s="9" customFormat="1" x14ac:dyDescent="0.3">
      <c r="U1214" s="63"/>
    </row>
    <row r="1215" spans="21:21" s="9" customFormat="1" x14ac:dyDescent="0.3">
      <c r="U1215" s="63"/>
    </row>
    <row r="1216" spans="21:21" s="9" customFormat="1" x14ac:dyDescent="0.3">
      <c r="U1216" s="63"/>
    </row>
    <row r="1217" spans="21:21" s="9" customFormat="1" x14ac:dyDescent="0.3">
      <c r="U1217" s="63"/>
    </row>
    <row r="1218" spans="21:21" s="9" customFormat="1" x14ac:dyDescent="0.3">
      <c r="U1218" s="63"/>
    </row>
    <row r="1219" spans="21:21" s="9" customFormat="1" x14ac:dyDescent="0.3">
      <c r="U1219" s="63"/>
    </row>
    <row r="1220" spans="21:21" s="9" customFormat="1" x14ac:dyDescent="0.3">
      <c r="U1220" s="63"/>
    </row>
    <row r="1221" spans="21:21" s="9" customFormat="1" x14ac:dyDescent="0.3">
      <c r="U1221" s="63"/>
    </row>
    <row r="1222" spans="21:21" s="9" customFormat="1" x14ac:dyDescent="0.3">
      <c r="U1222" s="63"/>
    </row>
    <row r="1223" spans="21:21" s="9" customFormat="1" x14ac:dyDescent="0.3">
      <c r="U1223" s="63"/>
    </row>
    <row r="1224" spans="21:21" s="9" customFormat="1" x14ac:dyDescent="0.3">
      <c r="U1224" s="63"/>
    </row>
    <row r="1225" spans="21:21" s="9" customFormat="1" x14ac:dyDescent="0.3">
      <c r="U1225" s="63"/>
    </row>
    <row r="1226" spans="21:21" s="9" customFormat="1" x14ac:dyDescent="0.3">
      <c r="U1226" s="63"/>
    </row>
    <row r="1227" spans="21:21" s="9" customFormat="1" x14ac:dyDescent="0.3">
      <c r="U1227" s="63"/>
    </row>
    <row r="1228" spans="21:21" s="9" customFormat="1" x14ac:dyDescent="0.3">
      <c r="U1228" s="63"/>
    </row>
    <row r="1229" spans="21:21" s="9" customFormat="1" x14ac:dyDescent="0.3">
      <c r="U1229" s="63"/>
    </row>
    <row r="1230" spans="21:21" s="9" customFormat="1" x14ac:dyDescent="0.3">
      <c r="U1230" s="63"/>
    </row>
    <row r="1231" spans="21:21" s="9" customFormat="1" x14ac:dyDescent="0.3">
      <c r="U1231" s="63"/>
    </row>
    <row r="1232" spans="21:21" s="9" customFormat="1" x14ac:dyDescent="0.3">
      <c r="U1232" s="63"/>
    </row>
    <row r="1233" spans="21:21" s="9" customFormat="1" x14ac:dyDescent="0.3">
      <c r="U1233" s="63"/>
    </row>
    <row r="1234" spans="21:21" s="9" customFormat="1" x14ac:dyDescent="0.3">
      <c r="U1234" s="63"/>
    </row>
    <row r="1235" spans="21:21" s="9" customFormat="1" x14ac:dyDescent="0.3">
      <c r="U1235" s="63"/>
    </row>
    <row r="1236" spans="21:21" s="9" customFormat="1" x14ac:dyDescent="0.3">
      <c r="U1236" s="63"/>
    </row>
    <row r="1237" spans="21:21" s="9" customFormat="1" x14ac:dyDescent="0.3">
      <c r="U1237" s="63"/>
    </row>
    <row r="1238" spans="21:21" s="9" customFormat="1" x14ac:dyDescent="0.3">
      <c r="U1238" s="63"/>
    </row>
    <row r="1239" spans="21:21" s="9" customFormat="1" x14ac:dyDescent="0.3">
      <c r="U1239" s="63"/>
    </row>
    <row r="1240" spans="21:21" s="9" customFormat="1" x14ac:dyDescent="0.3">
      <c r="U1240" s="63"/>
    </row>
    <row r="1241" spans="21:21" s="9" customFormat="1" x14ac:dyDescent="0.3">
      <c r="U1241" s="63"/>
    </row>
    <row r="1242" spans="21:21" s="9" customFormat="1" x14ac:dyDescent="0.3">
      <c r="U1242" s="63"/>
    </row>
    <row r="1243" spans="21:21" s="9" customFormat="1" x14ac:dyDescent="0.3">
      <c r="U1243" s="63"/>
    </row>
    <row r="1244" spans="21:21" s="9" customFormat="1" x14ac:dyDescent="0.3">
      <c r="U1244" s="63"/>
    </row>
    <row r="1245" spans="21:21" s="9" customFormat="1" x14ac:dyDescent="0.3">
      <c r="U1245" s="63"/>
    </row>
    <row r="1246" spans="21:21" s="9" customFormat="1" x14ac:dyDescent="0.3">
      <c r="U1246" s="63"/>
    </row>
    <row r="1247" spans="21:21" s="9" customFormat="1" x14ac:dyDescent="0.3">
      <c r="U1247" s="63"/>
    </row>
    <row r="1248" spans="21:21" s="9" customFormat="1" x14ac:dyDescent="0.3">
      <c r="U1248" s="63"/>
    </row>
    <row r="1249" spans="21:21" s="9" customFormat="1" x14ac:dyDescent="0.3">
      <c r="U1249" s="63"/>
    </row>
    <row r="1250" spans="21:21" s="9" customFormat="1" x14ac:dyDescent="0.3">
      <c r="U1250" s="63"/>
    </row>
    <row r="1251" spans="21:21" s="9" customFormat="1" x14ac:dyDescent="0.3">
      <c r="U1251" s="63"/>
    </row>
    <row r="1252" spans="21:21" s="9" customFormat="1" x14ac:dyDescent="0.3">
      <c r="U1252" s="63"/>
    </row>
    <row r="1253" spans="21:21" s="9" customFormat="1" x14ac:dyDescent="0.3">
      <c r="U1253" s="63"/>
    </row>
    <row r="1254" spans="21:21" s="9" customFormat="1" x14ac:dyDescent="0.3">
      <c r="U1254" s="63"/>
    </row>
    <row r="1255" spans="21:21" s="9" customFormat="1" x14ac:dyDescent="0.3">
      <c r="U1255" s="63"/>
    </row>
    <row r="1256" spans="21:21" s="9" customFormat="1" x14ac:dyDescent="0.3">
      <c r="U1256" s="63"/>
    </row>
    <row r="1257" spans="21:21" s="9" customFormat="1" x14ac:dyDescent="0.3">
      <c r="U1257" s="63"/>
    </row>
    <row r="1258" spans="21:21" s="9" customFormat="1" x14ac:dyDescent="0.3">
      <c r="U1258" s="63"/>
    </row>
    <row r="1259" spans="21:21" s="9" customFormat="1" x14ac:dyDescent="0.3">
      <c r="U1259" s="63"/>
    </row>
    <row r="1260" spans="21:21" s="9" customFormat="1" x14ac:dyDescent="0.3">
      <c r="U1260" s="63"/>
    </row>
    <row r="1261" spans="21:21" s="9" customFormat="1" x14ac:dyDescent="0.3">
      <c r="U1261" s="63"/>
    </row>
    <row r="1262" spans="21:21" s="9" customFormat="1" x14ac:dyDescent="0.3">
      <c r="U1262" s="63"/>
    </row>
    <row r="1263" spans="21:21" s="9" customFormat="1" x14ac:dyDescent="0.3">
      <c r="U1263" s="63"/>
    </row>
    <row r="1264" spans="21:21" s="9" customFormat="1" x14ac:dyDescent="0.3">
      <c r="U1264" s="63"/>
    </row>
    <row r="1265" spans="21:21" s="9" customFormat="1" x14ac:dyDescent="0.3">
      <c r="U1265" s="63"/>
    </row>
    <row r="1266" spans="21:21" s="9" customFormat="1" x14ac:dyDescent="0.3">
      <c r="U1266" s="63"/>
    </row>
    <row r="1267" spans="21:21" s="9" customFormat="1" x14ac:dyDescent="0.3">
      <c r="U1267" s="63"/>
    </row>
    <row r="1268" spans="21:21" s="9" customFormat="1" x14ac:dyDescent="0.3">
      <c r="U1268" s="63"/>
    </row>
    <row r="1269" spans="21:21" s="9" customFormat="1" x14ac:dyDescent="0.3">
      <c r="U1269" s="63"/>
    </row>
    <row r="1270" spans="21:21" s="9" customFormat="1" x14ac:dyDescent="0.3">
      <c r="U1270" s="63"/>
    </row>
    <row r="1271" spans="21:21" s="9" customFormat="1" x14ac:dyDescent="0.3">
      <c r="U1271" s="63"/>
    </row>
    <row r="1272" spans="21:21" s="9" customFormat="1" x14ac:dyDescent="0.3">
      <c r="U1272" s="63"/>
    </row>
    <row r="1273" spans="21:21" s="9" customFormat="1" x14ac:dyDescent="0.3">
      <c r="U1273" s="63"/>
    </row>
    <row r="1274" spans="21:21" s="9" customFormat="1" x14ac:dyDescent="0.3">
      <c r="U1274" s="63"/>
    </row>
    <row r="1275" spans="21:21" s="9" customFormat="1" x14ac:dyDescent="0.3">
      <c r="U1275" s="63"/>
    </row>
    <row r="1276" spans="21:21" s="9" customFormat="1" x14ac:dyDescent="0.3">
      <c r="U1276" s="63"/>
    </row>
    <row r="1277" spans="21:21" s="9" customFormat="1" x14ac:dyDescent="0.3">
      <c r="U1277" s="63"/>
    </row>
    <row r="1278" spans="21:21" s="9" customFormat="1" x14ac:dyDescent="0.3">
      <c r="U1278" s="63"/>
    </row>
    <row r="1279" spans="21:21" s="9" customFormat="1" x14ac:dyDescent="0.3">
      <c r="U1279" s="63"/>
    </row>
    <row r="1280" spans="21:21" s="9" customFormat="1" x14ac:dyDescent="0.3">
      <c r="U1280" s="63"/>
    </row>
    <row r="1281" spans="21:21" s="9" customFormat="1" x14ac:dyDescent="0.3">
      <c r="U1281" s="63"/>
    </row>
    <row r="1282" spans="21:21" s="9" customFormat="1" x14ac:dyDescent="0.3">
      <c r="U1282" s="63"/>
    </row>
    <row r="1283" spans="21:21" s="9" customFormat="1" x14ac:dyDescent="0.3">
      <c r="U1283" s="63"/>
    </row>
    <row r="1284" spans="21:21" s="9" customFormat="1" x14ac:dyDescent="0.3">
      <c r="U1284" s="63"/>
    </row>
    <row r="1285" spans="21:21" s="9" customFormat="1" x14ac:dyDescent="0.3">
      <c r="U1285" s="63"/>
    </row>
    <row r="1286" spans="21:21" s="9" customFormat="1" x14ac:dyDescent="0.3">
      <c r="U1286" s="63"/>
    </row>
    <row r="1287" spans="21:21" s="9" customFormat="1" x14ac:dyDescent="0.3">
      <c r="U1287" s="63"/>
    </row>
    <row r="1288" spans="21:21" s="9" customFormat="1" x14ac:dyDescent="0.3">
      <c r="U1288" s="63"/>
    </row>
    <row r="1289" spans="21:21" s="9" customFormat="1" x14ac:dyDescent="0.3">
      <c r="U1289" s="63"/>
    </row>
    <row r="1290" spans="21:21" s="9" customFormat="1" x14ac:dyDescent="0.3">
      <c r="U1290" s="63"/>
    </row>
    <row r="1291" spans="21:21" s="9" customFormat="1" x14ac:dyDescent="0.3">
      <c r="U1291" s="63"/>
    </row>
    <row r="1292" spans="21:21" s="9" customFormat="1" x14ac:dyDescent="0.3">
      <c r="U1292" s="63"/>
    </row>
    <row r="1293" spans="21:21" s="9" customFormat="1" x14ac:dyDescent="0.3">
      <c r="U1293" s="63"/>
    </row>
    <row r="1294" spans="21:21" s="9" customFormat="1" x14ac:dyDescent="0.3">
      <c r="U1294" s="63"/>
    </row>
    <row r="1295" spans="21:21" s="9" customFormat="1" x14ac:dyDescent="0.3">
      <c r="U1295" s="63"/>
    </row>
    <row r="1296" spans="21:21" s="9" customFormat="1" x14ac:dyDescent="0.3">
      <c r="U1296" s="63"/>
    </row>
    <row r="1297" spans="21:21" s="9" customFormat="1" x14ac:dyDescent="0.3">
      <c r="U1297" s="63"/>
    </row>
    <row r="1298" spans="21:21" s="9" customFormat="1" x14ac:dyDescent="0.3">
      <c r="U1298" s="63"/>
    </row>
    <row r="1299" spans="21:21" s="9" customFormat="1" x14ac:dyDescent="0.3">
      <c r="U1299" s="63"/>
    </row>
    <row r="1300" spans="21:21" s="9" customFormat="1" x14ac:dyDescent="0.3">
      <c r="U1300" s="63"/>
    </row>
    <row r="1301" spans="21:21" s="9" customFormat="1" x14ac:dyDescent="0.3">
      <c r="U1301" s="63"/>
    </row>
    <row r="1302" spans="21:21" s="9" customFormat="1" x14ac:dyDescent="0.3">
      <c r="U1302" s="63"/>
    </row>
    <row r="1303" spans="21:21" s="9" customFormat="1" x14ac:dyDescent="0.3">
      <c r="U1303" s="63"/>
    </row>
    <row r="1304" spans="21:21" s="9" customFormat="1" x14ac:dyDescent="0.3">
      <c r="U1304" s="63"/>
    </row>
    <row r="1305" spans="21:21" s="9" customFormat="1" x14ac:dyDescent="0.3">
      <c r="U1305" s="63"/>
    </row>
    <row r="1306" spans="21:21" s="9" customFormat="1" x14ac:dyDescent="0.3">
      <c r="U1306" s="63"/>
    </row>
    <row r="1307" spans="21:21" s="9" customFormat="1" x14ac:dyDescent="0.3">
      <c r="U1307" s="63"/>
    </row>
    <row r="1308" spans="21:21" s="9" customFormat="1" x14ac:dyDescent="0.3">
      <c r="U1308" s="63"/>
    </row>
    <row r="1309" spans="21:21" s="9" customFormat="1" x14ac:dyDescent="0.3">
      <c r="U1309" s="63"/>
    </row>
    <row r="1310" spans="21:21" s="9" customFormat="1" x14ac:dyDescent="0.3">
      <c r="U1310" s="63"/>
    </row>
    <row r="1311" spans="21:21" s="9" customFormat="1" x14ac:dyDescent="0.3">
      <c r="U1311" s="63"/>
    </row>
    <row r="1312" spans="21:21" s="9" customFormat="1" x14ac:dyDescent="0.3">
      <c r="U1312" s="63"/>
    </row>
    <row r="1313" spans="21:21" s="9" customFormat="1" x14ac:dyDescent="0.3">
      <c r="U1313" s="63"/>
    </row>
    <row r="1314" spans="21:21" s="9" customFormat="1" x14ac:dyDescent="0.3">
      <c r="U1314" s="63"/>
    </row>
    <row r="1315" spans="21:21" s="9" customFormat="1" x14ac:dyDescent="0.3">
      <c r="U1315" s="63"/>
    </row>
    <row r="1316" spans="21:21" s="9" customFormat="1" x14ac:dyDescent="0.3">
      <c r="U1316" s="63"/>
    </row>
    <row r="1317" spans="21:21" s="9" customFormat="1" x14ac:dyDescent="0.3">
      <c r="U1317" s="63"/>
    </row>
    <row r="1318" spans="21:21" s="9" customFormat="1" x14ac:dyDescent="0.3">
      <c r="U1318" s="63"/>
    </row>
    <row r="1319" spans="21:21" s="9" customFormat="1" x14ac:dyDescent="0.3">
      <c r="U1319" s="63"/>
    </row>
    <row r="1320" spans="21:21" s="9" customFormat="1" x14ac:dyDescent="0.3">
      <c r="U1320" s="63"/>
    </row>
    <row r="1321" spans="21:21" s="9" customFormat="1" x14ac:dyDescent="0.3">
      <c r="U1321" s="63"/>
    </row>
    <row r="1322" spans="21:21" s="9" customFormat="1" x14ac:dyDescent="0.3">
      <c r="U1322" s="63"/>
    </row>
    <row r="1323" spans="21:21" s="9" customFormat="1" x14ac:dyDescent="0.3">
      <c r="U1323" s="63"/>
    </row>
    <row r="1324" spans="21:21" s="9" customFormat="1" x14ac:dyDescent="0.3">
      <c r="U1324" s="63"/>
    </row>
    <row r="1325" spans="21:21" s="9" customFormat="1" x14ac:dyDescent="0.3">
      <c r="U1325" s="63"/>
    </row>
    <row r="1326" spans="21:21" s="9" customFormat="1" x14ac:dyDescent="0.3">
      <c r="U1326" s="63"/>
    </row>
    <row r="1327" spans="21:21" s="9" customFormat="1" x14ac:dyDescent="0.3">
      <c r="U1327" s="63"/>
    </row>
    <row r="1328" spans="21:21" s="9" customFormat="1" x14ac:dyDescent="0.3">
      <c r="U1328" s="63"/>
    </row>
    <row r="1329" spans="21:21" s="9" customFormat="1" x14ac:dyDescent="0.3">
      <c r="U1329" s="63"/>
    </row>
    <row r="1330" spans="21:21" s="9" customFormat="1" x14ac:dyDescent="0.3">
      <c r="U1330" s="63"/>
    </row>
    <row r="1331" spans="21:21" s="9" customFormat="1" x14ac:dyDescent="0.3">
      <c r="U1331" s="63"/>
    </row>
    <row r="1332" spans="21:21" s="9" customFormat="1" x14ac:dyDescent="0.3">
      <c r="U1332" s="63"/>
    </row>
    <row r="1333" spans="21:21" s="9" customFormat="1" x14ac:dyDescent="0.3">
      <c r="U1333" s="63"/>
    </row>
    <row r="1334" spans="21:21" s="9" customFormat="1" x14ac:dyDescent="0.3">
      <c r="U1334" s="63"/>
    </row>
    <row r="1335" spans="21:21" s="9" customFormat="1" x14ac:dyDescent="0.3">
      <c r="U1335" s="63"/>
    </row>
    <row r="1336" spans="21:21" s="9" customFormat="1" x14ac:dyDescent="0.3">
      <c r="U1336" s="63"/>
    </row>
    <row r="1337" spans="21:21" s="9" customFormat="1" x14ac:dyDescent="0.3">
      <c r="U1337" s="63"/>
    </row>
    <row r="1338" spans="21:21" s="9" customFormat="1" x14ac:dyDescent="0.3">
      <c r="U1338" s="63"/>
    </row>
    <row r="1339" spans="21:21" s="9" customFormat="1" x14ac:dyDescent="0.3">
      <c r="U1339" s="63"/>
    </row>
    <row r="1340" spans="21:21" s="9" customFormat="1" x14ac:dyDescent="0.3">
      <c r="U1340" s="63"/>
    </row>
    <row r="1341" spans="21:21" s="9" customFormat="1" x14ac:dyDescent="0.3">
      <c r="U1341" s="63"/>
    </row>
    <row r="1342" spans="21:21" s="9" customFormat="1" x14ac:dyDescent="0.3">
      <c r="U1342" s="63"/>
    </row>
    <row r="1343" spans="21:21" s="9" customFormat="1" x14ac:dyDescent="0.3">
      <c r="U1343" s="63"/>
    </row>
    <row r="1344" spans="21:21" s="9" customFormat="1" x14ac:dyDescent="0.3">
      <c r="U1344" s="63"/>
    </row>
    <row r="1345" spans="21:21" s="9" customFormat="1" x14ac:dyDescent="0.3">
      <c r="U1345" s="63"/>
    </row>
    <row r="1346" spans="21:21" s="9" customFormat="1" x14ac:dyDescent="0.3">
      <c r="U1346" s="63"/>
    </row>
    <row r="1347" spans="21:21" s="9" customFormat="1" x14ac:dyDescent="0.3">
      <c r="U1347" s="63"/>
    </row>
    <row r="1348" spans="21:21" s="9" customFormat="1" x14ac:dyDescent="0.3">
      <c r="U1348" s="63"/>
    </row>
    <row r="1349" spans="21:21" s="9" customFormat="1" x14ac:dyDescent="0.3">
      <c r="U1349" s="63"/>
    </row>
    <row r="1350" spans="21:21" s="9" customFormat="1" x14ac:dyDescent="0.3">
      <c r="U1350" s="63"/>
    </row>
    <row r="1351" spans="21:21" s="9" customFormat="1" x14ac:dyDescent="0.3">
      <c r="U1351" s="63"/>
    </row>
    <row r="1352" spans="21:21" s="9" customFormat="1" x14ac:dyDescent="0.3">
      <c r="U1352" s="63"/>
    </row>
    <row r="1353" spans="21:21" s="9" customFormat="1" x14ac:dyDescent="0.3">
      <c r="U1353" s="63"/>
    </row>
    <row r="1354" spans="21:21" s="9" customFormat="1" x14ac:dyDescent="0.3">
      <c r="U1354" s="63"/>
    </row>
    <row r="1355" spans="21:21" s="9" customFormat="1" x14ac:dyDescent="0.3">
      <c r="U1355" s="63"/>
    </row>
    <row r="1356" spans="21:21" s="9" customFormat="1" x14ac:dyDescent="0.3">
      <c r="U1356" s="63"/>
    </row>
    <row r="1357" spans="21:21" s="9" customFormat="1" x14ac:dyDescent="0.3">
      <c r="U1357" s="63"/>
    </row>
    <row r="1358" spans="21:21" s="9" customFormat="1" x14ac:dyDescent="0.3">
      <c r="U1358" s="63"/>
    </row>
    <row r="1359" spans="21:21" s="9" customFormat="1" x14ac:dyDescent="0.3">
      <c r="U1359" s="63"/>
    </row>
    <row r="1360" spans="21:21" s="9" customFormat="1" x14ac:dyDescent="0.3">
      <c r="U1360" s="63"/>
    </row>
    <row r="1361" spans="21:21" s="9" customFormat="1" x14ac:dyDescent="0.3">
      <c r="U1361" s="63"/>
    </row>
    <row r="1362" spans="21:21" s="9" customFormat="1" x14ac:dyDescent="0.3">
      <c r="U1362" s="63"/>
    </row>
    <row r="1363" spans="21:21" s="9" customFormat="1" x14ac:dyDescent="0.3">
      <c r="U1363" s="63"/>
    </row>
    <row r="1364" spans="21:21" s="9" customFormat="1" x14ac:dyDescent="0.3">
      <c r="U1364" s="63"/>
    </row>
    <row r="1365" spans="21:21" s="9" customFormat="1" x14ac:dyDescent="0.3">
      <c r="U1365" s="63"/>
    </row>
    <row r="1366" spans="21:21" s="9" customFormat="1" x14ac:dyDescent="0.3">
      <c r="U1366" s="63"/>
    </row>
    <row r="1367" spans="21:21" s="9" customFormat="1" x14ac:dyDescent="0.3">
      <c r="U1367" s="63"/>
    </row>
    <row r="1368" spans="21:21" s="9" customFormat="1" x14ac:dyDescent="0.3">
      <c r="U1368" s="63"/>
    </row>
    <row r="1369" spans="21:21" s="9" customFormat="1" x14ac:dyDescent="0.3">
      <c r="U1369" s="63"/>
    </row>
    <row r="1370" spans="21:21" s="9" customFormat="1" x14ac:dyDescent="0.3">
      <c r="U1370" s="63"/>
    </row>
    <row r="1371" spans="21:21" s="9" customFormat="1" x14ac:dyDescent="0.3">
      <c r="U1371" s="63"/>
    </row>
    <row r="1372" spans="21:21" s="9" customFormat="1" x14ac:dyDescent="0.3">
      <c r="U1372" s="63"/>
    </row>
    <row r="1373" spans="21:21" s="9" customFormat="1" x14ac:dyDescent="0.3">
      <c r="U1373" s="63"/>
    </row>
    <row r="1374" spans="21:21" s="9" customFormat="1" x14ac:dyDescent="0.3">
      <c r="U1374" s="63"/>
    </row>
    <row r="1375" spans="21:21" s="9" customFormat="1" x14ac:dyDescent="0.3">
      <c r="U1375" s="63"/>
    </row>
    <row r="1376" spans="21:21" s="9" customFormat="1" x14ac:dyDescent="0.3">
      <c r="U1376" s="63"/>
    </row>
    <row r="1377" spans="21:21" s="9" customFormat="1" x14ac:dyDescent="0.3">
      <c r="U1377" s="63"/>
    </row>
    <row r="1378" spans="21:21" s="9" customFormat="1" x14ac:dyDescent="0.3">
      <c r="U1378" s="63"/>
    </row>
    <row r="1379" spans="21:21" s="9" customFormat="1" x14ac:dyDescent="0.3">
      <c r="U1379" s="63"/>
    </row>
    <row r="1380" spans="21:21" s="9" customFormat="1" x14ac:dyDescent="0.3">
      <c r="U1380" s="63"/>
    </row>
    <row r="1381" spans="21:21" s="9" customFormat="1" x14ac:dyDescent="0.3">
      <c r="U1381" s="63"/>
    </row>
    <row r="1382" spans="21:21" s="9" customFormat="1" x14ac:dyDescent="0.3">
      <c r="U1382" s="63"/>
    </row>
    <row r="1383" spans="21:21" s="9" customFormat="1" x14ac:dyDescent="0.3">
      <c r="U1383" s="63"/>
    </row>
    <row r="1384" spans="21:21" s="9" customFormat="1" x14ac:dyDescent="0.3">
      <c r="U1384" s="63"/>
    </row>
    <row r="1385" spans="21:21" s="9" customFormat="1" x14ac:dyDescent="0.3">
      <c r="U1385" s="63"/>
    </row>
    <row r="1386" spans="21:21" s="9" customFormat="1" x14ac:dyDescent="0.3">
      <c r="U1386" s="63"/>
    </row>
    <row r="1387" spans="21:21" s="9" customFormat="1" x14ac:dyDescent="0.3">
      <c r="U1387" s="63"/>
    </row>
    <row r="1388" spans="21:21" s="9" customFormat="1" x14ac:dyDescent="0.3">
      <c r="U1388" s="63"/>
    </row>
    <row r="1389" spans="21:21" s="9" customFormat="1" x14ac:dyDescent="0.3">
      <c r="U1389" s="63"/>
    </row>
    <row r="1390" spans="21:21" s="9" customFormat="1" x14ac:dyDescent="0.3">
      <c r="U1390" s="63"/>
    </row>
    <row r="1391" spans="21:21" s="9" customFormat="1" x14ac:dyDescent="0.3">
      <c r="U1391" s="63"/>
    </row>
    <row r="1392" spans="21:21" s="9" customFormat="1" x14ac:dyDescent="0.3">
      <c r="U1392" s="63"/>
    </row>
    <row r="1393" spans="1:24" x14ac:dyDescent="0.3">
      <c r="A1393" s="9"/>
      <c r="B1393" s="9"/>
      <c r="C1393" s="9"/>
      <c r="D1393" s="9"/>
      <c r="E1393" s="9"/>
      <c r="F1393" s="9"/>
      <c r="G1393" s="9"/>
      <c r="H1393" s="9"/>
      <c r="I1393" s="9"/>
      <c r="J1393" s="9"/>
      <c r="K1393" s="9"/>
      <c r="L1393" s="9"/>
      <c r="M1393" s="9"/>
      <c r="N1393" s="9"/>
      <c r="O1393" s="9"/>
      <c r="P1393" s="9"/>
      <c r="Q1393" s="9"/>
      <c r="R1393" s="9"/>
      <c r="S1393" s="9"/>
      <c r="T1393" s="9"/>
      <c r="U1393" s="63"/>
      <c r="V1393" s="9"/>
      <c r="W1393" s="9"/>
      <c r="X1393" s="9"/>
    </row>
    <row r="1394" spans="1:24" x14ac:dyDescent="0.3">
      <c r="A1394" s="9"/>
      <c r="B1394" s="9"/>
      <c r="C1394" s="9"/>
      <c r="D1394" s="9"/>
      <c r="E1394" s="9"/>
      <c r="F1394" s="9"/>
      <c r="G1394" s="9"/>
      <c r="H1394" s="9"/>
      <c r="I1394" s="9"/>
      <c r="J1394" s="9"/>
      <c r="K1394" s="9"/>
      <c r="L1394" s="9"/>
      <c r="M1394" s="9"/>
      <c r="N1394" s="9"/>
      <c r="O1394" s="9"/>
      <c r="P1394" s="9"/>
      <c r="Q1394" s="9"/>
      <c r="R1394" s="9"/>
      <c r="S1394" s="9"/>
      <c r="T1394" s="9"/>
      <c r="U1394" s="63"/>
      <c r="V1394" s="9"/>
      <c r="W1394" s="9"/>
      <c r="X1394" s="9"/>
    </row>
    <row r="1395" spans="1:24" x14ac:dyDescent="0.3">
      <c r="A1395" s="9"/>
      <c r="B1395" s="9"/>
      <c r="C1395" s="9"/>
      <c r="D1395" s="9"/>
      <c r="E1395" s="9"/>
      <c r="F1395" s="9"/>
      <c r="G1395" s="9"/>
      <c r="H1395" s="9"/>
      <c r="I1395" s="9"/>
      <c r="J1395" s="9"/>
      <c r="K1395" s="9"/>
      <c r="L1395" s="9"/>
      <c r="M1395" s="9"/>
      <c r="N1395" s="9"/>
      <c r="O1395" s="9"/>
      <c r="P1395" s="9"/>
      <c r="Q1395" s="9"/>
      <c r="R1395" s="9"/>
      <c r="S1395" s="9"/>
      <c r="T1395" s="9"/>
      <c r="U1395" s="63"/>
      <c r="V1395" s="9"/>
      <c r="W1395" s="9"/>
      <c r="X1395" s="9"/>
    </row>
    <row r="1396" spans="1:24" x14ac:dyDescent="0.3">
      <c r="A1396" s="9"/>
      <c r="B1396" s="9"/>
      <c r="C1396" s="9"/>
      <c r="D1396" s="9"/>
      <c r="E1396" s="9"/>
      <c r="F1396" s="9"/>
      <c r="G1396" s="9"/>
      <c r="H1396" s="9"/>
      <c r="I1396" s="9"/>
      <c r="J1396" s="9"/>
      <c r="K1396" s="9"/>
      <c r="L1396" s="9"/>
      <c r="M1396" s="9"/>
      <c r="N1396" s="9"/>
      <c r="O1396" s="9"/>
      <c r="P1396" s="9"/>
      <c r="Q1396" s="9"/>
      <c r="R1396" s="9"/>
      <c r="S1396" s="9"/>
      <c r="T1396" s="9"/>
      <c r="U1396" s="63"/>
      <c r="V1396" s="9"/>
      <c r="W1396" s="9"/>
      <c r="X1396" s="9"/>
    </row>
    <row r="1397" spans="1:24" x14ac:dyDescent="0.3">
      <c r="A1397" s="9"/>
      <c r="B1397" s="9"/>
      <c r="C1397" s="9"/>
      <c r="D1397" s="9"/>
      <c r="E1397" s="9"/>
      <c r="F1397" s="9"/>
      <c r="G1397" s="9"/>
      <c r="H1397" s="9"/>
      <c r="I1397" s="9"/>
      <c r="J1397" s="9"/>
      <c r="K1397" s="9"/>
      <c r="L1397" s="9"/>
      <c r="M1397" s="9"/>
      <c r="N1397" s="9"/>
      <c r="O1397" s="9"/>
      <c r="P1397" s="9"/>
      <c r="Q1397" s="9"/>
      <c r="R1397" s="9"/>
      <c r="S1397" s="9"/>
      <c r="T1397" s="9"/>
      <c r="U1397" s="63"/>
      <c r="V1397" s="9"/>
      <c r="W1397" s="9"/>
      <c r="X1397" s="9"/>
    </row>
    <row r="1398" spans="1:24" x14ac:dyDescent="0.3">
      <c r="A1398" s="9"/>
      <c r="B1398" s="9"/>
      <c r="C1398" s="9"/>
      <c r="D1398" s="9"/>
      <c r="E1398" s="9"/>
      <c r="F1398" s="9"/>
      <c r="G1398" s="9"/>
      <c r="H1398" s="9"/>
      <c r="I1398" s="9"/>
      <c r="J1398" s="9"/>
      <c r="K1398" s="9"/>
      <c r="L1398" s="9"/>
      <c r="M1398" s="9"/>
      <c r="N1398" s="9"/>
      <c r="O1398" s="9"/>
      <c r="P1398" s="9"/>
      <c r="Q1398" s="9"/>
      <c r="R1398" s="9"/>
      <c r="S1398" s="9"/>
      <c r="T1398" s="9"/>
      <c r="U1398" s="63"/>
      <c r="V1398" s="9"/>
      <c r="W1398" s="9"/>
      <c r="X1398" s="9"/>
    </row>
    <row r="1399" spans="1:24" x14ac:dyDescent="0.3">
      <c r="A1399" s="9"/>
      <c r="B1399" s="9"/>
      <c r="C1399" s="9"/>
      <c r="D1399" s="9"/>
      <c r="E1399" s="9"/>
      <c r="F1399" s="9"/>
      <c r="G1399" s="9"/>
      <c r="H1399" s="9"/>
      <c r="I1399" s="9"/>
      <c r="J1399" s="9"/>
      <c r="K1399" s="9"/>
      <c r="L1399" s="9"/>
      <c r="M1399" s="9"/>
      <c r="N1399" s="9"/>
      <c r="O1399" s="9"/>
      <c r="P1399" s="9"/>
      <c r="Q1399" s="9"/>
      <c r="R1399" s="9"/>
      <c r="S1399" s="9"/>
      <c r="T1399" s="9"/>
      <c r="U1399" s="63"/>
      <c r="V1399" s="9"/>
      <c r="W1399" s="9"/>
      <c r="X1399" s="9"/>
    </row>
    <row r="1400" spans="1:24" x14ac:dyDescent="0.3">
      <c r="A1400" s="9"/>
      <c r="B1400" s="9"/>
      <c r="C1400" s="9"/>
      <c r="D1400" s="9"/>
      <c r="E1400" s="9"/>
      <c r="F1400" s="9"/>
      <c r="G1400" s="9"/>
      <c r="H1400" s="9"/>
      <c r="I1400" s="9"/>
      <c r="J1400" s="9"/>
      <c r="K1400" s="9"/>
      <c r="L1400" s="9"/>
      <c r="M1400" s="9"/>
      <c r="N1400" s="9"/>
      <c r="O1400" s="9"/>
      <c r="P1400" s="9"/>
      <c r="Q1400" s="9"/>
      <c r="R1400" s="9"/>
      <c r="S1400" s="9"/>
      <c r="T1400" s="9"/>
      <c r="U1400" s="63"/>
      <c r="V1400" s="9"/>
      <c r="W1400" s="9"/>
      <c r="X1400" s="9"/>
    </row>
    <row r="1401" spans="1:24" x14ac:dyDescent="0.3">
      <c r="A1401" s="9"/>
      <c r="B1401" s="9"/>
      <c r="C1401" s="9"/>
      <c r="D1401" s="9"/>
      <c r="E1401" s="9"/>
      <c r="F1401" s="9"/>
      <c r="G1401" s="9"/>
      <c r="H1401" s="9"/>
      <c r="I1401" s="9"/>
      <c r="J1401" s="9"/>
      <c r="K1401" s="9"/>
      <c r="L1401" s="9"/>
      <c r="M1401" s="9"/>
      <c r="N1401" s="9"/>
      <c r="O1401" s="9"/>
      <c r="P1401" s="9"/>
      <c r="Q1401" s="9"/>
      <c r="R1401" s="9"/>
      <c r="S1401" s="9"/>
      <c r="T1401" s="9"/>
      <c r="U1401" s="63"/>
      <c r="V1401" s="9"/>
      <c r="W1401" s="9"/>
      <c r="X1401" s="9"/>
    </row>
    <row r="1402" spans="1:24" x14ac:dyDescent="0.3">
      <c r="A1402" s="9"/>
      <c r="B1402" s="9"/>
      <c r="C1402" s="9"/>
      <c r="D1402" s="9"/>
      <c r="E1402" s="9"/>
      <c r="F1402" s="9"/>
      <c r="G1402" s="9"/>
      <c r="H1402" s="9"/>
      <c r="I1402" s="9"/>
      <c r="J1402" s="9"/>
      <c r="K1402" s="9"/>
      <c r="L1402" s="9"/>
      <c r="M1402" s="9"/>
      <c r="N1402" s="9"/>
      <c r="O1402" s="9"/>
      <c r="P1402" s="9"/>
      <c r="Q1402" s="9"/>
      <c r="R1402" s="9"/>
      <c r="S1402" s="9"/>
      <c r="T1402" s="9"/>
      <c r="U1402" s="63"/>
      <c r="V1402" s="9"/>
      <c r="W1402" s="9"/>
      <c r="X1402" s="9"/>
    </row>
    <row r="1403" spans="1:24" x14ac:dyDescent="0.3">
      <c r="A1403" s="9"/>
      <c r="B1403" s="9"/>
      <c r="C1403" s="9"/>
      <c r="D1403" s="9"/>
      <c r="E1403" s="9"/>
      <c r="F1403" s="9"/>
      <c r="G1403" s="9"/>
      <c r="H1403" s="9"/>
      <c r="I1403" s="9"/>
      <c r="J1403" s="9"/>
      <c r="K1403" s="9"/>
      <c r="L1403" s="9"/>
      <c r="M1403" s="9"/>
      <c r="N1403" s="9"/>
      <c r="O1403" s="9"/>
      <c r="P1403" s="9"/>
      <c r="Q1403" s="9"/>
      <c r="R1403" s="9"/>
      <c r="S1403" s="9"/>
      <c r="T1403" s="9"/>
      <c r="U1403" s="63"/>
      <c r="V1403" s="9"/>
      <c r="W1403" s="9"/>
      <c r="X1403" s="9"/>
    </row>
    <row r="1404" spans="1:24" x14ac:dyDescent="0.3">
      <c r="A1404" s="9"/>
      <c r="B1404" s="9"/>
      <c r="C1404" s="9"/>
      <c r="D1404" s="9"/>
      <c r="E1404" s="9"/>
      <c r="F1404" s="9"/>
      <c r="G1404" s="9"/>
      <c r="H1404" s="9"/>
      <c r="I1404" s="9"/>
      <c r="J1404" s="9"/>
      <c r="K1404" s="9"/>
      <c r="L1404" s="9"/>
      <c r="M1404" s="9"/>
      <c r="N1404" s="9"/>
      <c r="O1404" s="9"/>
      <c r="P1404" s="9"/>
      <c r="Q1404" s="9"/>
      <c r="R1404" s="9"/>
      <c r="S1404" s="9"/>
      <c r="T1404" s="9"/>
      <c r="U1404" s="63"/>
      <c r="V1404" s="9"/>
      <c r="W1404" s="9"/>
      <c r="X1404" s="9"/>
    </row>
    <row r="1405" spans="1:24" x14ac:dyDescent="0.3">
      <c r="A1405" s="9"/>
      <c r="B1405" s="9"/>
      <c r="C1405" s="9"/>
      <c r="D1405" s="9"/>
      <c r="E1405" s="9"/>
      <c r="F1405" s="9"/>
      <c r="G1405" s="9"/>
      <c r="H1405" s="9"/>
      <c r="I1405" s="9"/>
      <c r="J1405" s="9"/>
      <c r="K1405" s="9"/>
      <c r="L1405" s="9"/>
      <c r="M1405" s="9"/>
      <c r="N1405" s="9"/>
      <c r="O1405" s="9"/>
      <c r="P1405" s="9"/>
      <c r="Q1405" s="9"/>
      <c r="R1405" s="9"/>
      <c r="S1405" s="9"/>
      <c r="T1405" s="9"/>
      <c r="U1405" s="63"/>
      <c r="V1405" s="9"/>
      <c r="W1405" s="9"/>
      <c r="X1405" s="9"/>
    </row>
    <row r="1406" spans="1:24" x14ac:dyDescent="0.3">
      <c r="A1406" s="9"/>
      <c r="B1406" s="9"/>
      <c r="C1406" s="9"/>
      <c r="D1406" s="9"/>
      <c r="E1406" s="9"/>
      <c r="F1406" s="9"/>
      <c r="G1406" s="9"/>
      <c r="H1406" s="9"/>
      <c r="I1406" s="9"/>
      <c r="J1406" s="9"/>
      <c r="K1406" s="9"/>
      <c r="L1406" s="9"/>
      <c r="M1406" s="9"/>
      <c r="N1406" s="9"/>
      <c r="O1406" s="9"/>
      <c r="P1406" s="9"/>
      <c r="Q1406" s="9"/>
      <c r="R1406" s="9"/>
      <c r="S1406" s="9"/>
      <c r="T1406" s="9"/>
      <c r="U1406" s="63"/>
      <c r="V1406" s="9"/>
      <c r="W1406" s="9"/>
      <c r="X1406" s="9"/>
    </row>
    <row r="1407" spans="1:24" x14ac:dyDescent="0.3">
      <c r="A1407" s="9"/>
      <c r="B1407" s="9"/>
      <c r="C1407" s="9"/>
      <c r="D1407" s="9"/>
      <c r="E1407" s="9"/>
      <c r="F1407" s="9"/>
      <c r="G1407" s="9"/>
      <c r="H1407" s="9"/>
      <c r="I1407" s="9"/>
      <c r="J1407" s="9"/>
      <c r="K1407" s="9"/>
      <c r="L1407" s="9"/>
      <c r="M1407" s="9"/>
      <c r="N1407" s="9"/>
      <c r="O1407" s="9"/>
      <c r="P1407" s="9"/>
      <c r="Q1407" s="9"/>
      <c r="R1407" s="9"/>
      <c r="S1407" s="9"/>
      <c r="T1407" s="9"/>
      <c r="U1407" s="63"/>
      <c r="V1407" s="9"/>
      <c r="W1407" s="9"/>
      <c r="X1407" s="9"/>
    </row>
    <row r="1408" spans="1:24" x14ac:dyDescent="0.3">
      <c r="A1408" s="64"/>
      <c r="B1408" s="64"/>
      <c r="C1408" s="64"/>
      <c r="D1408" s="64"/>
      <c r="E1408" s="64"/>
      <c r="F1408" s="64"/>
      <c r="G1408" s="64"/>
      <c r="H1408" s="64"/>
      <c r="I1408" s="64"/>
      <c r="J1408" s="64"/>
      <c r="K1408" s="64"/>
      <c r="L1408" s="64"/>
      <c r="M1408" s="64"/>
      <c r="N1408" s="64"/>
      <c r="O1408" s="64"/>
      <c r="P1408" s="64"/>
      <c r="Q1408" s="64"/>
      <c r="R1408" s="64"/>
      <c r="S1408" s="64"/>
      <c r="T1408" s="64"/>
      <c r="U1408" s="65"/>
      <c r="V1408" s="64"/>
      <c r="W1408" s="64"/>
      <c r="X1408" s="64"/>
    </row>
  </sheetData>
  <sheetProtection sheet="1" objects="1" scenarios="1"/>
  <pageMargins left="0.7" right="0.7" top="0.75" bottom="0.75" header="0.3" footer="0.3"/>
  <pageSetup paperSize="9" orientation="portrait" horizontalDpi="360" verticalDpi="36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Dropdowns!$J$2:$J$3</xm:f>
          </x14:formula1>
          <xm:sqref>B28:B1930 B14:B18 B21 B2:B12</xm:sqref>
        </x14:dataValidation>
        <x14:dataValidation type="list" allowBlank="1" showInputMessage="1" showErrorMessage="1" xr:uid="{00000000-0002-0000-0200-000001000000}">
          <x14:formula1>
            <xm:f>Dropdowns!$P$2:$P$5</xm:f>
          </x14:formula1>
          <xm:sqref>V2:V1144</xm:sqref>
        </x14:dataValidation>
        <x14:dataValidation type="list" allowBlank="1" showInputMessage="1" showErrorMessage="1" xr:uid="{00000000-0002-0000-0200-000002000000}">
          <x14:formula1>
            <xm:f>Dropdowns!$N$3:$N$5</xm:f>
          </x14:formula1>
          <xm:sqref>R19:S1475 F19:G1475 L19:M1475</xm:sqref>
        </x14:dataValidation>
        <x14:dataValidation type="list" allowBlank="1" showInputMessage="1" showErrorMessage="1" xr:uid="{00000000-0002-0000-0200-000003000000}">
          <x14:formula1>
            <xm:f>Dropdowns!$N$3:$N$9</xm:f>
          </x14:formula1>
          <xm:sqref>Q19:Q1206 E19:E1206 K19:K1206</xm:sqref>
        </x14:dataValidation>
        <x14:dataValidation type="list" allowBlank="1" showInputMessage="1" showErrorMessage="1" xr:uid="{00000000-0002-0000-0200-000004000000}">
          <x14:formula1>
            <xm:f>Dropdowns!$N$2:$N$9</xm:f>
          </x14:formula1>
          <xm:sqref>E2:E18 L18:M18 L2:M3 L7:M9 K2:K18 R17:S18 R2:S9 Q2:Q18</xm:sqref>
        </x14:dataValidation>
        <x14:dataValidation type="list" allowBlank="1" showInputMessage="1" showErrorMessage="1" xr:uid="{00000000-0002-0000-0200-000005000000}">
          <x14:formula1>
            <xm:f>Dropdowns!$N$2:$N$6</xm:f>
          </x14:formula1>
          <xm:sqref>F2:G18 L10:M17 L4:M6 R10:S16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384"/>
  <sheetViews>
    <sheetView showGridLines="0" zoomScale="75" zoomScaleNormal="75" workbookViewId="0">
      <pane xSplit="1" ySplit="2" topLeftCell="B3" activePane="bottomRight" state="frozen"/>
      <selection pane="topRight" activeCell="B1" sqref="B1"/>
      <selection pane="bottomLeft" activeCell="A3" sqref="A3"/>
      <selection pane="bottomRight" activeCell="R8" sqref="R8"/>
    </sheetView>
  </sheetViews>
  <sheetFormatPr defaultColWidth="9" defaultRowHeight="12.5" x14ac:dyDescent="0.3"/>
  <cols>
    <col min="1" max="1" width="23" style="6" customWidth="1"/>
    <col min="2" max="2" width="9.33203125" style="6" customWidth="1"/>
    <col min="3" max="3" width="29.58203125" style="6" customWidth="1"/>
    <col min="4" max="4" width="47.25" style="6" customWidth="1"/>
    <col min="5" max="8" width="13.08203125" style="6" customWidth="1"/>
    <col min="9" max="9" width="27.58203125" style="6" customWidth="1"/>
    <col min="10" max="15" width="13.08203125" style="6" customWidth="1"/>
    <col min="16" max="16" width="30.58203125" style="6" customWidth="1"/>
    <col min="17" max="20" width="13.5" style="6" customWidth="1"/>
    <col min="21" max="22" width="13.5" style="57" customWidth="1"/>
    <col min="23" max="23" width="13.5" style="58" customWidth="1"/>
    <col min="24" max="25" width="13.5" style="6" customWidth="1"/>
    <col min="26" max="27" width="38.5" style="6" customWidth="1"/>
    <col min="28" max="28" width="21" style="9" customWidth="1"/>
    <col min="29" max="29" width="27.5" style="9" customWidth="1"/>
    <col min="30" max="16384" width="9" style="9"/>
  </cols>
  <sheetData>
    <row r="1" spans="1:29" ht="13" x14ac:dyDescent="0.3">
      <c r="A1" s="133" t="s">
        <v>155</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5"/>
      <c r="AB1" s="136" t="s">
        <v>156</v>
      </c>
    </row>
    <row r="2" spans="1:29" s="5" customFormat="1" ht="77.5" customHeight="1" x14ac:dyDescent="0.3">
      <c r="A2" s="4" t="s">
        <v>28</v>
      </c>
      <c r="B2" s="4" t="s">
        <v>29</v>
      </c>
      <c r="C2" s="4" t="s">
        <v>30</v>
      </c>
      <c r="D2" s="4" t="s">
        <v>157</v>
      </c>
      <c r="E2" s="4" t="s">
        <v>158</v>
      </c>
      <c r="F2" s="4" t="s">
        <v>33</v>
      </c>
      <c r="G2" s="4" t="s">
        <v>34</v>
      </c>
      <c r="H2" s="4" t="s">
        <v>159</v>
      </c>
      <c r="I2" s="4" t="s">
        <v>160</v>
      </c>
      <c r="J2" s="4" t="s">
        <v>161</v>
      </c>
      <c r="K2" s="4" t="s">
        <v>33</v>
      </c>
      <c r="L2" s="4" t="s">
        <v>34</v>
      </c>
      <c r="M2" s="4" t="s">
        <v>162</v>
      </c>
      <c r="N2" s="4" t="s">
        <v>163</v>
      </c>
      <c r="O2" s="4" t="s">
        <v>164</v>
      </c>
      <c r="P2" s="4" t="s">
        <v>165</v>
      </c>
      <c r="Q2" s="4" t="s">
        <v>166</v>
      </c>
      <c r="R2" s="4" t="s">
        <v>33</v>
      </c>
      <c r="S2" s="4" t="s">
        <v>34</v>
      </c>
      <c r="T2" s="4" t="s">
        <v>167</v>
      </c>
      <c r="U2" s="43" t="s">
        <v>168</v>
      </c>
      <c r="V2" s="43" t="s">
        <v>169</v>
      </c>
      <c r="W2" s="44" t="s">
        <v>170</v>
      </c>
      <c r="X2" s="4" t="s">
        <v>171</v>
      </c>
      <c r="Y2" s="4" t="s">
        <v>172</v>
      </c>
      <c r="Z2" s="4" t="s">
        <v>46</v>
      </c>
      <c r="AA2" s="4" t="s">
        <v>47</v>
      </c>
      <c r="AB2" s="136"/>
      <c r="AC2" s="5" t="s">
        <v>173</v>
      </c>
    </row>
    <row r="3" spans="1:29" ht="287.5" x14ac:dyDescent="0.3">
      <c r="A3" s="7" t="s">
        <v>48</v>
      </c>
      <c r="B3" s="7" t="s">
        <v>49</v>
      </c>
      <c r="C3" s="7" t="s">
        <v>50</v>
      </c>
      <c r="D3" s="7" t="s">
        <v>52</v>
      </c>
      <c r="E3" s="7" t="s">
        <v>53</v>
      </c>
      <c r="F3" s="7" t="s">
        <v>53</v>
      </c>
      <c r="G3" s="7" t="s">
        <v>53</v>
      </c>
      <c r="H3" s="7" t="str">
        <f>IF(E3="N/A", "N/A", (F3+G3)/2)</f>
        <v>N/A</v>
      </c>
      <c r="I3" s="7" t="s">
        <v>52</v>
      </c>
      <c r="J3" s="6" t="s">
        <v>53</v>
      </c>
      <c r="K3" s="6" t="s">
        <v>53</v>
      </c>
      <c r="L3" s="6" t="s">
        <v>53</v>
      </c>
      <c r="M3" s="6" t="str">
        <f>IF(J3="N/A", "N/A", (K3+L3)/2)</f>
        <v>N/A</v>
      </c>
      <c r="N3" s="6" t="str">
        <f>IF(E3 = "N/A", IF(J3="N/A", "N/A", J3), IF(J3="N/A", E3, (E3+J3)/2))</f>
        <v>N/A</v>
      </c>
      <c r="O3" s="6" t="str">
        <f>IF(H3 = "N/A", IF(M3="N/A", "N/A",M3), IF(M3="N/A", H3, (H3+M3)/2))</f>
        <v>N/A</v>
      </c>
      <c r="P3" s="89" t="s">
        <v>174</v>
      </c>
      <c r="Q3" s="7">
        <v>-1</v>
      </c>
      <c r="R3" s="89">
        <v>2</v>
      </c>
      <c r="S3" s="7">
        <v>1</v>
      </c>
      <c r="T3" s="68">
        <f>IF(Q3="N/A", "N/A", (R3+S3)/2)</f>
        <v>1.5</v>
      </c>
      <c r="U3" s="68">
        <f>IF(N3="N/A", IF(Q3="N/A", "N/A", Q3), IF(Q3="N/A", N3, (N3+Q3)/2))</f>
        <v>-1</v>
      </c>
      <c r="V3" s="68">
        <f>IF(O3="N/A", IF(T3="N/A", "N/A",T3), IF(T3="N/A", O3, (O3+T3)/2))</f>
        <v>1.5</v>
      </c>
      <c r="W3" s="69">
        <f>IF(U3="N/A", IF(V3="N/A", "N/A", "Error: check assigned scores"), IF(V3="N/A","Error: check assigned scores",U3*V3))</f>
        <v>-1.5</v>
      </c>
      <c r="X3" s="7">
        <v>2030</v>
      </c>
      <c r="Y3" s="7" t="s">
        <v>175</v>
      </c>
      <c r="Z3" s="7" t="s">
        <v>176</v>
      </c>
      <c r="AA3" s="7" t="s">
        <v>177</v>
      </c>
      <c r="AB3" s="7" t="s">
        <v>178</v>
      </c>
    </row>
    <row r="4" spans="1:29" ht="362.5" x14ac:dyDescent="0.3">
      <c r="A4" s="7" t="s">
        <v>56</v>
      </c>
      <c r="B4" s="7" t="s">
        <v>57</v>
      </c>
      <c r="C4" s="7" t="s">
        <v>58</v>
      </c>
      <c r="D4" s="7" t="s">
        <v>52</v>
      </c>
      <c r="E4" s="7" t="s">
        <v>53</v>
      </c>
      <c r="F4" s="7" t="s">
        <v>53</v>
      </c>
      <c r="G4" s="7" t="s">
        <v>53</v>
      </c>
      <c r="H4" s="7" t="str">
        <f>IF(E4="N/A", "N/A", (F4+G4)/2)</f>
        <v>N/A</v>
      </c>
      <c r="I4" s="7" t="s">
        <v>52</v>
      </c>
      <c r="J4" s="6" t="s">
        <v>53</v>
      </c>
      <c r="K4" s="6" t="s">
        <v>53</v>
      </c>
      <c r="L4" s="6" t="s">
        <v>53</v>
      </c>
      <c r="M4" s="6" t="str">
        <f>IF(J4="N/A", "N/A", (K4+L4)/2)</f>
        <v>N/A</v>
      </c>
      <c r="N4" s="6" t="str">
        <f>IF(E4 = "N/A", IF(J4="N/A", "N/A", J4), IF(J4="N/A", E4, (E4+J4)/2))</f>
        <v>N/A</v>
      </c>
      <c r="O4" s="6" t="str">
        <f>IF(H4 = "N/A", IF(M4="N/A", "N/A",M4), IF(M4="N/A", H4, (H4+M4)/2))</f>
        <v>N/A</v>
      </c>
      <c r="P4" s="7" t="s">
        <v>179</v>
      </c>
      <c r="Q4" s="7">
        <v>-1</v>
      </c>
      <c r="R4" s="89">
        <v>2</v>
      </c>
      <c r="S4" s="7">
        <v>1</v>
      </c>
      <c r="T4" s="68">
        <f>IF(Q4="N/A", "N/A", (R4+S4)/2)</f>
        <v>1.5</v>
      </c>
      <c r="U4" s="68">
        <f>IF(N4="N/A", IF(Q4="N/A", "N/A", Q4), IF(Q4="N/A", N4, (N4+Q4)/2))</f>
        <v>-1</v>
      </c>
      <c r="V4" s="68">
        <f>IF(O4="N/A", IF(T4="N/A", "N/A",T4), IF(T4="N/A", O4, (O4+T4)/2))</f>
        <v>1.5</v>
      </c>
      <c r="W4" s="69">
        <f>IF(U4="N/A", IF(V4="N/A", "N/A", "Error: check assigned scores"), IF(V4="N/A","Error: check assigned scores",U4*V4))</f>
        <v>-1.5</v>
      </c>
      <c r="X4" s="7">
        <v>2030</v>
      </c>
      <c r="Y4" s="7" t="s">
        <v>180</v>
      </c>
      <c r="Z4" s="7" t="s">
        <v>181</v>
      </c>
      <c r="AA4" s="7" t="s">
        <v>182</v>
      </c>
      <c r="AB4" s="7" t="s">
        <v>183</v>
      </c>
      <c r="AC4" s="9" t="s">
        <v>184</v>
      </c>
    </row>
    <row r="5" spans="1:29" ht="106" customHeight="1" x14ac:dyDescent="0.3">
      <c r="A5" s="52" t="s">
        <v>62</v>
      </c>
      <c r="B5" s="7" t="s">
        <v>63</v>
      </c>
      <c r="C5" s="7" t="s">
        <v>64</v>
      </c>
      <c r="D5" s="88" t="s">
        <v>185</v>
      </c>
      <c r="E5" s="7">
        <v>1</v>
      </c>
      <c r="F5" s="7">
        <v>1</v>
      </c>
      <c r="G5" s="7">
        <v>1</v>
      </c>
      <c r="H5" s="7">
        <f>IF(E5="N/A", "N/A", (F5+G5)/2)</f>
        <v>1</v>
      </c>
      <c r="I5" s="7" t="s">
        <v>52</v>
      </c>
      <c r="J5" s="6" t="s">
        <v>53</v>
      </c>
      <c r="K5" s="6" t="s">
        <v>53</v>
      </c>
      <c r="L5" s="6" t="s">
        <v>53</v>
      </c>
      <c r="M5" s="7" t="str">
        <f>IF(J5="N/A", "N/A", (K5+L5)/2)</f>
        <v>N/A</v>
      </c>
      <c r="N5" s="7">
        <f>IF(E5 = "N/A", IF(J5="N/A", "N/A", J5), IF(J5="N/A", E5, (E5+J5)/2))</f>
        <v>1</v>
      </c>
      <c r="O5" s="68">
        <f>IF(H5 = "N/A", IF(M5="N/A", "N/A",M5), IF(M5="N/A", H5, (H5+M5)/2))</f>
        <v>1</v>
      </c>
      <c r="P5" s="7" t="s">
        <v>52</v>
      </c>
      <c r="Q5" s="7" t="s">
        <v>53</v>
      </c>
      <c r="R5" s="7" t="s">
        <v>53</v>
      </c>
      <c r="S5" s="7" t="s">
        <v>53</v>
      </c>
      <c r="T5" s="68" t="str">
        <f>IF(Q5="N/A", "N/A", (R5+S5)/2)</f>
        <v>N/A</v>
      </c>
      <c r="U5" s="68">
        <f>IF(N5="N/A", IF(Q5="N/A", "N/A", Q5), IF(Q5="N/A", N5, (N5+Q5)/2))</f>
        <v>1</v>
      </c>
      <c r="V5" s="68">
        <f>IF(O5="N/A", IF(T5="N/A", "N/A",T5), IF(T5="N/A", O5, (O5+T5)/2))</f>
        <v>1</v>
      </c>
      <c r="W5" s="69">
        <f>IF(U5="N/A", IF(V5="N/A", "N/A", "Error: check assigned scores"), IF(V5="N/A","Error: check assigned scores",U5*V5))</f>
        <v>1</v>
      </c>
      <c r="X5" s="7"/>
      <c r="Y5" s="7" t="s">
        <v>186</v>
      </c>
      <c r="Z5" s="90" t="s">
        <v>187</v>
      </c>
      <c r="AA5" s="90" t="s">
        <v>188</v>
      </c>
      <c r="AB5" s="7"/>
    </row>
    <row r="6" spans="1:29" ht="79" customHeight="1" x14ac:dyDescent="0.3">
      <c r="A6" s="7" t="s">
        <v>69</v>
      </c>
      <c r="B6" s="7" t="s">
        <v>49</v>
      </c>
      <c r="C6" s="7" t="s">
        <v>70</v>
      </c>
      <c r="D6" s="7" t="s">
        <v>189</v>
      </c>
      <c r="E6" s="7">
        <v>1</v>
      </c>
      <c r="F6" s="7">
        <v>1</v>
      </c>
      <c r="G6" s="7">
        <v>2</v>
      </c>
      <c r="H6" s="7">
        <f t="shared" ref="H6:H19" si="0">IF(E6="N/A", "N/A", (F6+G6)/2)</f>
        <v>1.5</v>
      </c>
      <c r="I6" s="7" t="s">
        <v>52</v>
      </c>
      <c r="J6" s="7" t="s">
        <v>53</v>
      </c>
      <c r="K6" s="7" t="s">
        <v>53</v>
      </c>
      <c r="L6" s="7" t="s">
        <v>53</v>
      </c>
      <c r="M6" s="7" t="str">
        <f t="shared" ref="M6:M7" si="1">IF(J6="N/A", "N/A", (K6+L6)/2)</f>
        <v>N/A</v>
      </c>
      <c r="N6" s="7">
        <f t="shared" ref="N6:N7" si="2">IF(E6 = "N/A", IF(J6="N/A", "N/A", J6), IF(J6="N/A", E6, (E6+J6)/2))</f>
        <v>1</v>
      </c>
      <c r="O6" s="68">
        <f t="shared" ref="O6:O7" si="3">IF(H6 = "N/A", IF(M6="N/A", "N/A",M6), IF(M6="N/A", H6, (H6+M6)/2))</f>
        <v>1.5</v>
      </c>
      <c r="P6" s="7" t="s">
        <v>52</v>
      </c>
      <c r="Q6" s="7" t="s">
        <v>53</v>
      </c>
      <c r="R6" s="7" t="s">
        <v>53</v>
      </c>
      <c r="S6" s="7" t="s">
        <v>53</v>
      </c>
      <c r="T6" s="68" t="str">
        <f t="shared" ref="T6:T11" si="4">IF(Q6="N/A", "N/A", (R6+S6)/2)</f>
        <v>N/A</v>
      </c>
      <c r="U6" s="68">
        <f t="shared" ref="U6:U11" si="5">IF(N6="N/A", IF(Q6="N/A", "N/A", Q6), IF(Q6="N/A", N6, (N6+Q6)/2))</f>
        <v>1</v>
      </c>
      <c r="V6" s="68">
        <f t="shared" ref="V6:V11" si="6">IF(O6="N/A", IF(T6="N/A", "N/A",T6), IF(T6="N/A", O6, (O6+T6)/2))</f>
        <v>1.5</v>
      </c>
      <c r="W6" s="69">
        <f t="shared" ref="W6:W19" si="7">IF(U6="N/A", IF(V6="N/A", "N/A", "Error: check assigned scores"), IF(V6="N/A","Error: check assigned scores",U6*V6))</f>
        <v>1.5</v>
      </c>
      <c r="X6" s="7">
        <v>2050</v>
      </c>
      <c r="Y6" s="7"/>
      <c r="Z6" s="7" t="s">
        <v>190</v>
      </c>
      <c r="AA6" s="7" t="s">
        <v>191</v>
      </c>
      <c r="AB6" s="7" t="s">
        <v>192</v>
      </c>
      <c r="AC6" s="9" t="s">
        <v>193</v>
      </c>
    </row>
    <row r="7" spans="1:29" ht="72" customHeight="1" x14ac:dyDescent="0.3">
      <c r="A7" s="7" t="s">
        <v>74</v>
      </c>
      <c r="B7" s="7" t="s">
        <v>49</v>
      </c>
      <c r="C7" s="7" t="s">
        <v>75</v>
      </c>
      <c r="D7" s="7" t="s">
        <v>52</v>
      </c>
      <c r="E7" s="7" t="s">
        <v>53</v>
      </c>
      <c r="F7" s="7" t="s">
        <v>53</v>
      </c>
      <c r="G7" s="7" t="s">
        <v>53</v>
      </c>
      <c r="H7" s="7" t="str">
        <f t="shared" si="0"/>
        <v>N/A</v>
      </c>
      <c r="I7" s="7" t="s">
        <v>52</v>
      </c>
      <c r="J7" s="6" t="s">
        <v>53</v>
      </c>
      <c r="K7" s="6" t="s">
        <v>53</v>
      </c>
      <c r="L7" s="6" t="s">
        <v>53</v>
      </c>
      <c r="M7" s="7" t="str">
        <f t="shared" si="1"/>
        <v>N/A</v>
      </c>
      <c r="N7" s="7" t="str">
        <f t="shared" si="2"/>
        <v>N/A</v>
      </c>
      <c r="O7" s="7" t="str">
        <f t="shared" si="3"/>
        <v>N/A</v>
      </c>
      <c r="P7" s="7" t="s">
        <v>194</v>
      </c>
      <c r="Q7" s="7">
        <v>1</v>
      </c>
      <c r="R7" s="7">
        <v>3</v>
      </c>
      <c r="S7" s="7">
        <v>1</v>
      </c>
      <c r="T7" s="68">
        <f t="shared" si="4"/>
        <v>2</v>
      </c>
      <c r="U7" s="68">
        <f t="shared" si="5"/>
        <v>1</v>
      </c>
      <c r="V7" s="68">
        <f t="shared" si="6"/>
        <v>2</v>
      </c>
      <c r="W7" s="69">
        <f t="shared" si="7"/>
        <v>2</v>
      </c>
      <c r="X7" s="7">
        <v>2030</v>
      </c>
      <c r="Y7" s="7"/>
      <c r="Z7" s="7" t="s">
        <v>195</v>
      </c>
      <c r="AA7" s="7" t="s">
        <v>196</v>
      </c>
      <c r="AB7" s="7" t="s">
        <v>197</v>
      </c>
      <c r="AC7" s="9" t="s">
        <v>198</v>
      </c>
    </row>
    <row r="8" spans="1:29" ht="212.5" x14ac:dyDescent="0.3">
      <c r="A8" s="7" t="s">
        <v>80</v>
      </c>
      <c r="B8" s="7" t="s">
        <v>49</v>
      </c>
      <c r="C8" s="7" t="s">
        <v>81</v>
      </c>
      <c r="D8" s="7" t="s">
        <v>52</v>
      </c>
      <c r="E8" s="7" t="s">
        <v>53</v>
      </c>
      <c r="F8" s="7" t="s">
        <v>53</v>
      </c>
      <c r="G8" s="7" t="s">
        <v>53</v>
      </c>
      <c r="H8" s="7" t="str">
        <f t="shared" si="0"/>
        <v>N/A</v>
      </c>
      <c r="I8" s="7" t="s">
        <v>52</v>
      </c>
      <c r="J8" s="6" t="s">
        <v>53</v>
      </c>
      <c r="K8" s="6" t="s">
        <v>53</v>
      </c>
      <c r="L8" s="6" t="s">
        <v>53</v>
      </c>
      <c r="M8" s="7" t="str">
        <f t="shared" ref="M8:M10" si="8">IF(J8="N/A", "N/A", (K8+L8)/2)</f>
        <v>N/A</v>
      </c>
      <c r="N8" s="7" t="str">
        <f t="shared" ref="N8:N10" si="9">IF(E8 = "N/A", IF(J8="N/A", "N/A", J8), IF(J8="N/A", E8, (E8+J8)/2))</f>
        <v>N/A</v>
      </c>
      <c r="O8" s="7" t="str">
        <f t="shared" ref="O8:O10" si="10">IF(H8 = "N/A", IF(M8="N/A", "N/A",M8), IF(M8="N/A", H8, (H8+M8)/2))</f>
        <v>N/A</v>
      </c>
      <c r="P8" s="7" t="s">
        <v>199</v>
      </c>
      <c r="Q8" s="7">
        <v>1</v>
      </c>
      <c r="R8" s="89">
        <v>2</v>
      </c>
      <c r="S8" s="7">
        <v>1</v>
      </c>
      <c r="T8" s="68">
        <f t="shared" si="4"/>
        <v>1.5</v>
      </c>
      <c r="U8" s="68">
        <f t="shared" si="5"/>
        <v>1</v>
      </c>
      <c r="V8" s="68">
        <f t="shared" si="6"/>
        <v>1.5</v>
      </c>
      <c r="W8" s="69">
        <f t="shared" si="7"/>
        <v>1.5</v>
      </c>
      <c r="X8" s="7">
        <v>2030</v>
      </c>
      <c r="Y8" s="7"/>
      <c r="Z8" s="7" t="s">
        <v>200</v>
      </c>
      <c r="AA8" s="7" t="s">
        <v>201</v>
      </c>
      <c r="AB8" s="7"/>
    </row>
    <row r="9" spans="1:29" ht="125" x14ac:dyDescent="0.3">
      <c r="A9" s="7" t="s">
        <v>85</v>
      </c>
      <c r="B9" s="7" t="s">
        <v>49</v>
      </c>
      <c r="C9" s="7" t="s">
        <v>86</v>
      </c>
      <c r="D9" s="7" t="s">
        <v>52</v>
      </c>
      <c r="E9" s="7" t="s">
        <v>53</v>
      </c>
      <c r="F9" s="7" t="s">
        <v>53</v>
      </c>
      <c r="G9" s="7" t="s">
        <v>53</v>
      </c>
      <c r="H9" s="7" t="str">
        <f t="shared" si="0"/>
        <v>N/A</v>
      </c>
      <c r="I9" s="7" t="s">
        <v>52</v>
      </c>
      <c r="J9" s="6" t="s">
        <v>53</v>
      </c>
      <c r="K9" s="6" t="s">
        <v>53</v>
      </c>
      <c r="L9" s="6" t="s">
        <v>53</v>
      </c>
      <c r="M9" s="7" t="str">
        <f t="shared" si="8"/>
        <v>N/A</v>
      </c>
      <c r="N9" s="7" t="str">
        <f t="shared" si="9"/>
        <v>N/A</v>
      </c>
      <c r="O9" s="7" t="str">
        <f t="shared" si="10"/>
        <v>N/A</v>
      </c>
      <c r="P9" s="7" t="s">
        <v>202</v>
      </c>
      <c r="Q9" s="7">
        <v>1</v>
      </c>
      <c r="R9" s="7">
        <v>1</v>
      </c>
      <c r="S9" s="7">
        <v>1</v>
      </c>
      <c r="T9" s="68">
        <f t="shared" si="4"/>
        <v>1</v>
      </c>
      <c r="U9" s="68">
        <f t="shared" si="5"/>
        <v>1</v>
      </c>
      <c r="V9" s="68">
        <f t="shared" si="6"/>
        <v>1</v>
      </c>
      <c r="W9" s="69">
        <f t="shared" si="7"/>
        <v>1</v>
      </c>
      <c r="X9" s="7">
        <v>2030</v>
      </c>
      <c r="Y9" s="7"/>
      <c r="Z9" s="7" t="s">
        <v>203</v>
      </c>
      <c r="AA9" s="7" t="s">
        <v>204</v>
      </c>
      <c r="AB9" s="7"/>
    </row>
    <row r="10" spans="1:29" ht="125" x14ac:dyDescent="0.3">
      <c r="A10" s="7" t="s">
        <v>90</v>
      </c>
      <c r="B10" s="7" t="s">
        <v>49</v>
      </c>
      <c r="C10" s="7" t="s">
        <v>91</v>
      </c>
      <c r="D10" s="7" t="s">
        <v>205</v>
      </c>
      <c r="E10" s="7">
        <v>-1</v>
      </c>
      <c r="F10" s="7">
        <v>2</v>
      </c>
      <c r="G10" s="7">
        <v>1</v>
      </c>
      <c r="H10" s="7">
        <f t="shared" si="0"/>
        <v>1.5</v>
      </c>
      <c r="I10" s="7" t="s">
        <v>52</v>
      </c>
      <c r="J10" s="6" t="s">
        <v>53</v>
      </c>
      <c r="K10" s="6" t="s">
        <v>53</v>
      </c>
      <c r="L10" s="6" t="s">
        <v>53</v>
      </c>
      <c r="M10" s="7" t="str">
        <f t="shared" si="8"/>
        <v>N/A</v>
      </c>
      <c r="N10" s="7">
        <f t="shared" si="9"/>
        <v>-1</v>
      </c>
      <c r="O10" s="68">
        <f t="shared" si="10"/>
        <v>1.5</v>
      </c>
      <c r="P10" s="7" t="s">
        <v>52</v>
      </c>
      <c r="Q10" s="7" t="s">
        <v>53</v>
      </c>
      <c r="R10" s="7" t="s">
        <v>53</v>
      </c>
      <c r="S10" s="7" t="s">
        <v>53</v>
      </c>
      <c r="T10" s="68" t="str">
        <f t="shared" si="4"/>
        <v>N/A</v>
      </c>
      <c r="U10" s="68">
        <f t="shared" si="5"/>
        <v>-1</v>
      </c>
      <c r="V10" s="68">
        <f>IF(O10="N/A", IF(T10="N/A", "N/A",T10), IF(T10="N/A", O10, (O10+T10)/2))</f>
        <v>1.5</v>
      </c>
      <c r="W10" s="69">
        <f t="shared" si="7"/>
        <v>-1.5</v>
      </c>
      <c r="X10" s="7"/>
      <c r="Y10" s="7" t="s">
        <v>186</v>
      </c>
      <c r="Z10" s="7" t="s">
        <v>206</v>
      </c>
      <c r="AA10" s="90" t="s">
        <v>207</v>
      </c>
      <c r="AB10" s="7"/>
    </row>
    <row r="11" spans="1:29" ht="241.5" customHeight="1" x14ac:dyDescent="0.25">
      <c r="A11" s="7" t="s">
        <v>95</v>
      </c>
      <c r="B11" s="7" t="s">
        <v>49</v>
      </c>
      <c r="C11" s="7" t="s">
        <v>96</v>
      </c>
      <c r="D11" s="53" t="s">
        <v>208</v>
      </c>
      <c r="E11" s="56">
        <v>-1</v>
      </c>
      <c r="F11" s="56">
        <v>3</v>
      </c>
      <c r="G11" s="56">
        <v>1</v>
      </c>
      <c r="H11" s="7">
        <f t="shared" si="0"/>
        <v>2</v>
      </c>
      <c r="I11" s="56" t="s">
        <v>52</v>
      </c>
      <c r="J11" s="6" t="s">
        <v>53</v>
      </c>
      <c r="K11" s="6" t="s">
        <v>53</v>
      </c>
      <c r="L11" s="6" t="s">
        <v>53</v>
      </c>
      <c r="M11" s="7" t="str">
        <f t="shared" ref="M11" si="11">IF(J11="N/A", "N/A", (K11+L11)/2)</f>
        <v>N/A</v>
      </c>
      <c r="N11" s="7">
        <f t="shared" ref="N11" si="12">IF(E11 = "N/A", IF(J11="N/A", "N/A", J11), IF(J11="N/A", E11, (E11+J11)/2))</f>
        <v>-1</v>
      </c>
      <c r="O11" s="68">
        <f t="shared" ref="O11" si="13">IF(H11 = "N/A", IF(M11="N/A", "N/A",M11), IF(M11="N/A", H11, (H11+M11)/2))</f>
        <v>2</v>
      </c>
      <c r="P11" s="54" t="s">
        <v>52</v>
      </c>
      <c r="Q11" s="56" t="s">
        <v>53</v>
      </c>
      <c r="R11" s="56" t="s">
        <v>53</v>
      </c>
      <c r="S11" s="56" t="s">
        <v>53</v>
      </c>
      <c r="T11" s="68" t="str">
        <f t="shared" si="4"/>
        <v>N/A</v>
      </c>
      <c r="U11" s="68">
        <f t="shared" si="5"/>
        <v>-1</v>
      </c>
      <c r="V11" s="68">
        <f t="shared" si="6"/>
        <v>2</v>
      </c>
      <c r="W11" s="69">
        <f t="shared" si="7"/>
        <v>-2</v>
      </c>
      <c r="X11" s="54">
        <v>2030</v>
      </c>
      <c r="Y11" s="7"/>
      <c r="Z11" s="7" t="s">
        <v>209</v>
      </c>
      <c r="AA11" s="7" t="s">
        <v>210</v>
      </c>
      <c r="AB11" s="7"/>
    </row>
    <row r="12" spans="1:29" ht="300" x14ac:dyDescent="0.25">
      <c r="A12" s="52" t="s">
        <v>102</v>
      </c>
      <c r="B12" s="7" t="s">
        <v>63</v>
      </c>
      <c r="C12" s="7" t="s">
        <v>103</v>
      </c>
      <c r="D12" s="53" t="s">
        <v>211</v>
      </c>
      <c r="E12" s="56">
        <v>3</v>
      </c>
      <c r="F12" s="56">
        <v>3</v>
      </c>
      <c r="G12" s="56">
        <v>3</v>
      </c>
      <c r="H12" s="7">
        <f t="shared" si="0"/>
        <v>3</v>
      </c>
      <c r="I12" s="53" t="s">
        <v>212</v>
      </c>
      <c r="J12" s="56">
        <v>3</v>
      </c>
      <c r="K12" s="56">
        <v>3</v>
      </c>
      <c r="L12" s="56">
        <v>3</v>
      </c>
      <c r="M12" s="7">
        <f t="shared" ref="M12" si="14">IF(J12="N/A", "N/A", (K12+L12)/2)</f>
        <v>3</v>
      </c>
      <c r="N12" s="7">
        <f t="shared" ref="N12" si="15">IF(E12 = "N/A", IF(J12="N/A", "N/A", J12), IF(J12="N/A", E12, (E12+J12)/2))</f>
        <v>3</v>
      </c>
      <c r="O12" s="68">
        <f t="shared" ref="O12" si="16">IF(H12 = "N/A", IF(M12="N/A", "N/A",M12), IF(M12="N/A", H12, (H12+M12)/2))</f>
        <v>3</v>
      </c>
      <c r="P12" s="53" t="s">
        <v>213</v>
      </c>
      <c r="Q12" s="56">
        <v>2</v>
      </c>
      <c r="R12" s="56">
        <v>2</v>
      </c>
      <c r="S12" s="56">
        <v>2</v>
      </c>
      <c r="T12" s="68">
        <f t="shared" ref="T12" si="17">IF(Q12="N/A", "N/A", (R12+S12)/2)</f>
        <v>2</v>
      </c>
      <c r="U12" s="68">
        <f t="shared" ref="U12" si="18">IF(N12="N/A", IF(Q12="N/A", "N/A", Q12), IF(Q12="N/A", N12, (N12+Q12)/2))</f>
        <v>2.5</v>
      </c>
      <c r="V12" s="68">
        <f t="shared" ref="V12" si="19">IF(O12="N/A", IF(T12="N/A", "N/A",T12), IF(T12="N/A", O12, (O12+T12)/2))</f>
        <v>2.5</v>
      </c>
      <c r="W12" s="69">
        <f t="shared" si="7"/>
        <v>6.25</v>
      </c>
      <c r="X12" s="7">
        <v>2050</v>
      </c>
      <c r="Y12" s="7" t="s">
        <v>214</v>
      </c>
      <c r="Z12" s="53" t="s">
        <v>215</v>
      </c>
      <c r="AA12" s="53" t="s">
        <v>216</v>
      </c>
      <c r="AB12" s="7"/>
    </row>
    <row r="13" spans="1:29" ht="212.5" x14ac:dyDescent="0.25">
      <c r="A13" s="52" t="s">
        <v>109</v>
      </c>
      <c r="B13" s="7" t="s">
        <v>63</v>
      </c>
      <c r="C13" s="7" t="s">
        <v>110</v>
      </c>
      <c r="D13" s="53" t="s">
        <v>217</v>
      </c>
      <c r="E13" s="7">
        <v>2</v>
      </c>
      <c r="F13" s="7">
        <v>2</v>
      </c>
      <c r="G13" s="7">
        <v>3</v>
      </c>
      <c r="H13" s="7">
        <f t="shared" si="0"/>
        <v>2.5</v>
      </c>
      <c r="I13" s="7" t="s">
        <v>218</v>
      </c>
      <c r="J13" s="7" t="s">
        <v>53</v>
      </c>
      <c r="K13" s="7" t="s">
        <v>53</v>
      </c>
      <c r="L13" s="7" t="s">
        <v>53</v>
      </c>
      <c r="M13" s="7" t="str">
        <f t="shared" ref="M13" si="20">IF(J13="N/A", "N/A", (K13+L13)/2)</f>
        <v>N/A</v>
      </c>
      <c r="N13" s="7">
        <f t="shared" ref="N13" si="21">IF(E13 = "N/A", IF(J13="N/A", "N/A", J13), IF(J13="N/A", E13, (E13+J13)/2))</f>
        <v>2</v>
      </c>
      <c r="O13" s="7">
        <f t="shared" ref="O13" si="22">IF(H13 = "N/A", IF(M13="N/A", "N/A",M13), IF(M13="N/A", H13, (H13+M13)/2))</f>
        <v>2.5</v>
      </c>
      <c r="P13" s="7" t="s">
        <v>52</v>
      </c>
      <c r="Q13" s="7" t="s">
        <v>53</v>
      </c>
      <c r="R13" s="7" t="s">
        <v>53</v>
      </c>
      <c r="S13" s="7" t="s">
        <v>53</v>
      </c>
      <c r="T13" s="68" t="str">
        <f t="shared" ref="T13" si="23">IF(Q13="N/A", "N/A", (R13+S13)/2)</f>
        <v>N/A</v>
      </c>
      <c r="U13" s="68">
        <f t="shared" ref="U13" si="24">IF(N13="N/A", IF(Q13="N/A", "N/A", Q13), IF(Q13="N/A", N13, (N13+Q13)/2))</f>
        <v>2</v>
      </c>
      <c r="V13" s="68">
        <f t="shared" ref="V13" si="25">IF(O13="N/A", IF(T13="N/A", "N/A",T13), IF(T13="N/A", O13, (O13+T13)/2))</f>
        <v>2.5</v>
      </c>
      <c r="W13" s="69">
        <f t="shared" si="7"/>
        <v>5</v>
      </c>
      <c r="X13" s="7"/>
      <c r="Y13" s="7" t="s">
        <v>219</v>
      </c>
      <c r="Z13" s="7" t="s">
        <v>220</v>
      </c>
      <c r="AA13" s="7" t="s">
        <v>221</v>
      </c>
      <c r="AB13" s="7"/>
    </row>
    <row r="14" spans="1:29" ht="325" x14ac:dyDescent="0.25">
      <c r="A14" s="7" t="s">
        <v>116</v>
      </c>
      <c r="B14" s="7" t="s">
        <v>57</v>
      </c>
      <c r="C14" s="7" t="s">
        <v>117</v>
      </c>
      <c r="D14" s="53" t="s">
        <v>222</v>
      </c>
      <c r="E14" s="7">
        <v>2</v>
      </c>
      <c r="F14" s="7">
        <v>2</v>
      </c>
      <c r="G14" s="7">
        <v>3</v>
      </c>
      <c r="H14" s="7">
        <f t="shared" si="0"/>
        <v>2.5</v>
      </c>
      <c r="I14" s="53" t="s">
        <v>223</v>
      </c>
      <c r="J14" s="7">
        <v>2</v>
      </c>
      <c r="K14" s="7">
        <v>2</v>
      </c>
      <c r="L14" s="7">
        <v>3</v>
      </c>
      <c r="M14" s="7">
        <f t="shared" ref="M14" si="26">IF(J14="N/A", "N/A", (K14+L14)/2)</f>
        <v>2.5</v>
      </c>
      <c r="N14" s="7">
        <f t="shared" ref="N14" si="27">IF(E14 = "N/A", IF(J14="N/A", "N/A", J14), IF(J14="N/A", E14, (E14+J14)/2))</f>
        <v>2</v>
      </c>
      <c r="O14" s="68">
        <f t="shared" ref="O14" si="28">IF(H14 = "N/A", IF(M14="N/A", "N/A",M14), IF(M14="N/A", H14, (H14+M14)/2))</f>
        <v>2.5</v>
      </c>
      <c r="P14" s="53" t="s">
        <v>224</v>
      </c>
      <c r="Q14" s="7">
        <v>2</v>
      </c>
      <c r="R14" s="7">
        <v>2</v>
      </c>
      <c r="S14" s="7">
        <v>3</v>
      </c>
      <c r="T14" s="68">
        <f t="shared" ref="T14" si="29">IF(Q14="N/A", "N/A", (R14+S14)/2)</f>
        <v>2.5</v>
      </c>
      <c r="U14" s="68">
        <f t="shared" ref="U14" si="30">IF(N14="N/A", IF(Q14="N/A", "N/A", Q14), IF(Q14="N/A", N14, (N14+Q14)/2))</f>
        <v>2</v>
      </c>
      <c r="V14" s="68">
        <f t="shared" ref="V14" si="31">IF(O14="N/A", IF(T14="N/A", "N/A",T14), IF(T14="N/A", O14, (O14+T14)/2))</f>
        <v>2.5</v>
      </c>
      <c r="W14" s="69">
        <f t="shared" si="7"/>
        <v>5</v>
      </c>
      <c r="X14" s="7">
        <v>2030</v>
      </c>
      <c r="Y14" s="7" t="s">
        <v>225</v>
      </c>
      <c r="Z14" s="53" t="s">
        <v>226</v>
      </c>
      <c r="AA14" s="53" t="s">
        <v>227</v>
      </c>
      <c r="AB14" s="7"/>
    </row>
    <row r="15" spans="1:29" ht="300" x14ac:dyDescent="0.3">
      <c r="A15" s="52" t="s">
        <v>123</v>
      </c>
      <c r="B15" s="7" t="s">
        <v>63</v>
      </c>
      <c r="C15" s="7" t="s">
        <v>124</v>
      </c>
      <c r="D15" s="7" t="s">
        <v>228</v>
      </c>
      <c r="E15" s="7">
        <v>2</v>
      </c>
      <c r="F15" s="7">
        <v>1</v>
      </c>
      <c r="G15" s="7">
        <v>2</v>
      </c>
      <c r="H15" s="7">
        <f t="shared" si="0"/>
        <v>1.5</v>
      </c>
      <c r="I15" s="7" t="s">
        <v>229</v>
      </c>
      <c r="J15" s="7">
        <v>2</v>
      </c>
      <c r="K15" s="7">
        <v>1</v>
      </c>
      <c r="L15" s="7">
        <v>2</v>
      </c>
      <c r="M15" s="7">
        <v>2</v>
      </c>
      <c r="N15" s="7">
        <f t="shared" ref="N15" si="32">IF(E15 = "N/A", IF(J15="N/A", "N/A", J15), IF(J15="N/A", E15, (E15+J15)/2))</f>
        <v>2</v>
      </c>
      <c r="O15" s="68">
        <f t="shared" ref="O15" si="33">IF(H15 = "N/A", IF(M15="N/A", "N/A",M15), IF(M15="N/A", H15, (H15+M15)/2))</f>
        <v>1.75</v>
      </c>
      <c r="P15" s="7" t="s">
        <v>230</v>
      </c>
      <c r="Q15" s="7">
        <v>2</v>
      </c>
      <c r="R15" s="7">
        <v>2</v>
      </c>
      <c r="S15" s="7">
        <v>2</v>
      </c>
      <c r="T15" s="68">
        <f t="shared" ref="T15" si="34">IF(Q15="N/A", "N/A", (R15+S15)/2)</f>
        <v>2</v>
      </c>
      <c r="U15" s="68">
        <f t="shared" ref="U15" si="35">IF(N15="N/A", IF(Q15="N/A", "N/A", Q15), IF(Q15="N/A", N15, (N15+Q15)/2))</f>
        <v>2</v>
      </c>
      <c r="V15" s="68">
        <f t="shared" ref="V15" si="36">IF(O15="N/A", IF(T15="N/A", "N/A",T15), IF(T15="N/A", O15, (O15+T15)/2))</f>
        <v>1.875</v>
      </c>
      <c r="W15" s="69">
        <f t="shared" si="7"/>
        <v>3.75</v>
      </c>
      <c r="X15" s="7">
        <v>2030</v>
      </c>
      <c r="Y15" s="7" t="s">
        <v>231</v>
      </c>
      <c r="Z15" s="7" t="s">
        <v>232</v>
      </c>
      <c r="AA15" s="7" t="s">
        <v>233</v>
      </c>
      <c r="AB15" s="7"/>
    </row>
    <row r="16" spans="1:29" ht="262.5" x14ac:dyDescent="0.3">
      <c r="A16" s="52" t="s">
        <v>130</v>
      </c>
      <c r="B16" s="7" t="s">
        <v>63</v>
      </c>
      <c r="C16" s="7" t="s">
        <v>131</v>
      </c>
      <c r="D16" s="7" t="s">
        <v>234</v>
      </c>
      <c r="E16" s="7">
        <v>2</v>
      </c>
      <c r="F16" s="7">
        <v>3</v>
      </c>
      <c r="G16" s="7">
        <v>3</v>
      </c>
      <c r="H16" s="7">
        <f t="shared" si="0"/>
        <v>3</v>
      </c>
      <c r="I16" s="7" t="s">
        <v>235</v>
      </c>
      <c r="J16" s="7" t="s">
        <v>53</v>
      </c>
      <c r="K16" s="7" t="s">
        <v>53</v>
      </c>
      <c r="L16" s="7" t="s">
        <v>53</v>
      </c>
      <c r="M16" s="7" t="str">
        <f t="shared" ref="M16" si="37">IF(J16="N/A", "N/A", (K16+L16)/2)</f>
        <v>N/A</v>
      </c>
      <c r="N16" s="7">
        <f t="shared" ref="N16" si="38">IF(E16 = "N/A", IF(J16="N/A", "N/A", J16), IF(J16="N/A", E16, (E16+J16)/2))</f>
        <v>2</v>
      </c>
      <c r="O16" s="68">
        <f t="shared" ref="O16" si="39">IF(H16 = "N/A", IF(M16="N/A", "N/A",M16), IF(M16="N/A", H16, (H16+M16)/2))</f>
        <v>3</v>
      </c>
      <c r="P16" s="7" t="s">
        <v>236</v>
      </c>
      <c r="Q16" s="7" t="s">
        <v>53</v>
      </c>
      <c r="R16" s="7" t="s">
        <v>53</v>
      </c>
      <c r="S16" s="7" t="s">
        <v>53</v>
      </c>
      <c r="T16" s="68" t="str">
        <f t="shared" ref="T16" si="40">IF(Q16="N/A", "N/A", (R16+S16)/2)</f>
        <v>N/A</v>
      </c>
      <c r="U16" s="68">
        <f t="shared" ref="U16" si="41">IF(N16="N/A", IF(Q16="N/A", "N/A", Q16), IF(Q16="N/A", N16, (N16+Q16)/2))</f>
        <v>2</v>
      </c>
      <c r="V16" s="68">
        <f t="shared" ref="V16" si="42">IF(O16="N/A", IF(T16="N/A", "N/A",T16), IF(T16="N/A", O16, (O16+T16)/2))</f>
        <v>3</v>
      </c>
      <c r="W16" s="69">
        <f t="shared" si="7"/>
        <v>6</v>
      </c>
      <c r="X16" s="7">
        <v>2050</v>
      </c>
      <c r="Y16" s="7"/>
      <c r="Z16" s="7" t="s">
        <v>237</v>
      </c>
      <c r="AA16" s="70" t="s">
        <v>238</v>
      </c>
      <c r="AB16" s="7" t="s">
        <v>239</v>
      </c>
      <c r="AC16" s="9" t="s">
        <v>240</v>
      </c>
    </row>
    <row r="17" spans="1:29" ht="158.15" customHeight="1" x14ac:dyDescent="0.3">
      <c r="A17" s="7" t="s">
        <v>137</v>
      </c>
      <c r="B17" s="7" t="s">
        <v>49</v>
      </c>
      <c r="C17" s="7" t="s">
        <v>138</v>
      </c>
      <c r="D17" s="98" t="s">
        <v>241</v>
      </c>
      <c r="E17" s="7">
        <v>2</v>
      </c>
      <c r="F17" s="7">
        <v>3</v>
      </c>
      <c r="G17" s="7">
        <v>1</v>
      </c>
      <c r="H17" s="7">
        <f t="shared" si="0"/>
        <v>2</v>
      </c>
      <c r="I17" s="7" t="s">
        <v>242</v>
      </c>
      <c r="J17" s="7">
        <v>1</v>
      </c>
      <c r="K17" s="7">
        <v>2</v>
      </c>
      <c r="L17" s="7">
        <v>3</v>
      </c>
      <c r="M17" s="7">
        <f t="shared" ref="M17:M19" si="43">IF(J17="N/A", "N/A", (K17+L17)/2)</f>
        <v>2.5</v>
      </c>
      <c r="N17" s="7">
        <f t="shared" ref="N17:N19" si="44">IF(E17 = "N/A", IF(J17="N/A", "N/A", J17), IF(J17="N/A", E17, (E17+J17)/2))</f>
        <v>1.5</v>
      </c>
      <c r="O17" s="68">
        <f t="shared" ref="O17:O19" si="45">IF(H17 = "N/A", IF(M17="N/A", "N/A",M17), IF(M17="N/A", H17, (H17+M17)/2))</f>
        <v>2.25</v>
      </c>
      <c r="P17" s="7" t="s">
        <v>52</v>
      </c>
      <c r="Q17" s="7" t="s">
        <v>53</v>
      </c>
      <c r="R17" s="7" t="s">
        <v>53</v>
      </c>
      <c r="S17" s="7" t="s">
        <v>53</v>
      </c>
      <c r="T17" s="68" t="str">
        <f t="shared" ref="T17" si="46">IF(Q17="N/A", "N/A", (R17+S17)/2)</f>
        <v>N/A</v>
      </c>
      <c r="U17" s="68">
        <f t="shared" ref="U17" si="47">IF(N17="N/A", IF(Q17="N/A", "N/A", Q17), IF(Q17="N/A", N17, (N17+Q17)/2))</f>
        <v>1.5</v>
      </c>
      <c r="V17" s="68">
        <f t="shared" ref="V17" si="48">IF(O17="N/A", IF(T17="N/A", "N/A",T17), IF(T17="N/A", O17, (O17+T17)/2))</f>
        <v>2.25</v>
      </c>
      <c r="W17" s="69">
        <f t="shared" si="7"/>
        <v>3.375</v>
      </c>
      <c r="X17" s="7">
        <v>2050</v>
      </c>
      <c r="Y17" s="7" t="s">
        <v>243</v>
      </c>
      <c r="Z17" s="7" t="s">
        <v>244</v>
      </c>
      <c r="AA17" s="7" t="s">
        <v>245</v>
      </c>
      <c r="AB17" s="7" t="s">
        <v>246</v>
      </c>
      <c r="AC17" s="9" t="s">
        <v>247</v>
      </c>
    </row>
    <row r="18" spans="1:29" ht="160.5" customHeight="1" x14ac:dyDescent="0.3">
      <c r="A18" s="7" t="s">
        <v>144</v>
      </c>
      <c r="B18" s="7" t="s">
        <v>49</v>
      </c>
      <c r="C18" s="7" t="s">
        <v>145</v>
      </c>
      <c r="D18" s="7" t="s">
        <v>248</v>
      </c>
      <c r="E18" s="7">
        <v>-2</v>
      </c>
      <c r="F18" s="7">
        <v>2</v>
      </c>
      <c r="G18" s="7">
        <v>1</v>
      </c>
      <c r="H18" s="7">
        <f t="shared" si="0"/>
        <v>1.5</v>
      </c>
      <c r="I18" s="7" t="s">
        <v>52</v>
      </c>
      <c r="J18" s="7" t="s">
        <v>53</v>
      </c>
      <c r="K18" s="7" t="s">
        <v>53</v>
      </c>
      <c r="L18" s="7" t="s">
        <v>53</v>
      </c>
      <c r="M18" s="7" t="str">
        <f t="shared" si="43"/>
        <v>N/A</v>
      </c>
      <c r="N18" s="7">
        <f t="shared" si="44"/>
        <v>-2</v>
      </c>
      <c r="O18" s="68">
        <f t="shared" si="45"/>
        <v>1.5</v>
      </c>
      <c r="P18" s="7" t="s">
        <v>249</v>
      </c>
      <c r="Q18" s="7">
        <v>-1</v>
      </c>
      <c r="R18" s="7">
        <v>1</v>
      </c>
      <c r="S18" s="7">
        <v>1</v>
      </c>
      <c r="T18" s="68">
        <f t="shared" ref="T18:T19" si="49">IF(Q18="N/A", "N/A", (R18+S18)/2)</f>
        <v>1</v>
      </c>
      <c r="U18" s="68">
        <f t="shared" ref="U18:U19" si="50">IF(N18="N/A", IF(Q18="N/A", "N/A", Q18), IF(Q18="N/A", N18, (N18+Q18)/2))</f>
        <v>-1.5</v>
      </c>
      <c r="V18" s="68">
        <f t="shared" ref="V18:V19" si="51">IF(O18="N/A", IF(T18="N/A", "N/A",T18), IF(T18="N/A", O18, (O18+T18)/2))</f>
        <v>1.25</v>
      </c>
      <c r="W18" s="69">
        <f t="shared" si="7"/>
        <v>-1.875</v>
      </c>
      <c r="X18" s="7">
        <v>2030</v>
      </c>
      <c r="Y18" s="7" t="s">
        <v>250</v>
      </c>
      <c r="Z18" s="90" t="s">
        <v>251</v>
      </c>
      <c r="AA18" s="7" t="s">
        <v>252</v>
      </c>
      <c r="AB18" s="7"/>
    </row>
    <row r="19" spans="1:29" ht="187.5" x14ac:dyDescent="0.3">
      <c r="A19" s="7" t="s">
        <v>150</v>
      </c>
      <c r="B19" s="7" t="s">
        <v>49</v>
      </c>
      <c r="C19" s="7" t="s">
        <v>151</v>
      </c>
      <c r="D19" s="7" t="s">
        <v>253</v>
      </c>
      <c r="E19" s="7">
        <v>-1</v>
      </c>
      <c r="F19" s="7">
        <v>2</v>
      </c>
      <c r="G19" s="7">
        <v>1</v>
      </c>
      <c r="H19" s="7">
        <f t="shared" si="0"/>
        <v>1.5</v>
      </c>
      <c r="I19" s="7" t="s">
        <v>254</v>
      </c>
      <c r="J19" s="7">
        <v>1</v>
      </c>
      <c r="K19" s="7">
        <v>1</v>
      </c>
      <c r="L19" s="7">
        <v>1</v>
      </c>
      <c r="M19" s="7">
        <f t="shared" si="43"/>
        <v>1</v>
      </c>
      <c r="N19" s="7">
        <f t="shared" si="44"/>
        <v>0</v>
      </c>
      <c r="O19" s="68">
        <f t="shared" si="45"/>
        <v>1.25</v>
      </c>
      <c r="P19" s="7" t="s">
        <v>52</v>
      </c>
      <c r="Q19" s="7" t="s">
        <v>53</v>
      </c>
      <c r="R19" s="7" t="s">
        <v>53</v>
      </c>
      <c r="S19" s="7" t="s">
        <v>53</v>
      </c>
      <c r="T19" s="68" t="str">
        <f t="shared" si="49"/>
        <v>N/A</v>
      </c>
      <c r="U19" s="68">
        <f t="shared" si="50"/>
        <v>0</v>
      </c>
      <c r="V19" s="68">
        <f t="shared" si="51"/>
        <v>1.25</v>
      </c>
      <c r="W19" s="69">
        <f t="shared" si="7"/>
        <v>0</v>
      </c>
      <c r="X19" s="7">
        <v>2030</v>
      </c>
      <c r="Y19" s="7"/>
      <c r="Z19" s="7" t="s">
        <v>255</v>
      </c>
      <c r="AA19" s="7" t="s">
        <v>256</v>
      </c>
      <c r="AB19" s="7"/>
    </row>
    <row r="20" spans="1:29" x14ac:dyDescent="0.3">
      <c r="A20" s="60"/>
      <c r="B20" s="60"/>
      <c r="C20" s="60"/>
      <c r="D20" s="60"/>
      <c r="E20" s="60"/>
      <c r="F20" s="60"/>
      <c r="G20" s="60"/>
      <c r="H20" s="60"/>
      <c r="I20" s="60"/>
      <c r="J20" s="60"/>
      <c r="K20" s="60"/>
      <c r="L20" s="60"/>
      <c r="M20" s="60"/>
      <c r="N20" s="60"/>
      <c r="O20" s="60"/>
      <c r="P20" s="60"/>
      <c r="Q20" s="60"/>
      <c r="R20" s="60"/>
      <c r="S20" s="60"/>
      <c r="T20" s="60"/>
      <c r="U20" s="61"/>
      <c r="V20" s="61"/>
      <c r="W20" s="62"/>
      <c r="X20" s="60"/>
      <c r="Y20" s="60"/>
      <c r="Z20" s="60"/>
      <c r="AA20" s="60"/>
    </row>
    <row r="21" spans="1:29" x14ac:dyDescent="0.3">
      <c r="A21" s="9"/>
      <c r="B21" s="9"/>
      <c r="C21" s="9"/>
      <c r="D21" s="9"/>
      <c r="E21" s="9"/>
      <c r="F21" s="9"/>
      <c r="G21" s="9"/>
      <c r="H21" s="9"/>
      <c r="I21" s="9"/>
      <c r="J21" s="9"/>
      <c r="K21" s="9"/>
      <c r="L21" s="9"/>
      <c r="M21" s="9"/>
      <c r="N21" s="9"/>
      <c r="O21" s="9"/>
      <c r="P21" s="9"/>
      <c r="Q21" s="9"/>
      <c r="R21" s="9"/>
      <c r="S21" s="9"/>
      <c r="T21" s="9"/>
      <c r="U21" s="63"/>
      <c r="V21" s="63"/>
      <c r="W21" s="63"/>
      <c r="X21" s="9"/>
      <c r="Y21" s="9"/>
      <c r="Z21" s="9"/>
      <c r="AA21" s="9"/>
    </row>
    <row r="22" spans="1:29" x14ac:dyDescent="0.3">
      <c r="A22" s="9"/>
      <c r="B22" s="9"/>
      <c r="C22" s="9"/>
      <c r="D22" s="9"/>
      <c r="E22" s="9"/>
      <c r="F22" s="9"/>
      <c r="G22" s="9"/>
      <c r="H22" s="9"/>
      <c r="I22" s="9"/>
      <c r="J22" s="9"/>
      <c r="K22" s="9"/>
      <c r="L22" s="9"/>
      <c r="M22" s="9"/>
      <c r="N22" s="9"/>
      <c r="O22" s="9"/>
      <c r="P22" s="9"/>
      <c r="Q22" s="9"/>
      <c r="R22" s="9"/>
      <c r="S22" s="9"/>
      <c r="T22" s="9"/>
      <c r="U22" s="63"/>
      <c r="V22" s="63"/>
      <c r="W22" s="63"/>
      <c r="X22" s="9"/>
      <c r="Y22" s="9"/>
      <c r="Z22" s="9"/>
      <c r="AA22" s="9"/>
    </row>
    <row r="23" spans="1:29" x14ac:dyDescent="0.3">
      <c r="A23" s="9"/>
      <c r="B23" s="9"/>
      <c r="C23" s="9"/>
      <c r="D23" s="9"/>
      <c r="E23" s="9"/>
      <c r="F23" s="9"/>
      <c r="G23" s="9"/>
      <c r="H23" s="9"/>
      <c r="I23" s="9"/>
      <c r="J23" s="9"/>
      <c r="K23" s="9"/>
      <c r="L23" s="9"/>
      <c r="M23" s="9"/>
      <c r="N23" s="9"/>
      <c r="O23" s="9"/>
      <c r="P23" s="9"/>
      <c r="Q23" s="9"/>
      <c r="R23" s="9"/>
      <c r="S23" s="9"/>
      <c r="T23" s="9"/>
      <c r="U23" s="63"/>
      <c r="V23" s="63"/>
      <c r="W23" s="63"/>
      <c r="X23" s="9"/>
      <c r="Y23" s="9"/>
      <c r="Z23" s="9"/>
      <c r="AA23" s="9"/>
    </row>
    <row r="24" spans="1:29" x14ac:dyDescent="0.3">
      <c r="A24" s="9"/>
      <c r="B24" s="9"/>
      <c r="C24" s="9"/>
      <c r="D24" s="9"/>
      <c r="E24" s="9"/>
      <c r="F24" s="9"/>
      <c r="G24" s="9"/>
      <c r="H24" s="9"/>
      <c r="I24" s="9"/>
      <c r="J24" s="9"/>
      <c r="K24" s="9"/>
      <c r="L24" s="9"/>
      <c r="M24" s="9"/>
      <c r="N24" s="9"/>
      <c r="O24" s="9"/>
      <c r="P24" s="9"/>
      <c r="Q24" s="9"/>
      <c r="R24" s="9"/>
      <c r="S24" s="9"/>
      <c r="T24" s="9"/>
      <c r="U24" s="63"/>
      <c r="V24" s="63"/>
      <c r="W24" s="63"/>
      <c r="X24" s="9"/>
      <c r="Y24" s="9"/>
      <c r="Z24" s="9"/>
      <c r="AA24" s="9"/>
    </row>
    <row r="25" spans="1:29" x14ac:dyDescent="0.3">
      <c r="A25" s="9"/>
      <c r="B25" s="9"/>
      <c r="C25" s="9"/>
      <c r="D25" s="9"/>
      <c r="E25" s="9"/>
      <c r="F25" s="9"/>
      <c r="G25" s="9"/>
      <c r="H25" s="9"/>
      <c r="I25" s="9"/>
      <c r="J25" s="9"/>
      <c r="K25" s="9"/>
      <c r="L25" s="9"/>
      <c r="M25" s="9"/>
      <c r="N25" s="9"/>
      <c r="O25" s="9"/>
      <c r="P25" s="9"/>
      <c r="Q25" s="9"/>
      <c r="R25" s="9"/>
      <c r="S25" s="9"/>
      <c r="T25" s="9"/>
      <c r="U25" s="63"/>
      <c r="V25" s="63"/>
      <c r="W25" s="63"/>
      <c r="X25" s="9"/>
      <c r="Y25" s="9"/>
      <c r="Z25" s="9"/>
      <c r="AA25" s="9"/>
    </row>
    <row r="26" spans="1:29" x14ac:dyDescent="0.3">
      <c r="A26" s="9"/>
      <c r="B26" s="9"/>
      <c r="C26" s="9"/>
      <c r="D26" s="9"/>
      <c r="E26" s="9"/>
      <c r="F26" s="9"/>
      <c r="G26" s="9"/>
      <c r="H26" s="9"/>
      <c r="I26" s="9"/>
      <c r="J26" s="9"/>
      <c r="K26" s="9"/>
      <c r="L26" s="9"/>
      <c r="M26" s="9"/>
      <c r="N26" s="9"/>
      <c r="O26" s="9"/>
      <c r="P26" s="9"/>
      <c r="Q26" s="9"/>
      <c r="R26" s="9"/>
      <c r="S26" s="9"/>
      <c r="T26" s="9"/>
      <c r="U26" s="63"/>
      <c r="V26" s="63"/>
      <c r="W26" s="63"/>
      <c r="X26" s="9"/>
      <c r="Y26" s="9"/>
      <c r="Z26" s="9"/>
      <c r="AA26" s="9"/>
    </row>
    <row r="27" spans="1:29" x14ac:dyDescent="0.3">
      <c r="A27" s="9"/>
      <c r="B27" s="9"/>
      <c r="C27" s="9"/>
      <c r="D27" s="9"/>
      <c r="E27" s="9"/>
      <c r="F27" s="9"/>
      <c r="G27" s="9"/>
      <c r="H27" s="9"/>
      <c r="I27" s="9"/>
      <c r="J27" s="9"/>
      <c r="K27" s="9"/>
      <c r="L27" s="9"/>
      <c r="M27" s="9"/>
      <c r="N27" s="9"/>
      <c r="O27" s="9"/>
      <c r="P27" s="9"/>
      <c r="Q27" s="9"/>
      <c r="R27" s="9"/>
      <c r="S27" s="9"/>
      <c r="T27" s="9"/>
      <c r="U27" s="63"/>
      <c r="V27" s="63"/>
      <c r="W27" s="63"/>
      <c r="X27" s="9"/>
      <c r="Y27" s="9"/>
      <c r="Z27" s="9"/>
      <c r="AA27" s="9"/>
    </row>
    <row r="28" spans="1:29" x14ac:dyDescent="0.3">
      <c r="A28" s="9"/>
      <c r="B28" s="9"/>
      <c r="C28" s="9"/>
      <c r="D28" s="9"/>
      <c r="E28" s="9"/>
      <c r="F28" s="9"/>
      <c r="G28" s="9"/>
      <c r="H28" s="9"/>
      <c r="I28" s="9"/>
      <c r="J28" s="9"/>
      <c r="K28" s="9"/>
      <c r="L28" s="9"/>
      <c r="M28" s="9"/>
      <c r="N28" s="9"/>
      <c r="O28" s="9"/>
      <c r="P28" s="9"/>
      <c r="Q28" s="9"/>
      <c r="R28" s="9"/>
      <c r="S28" s="9"/>
      <c r="T28" s="9"/>
      <c r="U28" s="63"/>
      <c r="V28" s="63"/>
      <c r="W28" s="63"/>
      <c r="X28" s="9"/>
      <c r="Y28" s="9"/>
      <c r="Z28" s="9"/>
      <c r="AA28" s="9"/>
    </row>
    <row r="29" spans="1:29" x14ac:dyDescent="0.3">
      <c r="A29" s="9"/>
      <c r="B29" s="9"/>
      <c r="C29" s="9"/>
      <c r="D29" s="9"/>
      <c r="E29" s="9"/>
      <c r="F29" s="9"/>
      <c r="G29" s="9"/>
      <c r="H29" s="9"/>
      <c r="I29" s="9"/>
      <c r="J29" s="9"/>
      <c r="K29" s="9"/>
      <c r="L29" s="9"/>
      <c r="M29" s="9"/>
      <c r="N29" s="9"/>
      <c r="O29" s="9"/>
      <c r="P29" s="9"/>
      <c r="Q29" s="9"/>
      <c r="R29" s="9"/>
      <c r="S29" s="9"/>
      <c r="T29" s="9"/>
      <c r="U29" s="63"/>
      <c r="V29" s="63"/>
      <c r="W29" s="63"/>
      <c r="X29" s="9"/>
      <c r="Y29" s="9"/>
      <c r="Z29" s="9"/>
      <c r="AA29" s="9"/>
    </row>
    <row r="30" spans="1:29" x14ac:dyDescent="0.3">
      <c r="A30" s="9"/>
      <c r="B30" s="9"/>
      <c r="C30" s="9"/>
      <c r="D30" s="9"/>
      <c r="E30" s="9"/>
      <c r="F30" s="9"/>
      <c r="G30" s="9"/>
      <c r="H30" s="9"/>
      <c r="I30" s="9"/>
      <c r="J30" s="9"/>
      <c r="K30" s="9"/>
      <c r="L30" s="9"/>
      <c r="M30" s="9"/>
      <c r="N30" s="9"/>
      <c r="O30" s="9"/>
      <c r="P30" s="9"/>
      <c r="Q30" s="9"/>
      <c r="R30" s="9"/>
      <c r="S30" s="9"/>
      <c r="T30" s="9"/>
      <c r="U30" s="63"/>
      <c r="V30" s="63"/>
      <c r="W30" s="63"/>
      <c r="X30" s="9"/>
      <c r="Y30" s="9"/>
      <c r="Z30" s="9"/>
      <c r="AA30" s="9"/>
    </row>
    <row r="31" spans="1:29" x14ac:dyDescent="0.3">
      <c r="A31" s="9"/>
      <c r="B31" s="9"/>
      <c r="C31" s="9"/>
      <c r="D31" s="9"/>
      <c r="E31" s="9"/>
      <c r="F31" s="9"/>
      <c r="G31" s="9"/>
      <c r="H31" s="9"/>
      <c r="I31" s="9"/>
      <c r="J31" s="9"/>
      <c r="K31" s="9"/>
      <c r="L31" s="9"/>
      <c r="M31" s="9"/>
      <c r="N31" s="9"/>
      <c r="O31" s="9"/>
      <c r="P31" s="9"/>
      <c r="Q31" s="9"/>
      <c r="R31" s="9"/>
      <c r="S31" s="9"/>
      <c r="T31" s="9"/>
      <c r="U31" s="63"/>
      <c r="V31" s="63"/>
      <c r="W31" s="63"/>
      <c r="X31" s="9"/>
      <c r="Y31" s="9"/>
      <c r="Z31" s="9"/>
      <c r="AA31" s="9"/>
    </row>
    <row r="32" spans="1:29" x14ac:dyDescent="0.3">
      <c r="A32" s="9"/>
      <c r="B32" s="9"/>
      <c r="C32" s="9"/>
      <c r="D32" s="9"/>
      <c r="E32" s="9"/>
      <c r="F32" s="9"/>
      <c r="G32" s="9"/>
      <c r="H32" s="9"/>
      <c r="I32" s="9"/>
      <c r="J32" s="9"/>
      <c r="K32" s="9"/>
      <c r="L32" s="9"/>
      <c r="M32" s="9"/>
      <c r="N32" s="9"/>
      <c r="O32" s="9"/>
      <c r="P32" s="9"/>
      <c r="Q32" s="9"/>
      <c r="R32" s="9"/>
      <c r="S32" s="9"/>
      <c r="T32" s="9"/>
      <c r="U32" s="63"/>
      <c r="V32" s="63"/>
      <c r="W32" s="63"/>
      <c r="X32" s="9"/>
      <c r="Y32" s="9"/>
      <c r="Z32" s="9"/>
      <c r="AA32" s="9"/>
    </row>
    <row r="33" spans="21:23" s="9" customFormat="1" x14ac:dyDescent="0.3">
      <c r="U33" s="63"/>
      <c r="V33" s="63"/>
      <c r="W33" s="63"/>
    </row>
    <row r="34" spans="21:23" s="9" customFormat="1" x14ac:dyDescent="0.3">
      <c r="U34" s="63"/>
      <c r="V34" s="63"/>
      <c r="W34" s="63"/>
    </row>
    <row r="35" spans="21:23" s="9" customFormat="1" x14ac:dyDescent="0.3">
      <c r="U35" s="63"/>
      <c r="V35" s="63"/>
      <c r="W35" s="63"/>
    </row>
    <row r="36" spans="21:23" s="9" customFormat="1" x14ac:dyDescent="0.3">
      <c r="U36" s="63"/>
      <c r="V36" s="63"/>
      <c r="W36" s="63"/>
    </row>
    <row r="37" spans="21:23" s="9" customFormat="1" x14ac:dyDescent="0.3">
      <c r="U37" s="63"/>
      <c r="V37" s="63"/>
      <c r="W37" s="63"/>
    </row>
    <row r="38" spans="21:23" s="9" customFormat="1" x14ac:dyDescent="0.3">
      <c r="U38" s="63"/>
      <c r="V38" s="63"/>
      <c r="W38" s="63"/>
    </row>
    <row r="39" spans="21:23" s="9" customFormat="1" x14ac:dyDescent="0.3">
      <c r="U39" s="63"/>
      <c r="V39" s="63"/>
      <c r="W39" s="63"/>
    </row>
    <row r="40" spans="21:23" s="9" customFormat="1" x14ac:dyDescent="0.3">
      <c r="U40" s="63"/>
      <c r="V40" s="63"/>
      <c r="W40" s="63"/>
    </row>
    <row r="41" spans="21:23" s="9" customFormat="1" x14ac:dyDescent="0.3">
      <c r="U41" s="63"/>
      <c r="V41" s="63"/>
      <c r="W41" s="63"/>
    </row>
    <row r="42" spans="21:23" s="9" customFormat="1" x14ac:dyDescent="0.3">
      <c r="U42" s="63"/>
      <c r="V42" s="63"/>
      <c r="W42" s="63"/>
    </row>
    <row r="43" spans="21:23" s="9" customFormat="1" x14ac:dyDescent="0.3">
      <c r="U43" s="63"/>
      <c r="V43" s="63"/>
      <c r="W43" s="63"/>
    </row>
    <row r="44" spans="21:23" s="9" customFormat="1" x14ac:dyDescent="0.3">
      <c r="U44" s="63"/>
      <c r="V44" s="63"/>
      <c r="W44" s="63"/>
    </row>
    <row r="45" spans="21:23" s="9" customFormat="1" x14ac:dyDescent="0.3">
      <c r="U45" s="63"/>
      <c r="V45" s="63"/>
      <c r="W45" s="63"/>
    </row>
    <row r="46" spans="21:23" s="9" customFormat="1" x14ac:dyDescent="0.3">
      <c r="U46" s="63"/>
      <c r="V46" s="63"/>
      <c r="W46" s="63"/>
    </row>
    <row r="47" spans="21:23" s="9" customFormat="1" x14ac:dyDescent="0.3">
      <c r="U47" s="63"/>
      <c r="V47" s="63"/>
      <c r="W47" s="63"/>
    </row>
    <row r="48" spans="21:23" s="9" customFormat="1" x14ac:dyDescent="0.3">
      <c r="U48" s="63"/>
      <c r="V48" s="63"/>
      <c r="W48" s="63"/>
    </row>
    <row r="49" spans="21:23" s="9" customFormat="1" x14ac:dyDescent="0.3">
      <c r="U49" s="63"/>
      <c r="V49" s="63"/>
      <c r="W49" s="63"/>
    </row>
    <row r="50" spans="21:23" s="9" customFormat="1" x14ac:dyDescent="0.3">
      <c r="U50" s="63"/>
      <c r="V50" s="63"/>
      <c r="W50" s="63"/>
    </row>
    <row r="51" spans="21:23" s="9" customFormat="1" x14ac:dyDescent="0.3">
      <c r="U51" s="63"/>
      <c r="V51" s="63"/>
      <c r="W51" s="63"/>
    </row>
    <row r="52" spans="21:23" s="9" customFormat="1" x14ac:dyDescent="0.3">
      <c r="U52" s="63"/>
      <c r="V52" s="63"/>
      <c r="W52" s="63"/>
    </row>
    <row r="53" spans="21:23" s="9" customFormat="1" x14ac:dyDescent="0.3">
      <c r="U53" s="63"/>
      <c r="V53" s="63"/>
      <c r="W53" s="63"/>
    </row>
    <row r="54" spans="21:23" s="9" customFormat="1" x14ac:dyDescent="0.3">
      <c r="U54" s="63"/>
      <c r="V54" s="63"/>
      <c r="W54" s="63"/>
    </row>
    <row r="55" spans="21:23" s="9" customFormat="1" x14ac:dyDescent="0.3">
      <c r="U55" s="63"/>
      <c r="V55" s="63"/>
      <c r="W55" s="63"/>
    </row>
    <row r="56" spans="21:23" s="9" customFormat="1" x14ac:dyDescent="0.3">
      <c r="U56" s="63"/>
      <c r="V56" s="63"/>
      <c r="W56" s="63"/>
    </row>
    <row r="57" spans="21:23" s="9" customFormat="1" x14ac:dyDescent="0.3">
      <c r="U57" s="63"/>
      <c r="V57" s="63"/>
      <c r="W57" s="63"/>
    </row>
    <row r="58" spans="21:23" s="9" customFormat="1" x14ac:dyDescent="0.3">
      <c r="U58" s="63"/>
      <c r="V58" s="63"/>
      <c r="W58" s="63"/>
    </row>
    <row r="59" spans="21:23" s="9" customFormat="1" x14ac:dyDescent="0.3">
      <c r="U59" s="63"/>
      <c r="V59" s="63"/>
      <c r="W59" s="63"/>
    </row>
    <row r="60" spans="21:23" s="9" customFormat="1" x14ac:dyDescent="0.3">
      <c r="U60" s="63"/>
      <c r="V60" s="63"/>
      <c r="W60" s="63"/>
    </row>
    <row r="61" spans="21:23" s="9" customFormat="1" x14ac:dyDescent="0.3">
      <c r="U61" s="63"/>
      <c r="V61" s="63"/>
      <c r="W61" s="63"/>
    </row>
    <row r="62" spans="21:23" s="9" customFormat="1" x14ac:dyDescent="0.3">
      <c r="U62" s="63"/>
      <c r="V62" s="63"/>
      <c r="W62" s="63"/>
    </row>
    <row r="63" spans="21:23" s="9" customFormat="1" x14ac:dyDescent="0.3">
      <c r="U63" s="63"/>
      <c r="V63" s="63"/>
      <c r="W63" s="63"/>
    </row>
    <row r="64" spans="21:23" s="9" customFormat="1" x14ac:dyDescent="0.3">
      <c r="U64" s="63"/>
      <c r="V64" s="63"/>
      <c r="W64" s="63"/>
    </row>
    <row r="65" spans="21:23" s="9" customFormat="1" x14ac:dyDescent="0.3">
      <c r="U65" s="63"/>
      <c r="V65" s="63"/>
      <c r="W65" s="63"/>
    </row>
    <row r="66" spans="21:23" s="9" customFormat="1" x14ac:dyDescent="0.3">
      <c r="U66" s="63"/>
      <c r="V66" s="63"/>
      <c r="W66" s="63"/>
    </row>
    <row r="67" spans="21:23" s="9" customFormat="1" x14ac:dyDescent="0.3">
      <c r="U67" s="63"/>
      <c r="V67" s="63"/>
      <c r="W67" s="63"/>
    </row>
    <row r="68" spans="21:23" s="9" customFormat="1" x14ac:dyDescent="0.3">
      <c r="U68" s="63"/>
      <c r="V68" s="63"/>
      <c r="W68" s="63"/>
    </row>
    <row r="69" spans="21:23" s="9" customFormat="1" x14ac:dyDescent="0.3">
      <c r="U69" s="63"/>
      <c r="V69" s="63"/>
      <c r="W69" s="63"/>
    </row>
    <row r="70" spans="21:23" s="9" customFormat="1" x14ac:dyDescent="0.3">
      <c r="U70" s="63"/>
      <c r="V70" s="63"/>
      <c r="W70" s="63"/>
    </row>
    <row r="71" spans="21:23" s="9" customFormat="1" x14ac:dyDescent="0.3">
      <c r="U71" s="63"/>
      <c r="V71" s="63"/>
      <c r="W71" s="63"/>
    </row>
    <row r="72" spans="21:23" s="9" customFormat="1" x14ac:dyDescent="0.3">
      <c r="U72" s="63"/>
      <c r="V72" s="63"/>
      <c r="W72" s="63"/>
    </row>
    <row r="73" spans="21:23" s="9" customFormat="1" x14ac:dyDescent="0.3">
      <c r="U73" s="63"/>
      <c r="V73" s="63"/>
      <c r="W73" s="63"/>
    </row>
    <row r="74" spans="21:23" s="9" customFormat="1" x14ac:dyDescent="0.3">
      <c r="U74" s="63"/>
      <c r="V74" s="63"/>
      <c r="W74" s="63"/>
    </row>
    <row r="75" spans="21:23" s="9" customFormat="1" x14ac:dyDescent="0.3">
      <c r="U75" s="63"/>
      <c r="V75" s="63"/>
      <c r="W75" s="63"/>
    </row>
    <row r="76" spans="21:23" s="9" customFormat="1" x14ac:dyDescent="0.3">
      <c r="U76" s="63"/>
      <c r="V76" s="63"/>
      <c r="W76" s="63"/>
    </row>
    <row r="77" spans="21:23" s="9" customFormat="1" x14ac:dyDescent="0.3">
      <c r="U77" s="63"/>
      <c r="V77" s="63"/>
      <c r="W77" s="63"/>
    </row>
    <row r="78" spans="21:23" s="9" customFormat="1" x14ac:dyDescent="0.3">
      <c r="U78" s="63"/>
      <c r="V78" s="63"/>
      <c r="W78" s="63"/>
    </row>
    <row r="79" spans="21:23" s="9" customFormat="1" x14ac:dyDescent="0.3">
      <c r="U79" s="63"/>
      <c r="V79" s="63"/>
      <c r="W79" s="63"/>
    </row>
    <row r="80" spans="21:23" s="9" customFormat="1" x14ac:dyDescent="0.3">
      <c r="U80" s="63"/>
      <c r="V80" s="63"/>
      <c r="W80" s="63"/>
    </row>
    <row r="81" spans="21:23" s="9" customFormat="1" x14ac:dyDescent="0.3">
      <c r="U81" s="63"/>
      <c r="V81" s="63"/>
      <c r="W81" s="63"/>
    </row>
    <row r="82" spans="21:23" s="9" customFormat="1" x14ac:dyDescent="0.3">
      <c r="U82" s="63"/>
      <c r="V82" s="63"/>
      <c r="W82" s="63"/>
    </row>
    <row r="83" spans="21:23" s="9" customFormat="1" x14ac:dyDescent="0.3">
      <c r="U83" s="63"/>
      <c r="V83" s="63"/>
      <c r="W83" s="63"/>
    </row>
    <row r="84" spans="21:23" s="9" customFormat="1" x14ac:dyDescent="0.3">
      <c r="U84" s="63"/>
      <c r="V84" s="63"/>
      <c r="W84" s="63"/>
    </row>
    <row r="85" spans="21:23" s="9" customFormat="1" x14ac:dyDescent="0.3">
      <c r="U85" s="63"/>
      <c r="V85" s="63"/>
      <c r="W85" s="63"/>
    </row>
    <row r="86" spans="21:23" s="9" customFormat="1" x14ac:dyDescent="0.3">
      <c r="U86" s="63"/>
      <c r="V86" s="63"/>
      <c r="W86" s="63"/>
    </row>
    <row r="87" spans="21:23" s="9" customFormat="1" x14ac:dyDescent="0.3">
      <c r="U87" s="63"/>
      <c r="V87" s="63"/>
      <c r="W87" s="63"/>
    </row>
    <row r="88" spans="21:23" s="9" customFormat="1" x14ac:dyDescent="0.3">
      <c r="U88" s="63"/>
      <c r="V88" s="63"/>
      <c r="W88" s="63"/>
    </row>
    <row r="89" spans="21:23" s="9" customFormat="1" x14ac:dyDescent="0.3">
      <c r="U89" s="63"/>
      <c r="V89" s="63"/>
      <c r="W89" s="63"/>
    </row>
    <row r="90" spans="21:23" s="9" customFormat="1" x14ac:dyDescent="0.3">
      <c r="U90" s="63"/>
      <c r="V90" s="63"/>
      <c r="W90" s="63"/>
    </row>
    <row r="91" spans="21:23" s="9" customFormat="1" x14ac:dyDescent="0.3">
      <c r="U91" s="63"/>
      <c r="V91" s="63"/>
      <c r="W91" s="63"/>
    </row>
    <row r="92" spans="21:23" s="9" customFormat="1" x14ac:dyDescent="0.3">
      <c r="U92" s="63"/>
      <c r="V92" s="63"/>
      <c r="W92" s="63"/>
    </row>
    <row r="93" spans="21:23" s="9" customFormat="1" x14ac:dyDescent="0.3">
      <c r="U93" s="63"/>
      <c r="V93" s="63"/>
      <c r="W93" s="63"/>
    </row>
    <row r="94" spans="21:23" s="9" customFormat="1" x14ac:dyDescent="0.3">
      <c r="U94" s="63"/>
      <c r="V94" s="63"/>
      <c r="W94" s="63"/>
    </row>
    <row r="95" spans="21:23" s="9" customFormat="1" x14ac:dyDescent="0.3">
      <c r="U95" s="63"/>
      <c r="V95" s="63"/>
      <c r="W95" s="63"/>
    </row>
    <row r="96" spans="21:23" s="9" customFormat="1" x14ac:dyDescent="0.3">
      <c r="U96" s="63"/>
      <c r="V96" s="63"/>
      <c r="W96" s="63"/>
    </row>
    <row r="97" spans="21:23" s="9" customFormat="1" x14ac:dyDescent="0.3">
      <c r="U97" s="63"/>
      <c r="V97" s="63"/>
      <c r="W97" s="63"/>
    </row>
    <row r="98" spans="21:23" s="9" customFormat="1" x14ac:dyDescent="0.3">
      <c r="U98" s="63"/>
      <c r="V98" s="63"/>
      <c r="W98" s="63"/>
    </row>
    <row r="99" spans="21:23" s="9" customFormat="1" x14ac:dyDescent="0.3">
      <c r="U99" s="63"/>
      <c r="V99" s="63"/>
      <c r="W99" s="63"/>
    </row>
    <row r="100" spans="21:23" s="9" customFormat="1" x14ac:dyDescent="0.3">
      <c r="U100" s="63"/>
      <c r="V100" s="63"/>
      <c r="W100" s="63"/>
    </row>
    <row r="101" spans="21:23" s="9" customFormat="1" x14ac:dyDescent="0.3">
      <c r="U101" s="63"/>
      <c r="V101" s="63"/>
      <c r="W101" s="63"/>
    </row>
    <row r="102" spans="21:23" s="9" customFormat="1" x14ac:dyDescent="0.3">
      <c r="U102" s="63"/>
      <c r="V102" s="63"/>
      <c r="W102" s="63"/>
    </row>
    <row r="103" spans="21:23" s="9" customFormat="1" x14ac:dyDescent="0.3">
      <c r="U103" s="63"/>
      <c r="V103" s="63"/>
      <c r="W103" s="63"/>
    </row>
    <row r="104" spans="21:23" s="9" customFormat="1" x14ac:dyDescent="0.3">
      <c r="U104" s="63"/>
      <c r="V104" s="63"/>
      <c r="W104" s="63"/>
    </row>
    <row r="105" spans="21:23" s="9" customFormat="1" x14ac:dyDescent="0.3">
      <c r="U105" s="63"/>
      <c r="V105" s="63"/>
      <c r="W105" s="63"/>
    </row>
    <row r="106" spans="21:23" s="9" customFormat="1" x14ac:dyDescent="0.3">
      <c r="U106" s="63"/>
      <c r="V106" s="63"/>
      <c r="W106" s="63"/>
    </row>
    <row r="107" spans="21:23" s="9" customFormat="1" x14ac:dyDescent="0.3">
      <c r="U107" s="63"/>
      <c r="V107" s="63"/>
      <c r="W107" s="63"/>
    </row>
    <row r="108" spans="21:23" s="9" customFormat="1" x14ac:dyDescent="0.3">
      <c r="U108" s="63"/>
      <c r="V108" s="63"/>
      <c r="W108" s="63"/>
    </row>
    <row r="109" spans="21:23" s="9" customFormat="1" x14ac:dyDescent="0.3">
      <c r="U109" s="63"/>
      <c r="V109" s="63"/>
      <c r="W109" s="63"/>
    </row>
    <row r="110" spans="21:23" s="9" customFormat="1" x14ac:dyDescent="0.3">
      <c r="U110" s="63"/>
      <c r="V110" s="63"/>
      <c r="W110" s="63"/>
    </row>
    <row r="111" spans="21:23" s="9" customFormat="1" x14ac:dyDescent="0.3">
      <c r="U111" s="63"/>
      <c r="V111" s="63"/>
      <c r="W111" s="63"/>
    </row>
    <row r="112" spans="21:23" s="9" customFormat="1" x14ac:dyDescent="0.3">
      <c r="U112" s="63"/>
      <c r="V112" s="63"/>
      <c r="W112" s="63"/>
    </row>
    <row r="113" spans="21:23" s="9" customFormat="1" x14ac:dyDescent="0.3">
      <c r="U113" s="63"/>
      <c r="V113" s="63"/>
      <c r="W113" s="63"/>
    </row>
    <row r="114" spans="21:23" s="9" customFormat="1" x14ac:dyDescent="0.3">
      <c r="U114" s="63"/>
      <c r="V114" s="63"/>
      <c r="W114" s="63"/>
    </row>
    <row r="115" spans="21:23" s="9" customFormat="1" x14ac:dyDescent="0.3">
      <c r="U115" s="63"/>
      <c r="V115" s="63"/>
      <c r="W115" s="63"/>
    </row>
    <row r="116" spans="21:23" s="9" customFormat="1" x14ac:dyDescent="0.3">
      <c r="U116" s="63"/>
      <c r="V116" s="63"/>
      <c r="W116" s="63"/>
    </row>
    <row r="117" spans="21:23" s="9" customFormat="1" x14ac:dyDescent="0.3">
      <c r="U117" s="63"/>
      <c r="V117" s="63"/>
      <c r="W117" s="63"/>
    </row>
    <row r="118" spans="21:23" s="9" customFormat="1" x14ac:dyDescent="0.3">
      <c r="U118" s="63"/>
      <c r="V118" s="63"/>
      <c r="W118" s="63"/>
    </row>
    <row r="119" spans="21:23" s="9" customFormat="1" x14ac:dyDescent="0.3">
      <c r="U119" s="63"/>
      <c r="V119" s="63"/>
      <c r="W119" s="63"/>
    </row>
    <row r="120" spans="21:23" s="9" customFormat="1" x14ac:dyDescent="0.3">
      <c r="U120" s="63"/>
      <c r="V120" s="63"/>
      <c r="W120" s="63"/>
    </row>
    <row r="121" spans="21:23" s="9" customFormat="1" x14ac:dyDescent="0.3">
      <c r="U121" s="63"/>
      <c r="V121" s="63"/>
      <c r="W121" s="63"/>
    </row>
    <row r="122" spans="21:23" s="9" customFormat="1" x14ac:dyDescent="0.3">
      <c r="U122" s="63"/>
      <c r="V122" s="63"/>
      <c r="W122" s="63"/>
    </row>
    <row r="123" spans="21:23" s="9" customFormat="1" x14ac:dyDescent="0.3">
      <c r="U123" s="63"/>
      <c r="V123" s="63"/>
      <c r="W123" s="63"/>
    </row>
    <row r="124" spans="21:23" s="9" customFormat="1" x14ac:dyDescent="0.3">
      <c r="U124" s="63"/>
      <c r="V124" s="63"/>
      <c r="W124" s="63"/>
    </row>
    <row r="125" spans="21:23" s="9" customFormat="1" x14ac:dyDescent="0.3">
      <c r="U125" s="63"/>
      <c r="V125" s="63"/>
      <c r="W125" s="63"/>
    </row>
    <row r="126" spans="21:23" s="9" customFormat="1" x14ac:dyDescent="0.3">
      <c r="U126" s="63"/>
      <c r="V126" s="63"/>
      <c r="W126" s="63"/>
    </row>
    <row r="127" spans="21:23" s="9" customFormat="1" x14ac:dyDescent="0.3">
      <c r="U127" s="63"/>
      <c r="V127" s="63"/>
      <c r="W127" s="63"/>
    </row>
    <row r="128" spans="21:23" s="9" customFormat="1" x14ac:dyDescent="0.3">
      <c r="U128" s="63"/>
      <c r="V128" s="63"/>
      <c r="W128" s="63"/>
    </row>
    <row r="129" spans="21:23" s="9" customFormat="1" x14ac:dyDescent="0.3">
      <c r="U129" s="63"/>
      <c r="V129" s="63"/>
      <c r="W129" s="63"/>
    </row>
    <row r="130" spans="21:23" s="9" customFormat="1" x14ac:dyDescent="0.3">
      <c r="U130" s="63"/>
      <c r="V130" s="63"/>
      <c r="W130" s="63"/>
    </row>
    <row r="131" spans="21:23" s="9" customFormat="1" x14ac:dyDescent="0.3">
      <c r="U131" s="63"/>
      <c r="V131" s="63"/>
      <c r="W131" s="63"/>
    </row>
    <row r="132" spans="21:23" s="9" customFormat="1" x14ac:dyDescent="0.3">
      <c r="U132" s="63"/>
      <c r="V132" s="63"/>
      <c r="W132" s="63"/>
    </row>
    <row r="133" spans="21:23" s="9" customFormat="1" x14ac:dyDescent="0.3">
      <c r="U133" s="63"/>
      <c r="V133" s="63"/>
      <c r="W133" s="63"/>
    </row>
    <row r="134" spans="21:23" s="9" customFormat="1" x14ac:dyDescent="0.3">
      <c r="U134" s="63"/>
      <c r="V134" s="63"/>
      <c r="W134" s="63"/>
    </row>
    <row r="135" spans="21:23" s="9" customFormat="1" x14ac:dyDescent="0.3">
      <c r="U135" s="63"/>
      <c r="V135" s="63"/>
      <c r="W135" s="63"/>
    </row>
    <row r="136" spans="21:23" s="9" customFormat="1" x14ac:dyDescent="0.3">
      <c r="U136" s="63"/>
      <c r="V136" s="63"/>
      <c r="W136" s="63"/>
    </row>
    <row r="137" spans="21:23" s="9" customFormat="1" x14ac:dyDescent="0.3">
      <c r="U137" s="63"/>
      <c r="V137" s="63"/>
      <c r="W137" s="63"/>
    </row>
    <row r="138" spans="21:23" s="9" customFormat="1" x14ac:dyDescent="0.3">
      <c r="U138" s="63"/>
      <c r="V138" s="63"/>
      <c r="W138" s="63"/>
    </row>
    <row r="139" spans="21:23" s="9" customFormat="1" x14ac:dyDescent="0.3">
      <c r="U139" s="63"/>
      <c r="V139" s="63"/>
      <c r="W139" s="63"/>
    </row>
    <row r="140" spans="21:23" s="9" customFormat="1" x14ac:dyDescent="0.3">
      <c r="U140" s="63"/>
      <c r="V140" s="63"/>
      <c r="W140" s="63"/>
    </row>
    <row r="141" spans="21:23" s="9" customFormat="1" x14ac:dyDescent="0.3">
      <c r="U141" s="63"/>
      <c r="V141" s="63"/>
      <c r="W141" s="63"/>
    </row>
    <row r="142" spans="21:23" s="9" customFormat="1" x14ac:dyDescent="0.3">
      <c r="U142" s="63"/>
      <c r="V142" s="63"/>
      <c r="W142" s="63"/>
    </row>
    <row r="143" spans="21:23" s="9" customFormat="1" x14ac:dyDescent="0.3">
      <c r="U143" s="63"/>
      <c r="V143" s="63"/>
      <c r="W143" s="63"/>
    </row>
    <row r="144" spans="21:23" s="9" customFormat="1" x14ac:dyDescent="0.3">
      <c r="U144" s="63"/>
      <c r="V144" s="63"/>
      <c r="W144" s="63"/>
    </row>
    <row r="145" spans="21:23" s="9" customFormat="1" x14ac:dyDescent="0.3">
      <c r="U145" s="63"/>
      <c r="V145" s="63"/>
      <c r="W145" s="63"/>
    </row>
    <row r="146" spans="21:23" s="9" customFormat="1" x14ac:dyDescent="0.3">
      <c r="U146" s="63"/>
      <c r="V146" s="63"/>
      <c r="W146" s="63"/>
    </row>
    <row r="147" spans="21:23" s="9" customFormat="1" x14ac:dyDescent="0.3">
      <c r="U147" s="63"/>
      <c r="V147" s="63"/>
      <c r="W147" s="63"/>
    </row>
    <row r="148" spans="21:23" s="9" customFormat="1" x14ac:dyDescent="0.3">
      <c r="U148" s="63"/>
      <c r="V148" s="63"/>
      <c r="W148" s="63"/>
    </row>
    <row r="149" spans="21:23" s="9" customFormat="1" x14ac:dyDescent="0.3">
      <c r="U149" s="63"/>
      <c r="V149" s="63"/>
      <c r="W149" s="63"/>
    </row>
    <row r="150" spans="21:23" s="9" customFormat="1" x14ac:dyDescent="0.3">
      <c r="U150" s="63"/>
      <c r="V150" s="63"/>
      <c r="W150" s="63"/>
    </row>
    <row r="151" spans="21:23" s="9" customFormat="1" x14ac:dyDescent="0.3">
      <c r="U151" s="63"/>
      <c r="V151" s="63"/>
      <c r="W151" s="63"/>
    </row>
    <row r="152" spans="21:23" s="9" customFormat="1" x14ac:dyDescent="0.3">
      <c r="U152" s="63"/>
      <c r="V152" s="63"/>
      <c r="W152" s="63"/>
    </row>
    <row r="153" spans="21:23" s="9" customFormat="1" x14ac:dyDescent="0.3">
      <c r="U153" s="63"/>
      <c r="V153" s="63"/>
      <c r="W153" s="63"/>
    </row>
    <row r="154" spans="21:23" s="9" customFormat="1" x14ac:dyDescent="0.3">
      <c r="U154" s="63"/>
      <c r="V154" s="63"/>
      <c r="W154" s="63"/>
    </row>
    <row r="155" spans="21:23" s="9" customFormat="1" x14ac:dyDescent="0.3">
      <c r="U155" s="63"/>
      <c r="V155" s="63"/>
      <c r="W155" s="63"/>
    </row>
    <row r="156" spans="21:23" s="9" customFormat="1" x14ac:dyDescent="0.3">
      <c r="U156" s="63"/>
      <c r="V156" s="63"/>
      <c r="W156" s="63"/>
    </row>
    <row r="157" spans="21:23" s="9" customFormat="1" x14ac:dyDescent="0.3">
      <c r="U157" s="63"/>
      <c r="V157" s="63"/>
      <c r="W157" s="63"/>
    </row>
    <row r="158" spans="21:23" s="9" customFormat="1" x14ac:dyDescent="0.3">
      <c r="U158" s="63"/>
      <c r="V158" s="63"/>
      <c r="W158" s="63"/>
    </row>
    <row r="159" spans="21:23" s="9" customFormat="1" x14ac:dyDescent="0.3">
      <c r="U159" s="63"/>
      <c r="V159" s="63"/>
      <c r="W159" s="63"/>
    </row>
    <row r="160" spans="21:23" s="9" customFormat="1" x14ac:dyDescent="0.3">
      <c r="U160" s="63"/>
      <c r="V160" s="63"/>
      <c r="W160" s="63"/>
    </row>
    <row r="161" spans="21:23" s="9" customFormat="1" x14ac:dyDescent="0.3">
      <c r="U161" s="63"/>
      <c r="V161" s="63"/>
      <c r="W161" s="63"/>
    </row>
    <row r="162" spans="21:23" s="9" customFormat="1" x14ac:dyDescent="0.3">
      <c r="U162" s="63"/>
      <c r="V162" s="63"/>
      <c r="W162" s="63"/>
    </row>
    <row r="163" spans="21:23" s="9" customFormat="1" x14ac:dyDescent="0.3">
      <c r="U163" s="63"/>
      <c r="V163" s="63"/>
      <c r="W163" s="63"/>
    </row>
    <row r="164" spans="21:23" s="9" customFormat="1" x14ac:dyDescent="0.3">
      <c r="U164" s="63"/>
      <c r="V164" s="63"/>
      <c r="W164" s="63"/>
    </row>
    <row r="165" spans="21:23" s="9" customFormat="1" x14ac:dyDescent="0.3">
      <c r="U165" s="63"/>
      <c r="V165" s="63"/>
      <c r="W165" s="63"/>
    </row>
    <row r="166" spans="21:23" s="9" customFormat="1" x14ac:dyDescent="0.3">
      <c r="U166" s="63"/>
      <c r="V166" s="63"/>
      <c r="W166" s="63"/>
    </row>
    <row r="167" spans="21:23" s="9" customFormat="1" x14ac:dyDescent="0.3">
      <c r="U167" s="63"/>
      <c r="V167" s="63"/>
      <c r="W167" s="63"/>
    </row>
    <row r="168" spans="21:23" s="9" customFormat="1" x14ac:dyDescent="0.3">
      <c r="U168" s="63"/>
      <c r="V168" s="63"/>
      <c r="W168" s="63"/>
    </row>
    <row r="169" spans="21:23" s="9" customFormat="1" x14ac:dyDescent="0.3">
      <c r="U169" s="63"/>
      <c r="V169" s="63"/>
      <c r="W169" s="63"/>
    </row>
    <row r="170" spans="21:23" s="9" customFormat="1" x14ac:dyDescent="0.3">
      <c r="U170" s="63"/>
      <c r="V170" s="63"/>
      <c r="W170" s="63"/>
    </row>
    <row r="171" spans="21:23" s="9" customFormat="1" x14ac:dyDescent="0.3">
      <c r="U171" s="63"/>
      <c r="V171" s="63"/>
      <c r="W171" s="63"/>
    </row>
    <row r="172" spans="21:23" s="9" customFormat="1" x14ac:dyDescent="0.3">
      <c r="U172" s="63"/>
      <c r="V172" s="63"/>
      <c r="W172" s="63"/>
    </row>
    <row r="173" spans="21:23" s="9" customFormat="1" x14ac:dyDescent="0.3">
      <c r="U173" s="63"/>
      <c r="V173" s="63"/>
      <c r="W173" s="63"/>
    </row>
    <row r="174" spans="21:23" s="9" customFormat="1" x14ac:dyDescent="0.3">
      <c r="U174" s="63"/>
      <c r="V174" s="63"/>
      <c r="W174" s="63"/>
    </row>
    <row r="175" spans="21:23" s="9" customFormat="1" x14ac:dyDescent="0.3">
      <c r="U175" s="63"/>
      <c r="V175" s="63"/>
      <c r="W175" s="63"/>
    </row>
    <row r="176" spans="21:23" s="9" customFormat="1" x14ac:dyDescent="0.3">
      <c r="U176" s="63"/>
      <c r="V176" s="63"/>
      <c r="W176" s="63"/>
    </row>
    <row r="177" spans="21:23" s="9" customFormat="1" x14ac:dyDescent="0.3">
      <c r="U177" s="63"/>
      <c r="V177" s="63"/>
      <c r="W177" s="63"/>
    </row>
    <row r="178" spans="21:23" s="9" customFormat="1" x14ac:dyDescent="0.3">
      <c r="U178" s="63"/>
      <c r="V178" s="63"/>
      <c r="W178" s="63"/>
    </row>
    <row r="179" spans="21:23" s="9" customFormat="1" x14ac:dyDescent="0.3">
      <c r="U179" s="63"/>
      <c r="V179" s="63"/>
      <c r="W179" s="63"/>
    </row>
    <row r="180" spans="21:23" s="9" customFormat="1" x14ac:dyDescent="0.3">
      <c r="U180" s="63"/>
      <c r="V180" s="63"/>
      <c r="W180" s="63"/>
    </row>
    <row r="181" spans="21:23" s="9" customFormat="1" x14ac:dyDescent="0.3">
      <c r="U181" s="63"/>
      <c r="V181" s="63"/>
      <c r="W181" s="63"/>
    </row>
    <row r="182" spans="21:23" s="9" customFormat="1" x14ac:dyDescent="0.3">
      <c r="U182" s="63"/>
      <c r="V182" s="63"/>
      <c r="W182" s="63"/>
    </row>
    <row r="183" spans="21:23" s="9" customFormat="1" x14ac:dyDescent="0.3">
      <c r="U183" s="63"/>
      <c r="V183" s="63"/>
      <c r="W183" s="63"/>
    </row>
    <row r="184" spans="21:23" s="9" customFormat="1" x14ac:dyDescent="0.3">
      <c r="U184" s="63"/>
      <c r="V184" s="63"/>
      <c r="W184" s="63"/>
    </row>
    <row r="185" spans="21:23" s="9" customFormat="1" x14ac:dyDescent="0.3">
      <c r="U185" s="63"/>
      <c r="V185" s="63"/>
      <c r="W185" s="63"/>
    </row>
    <row r="186" spans="21:23" s="9" customFormat="1" x14ac:dyDescent="0.3">
      <c r="U186" s="63"/>
      <c r="V186" s="63"/>
      <c r="W186" s="63"/>
    </row>
    <row r="187" spans="21:23" s="9" customFormat="1" x14ac:dyDescent="0.3">
      <c r="U187" s="63"/>
      <c r="V187" s="63"/>
      <c r="W187" s="63"/>
    </row>
    <row r="188" spans="21:23" s="9" customFormat="1" x14ac:dyDescent="0.3">
      <c r="U188" s="63"/>
      <c r="V188" s="63"/>
      <c r="W188" s="63"/>
    </row>
    <row r="189" spans="21:23" s="9" customFormat="1" x14ac:dyDescent="0.3">
      <c r="U189" s="63"/>
      <c r="V189" s="63"/>
      <c r="W189" s="63"/>
    </row>
    <row r="190" spans="21:23" s="9" customFormat="1" x14ac:dyDescent="0.3">
      <c r="U190" s="63"/>
      <c r="V190" s="63"/>
      <c r="W190" s="63"/>
    </row>
    <row r="191" spans="21:23" s="9" customFormat="1" x14ac:dyDescent="0.3">
      <c r="U191" s="63"/>
      <c r="V191" s="63"/>
      <c r="W191" s="63"/>
    </row>
    <row r="192" spans="21:23" s="9" customFormat="1" x14ac:dyDescent="0.3">
      <c r="U192" s="63"/>
      <c r="V192" s="63"/>
      <c r="W192" s="63"/>
    </row>
    <row r="193" spans="21:23" s="9" customFormat="1" x14ac:dyDescent="0.3">
      <c r="U193" s="63"/>
      <c r="V193" s="63"/>
      <c r="W193" s="63"/>
    </row>
    <row r="194" spans="21:23" s="9" customFormat="1" x14ac:dyDescent="0.3">
      <c r="U194" s="63"/>
      <c r="V194" s="63"/>
      <c r="W194" s="63"/>
    </row>
    <row r="195" spans="21:23" s="9" customFormat="1" x14ac:dyDescent="0.3">
      <c r="U195" s="63"/>
      <c r="V195" s="63"/>
      <c r="W195" s="63"/>
    </row>
    <row r="196" spans="21:23" s="9" customFormat="1" x14ac:dyDescent="0.3">
      <c r="U196" s="63"/>
      <c r="V196" s="63"/>
      <c r="W196" s="63"/>
    </row>
    <row r="197" spans="21:23" s="9" customFormat="1" x14ac:dyDescent="0.3">
      <c r="U197" s="63"/>
      <c r="V197" s="63"/>
      <c r="W197" s="63"/>
    </row>
    <row r="198" spans="21:23" s="9" customFormat="1" x14ac:dyDescent="0.3">
      <c r="U198" s="63"/>
      <c r="V198" s="63"/>
      <c r="W198" s="63"/>
    </row>
    <row r="199" spans="21:23" s="9" customFormat="1" x14ac:dyDescent="0.3">
      <c r="U199" s="63"/>
      <c r="V199" s="63"/>
      <c r="W199" s="63"/>
    </row>
    <row r="200" spans="21:23" s="9" customFormat="1" x14ac:dyDescent="0.3">
      <c r="U200" s="63"/>
      <c r="V200" s="63"/>
      <c r="W200" s="63"/>
    </row>
    <row r="201" spans="21:23" s="9" customFormat="1" x14ac:dyDescent="0.3">
      <c r="U201" s="63"/>
      <c r="V201" s="63"/>
      <c r="W201" s="63"/>
    </row>
    <row r="202" spans="21:23" s="9" customFormat="1" x14ac:dyDescent="0.3">
      <c r="U202" s="63"/>
      <c r="V202" s="63"/>
      <c r="W202" s="63"/>
    </row>
    <row r="203" spans="21:23" s="9" customFormat="1" x14ac:dyDescent="0.3">
      <c r="U203" s="63"/>
      <c r="V203" s="63"/>
      <c r="W203" s="63"/>
    </row>
    <row r="204" spans="21:23" s="9" customFormat="1" x14ac:dyDescent="0.3">
      <c r="U204" s="63"/>
      <c r="V204" s="63"/>
      <c r="W204" s="63"/>
    </row>
    <row r="205" spans="21:23" s="9" customFormat="1" x14ac:dyDescent="0.3">
      <c r="U205" s="63"/>
      <c r="V205" s="63"/>
      <c r="W205" s="63"/>
    </row>
    <row r="206" spans="21:23" s="9" customFormat="1" x14ac:dyDescent="0.3">
      <c r="U206" s="63"/>
      <c r="V206" s="63"/>
      <c r="W206" s="63"/>
    </row>
    <row r="207" spans="21:23" s="9" customFormat="1" x14ac:dyDescent="0.3">
      <c r="U207" s="63"/>
      <c r="V207" s="63"/>
      <c r="W207" s="63"/>
    </row>
    <row r="208" spans="21:23" s="9" customFormat="1" x14ac:dyDescent="0.3">
      <c r="U208" s="63"/>
      <c r="V208" s="63"/>
      <c r="W208" s="63"/>
    </row>
    <row r="209" spans="21:23" s="9" customFormat="1" x14ac:dyDescent="0.3">
      <c r="U209" s="63"/>
      <c r="V209" s="63"/>
      <c r="W209" s="63"/>
    </row>
    <row r="210" spans="21:23" s="9" customFormat="1" x14ac:dyDescent="0.3">
      <c r="U210" s="63"/>
      <c r="V210" s="63"/>
      <c r="W210" s="63"/>
    </row>
    <row r="211" spans="21:23" s="9" customFormat="1" x14ac:dyDescent="0.3">
      <c r="U211" s="63"/>
      <c r="V211" s="63"/>
      <c r="W211" s="63"/>
    </row>
    <row r="212" spans="21:23" s="9" customFormat="1" x14ac:dyDescent="0.3">
      <c r="U212" s="63"/>
      <c r="V212" s="63"/>
      <c r="W212" s="63"/>
    </row>
    <row r="213" spans="21:23" s="9" customFormat="1" x14ac:dyDescent="0.3">
      <c r="U213" s="63"/>
      <c r="V213" s="63"/>
      <c r="W213" s="63"/>
    </row>
    <row r="214" spans="21:23" s="9" customFormat="1" x14ac:dyDescent="0.3">
      <c r="U214" s="63"/>
      <c r="V214" s="63"/>
      <c r="W214" s="63"/>
    </row>
    <row r="215" spans="21:23" s="9" customFormat="1" x14ac:dyDescent="0.3">
      <c r="U215" s="63"/>
      <c r="V215" s="63"/>
      <c r="W215" s="63"/>
    </row>
    <row r="216" spans="21:23" s="9" customFormat="1" x14ac:dyDescent="0.3">
      <c r="U216" s="63"/>
      <c r="V216" s="63"/>
      <c r="W216" s="63"/>
    </row>
    <row r="217" spans="21:23" s="9" customFormat="1" x14ac:dyDescent="0.3">
      <c r="U217" s="63"/>
      <c r="V217" s="63"/>
      <c r="W217" s="63"/>
    </row>
    <row r="218" spans="21:23" s="9" customFormat="1" x14ac:dyDescent="0.3">
      <c r="U218" s="63"/>
      <c r="V218" s="63"/>
      <c r="W218" s="63"/>
    </row>
    <row r="219" spans="21:23" s="9" customFormat="1" x14ac:dyDescent="0.3">
      <c r="U219" s="63"/>
      <c r="V219" s="63"/>
      <c r="W219" s="63"/>
    </row>
    <row r="220" spans="21:23" s="9" customFormat="1" x14ac:dyDescent="0.3">
      <c r="U220" s="63"/>
      <c r="V220" s="63"/>
      <c r="W220" s="63"/>
    </row>
    <row r="221" spans="21:23" s="9" customFormat="1" x14ac:dyDescent="0.3">
      <c r="U221" s="63"/>
      <c r="V221" s="63"/>
      <c r="W221" s="63"/>
    </row>
    <row r="222" spans="21:23" s="9" customFormat="1" x14ac:dyDescent="0.3">
      <c r="U222" s="63"/>
      <c r="V222" s="63"/>
      <c r="W222" s="63"/>
    </row>
    <row r="223" spans="21:23" s="9" customFormat="1" x14ac:dyDescent="0.3">
      <c r="U223" s="63"/>
      <c r="V223" s="63"/>
      <c r="W223" s="63"/>
    </row>
    <row r="224" spans="21:23" s="9" customFormat="1" x14ac:dyDescent="0.3">
      <c r="U224" s="63"/>
      <c r="V224" s="63"/>
      <c r="W224" s="63"/>
    </row>
    <row r="225" spans="21:23" s="9" customFormat="1" x14ac:dyDescent="0.3">
      <c r="U225" s="63"/>
      <c r="V225" s="63"/>
      <c r="W225" s="63"/>
    </row>
    <row r="226" spans="21:23" s="9" customFormat="1" x14ac:dyDescent="0.3">
      <c r="U226" s="63"/>
      <c r="V226" s="63"/>
      <c r="W226" s="63"/>
    </row>
    <row r="227" spans="21:23" s="9" customFormat="1" x14ac:dyDescent="0.3">
      <c r="U227" s="63"/>
      <c r="V227" s="63"/>
      <c r="W227" s="63"/>
    </row>
    <row r="228" spans="21:23" s="9" customFormat="1" x14ac:dyDescent="0.3">
      <c r="U228" s="63"/>
      <c r="V228" s="63"/>
      <c r="W228" s="63"/>
    </row>
    <row r="229" spans="21:23" s="9" customFormat="1" x14ac:dyDescent="0.3">
      <c r="U229" s="63"/>
      <c r="V229" s="63"/>
      <c r="W229" s="63"/>
    </row>
    <row r="230" spans="21:23" s="9" customFormat="1" x14ac:dyDescent="0.3">
      <c r="U230" s="63"/>
      <c r="V230" s="63"/>
      <c r="W230" s="63"/>
    </row>
    <row r="231" spans="21:23" s="9" customFormat="1" x14ac:dyDescent="0.3">
      <c r="U231" s="63"/>
      <c r="V231" s="63"/>
      <c r="W231" s="63"/>
    </row>
    <row r="232" spans="21:23" s="9" customFormat="1" x14ac:dyDescent="0.3">
      <c r="U232" s="63"/>
      <c r="V232" s="63"/>
      <c r="W232" s="63"/>
    </row>
    <row r="233" spans="21:23" s="9" customFormat="1" x14ac:dyDescent="0.3">
      <c r="U233" s="63"/>
      <c r="V233" s="63"/>
      <c r="W233" s="63"/>
    </row>
    <row r="234" spans="21:23" s="9" customFormat="1" x14ac:dyDescent="0.3">
      <c r="U234" s="63"/>
      <c r="V234" s="63"/>
      <c r="W234" s="63"/>
    </row>
    <row r="235" spans="21:23" s="9" customFormat="1" x14ac:dyDescent="0.3">
      <c r="U235" s="63"/>
      <c r="V235" s="63"/>
      <c r="W235" s="63"/>
    </row>
    <row r="236" spans="21:23" s="9" customFormat="1" x14ac:dyDescent="0.3">
      <c r="U236" s="63"/>
      <c r="V236" s="63"/>
      <c r="W236" s="63"/>
    </row>
    <row r="237" spans="21:23" s="9" customFormat="1" x14ac:dyDescent="0.3">
      <c r="U237" s="63"/>
      <c r="V237" s="63"/>
      <c r="W237" s="63"/>
    </row>
    <row r="238" spans="21:23" s="9" customFormat="1" x14ac:dyDescent="0.3">
      <c r="U238" s="63"/>
      <c r="V238" s="63"/>
      <c r="W238" s="63"/>
    </row>
    <row r="239" spans="21:23" s="9" customFormat="1" x14ac:dyDescent="0.3">
      <c r="U239" s="63"/>
      <c r="V239" s="63"/>
      <c r="W239" s="63"/>
    </row>
    <row r="240" spans="21:23" s="9" customFormat="1" x14ac:dyDescent="0.3">
      <c r="U240" s="63"/>
      <c r="V240" s="63"/>
      <c r="W240" s="63"/>
    </row>
    <row r="241" spans="21:23" s="9" customFormat="1" x14ac:dyDescent="0.3">
      <c r="U241" s="63"/>
      <c r="V241" s="63"/>
      <c r="W241" s="63"/>
    </row>
    <row r="242" spans="21:23" s="9" customFormat="1" x14ac:dyDescent="0.3">
      <c r="U242" s="63"/>
      <c r="V242" s="63"/>
      <c r="W242" s="63"/>
    </row>
    <row r="243" spans="21:23" s="9" customFormat="1" x14ac:dyDescent="0.3">
      <c r="U243" s="63"/>
      <c r="V243" s="63"/>
      <c r="W243" s="63"/>
    </row>
    <row r="244" spans="21:23" s="9" customFormat="1" x14ac:dyDescent="0.3">
      <c r="U244" s="63"/>
      <c r="V244" s="63"/>
      <c r="W244" s="63"/>
    </row>
    <row r="245" spans="21:23" s="9" customFormat="1" x14ac:dyDescent="0.3">
      <c r="U245" s="63"/>
      <c r="V245" s="63"/>
      <c r="W245" s="63"/>
    </row>
    <row r="246" spans="21:23" s="9" customFormat="1" x14ac:dyDescent="0.3">
      <c r="U246" s="63"/>
      <c r="V246" s="63"/>
      <c r="W246" s="63"/>
    </row>
    <row r="247" spans="21:23" s="9" customFormat="1" x14ac:dyDescent="0.3">
      <c r="U247" s="63"/>
      <c r="V247" s="63"/>
      <c r="W247" s="63"/>
    </row>
    <row r="248" spans="21:23" s="9" customFormat="1" x14ac:dyDescent="0.3">
      <c r="U248" s="63"/>
      <c r="V248" s="63"/>
      <c r="W248" s="63"/>
    </row>
    <row r="249" spans="21:23" s="9" customFormat="1" x14ac:dyDescent="0.3">
      <c r="U249" s="63"/>
      <c r="V249" s="63"/>
      <c r="W249" s="63"/>
    </row>
    <row r="250" spans="21:23" s="9" customFormat="1" x14ac:dyDescent="0.3">
      <c r="U250" s="63"/>
      <c r="V250" s="63"/>
      <c r="W250" s="63"/>
    </row>
    <row r="251" spans="21:23" s="9" customFormat="1" x14ac:dyDescent="0.3">
      <c r="U251" s="63"/>
      <c r="V251" s="63"/>
      <c r="W251" s="63"/>
    </row>
    <row r="252" spans="21:23" s="9" customFormat="1" x14ac:dyDescent="0.3">
      <c r="U252" s="63"/>
      <c r="V252" s="63"/>
      <c r="W252" s="63"/>
    </row>
    <row r="253" spans="21:23" s="9" customFormat="1" x14ac:dyDescent="0.3">
      <c r="U253" s="63"/>
      <c r="V253" s="63"/>
      <c r="W253" s="63"/>
    </row>
    <row r="254" spans="21:23" s="9" customFormat="1" x14ac:dyDescent="0.3">
      <c r="U254" s="63"/>
      <c r="V254" s="63"/>
      <c r="W254" s="63"/>
    </row>
    <row r="255" spans="21:23" s="9" customFormat="1" x14ac:dyDescent="0.3">
      <c r="U255" s="63"/>
      <c r="V255" s="63"/>
      <c r="W255" s="63"/>
    </row>
    <row r="256" spans="21:23" s="9" customFormat="1" x14ac:dyDescent="0.3">
      <c r="U256" s="63"/>
      <c r="V256" s="63"/>
      <c r="W256" s="63"/>
    </row>
    <row r="257" spans="21:23" s="9" customFormat="1" x14ac:dyDescent="0.3">
      <c r="U257" s="63"/>
      <c r="V257" s="63"/>
      <c r="W257" s="63"/>
    </row>
    <row r="258" spans="21:23" s="9" customFormat="1" x14ac:dyDescent="0.3">
      <c r="U258" s="63"/>
      <c r="V258" s="63"/>
      <c r="W258" s="63"/>
    </row>
    <row r="259" spans="21:23" s="9" customFormat="1" x14ac:dyDescent="0.3">
      <c r="U259" s="63"/>
      <c r="V259" s="63"/>
      <c r="W259" s="63"/>
    </row>
    <row r="260" spans="21:23" s="9" customFormat="1" x14ac:dyDescent="0.3">
      <c r="U260" s="63"/>
      <c r="V260" s="63"/>
      <c r="W260" s="63"/>
    </row>
    <row r="261" spans="21:23" s="9" customFormat="1" x14ac:dyDescent="0.3">
      <c r="U261" s="63"/>
      <c r="V261" s="63"/>
      <c r="W261" s="63"/>
    </row>
    <row r="262" spans="21:23" s="9" customFormat="1" x14ac:dyDescent="0.3">
      <c r="U262" s="63"/>
      <c r="V262" s="63"/>
      <c r="W262" s="63"/>
    </row>
    <row r="263" spans="21:23" s="9" customFormat="1" x14ac:dyDescent="0.3">
      <c r="U263" s="63"/>
      <c r="V263" s="63"/>
      <c r="W263" s="63"/>
    </row>
    <row r="264" spans="21:23" s="9" customFormat="1" x14ac:dyDescent="0.3">
      <c r="U264" s="63"/>
      <c r="V264" s="63"/>
      <c r="W264" s="63"/>
    </row>
    <row r="265" spans="21:23" s="9" customFormat="1" x14ac:dyDescent="0.3">
      <c r="U265" s="63"/>
      <c r="V265" s="63"/>
      <c r="W265" s="63"/>
    </row>
    <row r="266" spans="21:23" s="9" customFormat="1" x14ac:dyDescent="0.3">
      <c r="U266" s="63"/>
      <c r="V266" s="63"/>
      <c r="W266" s="63"/>
    </row>
    <row r="267" spans="21:23" s="9" customFormat="1" x14ac:dyDescent="0.3">
      <c r="U267" s="63"/>
      <c r="V267" s="63"/>
      <c r="W267" s="63"/>
    </row>
    <row r="268" spans="21:23" s="9" customFormat="1" x14ac:dyDescent="0.3">
      <c r="U268" s="63"/>
      <c r="V268" s="63"/>
      <c r="W268" s="63"/>
    </row>
    <row r="269" spans="21:23" s="9" customFormat="1" x14ac:dyDescent="0.3">
      <c r="U269" s="63"/>
      <c r="V269" s="63"/>
      <c r="W269" s="63"/>
    </row>
    <row r="270" spans="21:23" s="9" customFormat="1" x14ac:dyDescent="0.3">
      <c r="U270" s="63"/>
      <c r="V270" s="63"/>
      <c r="W270" s="63"/>
    </row>
    <row r="271" spans="21:23" s="9" customFormat="1" x14ac:dyDescent="0.3">
      <c r="U271" s="63"/>
      <c r="V271" s="63"/>
      <c r="W271" s="63"/>
    </row>
    <row r="272" spans="21:23" s="9" customFormat="1" x14ac:dyDescent="0.3">
      <c r="U272" s="63"/>
      <c r="V272" s="63"/>
      <c r="W272" s="63"/>
    </row>
    <row r="273" spans="21:23" s="9" customFormat="1" x14ac:dyDescent="0.3">
      <c r="U273" s="63"/>
      <c r="V273" s="63"/>
      <c r="W273" s="63"/>
    </row>
    <row r="274" spans="21:23" s="9" customFormat="1" x14ac:dyDescent="0.3">
      <c r="U274" s="63"/>
      <c r="V274" s="63"/>
      <c r="W274" s="63"/>
    </row>
    <row r="275" spans="21:23" s="9" customFormat="1" x14ac:dyDescent="0.3">
      <c r="U275" s="63"/>
      <c r="V275" s="63"/>
      <c r="W275" s="63"/>
    </row>
    <row r="276" spans="21:23" s="9" customFormat="1" x14ac:dyDescent="0.3">
      <c r="U276" s="63"/>
      <c r="V276" s="63"/>
      <c r="W276" s="63"/>
    </row>
    <row r="277" spans="21:23" s="9" customFormat="1" x14ac:dyDescent="0.3">
      <c r="U277" s="63"/>
      <c r="V277" s="63"/>
      <c r="W277" s="63"/>
    </row>
    <row r="278" spans="21:23" s="9" customFormat="1" x14ac:dyDescent="0.3">
      <c r="U278" s="63"/>
      <c r="V278" s="63"/>
      <c r="W278" s="63"/>
    </row>
    <row r="279" spans="21:23" s="9" customFormat="1" x14ac:dyDescent="0.3">
      <c r="U279" s="63"/>
      <c r="V279" s="63"/>
      <c r="W279" s="63"/>
    </row>
    <row r="280" spans="21:23" s="9" customFormat="1" x14ac:dyDescent="0.3">
      <c r="U280" s="63"/>
      <c r="V280" s="63"/>
      <c r="W280" s="63"/>
    </row>
    <row r="281" spans="21:23" s="9" customFormat="1" x14ac:dyDescent="0.3">
      <c r="U281" s="63"/>
      <c r="V281" s="63"/>
      <c r="W281" s="63"/>
    </row>
    <row r="282" spans="21:23" s="9" customFormat="1" x14ac:dyDescent="0.3">
      <c r="U282" s="63"/>
      <c r="V282" s="63"/>
      <c r="W282" s="63"/>
    </row>
    <row r="283" spans="21:23" s="9" customFormat="1" x14ac:dyDescent="0.3">
      <c r="U283" s="63"/>
      <c r="V283" s="63"/>
      <c r="W283" s="63"/>
    </row>
    <row r="284" spans="21:23" s="9" customFormat="1" x14ac:dyDescent="0.3">
      <c r="U284" s="63"/>
      <c r="V284" s="63"/>
      <c r="W284" s="63"/>
    </row>
    <row r="285" spans="21:23" s="9" customFormat="1" x14ac:dyDescent="0.3">
      <c r="U285" s="63"/>
      <c r="V285" s="63"/>
      <c r="W285" s="63"/>
    </row>
    <row r="286" spans="21:23" s="9" customFormat="1" x14ac:dyDescent="0.3">
      <c r="U286" s="63"/>
      <c r="V286" s="63"/>
      <c r="W286" s="63"/>
    </row>
    <row r="287" spans="21:23" s="9" customFormat="1" x14ac:dyDescent="0.3">
      <c r="U287" s="63"/>
      <c r="V287" s="63"/>
      <c r="W287" s="63"/>
    </row>
    <row r="288" spans="21:23" s="9" customFormat="1" x14ac:dyDescent="0.3">
      <c r="U288" s="63"/>
      <c r="V288" s="63"/>
      <c r="W288" s="63"/>
    </row>
    <row r="289" spans="21:23" s="9" customFormat="1" x14ac:dyDescent="0.3">
      <c r="U289" s="63"/>
      <c r="V289" s="63"/>
      <c r="W289" s="63"/>
    </row>
    <row r="290" spans="21:23" s="9" customFormat="1" x14ac:dyDescent="0.3">
      <c r="U290" s="63"/>
      <c r="V290" s="63"/>
      <c r="W290" s="63"/>
    </row>
    <row r="291" spans="21:23" s="9" customFormat="1" x14ac:dyDescent="0.3">
      <c r="U291" s="63"/>
      <c r="V291" s="63"/>
      <c r="W291" s="63"/>
    </row>
    <row r="292" spans="21:23" s="9" customFormat="1" x14ac:dyDescent="0.3">
      <c r="U292" s="63"/>
      <c r="V292" s="63"/>
      <c r="W292" s="63"/>
    </row>
    <row r="293" spans="21:23" s="9" customFormat="1" x14ac:dyDescent="0.3">
      <c r="U293" s="63"/>
      <c r="V293" s="63"/>
      <c r="W293" s="63"/>
    </row>
    <row r="294" spans="21:23" s="9" customFormat="1" x14ac:dyDescent="0.3">
      <c r="U294" s="63"/>
      <c r="V294" s="63"/>
      <c r="W294" s="63"/>
    </row>
    <row r="295" spans="21:23" s="9" customFormat="1" x14ac:dyDescent="0.3">
      <c r="U295" s="63"/>
      <c r="V295" s="63"/>
      <c r="W295" s="63"/>
    </row>
    <row r="296" spans="21:23" s="9" customFormat="1" x14ac:dyDescent="0.3">
      <c r="U296" s="63"/>
      <c r="V296" s="63"/>
      <c r="W296" s="63"/>
    </row>
    <row r="297" spans="21:23" s="9" customFormat="1" x14ac:dyDescent="0.3">
      <c r="U297" s="63"/>
      <c r="V297" s="63"/>
      <c r="W297" s="63"/>
    </row>
    <row r="298" spans="21:23" s="9" customFormat="1" x14ac:dyDescent="0.3">
      <c r="U298" s="63"/>
      <c r="V298" s="63"/>
      <c r="W298" s="63"/>
    </row>
    <row r="299" spans="21:23" s="9" customFormat="1" x14ac:dyDescent="0.3">
      <c r="U299" s="63"/>
      <c r="V299" s="63"/>
      <c r="W299" s="63"/>
    </row>
    <row r="300" spans="21:23" s="9" customFormat="1" x14ac:dyDescent="0.3">
      <c r="U300" s="63"/>
      <c r="V300" s="63"/>
      <c r="W300" s="63"/>
    </row>
    <row r="301" spans="21:23" s="9" customFormat="1" x14ac:dyDescent="0.3">
      <c r="U301" s="63"/>
      <c r="V301" s="63"/>
      <c r="W301" s="63"/>
    </row>
    <row r="302" spans="21:23" s="9" customFormat="1" x14ac:dyDescent="0.3">
      <c r="U302" s="63"/>
      <c r="V302" s="63"/>
      <c r="W302" s="63"/>
    </row>
    <row r="303" spans="21:23" s="9" customFormat="1" x14ac:dyDescent="0.3">
      <c r="U303" s="63"/>
      <c r="V303" s="63"/>
      <c r="W303" s="63"/>
    </row>
    <row r="304" spans="21:23" s="9" customFormat="1" x14ac:dyDescent="0.3">
      <c r="U304" s="63"/>
      <c r="V304" s="63"/>
      <c r="W304" s="63"/>
    </row>
    <row r="305" spans="21:23" s="9" customFormat="1" x14ac:dyDescent="0.3">
      <c r="U305" s="63"/>
      <c r="V305" s="63"/>
      <c r="W305" s="63"/>
    </row>
    <row r="306" spans="21:23" s="9" customFormat="1" x14ac:dyDescent="0.3">
      <c r="U306" s="63"/>
      <c r="V306" s="63"/>
      <c r="W306" s="63"/>
    </row>
    <row r="307" spans="21:23" s="9" customFormat="1" x14ac:dyDescent="0.3">
      <c r="U307" s="63"/>
      <c r="V307" s="63"/>
      <c r="W307" s="63"/>
    </row>
    <row r="308" spans="21:23" s="9" customFormat="1" x14ac:dyDescent="0.3">
      <c r="U308" s="63"/>
      <c r="V308" s="63"/>
      <c r="W308" s="63"/>
    </row>
    <row r="309" spans="21:23" s="9" customFormat="1" x14ac:dyDescent="0.3">
      <c r="U309" s="63"/>
      <c r="V309" s="63"/>
      <c r="W309" s="63"/>
    </row>
    <row r="310" spans="21:23" s="9" customFormat="1" x14ac:dyDescent="0.3">
      <c r="U310" s="63"/>
      <c r="V310" s="63"/>
      <c r="W310" s="63"/>
    </row>
    <row r="311" spans="21:23" s="9" customFormat="1" x14ac:dyDescent="0.3">
      <c r="U311" s="63"/>
      <c r="V311" s="63"/>
      <c r="W311" s="63"/>
    </row>
    <row r="312" spans="21:23" s="9" customFormat="1" x14ac:dyDescent="0.3">
      <c r="U312" s="63"/>
      <c r="V312" s="63"/>
      <c r="W312" s="63"/>
    </row>
    <row r="313" spans="21:23" s="9" customFormat="1" x14ac:dyDescent="0.3">
      <c r="U313" s="63"/>
      <c r="V313" s="63"/>
      <c r="W313" s="63"/>
    </row>
    <row r="314" spans="21:23" s="9" customFormat="1" x14ac:dyDescent="0.3">
      <c r="U314" s="63"/>
      <c r="V314" s="63"/>
      <c r="W314" s="63"/>
    </row>
    <row r="315" spans="21:23" s="9" customFormat="1" x14ac:dyDescent="0.3">
      <c r="U315" s="63"/>
      <c r="V315" s="63"/>
      <c r="W315" s="63"/>
    </row>
    <row r="316" spans="21:23" s="9" customFormat="1" x14ac:dyDescent="0.3">
      <c r="U316" s="63"/>
      <c r="V316" s="63"/>
      <c r="W316" s="63"/>
    </row>
    <row r="317" spans="21:23" s="9" customFormat="1" x14ac:dyDescent="0.3">
      <c r="U317" s="63"/>
      <c r="V317" s="63"/>
      <c r="W317" s="63"/>
    </row>
    <row r="318" spans="21:23" s="9" customFormat="1" x14ac:dyDescent="0.3">
      <c r="U318" s="63"/>
      <c r="V318" s="63"/>
      <c r="W318" s="63"/>
    </row>
    <row r="319" spans="21:23" s="9" customFormat="1" x14ac:dyDescent="0.3">
      <c r="U319" s="63"/>
      <c r="V319" s="63"/>
      <c r="W319" s="63"/>
    </row>
    <row r="320" spans="21:23" s="9" customFormat="1" x14ac:dyDescent="0.3">
      <c r="U320" s="63"/>
      <c r="V320" s="63"/>
      <c r="W320" s="63"/>
    </row>
    <row r="321" spans="21:23" s="9" customFormat="1" x14ac:dyDescent="0.3">
      <c r="U321" s="63"/>
      <c r="V321" s="63"/>
      <c r="W321" s="63"/>
    </row>
    <row r="322" spans="21:23" s="9" customFormat="1" x14ac:dyDescent="0.3">
      <c r="U322" s="63"/>
      <c r="V322" s="63"/>
      <c r="W322" s="63"/>
    </row>
    <row r="323" spans="21:23" s="9" customFormat="1" x14ac:dyDescent="0.3">
      <c r="U323" s="63"/>
      <c r="V323" s="63"/>
      <c r="W323" s="63"/>
    </row>
    <row r="324" spans="21:23" s="9" customFormat="1" x14ac:dyDescent="0.3">
      <c r="U324" s="63"/>
      <c r="V324" s="63"/>
      <c r="W324" s="63"/>
    </row>
    <row r="325" spans="21:23" s="9" customFormat="1" x14ac:dyDescent="0.3">
      <c r="U325" s="63"/>
      <c r="V325" s="63"/>
      <c r="W325" s="63"/>
    </row>
    <row r="326" spans="21:23" s="9" customFormat="1" x14ac:dyDescent="0.3">
      <c r="U326" s="63"/>
      <c r="V326" s="63"/>
      <c r="W326" s="63"/>
    </row>
    <row r="327" spans="21:23" s="9" customFormat="1" x14ac:dyDescent="0.3">
      <c r="U327" s="63"/>
      <c r="V327" s="63"/>
      <c r="W327" s="63"/>
    </row>
    <row r="328" spans="21:23" s="9" customFormat="1" x14ac:dyDescent="0.3">
      <c r="U328" s="63"/>
      <c r="V328" s="63"/>
      <c r="W328" s="63"/>
    </row>
    <row r="329" spans="21:23" s="9" customFormat="1" x14ac:dyDescent="0.3">
      <c r="U329" s="63"/>
      <c r="V329" s="63"/>
      <c r="W329" s="63"/>
    </row>
    <row r="330" spans="21:23" s="9" customFormat="1" x14ac:dyDescent="0.3">
      <c r="U330" s="63"/>
      <c r="V330" s="63"/>
      <c r="W330" s="63"/>
    </row>
    <row r="331" spans="21:23" s="9" customFormat="1" x14ac:dyDescent="0.3">
      <c r="U331" s="63"/>
      <c r="V331" s="63"/>
      <c r="W331" s="63"/>
    </row>
    <row r="332" spans="21:23" s="9" customFormat="1" x14ac:dyDescent="0.3">
      <c r="U332" s="63"/>
      <c r="V332" s="63"/>
      <c r="W332" s="63"/>
    </row>
    <row r="333" spans="21:23" s="9" customFormat="1" x14ac:dyDescent="0.3">
      <c r="U333" s="63"/>
      <c r="V333" s="63"/>
      <c r="W333" s="63"/>
    </row>
    <row r="334" spans="21:23" s="9" customFormat="1" x14ac:dyDescent="0.3">
      <c r="U334" s="63"/>
      <c r="V334" s="63"/>
      <c r="W334" s="63"/>
    </row>
    <row r="335" spans="21:23" s="9" customFormat="1" x14ac:dyDescent="0.3">
      <c r="U335" s="63"/>
      <c r="V335" s="63"/>
      <c r="W335" s="63"/>
    </row>
    <row r="336" spans="21:23" s="9" customFormat="1" x14ac:dyDescent="0.3">
      <c r="U336" s="63"/>
      <c r="V336" s="63"/>
      <c r="W336" s="63"/>
    </row>
    <row r="337" spans="21:23" s="9" customFormat="1" x14ac:dyDescent="0.3">
      <c r="U337" s="63"/>
      <c r="V337" s="63"/>
      <c r="W337" s="63"/>
    </row>
    <row r="338" spans="21:23" s="9" customFormat="1" x14ac:dyDescent="0.3">
      <c r="U338" s="63"/>
      <c r="V338" s="63"/>
      <c r="W338" s="63"/>
    </row>
    <row r="339" spans="21:23" s="9" customFormat="1" x14ac:dyDescent="0.3">
      <c r="U339" s="63"/>
      <c r="V339" s="63"/>
      <c r="W339" s="63"/>
    </row>
    <row r="340" spans="21:23" s="9" customFormat="1" x14ac:dyDescent="0.3">
      <c r="U340" s="63"/>
      <c r="V340" s="63"/>
      <c r="W340" s="63"/>
    </row>
    <row r="341" spans="21:23" s="9" customFormat="1" x14ac:dyDescent="0.3">
      <c r="U341" s="63"/>
      <c r="V341" s="63"/>
      <c r="W341" s="63"/>
    </row>
    <row r="342" spans="21:23" s="9" customFormat="1" x14ac:dyDescent="0.3">
      <c r="U342" s="63"/>
      <c r="V342" s="63"/>
      <c r="W342" s="63"/>
    </row>
    <row r="343" spans="21:23" s="9" customFormat="1" x14ac:dyDescent="0.3">
      <c r="U343" s="63"/>
      <c r="V343" s="63"/>
      <c r="W343" s="63"/>
    </row>
    <row r="344" spans="21:23" s="9" customFormat="1" x14ac:dyDescent="0.3">
      <c r="U344" s="63"/>
      <c r="V344" s="63"/>
      <c r="W344" s="63"/>
    </row>
    <row r="345" spans="21:23" s="9" customFormat="1" x14ac:dyDescent="0.3">
      <c r="U345" s="63"/>
      <c r="V345" s="63"/>
      <c r="W345" s="63"/>
    </row>
    <row r="346" spans="21:23" s="9" customFormat="1" x14ac:dyDescent="0.3">
      <c r="U346" s="63"/>
      <c r="V346" s="63"/>
      <c r="W346" s="63"/>
    </row>
    <row r="347" spans="21:23" s="9" customFormat="1" x14ac:dyDescent="0.3">
      <c r="U347" s="63"/>
      <c r="V347" s="63"/>
      <c r="W347" s="63"/>
    </row>
    <row r="348" spans="21:23" s="9" customFormat="1" x14ac:dyDescent="0.3">
      <c r="U348" s="63"/>
      <c r="V348" s="63"/>
      <c r="W348" s="63"/>
    </row>
    <row r="349" spans="21:23" s="9" customFormat="1" x14ac:dyDescent="0.3">
      <c r="U349" s="63"/>
      <c r="V349" s="63"/>
      <c r="W349" s="63"/>
    </row>
    <row r="350" spans="21:23" s="9" customFormat="1" x14ac:dyDescent="0.3">
      <c r="U350" s="63"/>
      <c r="V350" s="63"/>
      <c r="W350" s="63"/>
    </row>
    <row r="351" spans="21:23" s="9" customFormat="1" x14ac:dyDescent="0.3">
      <c r="U351" s="63"/>
      <c r="V351" s="63"/>
      <c r="W351" s="63"/>
    </row>
    <row r="352" spans="21:23" s="9" customFormat="1" x14ac:dyDescent="0.3">
      <c r="U352" s="63"/>
      <c r="V352" s="63"/>
      <c r="W352" s="63"/>
    </row>
    <row r="353" spans="21:23" s="9" customFormat="1" x14ac:dyDescent="0.3">
      <c r="U353" s="63"/>
      <c r="V353" s="63"/>
      <c r="W353" s="63"/>
    </row>
    <row r="354" spans="21:23" s="9" customFormat="1" x14ac:dyDescent="0.3">
      <c r="U354" s="63"/>
      <c r="V354" s="63"/>
      <c r="W354" s="63"/>
    </row>
    <row r="355" spans="21:23" s="9" customFormat="1" x14ac:dyDescent="0.3">
      <c r="U355" s="63"/>
      <c r="V355" s="63"/>
      <c r="W355" s="63"/>
    </row>
    <row r="356" spans="21:23" s="9" customFormat="1" x14ac:dyDescent="0.3">
      <c r="U356" s="63"/>
      <c r="V356" s="63"/>
      <c r="W356" s="63"/>
    </row>
    <row r="357" spans="21:23" s="9" customFormat="1" x14ac:dyDescent="0.3">
      <c r="U357" s="63"/>
      <c r="V357" s="63"/>
      <c r="W357" s="63"/>
    </row>
    <row r="358" spans="21:23" s="9" customFormat="1" x14ac:dyDescent="0.3">
      <c r="U358" s="63"/>
      <c r="V358" s="63"/>
      <c r="W358" s="63"/>
    </row>
    <row r="359" spans="21:23" s="9" customFormat="1" x14ac:dyDescent="0.3">
      <c r="U359" s="63"/>
      <c r="V359" s="63"/>
      <c r="W359" s="63"/>
    </row>
    <row r="360" spans="21:23" s="9" customFormat="1" x14ac:dyDescent="0.3">
      <c r="U360" s="63"/>
      <c r="V360" s="63"/>
      <c r="W360" s="63"/>
    </row>
    <row r="361" spans="21:23" s="9" customFormat="1" x14ac:dyDescent="0.3">
      <c r="U361" s="63"/>
      <c r="V361" s="63"/>
      <c r="W361" s="63"/>
    </row>
    <row r="362" spans="21:23" s="9" customFormat="1" x14ac:dyDescent="0.3">
      <c r="U362" s="63"/>
      <c r="V362" s="63"/>
      <c r="W362" s="63"/>
    </row>
    <row r="363" spans="21:23" s="9" customFormat="1" x14ac:dyDescent="0.3">
      <c r="U363" s="63"/>
      <c r="V363" s="63"/>
      <c r="W363" s="63"/>
    </row>
    <row r="364" spans="21:23" s="9" customFormat="1" x14ac:dyDescent="0.3">
      <c r="U364" s="63"/>
      <c r="V364" s="63"/>
      <c r="W364" s="63"/>
    </row>
    <row r="365" spans="21:23" s="9" customFormat="1" x14ac:dyDescent="0.3">
      <c r="U365" s="63"/>
      <c r="V365" s="63"/>
      <c r="W365" s="63"/>
    </row>
    <row r="366" spans="21:23" s="9" customFormat="1" x14ac:dyDescent="0.3">
      <c r="U366" s="63"/>
      <c r="V366" s="63"/>
      <c r="W366" s="63"/>
    </row>
    <row r="367" spans="21:23" s="9" customFormat="1" x14ac:dyDescent="0.3">
      <c r="U367" s="63"/>
      <c r="V367" s="63"/>
      <c r="W367" s="63"/>
    </row>
    <row r="368" spans="21:23" s="9" customFormat="1" x14ac:dyDescent="0.3">
      <c r="U368" s="63"/>
      <c r="V368" s="63"/>
      <c r="W368" s="63"/>
    </row>
    <row r="369" spans="21:23" s="9" customFormat="1" x14ac:dyDescent="0.3">
      <c r="U369" s="63"/>
      <c r="V369" s="63"/>
      <c r="W369" s="63"/>
    </row>
    <row r="370" spans="21:23" s="9" customFormat="1" x14ac:dyDescent="0.3">
      <c r="U370" s="63"/>
      <c r="V370" s="63"/>
      <c r="W370" s="63"/>
    </row>
    <row r="371" spans="21:23" s="9" customFormat="1" x14ac:dyDescent="0.3">
      <c r="U371" s="63"/>
      <c r="V371" s="63"/>
      <c r="W371" s="63"/>
    </row>
    <row r="372" spans="21:23" s="9" customFormat="1" x14ac:dyDescent="0.3">
      <c r="U372" s="63"/>
      <c r="V372" s="63"/>
      <c r="W372" s="63"/>
    </row>
    <row r="373" spans="21:23" s="9" customFormat="1" x14ac:dyDescent="0.3">
      <c r="U373" s="63"/>
      <c r="V373" s="63"/>
      <c r="W373" s="63"/>
    </row>
    <row r="374" spans="21:23" s="9" customFormat="1" x14ac:dyDescent="0.3">
      <c r="U374" s="63"/>
      <c r="V374" s="63"/>
      <c r="W374" s="63"/>
    </row>
    <row r="375" spans="21:23" s="9" customFormat="1" x14ac:dyDescent="0.3">
      <c r="U375" s="63"/>
      <c r="V375" s="63"/>
      <c r="W375" s="63"/>
    </row>
    <row r="376" spans="21:23" s="9" customFormat="1" x14ac:dyDescent="0.3">
      <c r="U376" s="63"/>
      <c r="V376" s="63"/>
      <c r="W376" s="63"/>
    </row>
    <row r="377" spans="21:23" s="9" customFormat="1" x14ac:dyDescent="0.3">
      <c r="U377" s="63"/>
      <c r="V377" s="63"/>
      <c r="W377" s="63"/>
    </row>
    <row r="378" spans="21:23" s="9" customFormat="1" x14ac:dyDescent="0.3">
      <c r="U378" s="63"/>
      <c r="V378" s="63"/>
      <c r="W378" s="63"/>
    </row>
    <row r="379" spans="21:23" s="9" customFormat="1" x14ac:dyDescent="0.3">
      <c r="U379" s="63"/>
      <c r="V379" s="63"/>
      <c r="W379" s="63"/>
    </row>
    <row r="380" spans="21:23" s="9" customFormat="1" x14ac:dyDescent="0.3">
      <c r="U380" s="63"/>
      <c r="V380" s="63"/>
      <c r="W380" s="63"/>
    </row>
    <row r="381" spans="21:23" s="9" customFormat="1" x14ac:dyDescent="0.3">
      <c r="U381" s="63"/>
      <c r="V381" s="63"/>
      <c r="W381" s="63"/>
    </row>
    <row r="382" spans="21:23" s="9" customFormat="1" x14ac:dyDescent="0.3">
      <c r="U382" s="63"/>
      <c r="V382" s="63"/>
      <c r="W382" s="63"/>
    </row>
    <row r="383" spans="21:23" s="9" customFormat="1" x14ac:dyDescent="0.3">
      <c r="U383" s="63"/>
      <c r="V383" s="63"/>
      <c r="W383" s="63"/>
    </row>
    <row r="384" spans="21:23" s="9" customFormat="1" x14ac:dyDescent="0.3">
      <c r="U384" s="63"/>
      <c r="V384" s="63"/>
      <c r="W384" s="63"/>
    </row>
    <row r="385" spans="21:23" s="9" customFormat="1" x14ac:dyDescent="0.3">
      <c r="U385" s="63"/>
      <c r="V385" s="63"/>
      <c r="W385" s="63"/>
    </row>
    <row r="386" spans="21:23" s="9" customFormat="1" x14ac:dyDescent="0.3">
      <c r="U386" s="63"/>
      <c r="V386" s="63"/>
      <c r="W386" s="63"/>
    </row>
    <row r="387" spans="21:23" s="9" customFormat="1" x14ac:dyDescent="0.3">
      <c r="U387" s="63"/>
      <c r="V387" s="63"/>
      <c r="W387" s="63"/>
    </row>
    <row r="388" spans="21:23" s="9" customFormat="1" x14ac:dyDescent="0.3">
      <c r="U388" s="63"/>
      <c r="V388" s="63"/>
      <c r="W388" s="63"/>
    </row>
    <row r="389" spans="21:23" s="9" customFormat="1" x14ac:dyDescent="0.3">
      <c r="U389" s="63"/>
      <c r="V389" s="63"/>
      <c r="W389" s="63"/>
    </row>
    <row r="390" spans="21:23" s="9" customFormat="1" x14ac:dyDescent="0.3">
      <c r="U390" s="63"/>
      <c r="V390" s="63"/>
      <c r="W390" s="63"/>
    </row>
    <row r="391" spans="21:23" s="9" customFormat="1" x14ac:dyDescent="0.3">
      <c r="U391" s="63"/>
      <c r="V391" s="63"/>
      <c r="W391" s="63"/>
    </row>
    <row r="392" spans="21:23" s="9" customFormat="1" x14ac:dyDescent="0.3">
      <c r="U392" s="63"/>
      <c r="V392" s="63"/>
      <c r="W392" s="63"/>
    </row>
    <row r="393" spans="21:23" s="9" customFormat="1" x14ac:dyDescent="0.3">
      <c r="U393" s="63"/>
      <c r="V393" s="63"/>
      <c r="W393" s="63"/>
    </row>
    <row r="394" spans="21:23" s="9" customFormat="1" x14ac:dyDescent="0.3">
      <c r="U394" s="63"/>
      <c r="V394" s="63"/>
      <c r="W394" s="63"/>
    </row>
    <row r="395" spans="21:23" s="9" customFormat="1" x14ac:dyDescent="0.3">
      <c r="U395" s="63"/>
      <c r="V395" s="63"/>
      <c r="W395" s="63"/>
    </row>
    <row r="396" spans="21:23" s="9" customFormat="1" x14ac:dyDescent="0.3">
      <c r="U396" s="63"/>
      <c r="V396" s="63"/>
      <c r="W396" s="63"/>
    </row>
    <row r="397" spans="21:23" s="9" customFormat="1" x14ac:dyDescent="0.3">
      <c r="U397" s="63"/>
      <c r="V397" s="63"/>
      <c r="W397" s="63"/>
    </row>
    <row r="398" spans="21:23" s="9" customFormat="1" x14ac:dyDescent="0.3">
      <c r="U398" s="63"/>
      <c r="V398" s="63"/>
      <c r="W398" s="63"/>
    </row>
    <row r="399" spans="21:23" s="9" customFormat="1" x14ac:dyDescent="0.3">
      <c r="U399" s="63"/>
      <c r="V399" s="63"/>
      <c r="W399" s="63"/>
    </row>
    <row r="400" spans="21:23" s="9" customFormat="1" x14ac:dyDescent="0.3">
      <c r="U400" s="63"/>
      <c r="V400" s="63"/>
      <c r="W400" s="63"/>
    </row>
    <row r="401" spans="21:23" s="9" customFormat="1" x14ac:dyDescent="0.3">
      <c r="U401" s="63"/>
      <c r="V401" s="63"/>
      <c r="W401" s="63"/>
    </row>
    <row r="402" spans="21:23" s="9" customFormat="1" x14ac:dyDescent="0.3">
      <c r="U402" s="63"/>
      <c r="V402" s="63"/>
      <c r="W402" s="63"/>
    </row>
    <row r="403" spans="21:23" s="9" customFormat="1" x14ac:dyDescent="0.3">
      <c r="U403" s="63"/>
      <c r="V403" s="63"/>
      <c r="W403" s="63"/>
    </row>
    <row r="404" spans="21:23" s="9" customFormat="1" x14ac:dyDescent="0.3">
      <c r="U404" s="63"/>
      <c r="V404" s="63"/>
      <c r="W404" s="63"/>
    </row>
    <row r="405" spans="21:23" s="9" customFormat="1" x14ac:dyDescent="0.3">
      <c r="U405" s="63"/>
      <c r="V405" s="63"/>
      <c r="W405" s="63"/>
    </row>
    <row r="406" spans="21:23" s="9" customFormat="1" x14ac:dyDescent="0.3">
      <c r="U406" s="63"/>
      <c r="V406" s="63"/>
      <c r="W406" s="63"/>
    </row>
    <row r="407" spans="21:23" s="9" customFormat="1" x14ac:dyDescent="0.3">
      <c r="U407" s="63"/>
      <c r="V407" s="63"/>
      <c r="W407" s="63"/>
    </row>
    <row r="408" spans="21:23" s="9" customFormat="1" x14ac:dyDescent="0.3">
      <c r="U408" s="63"/>
      <c r="V408" s="63"/>
      <c r="W408" s="63"/>
    </row>
    <row r="409" spans="21:23" s="9" customFormat="1" x14ac:dyDescent="0.3">
      <c r="U409" s="63"/>
      <c r="V409" s="63"/>
      <c r="W409" s="63"/>
    </row>
    <row r="410" spans="21:23" s="9" customFormat="1" x14ac:dyDescent="0.3">
      <c r="U410" s="63"/>
      <c r="V410" s="63"/>
      <c r="W410" s="63"/>
    </row>
    <row r="411" spans="21:23" s="9" customFormat="1" x14ac:dyDescent="0.3">
      <c r="U411" s="63"/>
      <c r="V411" s="63"/>
      <c r="W411" s="63"/>
    </row>
    <row r="412" spans="21:23" s="9" customFormat="1" x14ac:dyDescent="0.3">
      <c r="U412" s="63"/>
      <c r="V412" s="63"/>
      <c r="W412" s="63"/>
    </row>
    <row r="413" spans="21:23" s="9" customFormat="1" x14ac:dyDescent="0.3">
      <c r="U413" s="63"/>
      <c r="V413" s="63"/>
      <c r="W413" s="63"/>
    </row>
    <row r="414" spans="21:23" s="9" customFormat="1" x14ac:dyDescent="0.3">
      <c r="U414" s="63"/>
      <c r="V414" s="63"/>
      <c r="W414" s="63"/>
    </row>
    <row r="415" spans="21:23" s="9" customFormat="1" x14ac:dyDescent="0.3">
      <c r="U415" s="63"/>
      <c r="V415" s="63"/>
      <c r="W415" s="63"/>
    </row>
    <row r="416" spans="21:23" s="9" customFormat="1" x14ac:dyDescent="0.3">
      <c r="U416" s="63"/>
      <c r="V416" s="63"/>
      <c r="W416" s="63"/>
    </row>
    <row r="417" spans="21:23" s="9" customFormat="1" x14ac:dyDescent="0.3">
      <c r="U417" s="63"/>
      <c r="V417" s="63"/>
      <c r="W417" s="63"/>
    </row>
    <row r="418" spans="21:23" s="9" customFormat="1" x14ac:dyDescent="0.3">
      <c r="U418" s="63"/>
      <c r="V418" s="63"/>
      <c r="W418" s="63"/>
    </row>
    <row r="419" spans="21:23" s="9" customFormat="1" x14ac:dyDescent="0.3">
      <c r="U419" s="63"/>
      <c r="V419" s="63"/>
      <c r="W419" s="63"/>
    </row>
    <row r="420" spans="21:23" s="9" customFormat="1" x14ac:dyDescent="0.3">
      <c r="U420" s="63"/>
      <c r="V420" s="63"/>
      <c r="W420" s="63"/>
    </row>
    <row r="421" spans="21:23" s="9" customFormat="1" x14ac:dyDescent="0.3">
      <c r="U421" s="63"/>
      <c r="V421" s="63"/>
      <c r="W421" s="63"/>
    </row>
    <row r="422" spans="21:23" s="9" customFormat="1" x14ac:dyDescent="0.3">
      <c r="U422" s="63"/>
      <c r="V422" s="63"/>
      <c r="W422" s="63"/>
    </row>
    <row r="423" spans="21:23" s="9" customFormat="1" x14ac:dyDescent="0.3">
      <c r="U423" s="63"/>
      <c r="V423" s="63"/>
      <c r="W423" s="63"/>
    </row>
    <row r="424" spans="21:23" s="9" customFormat="1" x14ac:dyDescent="0.3">
      <c r="U424" s="63"/>
      <c r="V424" s="63"/>
      <c r="W424" s="63"/>
    </row>
    <row r="425" spans="21:23" s="9" customFormat="1" x14ac:dyDescent="0.3">
      <c r="U425" s="63"/>
      <c r="V425" s="63"/>
      <c r="W425" s="63"/>
    </row>
    <row r="426" spans="21:23" s="9" customFormat="1" x14ac:dyDescent="0.3">
      <c r="U426" s="63"/>
      <c r="V426" s="63"/>
      <c r="W426" s="63"/>
    </row>
    <row r="427" spans="21:23" s="9" customFormat="1" x14ac:dyDescent="0.3">
      <c r="U427" s="63"/>
      <c r="V427" s="63"/>
      <c r="W427" s="63"/>
    </row>
    <row r="428" spans="21:23" s="9" customFormat="1" x14ac:dyDescent="0.3">
      <c r="U428" s="63"/>
      <c r="V428" s="63"/>
      <c r="W428" s="63"/>
    </row>
    <row r="429" spans="21:23" s="9" customFormat="1" x14ac:dyDescent="0.3">
      <c r="U429" s="63"/>
      <c r="V429" s="63"/>
      <c r="W429" s="63"/>
    </row>
    <row r="430" spans="21:23" s="9" customFormat="1" x14ac:dyDescent="0.3">
      <c r="U430" s="63"/>
      <c r="V430" s="63"/>
      <c r="W430" s="63"/>
    </row>
    <row r="431" spans="21:23" s="9" customFormat="1" x14ac:dyDescent="0.3">
      <c r="U431" s="63"/>
      <c r="V431" s="63"/>
      <c r="W431" s="63"/>
    </row>
    <row r="432" spans="21:23" s="9" customFormat="1" x14ac:dyDescent="0.3">
      <c r="U432" s="63"/>
      <c r="V432" s="63"/>
      <c r="W432" s="63"/>
    </row>
    <row r="433" spans="21:23" s="9" customFormat="1" x14ac:dyDescent="0.3">
      <c r="U433" s="63"/>
      <c r="V433" s="63"/>
      <c r="W433" s="63"/>
    </row>
    <row r="434" spans="21:23" s="9" customFormat="1" x14ac:dyDescent="0.3">
      <c r="U434" s="63"/>
      <c r="V434" s="63"/>
      <c r="W434" s="63"/>
    </row>
    <row r="435" spans="21:23" s="9" customFormat="1" x14ac:dyDescent="0.3">
      <c r="U435" s="63"/>
      <c r="V435" s="63"/>
      <c r="W435" s="63"/>
    </row>
    <row r="436" spans="21:23" s="9" customFormat="1" x14ac:dyDescent="0.3">
      <c r="U436" s="63"/>
      <c r="V436" s="63"/>
      <c r="W436" s="63"/>
    </row>
    <row r="437" spans="21:23" s="9" customFormat="1" x14ac:dyDescent="0.3">
      <c r="U437" s="63"/>
      <c r="V437" s="63"/>
      <c r="W437" s="63"/>
    </row>
    <row r="438" spans="21:23" s="9" customFormat="1" x14ac:dyDescent="0.3">
      <c r="U438" s="63"/>
      <c r="V438" s="63"/>
      <c r="W438" s="63"/>
    </row>
    <row r="439" spans="21:23" s="9" customFormat="1" x14ac:dyDescent="0.3">
      <c r="U439" s="63"/>
      <c r="V439" s="63"/>
      <c r="W439" s="63"/>
    </row>
    <row r="440" spans="21:23" s="9" customFormat="1" x14ac:dyDescent="0.3">
      <c r="U440" s="63"/>
      <c r="V440" s="63"/>
      <c r="W440" s="63"/>
    </row>
    <row r="441" spans="21:23" s="9" customFormat="1" x14ac:dyDescent="0.3">
      <c r="U441" s="63"/>
      <c r="V441" s="63"/>
      <c r="W441" s="63"/>
    </row>
    <row r="442" spans="21:23" s="9" customFormat="1" x14ac:dyDescent="0.3">
      <c r="U442" s="63"/>
      <c r="V442" s="63"/>
      <c r="W442" s="63"/>
    </row>
    <row r="443" spans="21:23" s="9" customFormat="1" x14ac:dyDescent="0.3">
      <c r="U443" s="63"/>
      <c r="V443" s="63"/>
      <c r="W443" s="63"/>
    </row>
    <row r="444" spans="21:23" s="9" customFormat="1" x14ac:dyDescent="0.3">
      <c r="U444" s="63"/>
      <c r="V444" s="63"/>
      <c r="W444" s="63"/>
    </row>
    <row r="445" spans="21:23" s="9" customFormat="1" x14ac:dyDescent="0.3">
      <c r="U445" s="63"/>
      <c r="V445" s="63"/>
      <c r="W445" s="63"/>
    </row>
    <row r="446" spans="21:23" s="9" customFormat="1" x14ac:dyDescent="0.3">
      <c r="U446" s="63"/>
      <c r="V446" s="63"/>
      <c r="W446" s="63"/>
    </row>
    <row r="447" spans="21:23" s="9" customFormat="1" x14ac:dyDescent="0.3">
      <c r="U447" s="63"/>
      <c r="V447" s="63"/>
      <c r="W447" s="63"/>
    </row>
    <row r="448" spans="21:23" s="9" customFormat="1" x14ac:dyDescent="0.3">
      <c r="U448" s="63"/>
      <c r="V448" s="63"/>
      <c r="W448" s="63"/>
    </row>
    <row r="449" spans="21:23" s="9" customFormat="1" x14ac:dyDescent="0.3">
      <c r="U449" s="63"/>
      <c r="V449" s="63"/>
      <c r="W449" s="63"/>
    </row>
    <row r="450" spans="21:23" s="9" customFormat="1" x14ac:dyDescent="0.3">
      <c r="U450" s="63"/>
      <c r="V450" s="63"/>
      <c r="W450" s="63"/>
    </row>
    <row r="451" spans="21:23" s="9" customFormat="1" x14ac:dyDescent="0.3">
      <c r="U451" s="63"/>
      <c r="V451" s="63"/>
      <c r="W451" s="63"/>
    </row>
    <row r="452" spans="21:23" s="9" customFormat="1" x14ac:dyDescent="0.3">
      <c r="U452" s="63"/>
      <c r="V452" s="63"/>
      <c r="W452" s="63"/>
    </row>
    <row r="453" spans="21:23" s="9" customFormat="1" x14ac:dyDescent="0.3">
      <c r="U453" s="63"/>
      <c r="V453" s="63"/>
      <c r="W453" s="63"/>
    </row>
    <row r="454" spans="21:23" s="9" customFormat="1" x14ac:dyDescent="0.3">
      <c r="U454" s="63"/>
      <c r="V454" s="63"/>
      <c r="W454" s="63"/>
    </row>
    <row r="455" spans="21:23" s="9" customFormat="1" x14ac:dyDescent="0.3">
      <c r="U455" s="63"/>
      <c r="V455" s="63"/>
      <c r="W455" s="63"/>
    </row>
    <row r="456" spans="21:23" s="9" customFormat="1" x14ac:dyDescent="0.3">
      <c r="U456" s="63"/>
      <c r="V456" s="63"/>
      <c r="W456" s="63"/>
    </row>
    <row r="457" spans="21:23" s="9" customFormat="1" x14ac:dyDescent="0.3">
      <c r="U457" s="63"/>
      <c r="V457" s="63"/>
      <c r="W457" s="63"/>
    </row>
    <row r="458" spans="21:23" s="9" customFormat="1" x14ac:dyDescent="0.3">
      <c r="U458" s="63"/>
      <c r="V458" s="63"/>
      <c r="W458" s="63"/>
    </row>
    <row r="459" spans="21:23" s="9" customFormat="1" x14ac:dyDescent="0.3">
      <c r="U459" s="63"/>
      <c r="V459" s="63"/>
      <c r="W459" s="63"/>
    </row>
    <row r="460" spans="21:23" s="9" customFormat="1" x14ac:dyDescent="0.3">
      <c r="U460" s="63"/>
      <c r="V460" s="63"/>
      <c r="W460" s="63"/>
    </row>
    <row r="461" spans="21:23" s="9" customFormat="1" x14ac:dyDescent="0.3">
      <c r="U461" s="63"/>
      <c r="V461" s="63"/>
      <c r="W461" s="63"/>
    </row>
    <row r="462" spans="21:23" s="9" customFormat="1" x14ac:dyDescent="0.3">
      <c r="U462" s="63"/>
      <c r="V462" s="63"/>
      <c r="W462" s="63"/>
    </row>
    <row r="463" spans="21:23" s="9" customFormat="1" x14ac:dyDescent="0.3">
      <c r="U463" s="63"/>
      <c r="V463" s="63"/>
      <c r="W463" s="63"/>
    </row>
    <row r="464" spans="21:23" s="9" customFormat="1" x14ac:dyDescent="0.3">
      <c r="U464" s="63"/>
      <c r="V464" s="63"/>
      <c r="W464" s="63"/>
    </row>
    <row r="465" spans="21:23" s="9" customFormat="1" x14ac:dyDescent="0.3">
      <c r="U465" s="63"/>
      <c r="V465" s="63"/>
      <c r="W465" s="63"/>
    </row>
    <row r="466" spans="21:23" s="9" customFormat="1" x14ac:dyDescent="0.3">
      <c r="U466" s="63"/>
      <c r="V466" s="63"/>
      <c r="W466" s="63"/>
    </row>
    <row r="467" spans="21:23" s="9" customFormat="1" x14ac:dyDescent="0.3">
      <c r="U467" s="63"/>
      <c r="V467" s="63"/>
      <c r="W467" s="63"/>
    </row>
    <row r="468" spans="21:23" s="9" customFormat="1" x14ac:dyDescent="0.3">
      <c r="U468" s="63"/>
      <c r="V468" s="63"/>
      <c r="W468" s="63"/>
    </row>
    <row r="469" spans="21:23" s="9" customFormat="1" x14ac:dyDescent="0.3">
      <c r="U469" s="63"/>
      <c r="V469" s="63"/>
      <c r="W469" s="63"/>
    </row>
    <row r="470" spans="21:23" s="9" customFormat="1" x14ac:dyDescent="0.3">
      <c r="U470" s="63"/>
      <c r="V470" s="63"/>
      <c r="W470" s="63"/>
    </row>
    <row r="471" spans="21:23" s="9" customFormat="1" x14ac:dyDescent="0.3">
      <c r="U471" s="63"/>
      <c r="V471" s="63"/>
      <c r="W471" s="63"/>
    </row>
    <row r="472" spans="21:23" s="9" customFormat="1" x14ac:dyDescent="0.3">
      <c r="U472" s="63"/>
      <c r="V472" s="63"/>
      <c r="W472" s="63"/>
    </row>
    <row r="473" spans="21:23" s="9" customFormat="1" x14ac:dyDescent="0.3">
      <c r="U473" s="63"/>
      <c r="V473" s="63"/>
      <c r="W473" s="63"/>
    </row>
    <row r="474" spans="21:23" s="9" customFormat="1" x14ac:dyDescent="0.3">
      <c r="U474" s="63"/>
      <c r="V474" s="63"/>
      <c r="W474" s="63"/>
    </row>
    <row r="475" spans="21:23" s="9" customFormat="1" x14ac:dyDescent="0.3">
      <c r="U475" s="63"/>
      <c r="V475" s="63"/>
      <c r="W475" s="63"/>
    </row>
    <row r="476" spans="21:23" s="9" customFormat="1" x14ac:dyDescent="0.3">
      <c r="U476" s="63"/>
      <c r="V476" s="63"/>
      <c r="W476" s="63"/>
    </row>
    <row r="477" spans="21:23" s="9" customFormat="1" x14ac:dyDescent="0.3">
      <c r="U477" s="63"/>
      <c r="V477" s="63"/>
      <c r="W477" s="63"/>
    </row>
    <row r="478" spans="21:23" s="9" customFormat="1" x14ac:dyDescent="0.3">
      <c r="U478" s="63"/>
      <c r="V478" s="63"/>
      <c r="W478" s="63"/>
    </row>
    <row r="479" spans="21:23" s="9" customFormat="1" x14ac:dyDescent="0.3">
      <c r="U479" s="63"/>
      <c r="V479" s="63"/>
      <c r="W479" s="63"/>
    </row>
    <row r="480" spans="21:23" s="9" customFormat="1" x14ac:dyDescent="0.3">
      <c r="U480" s="63"/>
      <c r="V480" s="63"/>
      <c r="W480" s="63"/>
    </row>
    <row r="481" spans="21:23" s="9" customFormat="1" x14ac:dyDescent="0.3">
      <c r="U481" s="63"/>
      <c r="V481" s="63"/>
      <c r="W481" s="63"/>
    </row>
    <row r="482" spans="21:23" s="9" customFormat="1" x14ac:dyDescent="0.3">
      <c r="U482" s="63"/>
      <c r="V482" s="63"/>
      <c r="W482" s="63"/>
    </row>
    <row r="483" spans="21:23" s="9" customFormat="1" x14ac:dyDescent="0.3">
      <c r="U483" s="63"/>
      <c r="V483" s="63"/>
      <c r="W483" s="63"/>
    </row>
    <row r="484" spans="21:23" s="9" customFormat="1" x14ac:dyDescent="0.3">
      <c r="U484" s="63"/>
      <c r="V484" s="63"/>
      <c r="W484" s="63"/>
    </row>
    <row r="485" spans="21:23" s="9" customFormat="1" x14ac:dyDescent="0.3">
      <c r="U485" s="63"/>
      <c r="V485" s="63"/>
      <c r="W485" s="63"/>
    </row>
    <row r="486" spans="21:23" s="9" customFormat="1" x14ac:dyDescent="0.3">
      <c r="U486" s="63"/>
      <c r="V486" s="63"/>
      <c r="W486" s="63"/>
    </row>
    <row r="487" spans="21:23" s="9" customFormat="1" x14ac:dyDescent="0.3">
      <c r="U487" s="63"/>
      <c r="V487" s="63"/>
      <c r="W487" s="63"/>
    </row>
    <row r="488" spans="21:23" s="9" customFormat="1" x14ac:dyDescent="0.3">
      <c r="U488" s="63"/>
      <c r="V488" s="63"/>
      <c r="W488" s="63"/>
    </row>
    <row r="489" spans="21:23" s="9" customFormat="1" x14ac:dyDescent="0.3">
      <c r="U489" s="63"/>
      <c r="V489" s="63"/>
      <c r="W489" s="63"/>
    </row>
    <row r="490" spans="21:23" s="9" customFormat="1" x14ac:dyDescent="0.3">
      <c r="U490" s="63"/>
      <c r="V490" s="63"/>
      <c r="W490" s="63"/>
    </row>
    <row r="491" spans="21:23" s="9" customFormat="1" x14ac:dyDescent="0.3">
      <c r="U491" s="63"/>
      <c r="V491" s="63"/>
      <c r="W491" s="63"/>
    </row>
    <row r="492" spans="21:23" s="9" customFormat="1" x14ac:dyDescent="0.3">
      <c r="U492" s="63"/>
      <c r="V492" s="63"/>
      <c r="W492" s="63"/>
    </row>
    <row r="493" spans="21:23" s="9" customFormat="1" x14ac:dyDescent="0.3">
      <c r="U493" s="63"/>
      <c r="V493" s="63"/>
      <c r="W493" s="63"/>
    </row>
    <row r="494" spans="21:23" s="9" customFormat="1" x14ac:dyDescent="0.3">
      <c r="U494" s="63"/>
      <c r="V494" s="63"/>
      <c r="W494" s="63"/>
    </row>
    <row r="495" spans="21:23" s="9" customFormat="1" x14ac:dyDescent="0.3">
      <c r="U495" s="63"/>
      <c r="V495" s="63"/>
      <c r="W495" s="63"/>
    </row>
    <row r="496" spans="21:23" s="9" customFormat="1" x14ac:dyDescent="0.3">
      <c r="U496" s="63"/>
      <c r="V496" s="63"/>
      <c r="W496" s="63"/>
    </row>
    <row r="497" spans="21:23" s="9" customFormat="1" x14ac:dyDescent="0.3">
      <c r="U497" s="63"/>
      <c r="V497" s="63"/>
      <c r="W497" s="63"/>
    </row>
    <row r="498" spans="21:23" s="9" customFormat="1" x14ac:dyDescent="0.3">
      <c r="U498" s="63"/>
      <c r="V498" s="63"/>
      <c r="W498" s="63"/>
    </row>
    <row r="499" spans="21:23" s="9" customFormat="1" x14ac:dyDescent="0.3">
      <c r="U499" s="63"/>
      <c r="V499" s="63"/>
      <c r="W499" s="63"/>
    </row>
    <row r="500" spans="21:23" s="9" customFormat="1" x14ac:dyDescent="0.3">
      <c r="U500" s="63"/>
      <c r="V500" s="63"/>
      <c r="W500" s="63"/>
    </row>
    <row r="501" spans="21:23" s="9" customFormat="1" x14ac:dyDescent="0.3">
      <c r="U501" s="63"/>
      <c r="V501" s="63"/>
      <c r="W501" s="63"/>
    </row>
    <row r="502" spans="21:23" s="9" customFormat="1" x14ac:dyDescent="0.3">
      <c r="U502" s="63"/>
      <c r="V502" s="63"/>
      <c r="W502" s="63"/>
    </row>
    <row r="503" spans="21:23" s="9" customFormat="1" x14ac:dyDescent="0.3">
      <c r="U503" s="63"/>
      <c r="V503" s="63"/>
      <c r="W503" s="63"/>
    </row>
    <row r="504" spans="21:23" s="9" customFormat="1" x14ac:dyDescent="0.3">
      <c r="U504" s="63"/>
      <c r="V504" s="63"/>
      <c r="W504" s="63"/>
    </row>
    <row r="505" spans="21:23" s="9" customFormat="1" x14ac:dyDescent="0.3">
      <c r="U505" s="63"/>
      <c r="V505" s="63"/>
      <c r="W505" s="63"/>
    </row>
    <row r="506" spans="21:23" s="9" customFormat="1" x14ac:dyDescent="0.3">
      <c r="U506" s="63"/>
      <c r="V506" s="63"/>
      <c r="W506" s="63"/>
    </row>
    <row r="507" spans="21:23" s="9" customFormat="1" x14ac:dyDescent="0.3">
      <c r="U507" s="63"/>
      <c r="V507" s="63"/>
      <c r="W507" s="63"/>
    </row>
    <row r="508" spans="21:23" s="9" customFormat="1" x14ac:dyDescent="0.3">
      <c r="U508" s="63"/>
      <c r="V508" s="63"/>
      <c r="W508" s="63"/>
    </row>
    <row r="509" spans="21:23" s="9" customFormat="1" x14ac:dyDescent="0.3">
      <c r="U509" s="63"/>
      <c r="V509" s="63"/>
      <c r="W509" s="63"/>
    </row>
    <row r="510" spans="21:23" s="9" customFormat="1" x14ac:dyDescent="0.3">
      <c r="U510" s="63"/>
      <c r="V510" s="63"/>
      <c r="W510" s="63"/>
    </row>
    <row r="511" spans="21:23" s="9" customFormat="1" x14ac:dyDescent="0.3">
      <c r="U511" s="63"/>
      <c r="V511" s="63"/>
      <c r="W511" s="63"/>
    </row>
    <row r="512" spans="21:23" s="9" customFormat="1" x14ac:dyDescent="0.3">
      <c r="U512" s="63"/>
      <c r="V512" s="63"/>
      <c r="W512" s="63"/>
    </row>
    <row r="513" spans="21:23" s="9" customFormat="1" x14ac:dyDescent="0.3">
      <c r="U513" s="63"/>
      <c r="V513" s="63"/>
      <c r="W513" s="63"/>
    </row>
    <row r="514" spans="21:23" s="9" customFormat="1" x14ac:dyDescent="0.3">
      <c r="U514" s="63"/>
      <c r="V514" s="63"/>
      <c r="W514" s="63"/>
    </row>
    <row r="515" spans="21:23" s="9" customFormat="1" x14ac:dyDescent="0.3">
      <c r="U515" s="63"/>
      <c r="V515" s="63"/>
      <c r="W515" s="63"/>
    </row>
    <row r="516" spans="21:23" s="9" customFormat="1" x14ac:dyDescent="0.3">
      <c r="U516" s="63"/>
      <c r="V516" s="63"/>
      <c r="W516" s="63"/>
    </row>
    <row r="517" spans="21:23" s="9" customFormat="1" x14ac:dyDescent="0.3">
      <c r="U517" s="63"/>
      <c r="V517" s="63"/>
      <c r="W517" s="63"/>
    </row>
    <row r="518" spans="21:23" s="9" customFormat="1" x14ac:dyDescent="0.3">
      <c r="U518" s="63"/>
      <c r="V518" s="63"/>
      <c r="W518" s="63"/>
    </row>
    <row r="519" spans="21:23" s="9" customFormat="1" x14ac:dyDescent="0.3">
      <c r="U519" s="63"/>
      <c r="V519" s="63"/>
      <c r="W519" s="63"/>
    </row>
    <row r="520" spans="21:23" s="9" customFormat="1" x14ac:dyDescent="0.3">
      <c r="U520" s="63"/>
      <c r="V520" s="63"/>
      <c r="W520" s="63"/>
    </row>
    <row r="521" spans="21:23" s="9" customFormat="1" x14ac:dyDescent="0.3">
      <c r="U521" s="63"/>
      <c r="V521" s="63"/>
      <c r="W521" s="63"/>
    </row>
    <row r="522" spans="21:23" s="9" customFormat="1" x14ac:dyDescent="0.3">
      <c r="U522" s="63"/>
      <c r="V522" s="63"/>
      <c r="W522" s="63"/>
    </row>
    <row r="523" spans="21:23" s="9" customFormat="1" x14ac:dyDescent="0.3">
      <c r="U523" s="63"/>
      <c r="V523" s="63"/>
      <c r="W523" s="63"/>
    </row>
    <row r="524" spans="21:23" s="9" customFormat="1" x14ac:dyDescent="0.3">
      <c r="U524" s="63"/>
      <c r="V524" s="63"/>
      <c r="W524" s="63"/>
    </row>
    <row r="525" spans="21:23" s="9" customFormat="1" x14ac:dyDescent="0.3">
      <c r="U525" s="63"/>
      <c r="V525" s="63"/>
      <c r="W525" s="63"/>
    </row>
    <row r="526" spans="21:23" s="9" customFormat="1" x14ac:dyDescent="0.3">
      <c r="U526" s="63"/>
      <c r="V526" s="63"/>
      <c r="W526" s="63"/>
    </row>
    <row r="527" spans="21:23" s="9" customFormat="1" x14ac:dyDescent="0.3">
      <c r="U527" s="63"/>
      <c r="V527" s="63"/>
      <c r="W527" s="63"/>
    </row>
    <row r="528" spans="21:23" s="9" customFormat="1" x14ac:dyDescent="0.3">
      <c r="U528" s="63"/>
      <c r="V528" s="63"/>
      <c r="W528" s="63"/>
    </row>
    <row r="529" spans="21:23" s="9" customFormat="1" x14ac:dyDescent="0.3">
      <c r="U529" s="63"/>
      <c r="V529" s="63"/>
      <c r="W529" s="63"/>
    </row>
    <row r="530" spans="21:23" s="9" customFormat="1" x14ac:dyDescent="0.3">
      <c r="U530" s="63"/>
      <c r="V530" s="63"/>
      <c r="W530" s="63"/>
    </row>
    <row r="531" spans="21:23" s="9" customFormat="1" x14ac:dyDescent="0.3">
      <c r="U531" s="63"/>
      <c r="V531" s="63"/>
      <c r="W531" s="63"/>
    </row>
    <row r="532" spans="21:23" s="9" customFormat="1" x14ac:dyDescent="0.3">
      <c r="U532" s="63"/>
      <c r="V532" s="63"/>
      <c r="W532" s="63"/>
    </row>
    <row r="533" spans="21:23" s="9" customFormat="1" x14ac:dyDescent="0.3">
      <c r="U533" s="63"/>
      <c r="V533" s="63"/>
      <c r="W533" s="63"/>
    </row>
    <row r="534" spans="21:23" s="9" customFormat="1" x14ac:dyDescent="0.3">
      <c r="U534" s="63"/>
      <c r="V534" s="63"/>
      <c r="W534" s="63"/>
    </row>
    <row r="535" spans="21:23" s="9" customFormat="1" x14ac:dyDescent="0.3">
      <c r="U535" s="63"/>
      <c r="V535" s="63"/>
      <c r="W535" s="63"/>
    </row>
    <row r="536" spans="21:23" s="9" customFormat="1" x14ac:dyDescent="0.3">
      <c r="U536" s="63"/>
      <c r="V536" s="63"/>
      <c r="W536" s="63"/>
    </row>
    <row r="537" spans="21:23" s="9" customFormat="1" x14ac:dyDescent="0.3">
      <c r="U537" s="63"/>
      <c r="V537" s="63"/>
      <c r="W537" s="63"/>
    </row>
    <row r="538" spans="21:23" s="9" customFormat="1" x14ac:dyDescent="0.3">
      <c r="U538" s="63"/>
      <c r="V538" s="63"/>
      <c r="W538" s="63"/>
    </row>
    <row r="539" spans="21:23" s="9" customFormat="1" x14ac:dyDescent="0.3">
      <c r="U539" s="63"/>
      <c r="V539" s="63"/>
      <c r="W539" s="63"/>
    </row>
    <row r="540" spans="21:23" s="9" customFormat="1" x14ac:dyDescent="0.3">
      <c r="U540" s="63"/>
      <c r="V540" s="63"/>
      <c r="W540" s="63"/>
    </row>
    <row r="541" spans="21:23" s="9" customFormat="1" x14ac:dyDescent="0.3">
      <c r="U541" s="63"/>
      <c r="V541" s="63"/>
      <c r="W541" s="63"/>
    </row>
    <row r="542" spans="21:23" s="9" customFormat="1" x14ac:dyDescent="0.3">
      <c r="U542" s="63"/>
      <c r="V542" s="63"/>
      <c r="W542" s="63"/>
    </row>
    <row r="543" spans="21:23" s="9" customFormat="1" x14ac:dyDescent="0.3">
      <c r="U543" s="63"/>
      <c r="V543" s="63"/>
      <c r="W543" s="63"/>
    </row>
    <row r="544" spans="21:23" s="9" customFormat="1" x14ac:dyDescent="0.3">
      <c r="U544" s="63"/>
      <c r="V544" s="63"/>
      <c r="W544" s="63"/>
    </row>
    <row r="545" spans="21:23" s="9" customFormat="1" x14ac:dyDescent="0.3">
      <c r="U545" s="63"/>
      <c r="V545" s="63"/>
      <c r="W545" s="63"/>
    </row>
    <row r="546" spans="21:23" s="9" customFormat="1" x14ac:dyDescent="0.3">
      <c r="U546" s="63"/>
      <c r="V546" s="63"/>
      <c r="W546" s="63"/>
    </row>
    <row r="547" spans="21:23" s="9" customFormat="1" x14ac:dyDescent="0.3">
      <c r="U547" s="63"/>
      <c r="V547" s="63"/>
      <c r="W547" s="63"/>
    </row>
    <row r="548" spans="21:23" s="9" customFormat="1" x14ac:dyDescent="0.3">
      <c r="U548" s="63"/>
      <c r="V548" s="63"/>
      <c r="W548" s="63"/>
    </row>
    <row r="549" spans="21:23" s="9" customFormat="1" x14ac:dyDescent="0.3">
      <c r="U549" s="63"/>
      <c r="V549" s="63"/>
      <c r="W549" s="63"/>
    </row>
    <row r="550" spans="21:23" s="9" customFormat="1" x14ac:dyDescent="0.3">
      <c r="U550" s="63"/>
      <c r="V550" s="63"/>
      <c r="W550" s="63"/>
    </row>
    <row r="551" spans="21:23" s="9" customFormat="1" x14ac:dyDescent="0.3">
      <c r="U551" s="63"/>
      <c r="V551" s="63"/>
      <c r="W551" s="63"/>
    </row>
    <row r="552" spans="21:23" s="9" customFormat="1" x14ac:dyDescent="0.3">
      <c r="U552" s="63"/>
      <c r="V552" s="63"/>
      <c r="W552" s="63"/>
    </row>
    <row r="553" spans="21:23" s="9" customFormat="1" x14ac:dyDescent="0.3">
      <c r="U553" s="63"/>
      <c r="V553" s="63"/>
      <c r="W553" s="63"/>
    </row>
    <row r="554" spans="21:23" s="9" customFormat="1" x14ac:dyDescent="0.3">
      <c r="U554" s="63"/>
      <c r="V554" s="63"/>
      <c r="W554" s="63"/>
    </row>
    <row r="555" spans="21:23" s="9" customFormat="1" x14ac:dyDescent="0.3">
      <c r="U555" s="63"/>
      <c r="V555" s="63"/>
      <c r="W555" s="63"/>
    </row>
    <row r="556" spans="21:23" s="9" customFormat="1" x14ac:dyDescent="0.3">
      <c r="U556" s="63"/>
      <c r="V556" s="63"/>
      <c r="W556" s="63"/>
    </row>
    <row r="557" spans="21:23" s="9" customFormat="1" x14ac:dyDescent="0.3">
      <c r="U557" s="63"/>
      <c r="V557" s="63"/>
      <c r="W557" s="63"/>
    </row>
    <row r="558" spans="21:23" s="9" customFormat="1" x14ac:dyDescent="0.3">
      <c r="U558" s="63"/>
      <c r="V558" s="63"/>
      <c r="W558" s="63"/>
    </row>
    <row r="559" spans="21:23" s="9" customFormat="1" x14ac:dyDescent="0.3">
      <c r="U559" s="63"/>
      <c r="V559" s="63"/>
      <c r="W559" s="63"/>
    </row>
    <row r="560" spans="21:23" s="9" customFormat="1" x14ac:dyDescent="0.3">
      <c r="U560" s="63"/>
      <c r="V560" s="63"/>
      <c r="W560" s="63"/>
    </row>
    <row r="561" spans="21:23" s="9" customFormat="1" x14ac:dyDescent="0.3">
      <c r="U561" s="63"/>
      <c r="V561" s="63"/>
      <c r="W561" s="63"/>
    </row>
    <row r="562" spans="21:23" s="9" customFormat="1" x14ac:dyDescent="0.3">
      <c r="U562" s="63"/>
      <c r="V562" s="63"/>
      <c r="W562" s="63"/>
    </row>
    <row r="563" spans="21:23" s="9" customFormat="1" x14ac:dyDescent="0.3">
      <c r="U563" s="63"/>
      <c r="V563" s="63"/>
      <c r="W563" s="63"/>
    </row>
    <row r="564" spans="21:23" s="9" customFormat="1" x14ac:dyDescent="0.3">
      <c r="U564" s="63"/>
      <c r="V564" s="63"/>
      <c r="W564" s="63"/>
    </row>
    <row r="565" spans="21:23" s="9" customFormat="1" x14ac:dyDescent="0.3">
      <c r="U565" s="63"/>
      <c r="V565" s="63"/>
      <c r="W565" s="63"/>
    </row>
    <row r="566" spans="21:23" s="9" customFormat="1" x14ac:dyDescent="0.3">
      <c r="U566" s="63"/>
      <c r="V566" s="63"/>
      <c r="W566" s="63"/>
    </row>
    <row r="567" spans="21:23" s="9" customFormat="1" x14ac:dyDescent="0.3">
      <c r="U567" s="63"/>
      <c r="V567" s="63"/>
      <c r="W567" s="63"/>
    </row>
    <row r="568" spans="21:23" s="9" customFormat="1" x14ac:dyDescent="0.3">
      <c r="U568" s="63"/>
      <c r="V568" s="63"/>
      <c r="W568" s="63"/>
    </row>
    <row r="569" spans="21:23" s="9" customFormat="1" x14ac:dyDescent="0.3">
      <c r="U569" s="63"/>
      <c r="V569" s="63"/>
      <c r="W569" s="63"/>
    </row>
    <row r="570" spans="21:23" s="9" customFormat="1" x14ac:dyDescent="0.3">
      <c r="U570" s="63"/>
      <c r="V570" s="63"/>
      <c r="W570" s="63"/>
    </row>
    <row r="571" spans="21:23" s="9" customFormat="1" x14ac:dyDescent="0.3">
      <c r="U571" s="63"/>
      <c r="V571" s="63"/>
      <c r="W571" s="63"/>
    </row>
    <row r="572" spans="21:23" s="9" customFormat="1" x14ac:dyDescent="0.3">
      <c r="U572" s="63"/>
      <c r="V572" s="63"/>
      <c r="W572" s="63"/>
    </row>
    <row r="573" spans="21:23" s="9" customFormat="1" x14ac:dyDescent="0.3">
      <c r="U573" s="63"/>
      <c r="V573" s="63"/>
      <c r="W573" s="63"/>
    </row>
    <row r="574" spans="21:23" s="9" customFormat="1" x14ac:dyDescent="0.3">
      <c r="U574" s="63"/>
      <c r="V574" s="63"/>
      <c r="W574" s="63"/>
    </row>
    <row r="575" spans="21:23" s="9" customFormat="1" x14ac:dyDescent="0.3">
      <c r="U575" s="63"/>
      <c r="V575" s="63"/>
      <c r="W575" s="63"/>
    </row>
    <row r="576" spans="21:23" s="9" customFormat="1" x14ac:dyDescent="0.3">
      <c r="U576" s="63"/>
      <c r="V576" s="63"/>
      <c r="W576" s="63"/>
    </row>
    <row r="577" spans="21:23" s="9" customFormat="1" x14ac:dyDescent="0.3">
      <c r="U577" s="63"/>
      <c r="V577" s="63"/>
      <c r="W577" s="63"/>
    </row>
    <row r="578" spans="21:23" s="9" customFormat="1" x14ac:dyDescent="0.3">
      <c r="U578" s="63"/>
      <c r="V578" s="63"/>
      <c r="W578" s="63"/>
    </row>
    <row r="579" spans="21:23" s="9" customFormat="1" x14ac:dyDescent="0.3">
      <c r="U579" s="63"/>
      <c r="V579" s="63"/>
      <c r="W579" s="63"/>
    </row>
    <row r="580" spans="21:23" s="9" customFormat="1" x14ac:dyDescent="0.3">
      <c r="U580" s="63"/>
      <c r="V580" s="63"/>
      <c r="W580" s="63"/>
    </row>
    <row r="581" spans="21:23" s="9" customFormat="1" x14ac:dyDescent="0.3">
      <c r="U581" s="63"/>
      <c r="V581" s="63"/>
      <c r="W581" s="63"/>
    </row>
    <row r="582" spans="21:23" s="9" customFormat="1" x14ac:dyDescent="0.3">
      <c r="U582" s="63"/>
      <c r="V582" s="63"/>
      <c r="W582" s="63"/>
    </row>
    <row r="583" spans="21:23" s="9" customFormat="1" x14ac:dyDescent="0.3">
      <c r="U583" s="63"/>
      <c r="V583" s="63"/>
      <c r="W583" s="63"/>
    </row>
    <row r="584" spans="21:23" s="9" customFormat="1" x14ac:dyDescent="0.3">
      <c r="U584" s="63"/>
      <c r="V584" s="63"/>
      <c r="W584" s="63"/>
    </row>
    <row r="585" spans="21:23" s="9" customFormat="1" x14ac:dyDescent="0.3">
      <c r="U585" s="63"/>
      <c r="V585" s="63"/>
      <c r="W585" s="63"/>
    </row>
    <row r="586" spans="21:23" s="9" customFormat="1" x14ac:dyDescent="0.3">
      <c r="U586" s="63"/>
      <c r="V586" s="63"/>
      <c r="W586" s="63"/>
    </row>
    <row r="587" spans="21:23" s="9" customFormat="1" x14ac:dyDescent="0.3">
      <c r="U587" s="63"/>
      <c r="V587" s="63"/>
      <c r="W587" s="63"/>
    </row>
    <row r="588" spans="21:23" s="9" customFormat="1" x14ac:dyDescent="0.3">
      <c r="U588" s="63"/>
      <c r="V588" s="63"/>
      <c r="W588" s="63"/>
    </row>
    <row r="589" spans="21:23" s="9" customFormat="1" x14ac:dyDescent="0.3">
      <c r="U589" s="63"/>
      <c r="V589" s="63"/>
      <c r="W589" s="63"/>
    </row>
    <row r="590" spans="21:23" s="9" customFormat="1" x14ac:dyDescent="0.3">
      <c r="U590" s="63"/>
      <c r="V590" s="63"/>
      <c r="W590" s="63"/>
    </row>
    <row r="591" spans="21:23" s="9" customFormat="1" x14ac:dyDescent="0.3">
      <c r="U591" s="63"/>
      <c r="V591" s="63"/>
      <c r="W591" s="63"/>
    </row>
    <row r="592" spans="21:23" s="9" customFormat="1" x14ac:dyDescent="0.3">
      <c r="U592" s="63"/>
      <c r="V592" s="63"/>
      <c r="W592" s="63"/>
    </row>
    <row r="593" spans="21:23" s="9" customFormat="1" x14ac:dyDescent="0.3">
      <c r="U593" s="63"/>
      <c r="V593" s="63"/>
      <c r="W593" s="63"/>
    </row>
    <row r="594" spans="21:23" s="9" customFormat="1" x14ac:dyDescent="0.3">
      <c r="U594" s="63"/>
      <c r="V594" s="63"/>
      <c r="W594" s="63"/>
    </row>
    <row r="595" spans="21:23" s="9" customFormat="1" x14ac:dyDescent="0.3">
      <c r="U595" s="63"/>
      <c r="V595" s="63"/>
      <c r="W595" s="63"/>
    </row>
    <row r="596" spans="21:23" s="9" customFormat="1" x14ac:dyDescent="0.3">
      <c r="U596" s="63"/>
      <c r="V596" s="63"/>
      <c r="W596" s="63"/>
    </row>
    <row r="597" spans="21:23" s="9" customFormat="1" x14ac:dyDescent="0.3">
      <c r="U597" s="63"/>
      <c r="V597" s="63"/>
      <c r="W597" s="63"/>
    </row>
    <row r="598" spans="21:23" s="9" customFormat="1" x14ac:dyDescent="0.3">
      <c r="U598" s="63"/>
      <c r="V598" s="63"/>
      <c r="W598" s="63"/>
    </row>
    <row r="599" spans="21:23" s="9" customFormat="1" x14ac:dyDescent="0.3">
      <c r="U599" s="63"/>
      <c r="V599" s="63"/>
      <c r="W599" s="63"/>
    </row>
    <row r="600" spans="21:23" s="9" customFormat="1" x14ac:dyDescent="0.3">
      <c r="U600" s="63"/>
      <c r="V600" s="63"/>
      <c r="W600" s="63"/>
    </row>
    <row r="601" spans="21:23" s="9" customFormat="1" x14ac:dyDescent="0.3">
      <c r="U601" s="63"/>
      <c r="V601" s="63"/>
      <c r="W601" s="63"/>
    </row>
    <row r="602" spans="21:23" s="9" customFormat="1" x14ac:dyDescent="0.3">
      <c r="U602" s="63"/>
      <c r="V602" s="63"/>
      <c r="W602" s="63"/>
    </row>
    <row r="603" spans="21:23" s="9" customFormat="1" x14ac:dyDescent="0.3">
      <c r="U603" s="63"/>
      <c r="V603" s="63"/>
      <c r="W603" s="63"/>
    </row>
    <row r="604" spans="21:23" s="9" customFormat="1" x14ac:dyDescent="0.3">
      <c r="U604" s="63"/>
      <c r="V604" s="63"/>
      <c r="W604" s="63"/>
    </row>
    <row r="605" spans="21:23" s="9" customFormat="1" x14ac:dyDescent="0.3">
      <c r="U605" s="63"/>
      <c r="V605" s="63"/>
      <c r="W605" s="63"/>
    </row>
    <row r="606" spans="21:23" s="9" customFormat="1" x14ac:dyDescent="0.3">
      <c r="U606" s="63"/>
      <c r="V606" s="63"/>
      <c r="W606" s="63"/>
    </row>
    <row r="607" spans="21:23" s="9" customFormat="1" x14ac:dyDescent="0.3">
      <c r="U607" s="63"/>
      <c r="V607" s="63"/>
      <c r="W607" s="63"/>
    </row>
    <row r="608" spans="21:23" s="9" customFormat="1" x14ac:dyDescent="0.3">
      <c r="U608" s="63"/>
      <c r="V608" s="63"/>
      <c r="W608" s="63"/>
    </row>
    <row r="609" spans="21:23" s="9" customFormat="1" x14ac:dyDescent="0.3">
      <c r="U609" s="63"/>
      <c r="V609" s="63"/>
      <c r="W609" s="63"/>
    </row>
    <row r="610" spans="21:23" s="9" customFormat="1" x14ac:dyDescent="0.3">
      <c r="U610" s="63"/>
      <c r="V610" s="63"/>
      <c r="W610" s="63"/>
    </row>
    <row r="611" spans="21:23" s="9" customFormat="1" x14ac:dyDescent="0.3">
      <c r="U611" s="63"/>
      <c r="V611" s="63"/>
      <c r="W611" s="63"/>
    </row>
    <row r="612" spans="21:23" s="9" customFormat="1" x14ac:dyDescent="0.3">
      <c r="U612" s="63"/>
      <c r="V612" s="63"/>
      <c r="W612" s="63"/>
    </row>
    <row r="613" spans="21:23" s="9" customFormat="1" x14ac:dyDescent="0.3">
      <c r="U613" s="63"/>
      <c r="V613" s="63"/>
      <c r="W613" s="63"/>
    </row>
    <row r="614" spans="21:23" s="9" customFormat="1" x14ac:dyDescent="0.3">
      <c r="U614" s="63"/>
      <c r="V614" s="63"/>
      <c r="W614" s="63"/>
    </row>
    <row r="615" spans="21:23" s="9" customFormat="1" x14ac:dyDescent="0.3">
      <c r="U615" s="63"/>
      <c r="V615" s="63"/>
      <c r="W615" s="63"/>
    </row>
    <row r="616" spans="21:23" s="9" customFormat="1" x14ac:dyDescent="0.3">
      <c r="U616" s="63"/>
      <c r="V616" s="63"/>
      <c r="W616" s="63"/>
    </row>
    <row r="617" spans="21:23" s="9" customFormat="1" x14ac:dyDescent="0.3">
      <c r="U617" s="63"/>
      <c r="V617" s="63"/>
      <c r="W617" s="63"/>
    </row>
    <row r="618" spans="21:23" s="9" customFormat="1" x14ac:dyDescent="0.3">
      <c r="U618" s="63"/>
      <c r="V618" s="63"/>
      <c r="W618" s="63"/>
    </row>
    <row r="619" spans="21:23" s="9" customFormat="1" x14ac:dyDescent="0.3">
      <c r="U619" s="63"/>
      <c r="V619" s="63"/>
      <c r="W619" s="63"/>
    </row>
    <row r="620" spans="21:23" s="9" customFormat="1" x14ac:dyDescent="0.3">
      <c r="U620" s="63"/>
      <c r="V620" s="63"/>
      <c r="W620" s="63"/>
    </row>
    <row r="621" spans="21:23" s="9" customFormat="1" x14ac:dyDescent="0.3">
      <c r="U621" s="63"/>
      <c r="V621" s="63"/>
      <c r="W621" s="63"/>
    </row>
    <row r="622" spans="21:23" s="9" customFormat="1" x14ac:dyDescent="0.3">
      <c r="U622" s="63"/>
      <c r="V622" s="63"/>
      <c r="W622" s="63"/>
    </row>
    <row r="623" spans="21:23" s="9" customFormat="1" x14ac:dyDescent="0.3">
      <c r="U623" s="63"/>
      <c r="V623" s="63"/>
      <c r="W623" s="63"/>
    </row>
    <row r="624" spans="21:23" s="9" customFormat="1" x14ac:dyDescent="0.3">
      <c r="U624" s="63"/>
      <c r="V624" s="63"/>
      <c r="W624" s="63"/>
    </row>
    <row r="625" spans="21:23" s="9" customFormat="1" x14ac:dyDescent="0.3">
      <c r="U625" s="63"/>
      <c r="V625" s="63"/>
      <c r="W625" s="63"/>
    </row>
    <row r="626" spans="21:23" s="9" customFormat="1" x14ac:dyDescent="0.3">
      <c r="U626" s="63"/>
      <c r="V626" s="63"/>
      <c r="W626" s="63"/>
    </row>
    <row r="627" spans="21:23" s="9" customFormat="1" x14ac:dyDescent="0.3">
      <c r="U627" s="63"/>
      <c r="V627" s="63"/>
      <c r="W627" s="63"/>
    </row>
    <row r="628" spans="21:23" s="9" customFormat="1" x14ac:dyDescent="0.3">
      <c r="U628" s="63"/>
      <c r="V628" s="63"/>
      <c r="W628" s="63"/>
    </row>
    <row r="629" spans="21:23" s="9" customFormat="1" x14ac:dyDescent="0.3">
      <c r="U629" s="63"/>
      <c r="V629" s="63"/>
      <c r="W629" s="63"/>
    </row>
    <row r="630" spans="21:23" s="9" customFormat="1" x14ac:dyDescent="0.3">
      <c r="U630" s="63"/>
      <c r="V630" s="63"/>
      <c r="W630" s="63"/>
    </row>
    <row r="631" spans="21:23" s="9" customFormat="1" x14ac:dyDescent="0.3">
      <c r="U631" s="63"/>
      <c r="V631" s="63"/>
      <c r="W631" s="63"/>
    </row>
    <row r="632" spans="21:23" s="9" customFormat="1" x14ac:dyDescent="0.3">
      <c r="U632" s="63"/>
      <c r="V632" s="63"/>
      <c r="W632" s="63"/>
    </row>
    <row r="633" spans="21:23" s="9" customFormat="1" x14ac:dyDescent="0.3">
      <c r="U633" s="63"/>
      <c r="V633" s="63"/>
      <c r="W633" s="63"/>
    </row>
    <row r="634" spans="21:23" s="9" customFormat="1" x14ac:dyDescent="0.3">
      <c r="U634" s="63"/>
      <c r="V634" s="63"/>
      <c r="W634" s="63"/>
    </row>
    <row r="635" spans="21:23" s="9" customFormat="1" x14ac:dyDescent="0.3">
      <c r="U635" s="63"/>
      <c r="V635" s="63"/>
      <c r="W635" s="63"/>
    </row>
    <row r="636" spans="21:23" s="9" customFormat="1" x14ac:dyDescent="0.3">
      <c r="U636" s="63"/>
      <c r="V636" s="63"/>
      <c r="W636" s="63"/>
    </row>
    <row r="637" spans="21:23" s="9" customFormat="1" x14ac:dyDescent="0.3">
      <c r="U637" s="63"/>
      <c r="V637" s="63"/>
      <c r="W637" s="63"/>
    </row>
    <row r="638" spans="21:23" s="9" customFormat="1" x14ac:dyDescent="0.3">
      <c r="U638" s="63"/>
      <c r="V638" s="63"/>
      <c r="W638" s="63"/>
    </row>
    <row r="639" spans="21:23" s="9" customFormat="1" x14ac:dyDescent="0.3">
      <c r="U639" s="63"/>
      <c r="V639" s="63"/>
      <c r="W639" s="63"/>
    </row>
    <row r="640" spans="21:23" s="9" customFormat="1" x14ac:dyDescent="0.3">
      <c r="U640" s="63"/>
      <c r="V640" s="63"/>
      <c r="W640" s="63"/>
    </row>
    <row r="641" spans="21:23" s="9" customFormat="1" x14ac:dyDescent="0.3">
      <c r="U641" s="63"/>
      <c r="V641" s="63"/>
      <c r="W641" s="63"/>
    </row>
    <row r="642" spans="21:23" s="9" customFormat="1" x14ac:dyDescent="0.3">
      <c r="U642" s="63"/>
      <c r="V642" s="63"/>
      <c r="W642" s="63"/>
    </row>
    <row r="643" spans="21:23" s="9" customFormat="1" x14ac:dyDescent="0.3">
      <c r="U643" s="63"/>
      <c r="V643" s="63"/>
      <c r="W643" s="63"/>
    </row>
    <row r="644" spans="21:23" s="9" customFormat="1" x14ac:dyDescent="0.3">
      <c r="U644" s="63"/>
      <c r="V644" s="63"/>
      <c r="W644" s="63"/>
    </row>
    <row r="645" spans="21:23" s="9" customFormat="1" x14ac:dyDescent="0.3">
      <c r="U645" s="63"/>
      <c r="V645" s="63"/>
      <c r="W645" s="63"/>
    </row>
    <row r="646" spans="21:23" s="9" customFormat="1" x14ac:dyDescent="0.3">
      <c r="U646" s="63"/>
      <c r="V646" s="63"/>
      <c r="W646" s="63"/>
    </row>
    <row r="647" spans="21:23" s="9" customFormat="1" x14ac:dyDescent="0.3">
      <c r="U647" s="63"/>
      <c r="V647" s="63"/>
      <c r="W647" s="63"/>
    </row>
    <row r="648" spans="21:23" s="9" customFormat="1" x14ac:dyDescent="0.3">
      <c r="U648" s="63"/>
      <c r="V648" s="63"/>
      <c r="W648" s="63"/>
    </row>
    <row r="649" spans="21:23" s="9" customFormat="1" x14ac:dyDescent="0.3">
      <c r="U649" s="63"/>
      <c r="V649" s="63"/>
      <c r="W649" s="63"/>
    </row>
    <row r="650" spans="21:23" s="9" customFormat="1" x14ac:dyDescent="0.3">
      <c r="U650" s="63"/>
      <c r="V650" s="63"/>
      <c r="W650" s="63"/>
    </row>
    <row r="651" spans="21:23" s="9" customFormat="1" x14ac:dyDescent="0.3">
      <c r="U651" s="63"/>
      <c r="V651" s="63"/>
      <c r="W651" s="63"/>
    </row>
    <row r="652" spans="21:23" s="9" customFormat="1" x14ac:dyDescent="0.3">
      <c r="U652" s="63"/>
      <c r="V652" s="63"/>
      <c r="W652" s="63"/>
    </row>
    <row r="653" spans="21:23" s="9" customFormat="1" x14ac:dyDescent="0.3">
      <c r="U653" s="63"/>
      <c r="V653" s="63"/>
      <c r="W653" s="63"/>
    </row>
    <row r="654" spans="21:23" s="9" customFormat="1" x14ac:dyDescent="0.3">
      <c r="U654" s="63"/>
      <c r="V654" s="63"/>
      <c r="W654" s="63"/>
    </row>
    <row r="655" spans="21:23" s="9" customFormat="1" x14ac:dyDescent="0.3">
      <c r="U655" s="63"/>
      <c r="V655" s="63"/>
      <c r="W655" s="63"/>
    </row>
    <row r="656" spans="21:23" s="9" customFormat="1" x14ac:dyDescent="0.3">
      <c r="U656" s="63"/>
      <c r="V656" s="63"/>
      <c r="W656" s="63"/>
    </row>
    <row r="657" spans="21:23" s="9" customFormat="1" x14ac:dyDescent="0.3">
      <c r="U657" s="63"/>
      <c r="V657" s="63"/>
      <c r="W657" s="63"/>
    </row>
    <row r="658" spans="21:23" s="9" customFormat="1" x14ac:dyDescent="0.3">
      <c r="U658" s="63"/>
      <c r="V658" s="63"/>
      <c r="W658" s="63"/>
    </row>
    <row r="659" spans="21:23" s="9" customFormat="1" x14ac:dyDescent="0.3">
      <c r="U659" s="63"/>
      <c r="V659" s="63"/>
      <c r="W659" s="63"/>
    </row>
    <row r="660" spans="21:23" s="9" customFormat="1" x14ac:dyDescent="0.3">
      <c r="U660" s="63"/>
      <c r="V660" s="63"/>
      <c r="W660" s="63"/>
    </row>
    <row r="661" spans="21:23" s="9" customFormat="1" x14ac:dyDescent="0.3">
      <c r="U661" s="63"/>
      <c r="V661" s="63"/>
      <c r="W661" s="63"/>
    </row>
    <row r="662" spans="21:23" s="9" customFormat="1" x14ac:dyDescent="0.3">
      <c r="U662" s="63"/>
      <c r="V662" s="63"/>
      <c r="W662" s="63"/>
    </row>
    <row r="663" spans="21:23" s="9" customFormat="1" x14ac:dyDescent="0.3">
      <c r="U663" s="63"/>
      <c r="V663" s="63"/>
      <c r="W663" s="63"/>
    </row>
    <row r="664" spans="21:23" s="9" customFormat="1" x14ac:dyDescent="0.3">
      <c r="U664" s="63"/>
      <c r="V664" s="63"/>
      <c r="W664" s="63"/>
    </row>
    <row r="665" spans="21:23" s="9" customFormat="1" x14ac:dyDescent="0.3">
      <c r="U665" s="63"/>
      <c r="V665" s="63"/>
      <c r="W665" s="63"/>
    </row>
    <row r="666" spans="21:23" s="9" customFormat="1" x14ac:dyDescent="0.3">
      <c r="U666" s="63"/>
      <c r="V666" s="63"/>
      <c r="W666" s="63"/>
    </row>
    <row r="667" spans="21:23" s="9" customFormat="1" x14ac:dyDescent="0.3">
      <c r="U667" s="63"/>
      <c r="V667" s="63"/>
      <c r="W667" s="63"/>
    </row>
    <row r="668" spans="21:23" s="9" customFormat="1" x14ac:dyDescent="0.3">
      <c r="U668" s="63"/>
      <c r="V668" s="63"/>
      <c r="W668" s="63"/>
    </row>
    <row r="669" spans="21:23" s="9" customFormat="1" x14ac:dyDescent="0.3">
      <c r="U669" s="63"/>
      <c r="V669" s="63"/>
      <c r="W669" s="63"/>
    </row>
    <row r="670" spans="21:23" s="9" customFormat="1" x14ac:dyDescent="0.3">
      <c r="U670" s="63"/>
      <c r="V670" s="63"/>
      <c r="W670" s="63"/>
    </row>
    <row r="671" spans="21:23" s="9" customFormat="1" x14ac:dyDescent="0.3">
      <c r="U671" s="63"/>
      <c r="V671" s="63"/>
      <c r="W671" s="63"/>
    </row>
    <row r="672" spans="21:23" s="9" customFormat="1" x14ac:dyDescent="0.3">
      <c r="U672" s="63"/>
      <c r="V672" s="63"/>
      <c r="W672" s="63"/>
    </row>
    <row r="673" spans="21:23" s="9" customFormat="1" x14ac:dyDescent="0.3">
      <c r="U673" s="63"/>
      <c r="V673" s="63"/>
      <c r="W673" s="63"/>
    </row>
    <row r="674" spans="21:23" s="9" customFormat="1" x14ac:dyDescent="0.3">
      <c r="U674" s="63"/>
      <c r="V674" s="63"/>
      <c r="W674" s="63"/>
    </row>
    <row r="675" spans="21:23" s="9" customFormat="1" x14ac:dyDescent="0.3">
      <c r="U675" s="63"/>
      <c r="V675" s="63"/>
      <c r="W675" s="63"/>
    </row>
    <row r="676" spans="21:23" s="9" customFormat="1" x14ac:dyDescent="0.3">
      <c r="U676" s="63"/>
      <c r="V676" s="63"/>
      <c r="W676" s="63"/>
    </row>
    <row r="677" spans="21:23" s="9" customFormat="1" x14ac:dyDescent="0.3">
      <c r="U677" s="63"/>
      <c r="V677" s="63"/>
      <c r="W677" s="63"/>
    </row>
    <row r="678" spans="21:23" s="9" customFormat="1" x14ac:dyDescent="0.3">
      <c r="U678" s="63"/>
      <c r="V678" s="63"/>
      <c r="W678" s="63"/>
    </row>
    <row r="679" spans="21:23" s="9" customFormat="1" x14ac:dyDescent="0.3">
      <c r="U679" s="63"/>
      <c r="V679" s="63"/>
      <c r="W679" s="63"/>
    </row>
    <row r="680" spans="21:23" s="9" customFormat="1" x14ac:dyDescent="0.3">
      <c r="U680" s="63"/>
      <c r="V680" s="63"/>
      <c r="W680" s="63"/>
    </row>
    <row r="681" spans="21:23" s="9" customFormat="1" x14ac:dyDescent="0.3">
      <c r="U681" s="63"/>
      <c r="V681" s="63"/>
      <c r="W681" s="63"/>
    </row>
    <row r="682" spans="21:23" s="9" customFormat="1" x14ac:dyDescent="0.3">
      <c r="U682" s="63"/>
      <c r="V682" s="63"/>
      <c r="W682" s="63"/>
    </row>
    <row r="683" spans="21:23" s="9" customFormat="1" x14ac:dyDescent="0.3">
      <c r="U683" s="63"/>
      <c r="V683" s="63"/>
      <c r="W683" s="63"/>
    </row>
    <row r="684" spans="21:23" s="9" customFormat="1" x14ac:dyDescent="0.3">
      <c r="U684" s="63"/>
      <c r="V684" s="63"/>
      <c r="W684" s="63"/>
    </row>
    <row r="685" spans="21:23" s="9" customFormat="1" x14ac:dyDescent="0.3">
      <c r="U685" s="63"/>
      <c r="V685" s="63"/>
      <c r="W685" s="63"/>
    </row>
    <row r="686" spans="21:23" s="9" customFormat="1" x14ac:dyDescent="0.3">
      <c r="U686" s="63"/>
      <c r="V686" s="63"/>
      <c r="W686" s="63"/>
    </row>
    <row r="687" spans="21:23" s="9" customFormat="1" x14ac:dyDescent="0.3">
      <c r="U687" s="63"/>
      <c r="V687" s="63"/>
      <c r="W687" s="63"/>
    </row>
    <row r="688" spans="21:23" s="9" customFormat="1" x14ac:dyDescent="0.3">
      <c r="U688" s="63"/>
      <c r="V688" s="63"/>
      <c r="W688" s="63"/>
    </row>
    <row r="689" spans="21:23" s="9" customFormat="1" x14ac:dyDescent="0.3">
      <c r="U689" s="63"/>
      <c r="V689" s="63"/>
      <c r="W689" s="63"/>
    </row>
    <row r="690" spans="21:23" s="9" customFormat="1" x14ac:dyDescent="0.3">
      <c r="U690" s="63"/>
      <c r="V690" s="63"/>
      <c r="W690" s="63"/>
    </row>
    <row r="691" spans="21:23" s="9" customFormat="1" x14ac:dyDescent="0.3">
      <c r="U691" s="63"/>
      <c r="V691" s="63"/>
      <c r="W691" s="63"/>
    </row>
    <row r="692" spans="21:23" s="9" customFormat="1" x14ac:dyDescent="0.3">
      <c r="U692" s="63"/>
      <c r="V692" s="63"/>
      <c r="W692" s="63"/>
    </row>
    <row r="693" spans="21:23" s="9" customFormat="1" x14ac:dyDescent="0.3">
      <c r="U693" s="63"/>
      <c r="V693" s="63"/>
      <c r="W693" s="63"/>
    </row>
    <row r="694" spans="21:23" s="9" customFormat="1" x14ac:dyDescent="0.3">
      <c r="U694" s="63"/>
      <c r="V694" s="63"/>
      <c r="W694" s="63"/>
    </row>
    <row r="695" spans="21:23" s="9" customFormat="1" x14ac:dyDescent="0.3">
      <c r="U695" s="63"/>
      <c r="V695" s="63"/>
      <c r="W695" s="63"/>
    </row>
    <row r="696" spans="21:23" s="9" customFormat="1" x14ac:dyDescent="0.3">
      <c r="U696" s="63"/>
      <c r="V696" s="63"/>
      <c r="W696" s="63"/>
    </row>
    <row r="697" spans="21:23" s="9" customFormat="1" x14ac:dyDescent="0.3">
      <c r="U697" s="63"/>
      <c r="V697" s="63"/>
      <c r="W697" s="63"/>
    </row>
    <row r="698" spans="21:23" s="9" customFormat="1" x14ac:dyDescent="0.3">
      <c r="U698" s="63"/>
      <c r="V698" s="63"/>
      <c r="W698" s="63"/>
    </row>
    <row r="699" spans="21:23" s="9" customFormat="1" x14ac:dyDescent="0.3">
      <c r="U699" s="63"/>
      <c r="V699" s="63"/>
      <c r="W699" s="63"/>
    </row>
    <row r="700" spans="21:23" s="9" customFormat="1" x14ac:dyDescent="0.3">
      <c r="U700" s="63"/>
      <c r="V700" s="63"/>
      <c r="W700" s="63"/>
    </row>
    <row r="701" spans="21:23" s="9" customFormat="1" x14ac:dyDescent="0.3">
      <c r="U701" s="63"/>
      <c r="V701" s="63"/>
      <c r="W701" s="63"/>
    </row>
    <row r="702" spans="21:23" s="9" customFormat="1" x14ac:dyDescent="0.3">
      <c r="U702" s="63"/>
      <c r="V702" s="63"/>
      <c r="W702" s="63"/>
    </row>
    <row r="703" spans="21:23" s="9" customFormat="1" x14ac:dyDescent="0.3">
      <c r="U703" s="63"/>
      <c r="V703" s="63"/>
      <c r="W703" s="63"/>
    </row>
    <row r="704" spans="21:23" s="9" customFormat="1" x14ac:dyDescent="0.3">
      <c r="U704" s="63"/>
      <c r="V704" s="63"/>
      <c r="W704" s="63"/>
    </row>
    <row r="705" spans="21:23" s="9" customFormat="1" x14ac:dyDescent="0.3">
      <c r="U705" s="63"/>
      <c r="V705" s="63"/>
      <c r="W705" s="63"/>
    </row>
    <row r="706" spans="21:23" s="9" customFormat="1" x14ac:dyDescent="0.3">
      <c r="U706" s="63"/>
      <c r="V706" s="63"/>
      <c r="W706" s="63"/>
    </row>
    <row r="707" spans="21:23" s="9" customFormat="1" x14ac:dyDescent="0.3">
      <c r="U707" s="63"/>
      <c r="V707" s="63"/>
      <c r="W707" s="63"/>
    </row>
    <row r="708" spans="21:23" s="9" customFormat="1" x14ac:dyDescent="0.3">
      <c r="U708" s="63"/>
      <c r="V708" s="63"/>
      <c r="W708" s="63"/>
    </row>
    <row r="709" spans="21:23" s="9" customFormat="1" x14ac:dyDescent="0.3">
      <c r="U709" s="63"/>
      <c r="V709" s="63"/>
      <c r="W709" s="63"/>
    </row>
    <row r="710" spans="21:23" s="9" customFormat="1" x14ac:dyDescent="0.3">
      <c r="U710" s="63"/>
      <c r="V710" s="63"/>
      <c r="W710" s="63"/>
    </row>
    <row r="711" spans="21:23" s="9" customFormat="1" x14ac:dyDescent="0.3">
      <c r="U711" s="63"/>
      <c r="V711" s="63"/>
      <c r="W711" s="63"/>
    </row>
    <row r="712" spans="21:23" s="9" customFormat="1" x14ac:dyDescent="0.3">
      <c r="U712" s="63"/>
      <c r="V712" s="63"/>
      <c r="W712" s="63"/>
    </row>
    <row r="713" spans="21:23" s="9" customFormat="1" x14ac:dyDescent="0.3">
      <c r="U713" s="63"/>
      <c r="V713" s="63"/>
      <c r="W713" s="63"/>
    </row>
    <row r="714" spans="21:23" s="9" customFormat="1" x14ac:dyDescent="0.3">
      <c r="U714" s="63"/>
      <c r="V714" s="63"/>
      <c r="W714" s="63"/>
    </row>
    <row r="715" spans="21:23" s="9" customFormat="1" x14ac:dyDescent="0.3">
      <c r="U715" s="63"/>
      <c r="V715" s="63"/>
      <c r="W715" s="63"/>
    </row>
    <row r="716" spans="21:23" s="9" customFormat="1" x14ac:dyDescent="0.3">
      <c r="U716" s="63"/>
      <c r="V716" s="63"/>
      <c r="W716" s="63"/>
    </row>
    <row r="717" spans="21:23" s="9" customFormat="1" x14ac:dyDescent="0.3">
      <c r="U717" s="63"/>
      <c r="V717" s="63"/>
      <c r="W717" s="63"/>
    </row>
    <row r="718" spans="21:23" s="9" customFormat="1" x14ac:dyDescent="0.3">
      <c r="U718" s="63"/>
      <c r="V718" s="63"/>
      <c r="W718" s="63"/>
    </row>
    <row r="719" spans="21:23" s="9" customFormat="1" x14ac:dyDescent="0.3">
      <c r="U719" s="63"/>
      <c r="V719" s="63"/>
      <c r="W719" s="63"/>
    </row>
    <row r="720" spans="21:23" s="9" customFormat="1" x14ac:dyDescent="0.3">
      <c r="U720" s="63"/>
      <c r="V720" s="63"/>
      <c r="W720" s="63"/>
    </row>
    <row r="721" spans="21:23" s="9" customFormat="1" x14ac:dyDescent="0.3">
      <c r="U721" s="63"/>
      <c r="V721" s="63"/>
      <c r="W721" s="63"/>
    </row>
    <row r="722" spans="21:23" s="9" customFormat="1" x14ac:dyDescent="0.3">
      <c r="U722" s="63"/>
      <c r="V722" s="63"/>
      <c r="W722" s="63"/>
    </row>
    <row r="723" spans="21:23" s="9" customFormat="1" x14ac:dyDescent="0.3">
      <c r="U723" s="63"/>
      <c r="V723" s="63"/>
      <c r="W723" s="63"/>
    </row>
    <row r="724" spans="21:23" s="9" customFormat="1" x14ac:dyDescent="0.3">
      <c r="U724" s="63"/>
      <c r="V724" s="63"/>
      <c r="W724" s="63"/>
    </row>
    <row r="725" spans="21:23" s="9" customFormat="1" x14ac:dyDescent="0.3">
      <c r="U725" s="63"/>
      <c r="V725" s="63"/>
      <c r="W725" s="63"/>
    </row>
    <row r="726" spans="21:23" s="9" customFormat="1" x14ac:dyDescent="0.3">
      <c r="U726" s="63"/>
      <c r="V726" s="63"/>
      <c r="W726" s="63"/>
    </row>
    <row r="727" spans="21:23" s="9" customFormat="1" x14ac:dyDescent="0.3">
      <c r="U727" s="63"/>
      <c r="V727" s="63"/>
      <c r="W727" s="63"/>
    </row>
    <row r="728" spans="21:23" s="9" customFormat="1" x14ac:dyDescent="0.3">
      <c r="U728" s="63"/>
      <c r="V728" s="63"/>
      <c r="W728" s="63"/>
    </row>
    <row r="729" spans="21:23" s="9" customFormat="1" x14ac:dyDescent="0.3">
      <c r="U729" s="63"/>
      <c r="V729" s="63"/>
      <c r="W729" s="63"/>
    </row>
    <row r="730" spans="21:23" s="9" customFormat="1" x14ac:dyDescent="0.3">
      <c r="U730" s="63"/>
      <c r="V730" s="63"/>
      <c r="W730" s="63"/>
    </row>
    <row r="731" spans="21:23" s="9" customFormat="1" x14ac:dyDescent="0.3">
      <c r="U731" s="63"/>
      <c r="V731" s="63"/>
      <c r="W731" s="63"/>
    </row>
    <row r="732" spans="21:23" s="9" customFormat="1" x14ac:dyDescent="0.3">
      <c r="U732" s="63"/>
      <c r="V732" s="63"/>
      <c r="W732" s="63"/>
    </row>
    <row r="733" spans="21:23" s="9" customFormat="1" x14ac:dyDescent="0.3">
      <c r="U733" s="63"/>
      <c r="V733" s="63"/>
      <c r="W733" s="63"/>
    </row>
    <row r="734" spans="21:23" s="9" customFormat="1" x14ac:dyDescent="0.3">
      <c r="U734" s="63"/>
      <c r="V734" s="63"/>
      <c r="W734" s="63"/>
    </row>
    <row r="735" spans="21:23" s="9" customFormat="1" x14ac:dyDescent="0.3">
      <c r="U735" s="63"/>
      <c r="V735" s="63"/>
      <c r="W735" s="63"/>
    </row>
    <row r="736" spans="21:23" s="9" customFormat="1" x14ac:dyDescent="0.3">
      <c r="U736" s="63"/>
      <c r="V736" s="63"/>
      <c r="W736" s="63"/>
    </row>
    <row r="737" spans="21:23" s="9" customFormat="1" x14ac:dyDescent="0.3">
      <c r="U737" s="63"/>
      <c r="V737" s="63"/>
      <c r="W737" s="63"/>
    </row>
    <row r="738" spans="21:23" s="9" customFormat="1" x14ac:dyDescent="0.3">
      <c r="U738" s="63"/>
      <c r="V738" s="63"/>
      <c r="W738" s="63"/>
    </row>
    <row r="739" spans="21:23" s="9" customFormat="1" x14ac:dyDescent="0.3">
      <c r="U739" s="63"/>
      <c r="V739" s="63"/>
      <c r="W739" s="63"/>
    </row>
    <row r="740" spans="21:23" s="9" customFormat="1" x14ac:dyDescent="0.3">
      <c r="U740" s="63"/>
      <c r="V740" s="63"/>
      <c r="W740" s="63"/>
    </row>
    <row r="741" spans="21:23" s="9" customFormat="1" x14ac:dyDescent="0.3">
      <c r="U741" s="63"/>
      <c r="V741" s="63"/>
      <c r="W741" s="63"/>
    </row>
    <row r="742" spans="21:23" s="9" customFormat="1" x14ac:dyDescent="0.3">
      <c r="U742" s="63"/>
      <c r="V742" s="63"/>
      <c r="W742" s="63"/>
    </row>
    <row r="743" spans="21:23" s="9" customFormat="1" x14ac:dyDescent="0.3">
      <c r="U743" s="63"/>
      <c r="V743" s="63"/>
      <c r="W743" s="63"/>
    </row>
    <row r="744" spans="21:23" s="9" customFormat="1" x14ac:dyDescent="0.3">
      <c r="U744" s="63"/>
      <c r="V744" s="63"/>
      <c r="W744" s="63"/>
    </row>
    <row r="745" spans="21:23" s="9" customFormat="1" x14ac:dyDescent="0.3">
      <c r="U745" s="63"/>
      <c r="V745" s="63"/>
      <c r="W745" s="63"/>
    </row>
    <row r="746" spans="21:23" s="9" customFormat="1" x14ac:dyDescent="0.3">
      <c r="U746" s="63"/>
      <c r="V746" s="63"/>
      <c r="W746" s="63"/>
    </row>
    <row r="747" spans="21:23" s="9" customFormat="1" x14ac:dyDescent="0.3">
      <c r="U747" s="63"/>
      <c r="V747" s="63"/>
      <c r="W747" s="63"/>
    </row>
    <row r="748" spans="21:23" s="9" customFormat="1" x14ac:dyDescent="0.3">
      <c r="U748" s="63"/>
      <c r="V748" s="63"/>
      <c r="W748" s="63"/>
    </row>
    <row r="749" spans="21:23" s="9" customFormat="1" x14ac:dyDescent="0.3">
      <c r="U749" s="63"/>
      <c r="V749" s="63"/>
      <c r="W749" s="63"/>
    </row>
    <row r="750" spans="21:23" s="9" customFormat="1" x14ac:dyDescent="0.3">
      <c r="U750" s="63"/>
      <c r="V750" s="63"/>
      <c r="W750" s="63"/>
    </row>
    <row r="751" spans="21:23" s="9" customFormat="1" x14ac:dyDescent="0.3">
      <c r="U751" s="63"/>
      <c r="V751" s="63"/>
      <c r="W751" s="63"/>
    </row>
    <row r="752" spans="21:23" s="9" customFormat="1" x14ac:dyDescent="0.3">
      <c r="U752" s="63"/>
      <c r="V752" s="63"/>
      <c r="W752" s="63"/>
    </row>
    <row r="753" spans="21:23" s="9" customFormat="1" x14ac:dyDescent="0.3">
      <c r="U753" s="63"/>
      <c r="V753" s="63"/>
      <c r="W753" s="63"/>
    </row>
    <row r="754" spans="21:23" s="9" customFormat="1" x14ac:dyDescent="0.3">
      <c r="U754" s="63"/>
      <c r="V754" s="63"/>
      <c r="W754" s="63"/>
    </row>
    <row r="755" spans="21:23" s="9" customFormat="1" x14ac:dyDescent="0.3">
      <c r="U755" s="63"/>
      <c r="V755" s="63"/>
      <c r="W755" s="63"/>
    </row>
    <row r="756" spans="21:23" s="9" customFormat="1" x14ac:dyDescent="0.3">
      <c r="U756" s="63"/>
      <c r="V756" s="63"/>
      <c r="W756" s="63"/>
    </row>
    <row r="757" spans="21:23" s="9" customFormat="1" x14ac:dyDescent="0.3">
      <c r="U757" s="63"/>
      <c r="V757" s="63"/>
      <c r="W757" s="63"/>
    </row>
    <row r="758" spans="21:23" s="9" customFormat="1" x14ac:dyDescent="0.3">
      <c r="U758" s="63"/>
      <c r="V758" s="63"/>
      <c r="W758" s="63"/>
    </row>
    <row r="759" spans="21:23" s="9" customFormat="1" x14ac:dyDescent="0.3">
      <c r="U759" s="63"/>
      <c r="V759" s="63"/>
      <c r="W759" s="63"/>
    </row>
    <row r="760" spans="21:23" s="9" customFormat="1" x14ac:dyDescent="0.3">
      <c r="U760" s="63"/>
      <c r="V760" s="63"/>
      <c r="W760" s="63"/>
    </row>
    <row r="761" spans="21:23" s="9" customFormat="1" x14ac:dyDescent="0.3">
      <c r="U761" s="63"/>
      <c r="V761" s="63"/>
      <c r="W761" s="63"/>
    </row>
    <row r="762" spans="21:23" s="9" customFormat="1" x14ac:dyDescent="0.3">
      <c r="U762" s="63"/>
      <c r="V762" s="63"/>
      <c r="W762" s="63"/>
    </row>
    <row r="763" spans="21:23" s="9" customFormat="1" x14ac:dyDescent="0.3">
      <c r="U763" s="63"/>
      <c r="V763" s="63"/>
      <c r="W763" s="63"/>
    </row>
    <row r="764" spans="21:23" s="9" customFormat="1" x14ac:dyDescent="0.3">
      <c r="U764" s="63"/>
      <c r="V764" s="63"/>
      <c r="W764" s="63"/>
    </row>
    <row r="765" spans="21:23" s="9" customFormat="1" x14ac:dyDescent="0.3">
      <c r="U765" s="63"/>
      <c r="V765" s="63"/>
      <c r="W765" s="63"/>
    </row>
    <row r="766" spans="21:23" s="9" customFormat="1" x14ac:dyDescent="0.3">
      <c r="U766" s="63"/>
      <c r="V766" s="63"/>
      <c r="W766" s="63"/>
    </row>
    <row r="767" spans="21:23" s="9" customFormat="1" x14ac:dyDescent="0.3">
      <c r="U767" s="63"/>
      <c r="V767" s="63"/>
      <c r="W767" s="63"/>
    </row>
    <row r="768" spans="21:23" s="9" customFormat="1" x14ac:dyDescent="0.3">
      <c r="U768" s="63"/>
      <c r="V768" s="63"/>
      <c r="W768" s="63"/>
    </row>
    <row r="769" spans="21:23" s="9" customFormat="1" x14ac:dyDescent="0.3">
      <c r="U769" s="63"/>
      <c r="V769" s="63"/>
      <c r="W769" s="63"/>
    </row>
    <row r="770" spans="21:23" s="9" customFormat="1" x14ac:dyDescent="0.3">
      <c r="U770" s="63"/>
      <c r="V770" s="63"/>
      <c r="W770" s="63"/>
    </row>
    <row r="771" spans="21:23" s="9" customFormat="1" x14ac:dyDescent="0.3">
      <c r="U771" s="63"/>
      <c r="V771" s="63"/>
      <c r="W771" s="63"/>
    </row>
    <row r="772" spans="21:23" s="9" customFormat="1" x14ac:dyDescent="0.3">
      <c r="U772" s="63"/>
      <c r="V772" s="63"/>
      <c r="W772" s="63"/>
    </row>
    <row r="773" spans="21:23" s="9" customFormat="1" x14ac:dyDescent="0.3">
      <c r="U773" s="63"/>
      <c r="V773" s="63"/>
      <c r="W773" s="63"/>
    </row>
    <row r="774" spans="21:23" s="9" customFormat="1" x14ac:dyDescent="0.3">
      <c r="U774" s="63"/>
      <c r="V774" s="63"/>
      <c r="W774" s="63"/>
    </row>
    <row r="775" spans="21:23" s="9" customFormat="1" x14ac:dyDescent="0.3">
      <c r="U775" s="63"/>
      <c r="V775" s="63"/>
      <c r="W775" s="63"/>
    </row>
    <row r="776" spans="21:23" s="9" customFormat="1" x14ac:dyDescent="0.3">
      <c r="U776" s="63"/>
      <c r="V776" s="63"/>
      <c r="W776" s="63"/>
    </row>
    <row r="777" spans="21:23" s="9" customFormat="1" x14ac:dyDescent="0.3">
      <c r="U777" s="63"/>
      <c r="V777" s="63"/>
      <c r="W777" s="63"/>
    </row>
    <row r="778" spans="21:23" s="9" customFormat="1" x14ac:dyDescent="0.3">
      <c r="U778" s="63"/>
      <c r="V778" s="63"/>
      <c r="W778" s="63"/>
    </row>
    <row r="779" spans="21:23" s="9" customFormat="1" x14ac:dyDescent="0.3">
      <c r="U779" s="63"/>
      <c r="V779" s="63"/>
      <c r="W779" s="63"/>
    </row>
    <row r="780" spans="21:23" s="9" customFormat="1" x14ac:dyDescent="0.3">
      <c r="U780" s="63"/>
      <c r="V780" s="63"/>
      <c r="W780" s="63"/>
    </row>
    <row r="781" spans="21:23" s="9" customFormat="1" x14ac:dyDescent="0.3">
      <c r="U781" s="63"/>
      <c r="V781" s="63"/>
      <c r="W781" s="63"/>
    </row>
    <row r="782" spans="21:23" s="9" customFormat="1" x14ac:dyDescent="0.3">
      <c r="U782" s="63"/>
      <c r="V782" s="63"/>
      <c r="W782" s="63"/>
    </row>
    <row r="783" spans="21:23" s="9" customFormat="1" x14ac:dyDescent="0.3">
      <c r="U783" s="63"/>
      <c r="V783" s="63"/>
      <c r="W783" s="63"/>
    </row>
    <row r="784" spans="21:23" s="9" customFormat="1" x14ac:dyDescent="0.3">
      <c r="U784" s="63"/>
      <c r="V784" s="63"/>
      <c r="W784" s="63"/>
    </row>
    <row r="785" spans="21:23" s="9" customFormat="1" x14ac:dyDescent="0.3">
      <c r="U785" s="63"/>
      <c r="V785" s="63"/>
      <c r="W785" s="63"/>
    </row>
    <row r="786" spans="21:23" s="9" customFormat="1" x14ac:dyDescent="0.3">
      <c r="U786" s="63"/>
      <c r="V786" s="63"/>
      <c r="W786" s="63"/>
    </row>
    <row r="787" spans="21:23" s="9" customFormat="1" x14ac:dyDescent="0.3">
      <c r="U787" s="63"/>
      <c r="V787" s="63"/>
      <c r="W787" s="63"/>
    </row>
    <row r="788" spans="21:23" s="9" customFormat="1" x14ac:dyDescent="0.3">
      <c r="U788" s="63"/>
      <c r="V788" s="63"/>
      <c r="W788" s="63"/>
    </row>
    <row r="789" spans="21:23" s="9" customFormat="1" x14ac:dyDescent="0.3">
      <c r="U789" s="63"/>
      <c r="V789" s="63"/>
      <c r="W789" s="63"/>
    </row>
    <row r="790" spans="21:23" s="9" customFormat="1" x14ac:dyDescent="0.3">
      <c r="U790" s="63"/>
      <c r="V790" s="63"/>
      <c r="W790" s="63"/>
    </row>
    <row r="791" spans="21:23" s="9" customFormat="1" x14ac:dyDescent="0.3">
      <c r="U791" s="63"/>
      <c r="V791" s="63"/>
      <c r="W791" s="63"/>
    </row>
    <row r="792" spans="21:23" s="9" customFormat="1" x14ac:dyDescent="0.3">
      <c r="U792" s="63"/>
      <c r="V792" s="63"/>
      <c r="W792" s="63"/>
    </row>
    <row r="793" spans="21:23" s="9" customFormat="1" x14ac:dyDescent="0.3">
      <c r="U793" s="63"/>
      <c r="V793" s="63"/>
      <c r="W793" s="63"/>
    </row>
    <row r="794" spans="21:23" s="9" customFormat="1" x14ac:dyDescent="0.3">
      <c r="U794" s="63"/>
      <c r="V794" s="63"/>
      <c r="W794" s="63"/>
    </row>
    <row r="795" spans="21:23" s="9" customFormat="1" x14ac:dyDescent="0.3">
      <c r="U795" s="63"/>
      <c r="V795" s="63"/>
      <c r="W795" s="63"/>
    </row>
    <row r="796" spans="21:23" s="9" customFormat="1" x14ac:dyDescent="0.3">
      <c r="U796" s="63"/>
      <c r="V796" s="63"/>
      <c r="W796" s="63"/>
    </row>
    <row r="797" spans="21:23" s="9" customFormat="1" x14ac:dyDescent="0.3">
      <c r="U797" s="63"/>
      <c r="V797" s="63"/>
      <c r="W797" s="63"/>
    </row>
    <row r="798" spans="21:23" s="9" customFormat="1" x14ac:dyDescent="0.3">
      <c r="U798" s="63"/>
      <c r="V798" s="63"/>
      <c r="W798" s="63"/>
    </row>
    <row r="799" spans="21:23" s="9" customFormat="1" x14ac:dyDescent="0.3">
      <c r="U799" s="63"/>
      <c r="V799" s="63"/>
      <c r="W799" s="63"/>
    </row>
    <row r="800" spans="21:23" s="9" customFormat="1" x14ac:dyDescent="0.3">
      <c r="U800" s="63"/>
      <c r="V800" s="63"/>
      <c r="W800" s="63"/>
    </row>
    <row r="801" spans="21:23" s="9" customFormat="1" x14ac:dyDescent="0.3">
      <c r="U801" s="63"/>
      <c r="V801" s="63"/>
      <c r="W801" s="63"/>
    </row>
    <row r="802" spans="21:23" s="9" customFormat="1" x14ac:dyDescent="0.3">
      <c r="U802" s="63"/>
      <c r="V802" s="63"/>
      <c r="W802" s="63"/>
    </row>
    <row r="803" spans="21:23" s="9" customFormat="1" x14ac:dyDescent="0.3">
      <c r="U803" s="63"/>
      <c r="V803" s="63"/>
      <c r="W803" s="63"/>
    </row>
    <row r="804" spans="21:23" s="9" customFormat="1" x14ac:dyDescent="0.3">
      <c r="U804" s="63"/>
      <c r="V804" s="63"/>
      <c r="W804" s="63"/>
    </row>
    <row r="805" spans="21:23" s="9" customFormat="1" x14ac:dyDescent="0.3">
      <c r="U805" s="63"/>
      <c r="V805" s="63"/>
      <c r="W805" s="63"/>
    </row>
    <row r="806" spans="21:23" s="9" customFormat="1" x14ac:dyDescent="0.3">
      <c r="U806" s="63"/>
      <c r="V806" s="63"/>
      <c r="W806" s="63"/>
    </row>
    <row r="807" spans="21:23" s="9" customFormat="1" x14ac:dyDescent="0.3">
      <c r="U807" s="63"/>
      <c r="V807" s="63"/>
      <c r="W807" s="63"/>
    </row>
    <row r="808" spans="21:23" s="9" customFormat="1" x14ac:dyDescent="0.3">
      <c r="U808" s="63"/>
      <c r="V808" s="63"/>
      <c r="W808" s="63"/>
    </row>
    <row r="809" spans="21:23" s="9" customFormat="1" x14ac:dyDescent="0.3">
      <c r="U809" s="63"/>
      <c r="V809" s="63"/>
      <c r="W809" s="63"/>
    </row>
    <row r="810" spans="21:23" s="9" customFormat="1" x14ac:dyDescent="0.3">
      <c r="U810" s="63"/>
      <c r="V810" s="63"/>
      <c r="W810" s="63"/>
    </row>
    <row r="811" spans="21:23" s="9" customFormat="1" x14ac:dyDescent="0.3">
      <c r="U811" s="63"/>
      <c r="V811" s="63"/>
      <c r="W811" s="63"/>
    </row>
    <row r="812" spans="21:23" s="9" customFormat="1" x14ac:dyDescent="0.3">
      <c r="U812" s="63"/>
      <c r="V812" s="63"/>
      <c r="W812" s="63"/>
    </row>
    <row r="813" spans="21:23" s="9" customFormat="1" x14ac:dyDescent="0.3">
      <c r="U813" s="63"/>
      <c r="V813" s="63"/>
      <c r="W813" s="63"/>
    </row>
    <row r="814" spans="21:23" s="9" customFormat="1" x14ac:dyDescent="0.3">
      <c r="U814" s="63"/>
      <c r="V814" s="63"/>
      <c r="W814" s="63"/>
    </row>
    <row r="815" spans="21:23" s="9" customFormat="1" x14ac:dyDescent="0.3">
      <c r="U815" s="63"/>
      <c r="V815" s="63"/>
      <c r="W815" s="63"/>
    </row>
    <row r="816" spans="21:23" s="9" customFormat="1" x14ac:dyDescent="0.3">
      <c r="U816" s="63"/>
      <c r="V816" s="63"/>
      <c r="W816" s="63"/>
    </row>
    <row r="817" spans="21:23" s="9" customFormat="1" x14ac:dyDescent="0.3">
      <c r="U817" s="63"/>
      <c r="V817" s="63"/>
      <c r="W817" s="63"/>
    </row>
    <row r="818" spans="21:23" s="9" customFormat="1" x14ac:dyDescent="0.3">
      <c r="U818" s="63"/>
      <c r="V818" s="63"/>
      <c r="W818" s="63"/>
    </row>
    <row r="819" spans="21:23" s="9" customFormat="1" x14ac:dyDescent="0.3">
      <c r="U819" s="63"/>
      <c r="V819" s="63"/>
      <c r="W819" s="63"/>
    </row>
    <row r="820" spans="21:23" s="9" customFormat="1" x14ac:dyDescent="0.3">
      <c r="U820" s="63"/>
      <c r="V820" s="63"/>
      <c r="W820" s="63"/>
    </row>
    <row r="821" spans="21:23" s="9" customFormat="1" x14ac:dyDescent="0.3">
      <c r="U821" s="63"/>
      <c r="V821" s="63"/>
      <c r="W821" s="63"/>
    </row>
    <row r="822" spans="21:23" s="9" customFormat="1" x14ac:dyDescent="0.3">
      <c r="U822" s="63"/>
      <c r="V822" s="63"/>
      <c r="W822" s="63"/>
    </row>
    <row r="823" spans="21:23" s="9" customFormat="1" x14ac:dyDescent="0.3">
      <c r="U823" s="63"/>
      <c r="V823" s="63"/>
      <c r="W823" s="63"/>
    </row>
    <row r="824" spans="21:23" s="9" customFormat="1" x14ac:dyDescent="0.3">
      <c r="U824" s="63"/>
      <c r="V824" s="63"/>
      <c r="W824" s="63"/>
    </row>
    <row r="825" spans="21:23" s="9" customFormat="1" x14ac:dyDescent="0.3">
      <c r="U825" s="63"/>
      <c r="V825" s="63"/>
      <c r="W825" s="63"/>
    </row>
    <row r="826" spans="21:23" s="9" customFormat="1" x14ac:dyDescent="0.3">
      <c r="U826" s="63"/>
      <c r="V826" s="63"/>
      <c r="W826" s="63"/>
    </row>
    <row r="827" spans="21:23" s="9" customFormat="1" x14ac:dyDescent="0.3">
      <c r="U827" s="63"/>
      <c r="V827" s="63"/>
      <c r="W827" s="63"/>
    </row>
    <row r="828" spans="21:23" s="9" customFormat="1" x14ac:dyDescent="0.3">
      <c r="U828" s="63"/>
      <c r="V828" s="63"/>
      <c r="W828" s="63"/>
    </row>
    <row r="829" spans="21:23" s="9" customFormat="1" x14ac:dyDescent="0.3">
      <c r="U829" s="63"/>
      <c r="V829" s="63"/>
      <c r="W829" s="63"/>
    </row>
    <row r="830" spans="21:23" s="9" customFormat="1" x14ac:dyDescent="0.3">
      <c r="U830" s="63"/>
      <c r="V830" s="63"/>
      <c r="W830" s="63"/>
    </row>
    <row r="831" spans="21:23" s="9" customFormat="1" x14ac:dyDescent="0.3">
      <c r="U831" s="63"/>
      <c r="V831" s="63"/>
      <c r="W831" s="63"/>
    </row>
    <row r="832" spans="21:23" s="9" customFormat="1" x14ac:dyDescent="0.3">
      <c r="U832" s="63"/>
      <c r="V832" s="63"/>
      <c r="W832" s="63"/>
    </row>
    <row r="833" spans="21:23" s="9" customFormat="1" x14ac:dyDescent="0.3">
      <c r="U833" s="63"/>
      <c r="V833" s="63"/>
      <c r="W833" s="63"/>
    </row>
    <row r="834" spans="21:23" s="9" customFormat="1" x14ac:dyDescent="0.3">
      <c r="U834" s="63"/>
      <c r="V834" s="63"/>
      <c r="W834" s="63"/>
    </row>
    <row r="835" spans="21:23" s="9" customFormat="1" x14ac:dyDescent="0.3">
      <c r="U835" s="63"/>
      <c r="V835" s="63"/>
      <c r="W835" s="63"/>
    </row>
    <row r="836" spans="21:23" s="9" customFormat="1" x14ac:dyDescent="0.3">
      <c r="U836" s="63"/>
      <c r="V836" s="63"/>
      <c r="W836" s="63"/>
    </row>
    <row r="837" spans="21:23" s="9" customFormat="1" x14ac:dyDescent="0.3">
      <c r="U837" s="63"/>
      <c r="V837" s="63"/>
      <c r="W837" s="63"/>
    </row>
    <row r="838" spans="21:23" s="9" customFormat="1" x14ac:dyDescent="0.3">
      <c r="U838" s="63"/>
      <c r="V838" s="63"/>
      <c r="W838" s="63"/>
    </row>
    <row r="839" spans="21:23" s="9" customFormat="1" x14ac:dyDescent="0.3">
      <c r="U839" s="63"/>
      <c r="V839" s="63"/>
      <c r="W839" s="63"/>
    </row>
    <row r="840" spans="21:23" s="9" customFormat="1" x14ac:dyDescent="0.3">
      <c r="U840" s="63"/>
      <c r="V840" s="63"/>
      <c r="W840" s="63"/>
    </row>
    <row r="841" spans="21:23" s="9" customFormat="1" x14ac:dyDescent="0.3">
      <c r="U841" s="63"/>
      <c r="V841" s="63"/>
      <c r="W841" s="63"/>
    </row>
    <row r="842" spans="21:23" s="9" customFormat="1" x14ac:dyDescent="0.3">
      <c r="U842" s="63"/>
      <c r="V842" s="63"/>
      <c r="W842" s="63"/>
    </row>
    <row r="843" spans="21:23" s="9" customFormat="1" x14ac:dyDescent="0.3">
      <c r="U843" s="63"/>
      <c r="V843" s="63"/>
      <c r="W843" s="63"/>
    </row>
    <row r="844" spans="21:23" s="9" customFormat="1" x14ac:dyDescent="0.3">
      <c r="U844" s="63"/>
      <c r="V844" s="63"/>
      <c r="W844" s="63"/>
    </row>
    <row r="845" spans="21:23" s="9" customFormat="1" x14ac:dyDescent="0.3">
      <c r="U845" s="63"/>
      <c r="V845" s="63"/>
      <c r="W845" s="63"/>
    </row>
    <row r="846" spans="21:23" s="9" customFormat="1" x14ac:dyDescent="0.3">
      <c r="U846" s="63"/>
      <c r="V846" s="63"/>
      <c r="W846" s="63"/>
    </row>
    <row r="847" spans="21:23" s="9" customFormat="1" x14ac:dyDescent="0.3">
      <c r="U847" s="63"/>
      <c r="V847" s="63"/>
      <c r="W847" s="63"/>
    </row>
    <row r="848" spans="21:23" s="9" customFormat="1" x14ac:dyDescent="0.3">
      <c r="U848" s="63"/>
      <c r="V848" s="63"/>
      <c r="W848" s="63"/>
    </row>
    <row r="849" spans="21:23" s="9" customFormat="1" x14ac:dyDescent="0.3">
      <c r="U849" s="63"/>
      <c r="V849" s="63"/>
      <c r="W849" s="63"/>
    </row>
    <row r="850" spans="21:23" s="9" customFormat="1" x14ac:dyDescent="0.3">
      <c r="U850" s="63"/>
      <c r="V850" s="63"/>
      <c r="W850" s="63"/>
    </row>
    <row r="851" spans="21:23" s="9" customFormat="1" x14ac:dyDescent="0.3">
      <c r="U851" s="63"/>
      <c r="V851" s="63"/>
      <c r="W851" s="63"/>
    </row>
    <row r="852" spans="21:23" s="9" customFormat="1" x14ac:dyDescent="0.3">
      <c r="U852" s="63"/>
      <c r="V852" s="63"/>
      <c r="W852" s="63"/>
    </row>
    <row r="853" spans="21:23" s="9" customFormat="1" x14ac:dyDescent="0.3">
      <c r="U853" s="63"/>
      <c r="V853" s="63"/>
      <c r="W853" s="63"/>
    </row>
    <row r="854" spans="21:23" s="9" customFormat="1" x14ac:dyDescent="0.3">
      <c r="U854" s="63"/>
      <c r="V854" s="63"/>
      <c r="W854" s="63"/>
    </row>
    <row r="855" spans="21:23" s="9" customFormat="1" x14ac:dyDescent="0.3">
      <c r="U855" s="63"/>
      <c r="V855" s="63"/>
      <c r="W855" s="63"/>
    </row>
    <row r="856" spans="21:23" s="9" customFormat="1" x14ac:dyDescent="0.3">
      <c r="U856" s="63"/>
      <c r="V856" s="63"/>
      <c r="W856" s="63"/>
    </row>
    <row r="857" spans="21:23" s="9" customFormat="1" x14ac:dyDescent="0.3">
      <c r="U857" s="63"/>
      <c r="V857" s="63"/>
      <c r="W857" s="63"/>
    </row>
    <row r="858" spans="21:23" s="9" customFormat="1" x14ac:dyDescent="0.3">
      <c r="U858" s="63"/>
      <c r="V858" s="63"/>
      <c r="W858" s="63"/>
    </row>
    <row r="859" spans="21:23" s="9" customFormat="1" x14ac:dyDescent="0.3">
      <c r="U859" s="63"/>
      <c r="V859" s="63"/>
      <c r="W859" s="63"/>
    </row>
    <row r="860" spans="21:23" s="9" customFormat="1" x14ac:dyDescent="0.3">
      <c r="U860" s="63"/>
      <c r="V860" s="63"/>
      <c r="W860" s="63"/>
    </row>
    <row r="861" spans="21:23" s="9" customFormat="1" x14ac:dyDescent="0.3">
      <c r="U861" s="63"/>
      <c r="V861" s="63"/>
      <c r="W861" s="63"/>
    </row>
    <row r="862" spans="21:23" s="9" customFormat="1" x14ac:dyDescent="0.3">
      <c r="U862" s="63"/>
      <c r="V862" s="63"/>
      <c r="W862" s="63"/>
    </row>
    <row r="863" spans="21:23" s="9" customFormat="1" x14ac:dyDescent="0.3">
      <c r="U863" s="63"/>
      <c r="V863" s="63"/>
      <c r="W863" s="63"/>
    </row>
    <row r="864" spans="21:23" s="9" customFormat="1" x14ac:dyDescent="0.3">
      <c r="U864" s="63"/>
      <c r="V864" s="63"/>
      <c r="W864" s="63"/>
    </row>
    <row r="865" spans="21:23" s="9" customFormat="1" x14ac:dyDescent="0.3">
      <c r="U865" s="63"/>
      <c r="V865" s="63"/>
      <c r="W865" s="63"/>
    </row>
    <row r="866" spans="21:23" s="9" customFormat="1" x14ac:dyDescent="0.3">
      <c r="U866" s="63"/>
      <c r="V866" s="63"/>
      <c r="W866" s="63"/>
    </row>
    <row r="867" spans="21:23" s="9" customFormat="1" x14ac:dyDescent="0.3">
      <c r="U867" s="63"/>
      <c r="V867" s="63"/>
      <c r="W867" s="63"/>
    </row>
    <row r="868" spans="21:23" s="9" customFormat="1" x14ac:dyDescent="0.3">
      <c r="U868" s="63"/>
      <c r="V868" s="63"/>
      <c r="W868" s="63"/>
    </row>
    <row r="869" spans="21:23" s="9" customFormat="1" x14ac:dyDescent="0.3">
      <c r="U869" s="63"/>
      <c r="V869" s="63"/>
      <c r="W869" s="63"/>
    </row>
    <row r="870" spans="21:23" s="9" customFormat="1" x14ac:dyDescent="0.3">
      <c r="U870" s="63"/>
      <c r="V870" s="63"/>
      <c r="W870" s="63"/>
    </row>
    <row r="871" spans="21:23" s="9" customFormat="1" x14ac:dyDescent="0.3">
      <c r="U871" s="63"/>
      <c r="V871" s="63"/>
      <c r="W871" s="63"/>
    </row>
    <row r="872" spans="21:23" s="9" customFormat="1" x14ac:dyDescent="0.3">
      <c r="U872" s="63"/>
      <c r="V872" s="63"/>
      <c r="W872" s="63"/>
    </row>
    <row r="873" spans="21:23" s="9" customFormat="1" x14ac:dyDescent="0.3">
      <c r="U873" s="63"/>
      <c r="V873" s="63"/>
      <c r="W873" s="63"/>
    </row>
    <row r="874" spans="21:23" s="9" customFormat="1" x14ac:dyDescent="0.3">
      <c r="U874" s="63"/>
      <c r="V874" s="63"/>
      <c r="W874" s="63"/>
    </row>
    <row r="875" spans="21:23" s="9" customFormat="1" x14ac:dyDescent="0.3">
      <c r="U875" s="63"/>
      <c r="V875" s="63"/>
      <c r="W875" s="63"/>
    </row>
    <row r="876" spans="21:23" s="9" customFormat="1" x14ac:dyDescent="0.3">
      <c r="U876" s="63"/>
      <c r="V876" s="63"/>
      <c r="W876" s="63"/>
    </row>
    <row r="877" spans="21:23" s="9" customFormat="1" x14ac:dyDescent="0.3">
      <c r="U877" s="63"/>
      <c r="V877" s="63"/>
      <c r="W877" s="63"/>
    </row>
    <row r="878" spans="21:23" s="9" customFormat="1" x14ac:dyDescent="0.3">
      <c r="U878" s="63"/>
      <c r="V878" s="63"/>
      <c r="W878" s="63"/>
    </row>
    <row r="879" spans="21:23" s="9" customFormat="1" x14ac:dyDescent="0.3">
      <c r="U879" s="63"/>
      <c r="V879" s="63"/>
      <c r="W879" s="63"/>
    </row>
    <row r="880" spans="21:23" s="9" customFormat="1" x14ac:dyDescent="0.3">
      <c r="U880" s="63"/>
      <c r="V880" s="63"/>
      <c r="W880" s="63"/>
    </row>
    <row r="881" spans="21:23" s="9" customFormat="1" x14ac:dyDescent="0.3">
      <c r="U881" s="63"/>
      <c r="V881" s="63"/>
      <c r="W881" s="63"/>
    </row>
    <row r="882" spans="21:23" s="9" customFormat="1" x14ac:dyDescent="0.3">
      <c r="U882" s="63"/>
      <c r="V882" s="63"/>
      <c r="W882" s="63"/>
    </row>
    <row r="883" spans="21:23" s="9" customFormat="1" x14ac:dyDescent="0.3">
      <c r="U883" s="63"/>
      <c r="V883" s="63"/>
      <c r="W883" s="63"/>
    </row>
    <row r="884" spans="21:23" s="9" customFormat="1" x14ac:dyDescent="0.3">
      <c r="U884" s="63"/>
      <c r="V884" s="63"/>
      <c r="W884" s="63"/>
    </row>
    <row r="885" spans="21:23" s="9" customFormat="1" x14ac:dyDescent="0.3">
      <c r="U885" s="63"/>
      <c r="V885" s="63"/>
      <c r="W885" s="63"/>
    </row>
    <row r="886" spans="21:23" s="9" customFormat="1" x14ac:dyDescent="0.3">
      <c r="U886" s="63"/>
      <c r="V886" s="63"/>
      <c r="W886" s="63"/>
    </row>
    <row r="887" spans="21:23" s="9" customFormat="1" x14ac:dyDescent="0.3">
      <c r="U887" s="63"/>
      <c r="V887" s="63"/>
      <c r="W887" s="63"/>
    </row>
    <row r="888" spans="21:23" s="9" customFormat="1" x14ac:dyDescent="0.3">
      <c r="U888" s="63"/>
      <c r="V888" s="63"/>
      <c r="W888" s="63"/>
    </row>
    <row r="889" spans="21:23" s="9" customFormat="1" x14ac:dyDescent="0.3">
      <c r="U889" s="63"/>
      <c r="V889" s="63"/>
      <c r="W889" s="63"/>
    </row>
    <row r="890" spans="21:23" s="9" customFormat="1" x14ac:dyDescent="0.3">
      <c r="U890" s="63"/>
      <c r="V890" s="63"/>
      <c r="W890" s="63"/>
    </row>
    <row r="891" spans="21:23" s="9" customFormat="1" x14ac:dyDescent="0.3">
      <c r="U891" s="63"/>
      <c r="V891" s="63"/>
      <c r="W891" s="63"/>
    </row>
    <row r="892" spans="21:23" s="9" customFormat="1" x14ac:dyDescent="0.3">
      <c r="U892" s="63"/>
      <c r="V892" s="63"/>
      <c r="W892" s="63"/>
    </row>
    <row r="893" spans="21:23" s="9" customFormat="1" x14ac:dyDescent="0.3">
      <c r="U893" s="63"/>
      <c r="V893" s="63"/>
      <c r="W893" s="63"/>
    </row>
    <row r="894" spans="21:23" s="9" customFormat="1" x14ac:dyDescent="0.3">
      <c r="U894" s="63"/>
      <c r="V894" s="63"/>
      <c r="W894" s="63"/>
    </row>
    <row r="895" spans="21:23" s="9" customFormat="1" x14ac:dyDescent="0.3">
      <c r="U895" s="63"/>
      <c r="V895" s="63"/>
      <c r="W895" s="63"/>
    </row>
    <row r="896" spans="21:23" s="9" customFormat="1" x14ac:dyDescent="0.3">
      <c r="U896" s="63"/>
      <c r="V896" s="63"/>
      <c r="W896" s="63"/>
    </row>
    <row r="897" spans="21:23" s="9" customFormat="1" x14ac:dyDescent="0.3">
      <c r="U897" s="63"/>
      <c r="V897" s="63"/>
      <c r="W897" s="63"/>
    </row>
    <row r="898" spans="21:23" s="9" customFormat="1" x14ac:dyDescent="0.3">
      <c r="U898" s="63"/>
      <c r="V898" s="63"/>
      <c r="W898" s="63"/>
    </row>
    <row r="899" spans="21:23" s="9" customFormat="1" x14ac:dyDescent="0.3">
      <c r="U899" s="63"/>
      <c r="V899" s="63"/>
      <c r="W899" s="63"/>
    </row>
    <row r="900" spans="21:23" s="9" customFormat="1" x14ac:dyDescent="0.3">
      <c r="U900" s="63"/>
      <c r="V900" s="63"/>
      <c r="W900" s="63"/>
    </row>
    <row r="901" spans="21:23" s="9" customFormat="1" x14ac:dyDescent="0.3">
      <c r="U901" s="63"/>
      <c r="V901" s="63"/>
      <c r="W901" s="63"/>
    </row>
    <row r="902" spans="21:23" s="9" customFormat="1" x14ac:dyDescent="0.3">
      <c r="U902" s="63"/>
      <c r="V902" s="63"/>
      <c r="W902" s="63"/>
    </row>
    <row r="903" spans="21:23" s="9" customFormat="1" x14ac:dyDescent="0.3">
      <c r="U903" s="63"/>
      <c r="V903" s="63"/>
      <c r="W903" s="63"/>
    </row>
    <row r="904" spans="21:23" s="9" customFormat="1" x14ac:dyDescent="0.3">
      <c r="U904" s="63"/>
      <c r="V904" s="63"/>
      <c r="W904" s="63"/>
    </row>
    <row r="905" spans="21:23" s="9" customFormat="1" x14ac:dyDescent="0.3">
      <c r="U905" s="63"/>
      <c r="V905" s="63"/>
      <c r="W905" s="63"/>
    </row>
    <row r="906" spans="21:23" s="9" customFormat="1" x14ac:dyDescent="0.3">
      <c r="U906" s="63"/>
      <c r="V906" s="63"/>
      <c r="W906" s="63"/>
    </row>
    <row r="907" spans="21:23" s="9" customFormat="1" x14ac:dyDescent="0.3">
      <c r="U907" s="63"/>
      <c r="V907" s="63"/>
      <c r="W907" s="63"/>
    </row>
    <row r="908" spans="21:23" s="9" customFormat="1" x14ac:dyDescent="0.3">
      <c r="U908" s="63"/>
      <c r="V908" s="63"/>
      <c r="W908" s="63"/>
    </row>
    <row r="909" spans="21:23" s="9" customFormat="1" x14ac:dyDescent="0.3">
      <c r="U909" s="63"/>
      <c r="V909" s="63"/>
      <c r="W909" s="63"/>
    </row>
    <row r="910" spans="21:23" s="9" customFormat="1" x14ac:dyDescent="0.3">
      <c r="U910" s="63"/>
      <c r="V910" s="63"/>
      <c r="W910" s="63"/>
    </row>
    <row r="911" spans="21:23" s="9" customFormat="1" x14ac:dyDescent="0.3">
      <c r="U911" s="63"/>
      <c r="V911" s="63"/>
      <c r="W911" s="63"/>
    </row>
    <row r="912" spans="21:23" s="9" customFormat="1" x14ac:dyDescent="0.3">
      <c r="U912" s="63"/>
      <c r="V912" s="63"/>
      <c r="W912" s="63"/>
    </row>
    <row r="913" spans="21:23" s="9" customFormat="1" x14ac:dyDescent="0.3">
      <c r="U913" s="63"/>
      <c r="V913" s="63"/>
      <c r="W913" s="63"/>
    </row>
    <row r="914" spans="21:23" s="9" customFormat="1" x14ac:dyDescent="0.3">
      <c r="U914" s="63"/>
      <c r="V914" s="63"/>
      <c r="W914" s="63"/>
    </row>
    <row r="915" spans="21:23" s="9" customFormat="1" x14ac:dyDescent="0.3">
      <c r="U915" s="63"/>
      <c r="V915" s="63"/>
      <c r="W915" s="63"/>
    </row>
    <row r="916" spans="21:23" s="9" customFormat="1" x14ac:dyDescent="0.3">
      <c r="U916" s="63"/>
      <c r="V916" s="63"/>
      <c r="W916" s="63"/>
    </row>
    <row r="917" spans="21:23" s="9" customFormat="1" x14ac:dyDescent="0.3">
      <c r="U917" s="63"/>
      <c r="V917" s="63"/>
      <c r="W917" s="63"/>
    </row>
    <row r="918" spans="21:23" s="9" customFormat="1" x14ac:dyDescent="0.3">
      <c r="U918" s="63"/>
      <c r="V918" s="63"/>
      <c r="W918" s="63"/>
    </row>
    <row r="919" spans="21:23" s="9" customFormat="1" x14ac:dyDescent="0.3">
      <c r="U919" s="63"/>
      <c r="V919" s="63"/>
      <c r="W919" s="63"/>
    </row>
    <row r="920" spans="21:23" s="9" customFormat="1" x14ac:dyDescent="0.3">
      <c r="U920" s="63"/>
      <c r="V920" s="63"/>
      <c r="W920" s="63"/>
    </row>
    <row r="921" spans="21:23" s="9" customFormat="1" x14ac:dyDescent="0.3">
      <c r="U921" s="63"/>
      <c r="V921" s="63"/>
      <c r="W921" s="63"/>
    </row>
    <row r="922" spans="21:23" s="9" customFormat="1" x14ac:dyDescent="0.3">
      <c r="U922" s="63"/>
      <c r="V922" s="63"/>
      <c r="W922" s="63"/>
    </row>
    <row r="923" spans="21:23" s="9" customFormat="1" x14ac:dyDescent="0.3">
      <c r="U923" s="63"/>
      <c r="V923" s="63"/>
      <c r="W923" s="63"/>
    </row>
    <row r="924" spans="21:23" s="9" customFormat="1" x14ac:dyDescent="0.3">
      <c r="U924" s="63"/>
      <c r="V924" s="63"/>
      <c r="W924" s="63"/>
    </row>
    <row r="925" spans="21:23" s="9" customFormat="1" x14ac:dyDescent="0.3">
      <c r="U925" s="63"/>
      <c r="V925" s="63"/>
      <c r="W925" s="63"/>
    </row>
    <row r="926" spans="21:23" s="9" customFormat="1" x14ac:dyDescent="0.3">
      <c r="U926" s="63"/>
      <c r="V926" s="63"/>
      <c r="W926" s="63"/>
    </row>
    <row r="927" spans="21:23" s="9" customFormat="1" x14ac:dyDescent="0.3">
      <c r="U927" s="63"/>
      <c r="V927" s="63"/>
      <c r="W927" s="63"/>
    </row>
    <row r="928" spans="21:23" s="9" customFormat="1" x14ac:dyDescent="0.3">
      <c r="U928" s="63"/>
      <c r="V928" s="63"/>
      <c r="W928" s="63"/>
    </row>
    <row r="929" spans="21:23" s="9" customFormat="1" x14ac:dyDescent="0.3">
      <c r="U929" s="63"/>
      <c r="V929" s="63"/>
      <c r="W929" s="63"/>
    </row>
    <row r="930" spans="21:23" s="9" customFormat="1" x14ac:dyDescent="0.3">
      <c r="U930" s="63"/>
      <c r="V930" s="63"/>
      <c r="W930" s="63"/>
    </row>
    <row r="931" spans="21:23" s="9" customFormat="1" x14ac:dyDescent="0.3">
      <c r="U931" s="63"/>
      <c r="V931" s="63"/>
      <c r="W931" s="63"/>
    </row>
    <row r="932" spans="21:23" s="9" customFormat="1" x14ac:dyDescent="0.3">
      <c r="U932" s="63"/>
      <c r="V932" s="63"/>
      <c r="W932" s="63"/>
    </row>
    <row r="933" spans="21:23" s="9" customFormat="1" x14ac:dyDescent="0.3">
      <c r="U933" s="63"/>
      <c r="V933" s="63"/>
      <c r="W933" s="63"/>
    </row>
    <row r="934" spans="21:23" s="9" customFormat="1" x14ac:dyDescent="0.3">
      <c r="U934" s="63"/>
      <c r="V934" s="63"/>
      <c r="W934" s="63"/>
    </row>
    <row r="935" spans="21:23" s="9" customFormat="1" x14ac:dyDescent="0.3">
      <c r="U935" s="63"/>
      <c r="V935" s="63"/>
      <c r="W935" s="63"/>
    </row>
    <row r="936" spans="21:23" s="9" customFormat="1" x14ac:dyDescent="0.3">
      <c r="U936" s="63"/>
      <c r="V936" s="63"/>
      <c r="W936" s="63"/>
    </row>
    <row r="937" spans="21:23" s="9" customFormat="1" x14ac:dyDescent="0.3">
      <c r="U937" s="63"/>
      <c r="V937" s="63"/>
      <c r="W937" s="63"/>
    </row>
    <row r="938" spans="21:23" s="9" customFormat="1" x14ac:dyDescent="0.3">
      <c r="U938" s="63"/>
      <c r="V938" s="63"/>
      <c r="W938" s="63"/>
    </row>
    <row r="939" spans="21:23" s="9" customFormat="1" x14ac:dyDescent="0.3">
      <c r="U939" s="63"/>
      <c r="V939" s="63"/>
      <c r="W939" s="63"/>
    </row>
    <row r="940" spans="21:23" s="9" customFormat="1" x14ac:dyDescent="0.3">
      <c r="U940" s="63"/>
      <c r="V940" s="63"/>
      <c r="W940" s="63"/>
    </row>
    <row r="941" spans="21:23" s="9" customFormat="1" x14ac:dyDescent="0.3">
      <c r="U941" s="63"/>
      <c r="V941" s="63"/>
      <c r="W941" s="63"/>
    </row>
    <row r="942" spans="21:23" s="9" customFormat="1" x14ac:dyDescent="0.3">
      <c r="U942" s="63"/>
      <c r="V942" s="63"/>
      <c r="W942" s="63"/>
    </row>
    <row r="943" spans="21:23" s="9" customFormat="1" x14ac:dyDescent="0.3">
      <c r="U943" s="63"/>
      <c r="V943" s="63"/>
      <c r="W943" s="63"/>
    </row>
    <row r="944" spans="21:23" s="9" customFormat="1" x14ac:dyDescent="0.3">
      <c r="U944" s="63"/>
      <c r="V944" s="63"/>
      <c r="W944" s="63"/>
    </row>
    <row r="945" spans="21:23" s="9" customFormat="1" x14ac:dyDescent="0.3">
      <c r="U945" s="63"/>
      <c r="V945" s="63"/>
      <c r="W945" s="63"/>
    </row>
    <row r="946" spans="21:23" s="9" customFormat="1" x14ac:dyDescent="0.3">
      <c r="U946" s="63"/>
      <c r="V946" s="63"/>
      <c r="W946" s="63"/>
    </row>
    <row r="947" spans="21:23" s="9" customFormat="1" x14ac:dyDescent="0.3">
      <c r="U947" s="63"/>
      <c r="V947" s="63"/>
      <c r="W947" s="63"/>
    </row>
    <row r="948" spans="21:23" s="9" customFormat="1" x14ac:dyDescent="0.3">
      <c r="U948" s="63"/>
      <c r="V948" s="63"/>
      <c r="W948" s="63"/>
    </row>
    <row r="949" spans="21:23" s="9" customFormat="1" x14ac:dyDescent="0.3">
      <c r="U949" s="63"/>
      <c r="V949" s="63"/>
      <c r="W949" s="63"/>
    </row>
    <row r="950" spans="21:23" s="9" customFormat="1" x14ac:dyDescent="0.3">
      <c r="U950" s="63"/>
      <c r="V950" s="63"/>
      <c r="W950" s="63"/>
    </row>
    <row r="951" spans="21:23" s="9" customFormat="1" x14ac:dyDescent="0.3">
      <c r="U951" s="63"/>
      <c r="V951" s="63"/>
      <c r="W951" s="63"/>
    </row>
    <row r="952" spans="21:23" s="9" customFormat="1" x14ac:dyDescent="0.3">
      <c r="U952" s="63"/>
      <c r="V952" s="63"/>
      <c r="W952" s="63"/>
    </row>
    <row r="953" spans="21:23" s="9" customFormat="1" x14ac:dyDescent="0.3">
      <c r="U953" s="63"/>
      <c r="V953" s="63"/>
      <c r="W953" s="63"/>
    </row>
    <row r="954" spans="21:23" s="9" customFormat="1" x14ac:dyDescent="0.3">
      <c r="U954" s="63"/>
      <c r="V954" s="63"/>
      <c r="W954" s="63"/>
    </row>
    <row r="955" spans="21:23" s="9" customFormat="1" x14ac:dyDescent="0.3">
      <c r="U955" s="63"/>
      <c r="V955" s="63"/>
      <c r="W955" s="63"/>
    </row>
    <row r="956" spans="21:23" s="9" customFormat="1" x14ac:dyDescent="0.3">
      <c r="U956" s="63"/>
      <c r="V956" s="63"/>
      <c r="W956" s="63"/>
    </row>
    <row r="957" spans="21:23" s="9" customFormat="1" x14ac:dyDescent="0.3">
      <c r="U957" s="63"/>
      <c r="V957" s="63"/>
      <c r="W957" s="63"/>
    </row>
    <row r="958" spans="21:23" s="9" customFormat="1" x14ac:dyDescent="0.3">
      <c r="U958" s="63"/>
      <c r="V958" s="63"/>
      <c r="W958" s="63"/>
    </row>
    <row r="959" spans="21:23" s="9" customFormat="1" x14ac:dyDescent="0.3">
      <c r="U959" s="63"/>
      <c r="V959" s="63"/>
      <c r="W959" s="63"/>
    </row>
    <row r="960" spans="21:23" s="9" customFormat="1" x14ac:dyDescent="0.3">
      <c r="U960" s="63"/>
      <c r="V960" s="63"/>
      <c r="W960" s="63"/>
    </row>
    <row r="961" spans="1:27" x14ac:dyDescent="0.3">
      <c r="A961" s="9"/>
      <c r="B961" s="9"/>
      <c r="C961" s="9"/>
      <c r="D961" s="9"/>
      <c r="E961" s="9"/>
      <c r="F961" s="9"/>
      <c r="G961" s="9"/>
      <c r="H961" s="9"/>
      <c r="I961" s="9"/>
      <c r="J961" s="9"/>
      <c r="K961" s="9"/>
      <c r="L961" s="9"/>
      <c r="M961" s="9"/>
      <c r="N961" s="9"/>
      <c r="O961" s="9"/>
      <c r="P961" s="9"/>
      <c r="Q961" s="9"/>
      <c r="R961" s="9"/>
      <c r="S961" s="9"/>
      <c r="T961" s="9"/>
      <c r="U961" s="63"/>
      <c r="V961" s="63"/>
      <c r="W961" s="63"/>
      <c r="X961" s="9"/>
      <c r="Y961" s="9"/>
      <c r="Z961" s="9"/>
      <c r="AA961" s="9"/>
    </row>
    <row r="962" spans="1:27" x14ac:dyDescent="0.3">
      <c r="A962" s="9"/>
      <c r="B962" s="9"/>
      <c r="C962" s="9"/>
      <c r="D962" s="9"/>
      <c r="E962" s="9"/>
      <c r="F962" s="9"/>
      <c r="G962" s="9"/>
      <c r="H962" s="9"/>
      <c r="I962" s="9"/>
      <c r="J962" s="9"/>
      <c r="K962" s="9"/>
      <c r="L962" s="9"/>
      <c r="M962" s="9"/>
      <c r="N962" s="9"/>
      <c r="O962" s="9"/>
      <c r="P962" s="9"/>
      <c r="Q962" s="9"/>
      <c r="R962" s="9"/>
      <c r="S962" s="9"/>
      <c r="T962" s="9"/>
      <c r="U962" s="63"/>
      <c r="V962" s="63"/>
      <c r="W962" s="63"/>
      <c r="X962" s="9"/>
      <c r="Y962" s="9"/>
      <c r="Z962" s="9"/>
      <c r="AA962" s="9"/>
    </row>
    <row r="963" spans="1:27" x14ac:dyDescent="0.3">
      <c r="A963" s="9"/>
      <c r="B963" s="9"/>
      <c r="C963" s="9"/>
      <c r="D963" s="9"/>
      <c r="E963" s="9"/>
      <c r="F963" s="9"/>
      <c r="G963" s="9"/>
      <c r="H963" s="9"/>
      <c r="I963" s="9"/>
      <c r="J963" s="9"/>
      <c r="K963" s="9"/>
      <c r="L963" s="9"/>
      <c r="M963" s="9"/>
      <c r="N963" s="9"/>
      <c r="O963" s="9"/>
      <c r="P963" s="9"/>
      <c r="Q963" s="9"/>
      <c r="R963" s="9"/>
      <c r="S963" s="9"/>
      <c r="T963" s="9"/>
      <c r="U963" s="63"/>
      <c r="V963" s="63"/>
      <c r="W963" s="63"/>
      <c r="X963" s="9"/>
      <c r="Y963" s="9"/>
      <c r="Z963" s="9"/>
      <c r="AA963" s="9"/>
    </row>
    <row r="964" spans="1:27" x14ac:dyDescent="0.3">
      <c r="A964" s="9"/>
      <c r="B964" s="9"/>
      <c r="C964" s="9"/>
      <c r="D964" s="9"/>
      <c r="E964" s="9"/>
      <c r="F964" s="9"/>
      <c r="G964" s="9"/>
      <c r="H964" s="9"/>
      <c r="I964" s="9"/>
      <c r="J964" s="9"/>
      <c r="K964" s="9"/>
      <c r="L964" s="9"/>
      <c r="M964" s="9"/>
      <c r="N964" s="9"/>
      <c r="O964" s="9"/>
      <c r="P964" s="9"/>
      <c r="Q964" s="9"/>
      <c r="R964" s="9"/>
      <c r="S964" s="9"/>
      <c r="T964" s="9"/>
      <c r="U964" s="63"/>
      <c r="V964" s="63"/>
      <c r="W964" s="63"/>
      <c r="X964" s="9"/>
      <c r="Y964" s="9"/>
      <c r="Z964" s="9"/>
      <c r="AA964" s="9"/>
    </row>
    <row r="965" spans="1:27" x14ac:dyDescent="0.3">
      <c r="A965" s="9"/>
      <c r="B965" s="9"/>
      <c r="C965" s="9"/>
      <c r="D965" s="9"/>
      <c r="E965" s="9"/>
      <c r="F965" s="9"/>
      <c r="G965" s="9"/>
      <c r="H965" s="9"/>
      <c r="I965" s="9"/>
      <c r="J965" s="9"/>
      <c r="K965" s="9"/>
      <c r="L965" s="9"/>
      <c r="M965" s="9"/>
      <c r="N965" s="9"/>
      <c r="O965" s="9"/>
      <c r="P965" s="9"/>
      <c r="Q965" s="9"/>
      <c r="R965" s="9"/>
      <c r="S965" s="9"/>
      <c r="T965" s="9"/>
      <c r="U965" s="63"/>
      <c r="V965" s="63"/>
      <c r="W965" s="63"/>
      <c r="X965" s="9"/>
      <c r="Y965" s="9"/>
      <c r="Z965" s="9"/>
      <c r="AA965" s="9"/>
    </row>
    <row r="966" spans="1:27" x14ac:dyDescent="0.3">
      <c r="A966" s="9"/>
      <c r="B966" s="9"/>
      <c r="C966" s="9"/>
      <c r="D966" s="9"/>
      <c r="E966" s="9"/>
      <c r="F966" s="9"/>
      <c r="G966" s="9"/>
      <c r="H966" s="9"/>
      <c r="I966" s="9"/>
      <c r="J966" s="9"/>
      <c r="K966" s="9"/>
      <c r="L966" s="9"/>
      <c r="M966" s="9"/>
      <c r="N966" s="9"/>
      <c r="O966" s="9"/>
      <c r="P966" s="9"/>
      <c r="Q966" s="9"/>
      <c r="R966" s="9"/>
      <c r="S966" s="9"/>
      <c r="T966" s="9"/>
      <c r="U966" s="63"/>
      <c r="V966" s="63"/>
      <c r="W966" s="63"/>
      <c r="X966" s="9"/>
      <c r="Y966" s="9"/>
      <c r="Z966" s="9"/>
      <c r="AA966" s="9"/>
    </row>
    <row r="967" spans="1:27" x14ac:dyDescent="0.3">
      <c r="A967" s="9"/>
      <c r="B967" s="9"/>
      <c r="C967" s="9"/>
      <c r="D967" s="9"/>
      <c r="E967" s="9"/>
      <c r="F967" s="9"/>
      <c r="G967" s="9"/>
      <c r="H967" s="9"/>
      <c r="I967" s="9"/>
      <c r="J967" s="9"/>
      <c r="K967" s="9"/>
      <c r="L967" s="9"/>
      <c r="M967" s="9"/>
      <c r="N967" s="9"/>
      <c r="O967" s="9"/>
      <c r="P967" s="9"/>
      <c r="Q967" s="9"/>
      <c r="R967" s="9"/>
      <c r="S967" s="9"/>
      <c r="T967" s="9"/>
      <c r="U967" s="63"/>
      <c r="V967" s="63"/>
      <c r="W967" s="63"/>
      <c r="X967" s="9"/>
      <c r="Y967" s="9"/>
      <c r="Z967" s="9"/>
      <c r="AA967" s="9"/>
    </row>
    <row r="968" spans="1:27" x14ac:dyDescent="0.3">
      <c r="A968" s="9"/>
      <c r="B968" s="9"/>
      <c r="C968" s="9"/>
      <c r="D968" s="9"/>
      <c r="E968" s="9"/>
      <c r="F968" s="9"/>
      <c r="G968" s="9"/>
      <c r="H968" s="9"/>
      <c r="I968" s="9"/>
      <c r="J968" s="9"/>
      <c r="K968" s="9"/>
      <c r="L968" s="9"/>
      <c r="M968" s="9"/>
      <c r="N968" s="9"/>
      <c r="O968" s="9"/>
      <c r="P968" s="9"/>
      <c r="Q968" s="9"/>
      <c r="R968" s="9"/>
      <c r="S968" s="9"/>
      <c r="T968" s="9"/>
      <c r="U968" s="63"/>
      <c r="V968" s="63"/>
      <c r="W968" s="63"/>
      <c r="X968" s="9"/>
      <c r="Y968" s="9"/>
      <c r="Z968" s="9"/>
      <c r="AA968" s="9"/>
    </row>
    <row r="969" spans="1:27" x14ac:dyDescent="0.3">
      <c r="A969" s="9"/>
      <c r="B969" s="9"/>
      <c r="C969" s="9"/>
      <c r="D969" s="9"/>
      <c r="E969" s="9"/>
      <c r="F969" s="9"/>
      <c r="G969" s="9"/>
      <c r="H969" s="9"/>
      <c r="I969" s="9"/>
      <c r="J969" s="9"/>
      <c r="K969" s="9"/>
      <c r="L969" s="9"/>
      <c r="M969" s="9"/>
      <c r="N969" s="9"/>
      <c r="O969" s="9"/>
      <c r="P969" s="9"/>
      <c r="Q969" s="9"/>
      <c r="R969" s="9"/>
      <c r="S969" s="9"/>
      <c r="T969" s="9"/>
      <c r="U969" s="63"/>
      <c r="V969" s="63"/>
      <c r="W969" s="63"/>
      <c r="X969" s="9"/>
      <c r="Y969" s="9"/>
      <c r="Z969" s="9"/>
      <c r="AA969" s="9"/>
    </row>
    <row r="970" spans="1:27" x14ac:dyDescent="0.3">
      <c r="A970" s="9"/>
      <c r="B970" s="9"/>
      <c r="C970" s="9"/>
      <c r="D970" s="9"/>
      <c r="E970" s="9"/>
      <c r="F970" s="9"/>
      <c r="G970" s="9"/>
      <c r="H970" s="9"/>
      <c r="I970" s="9"/>
      <c r="J970" s="9"/>
      <c r="K970" s="9"/>
      <c r="L970" s="9"/>
      <c r="M970" s="9"/>
      <c r="N970" s="9"/>
      <c r="O970" s="9"/>
      <c r="P970" s="9"/>
      <c r="Q970" s="9"/>
      <c r="R970" s="9"/>
      <c r="S970" s="9"/>
      <c r="T970" s="9"/>
      <c r="U970" s="63"/>
      <c r="V970" s="63"/>
      <c r="W970" s="63"/>
      <c r="X970" s="9"/>
      <c r="Y970" s="9"/>
      <c r="Z970" s="9"/>
      <c r="AA970" s="9"/>
    </row>
    <row r="971" spans="1:27" x14ac:dyDescent="0.3">
      <c r="A971" s="9"/>
      <c r="B971" s="9"/>
      <c r="C971" s="9"/>
      <c r="D971" s="9"/>
      <c r="E971" s="9"/>
      <c r="F971" s="9"/>
      <c r="G971" s="9"/>
      <c r="H971" s="9"/>
      <c r="I971" s="9"/>
      <c r="J971" s="9"/>
      <c r="K971" s="9"/>
      <c r="L971" s="9"/>
      <c r="M971" s="9"/>
      <c r="N971" s="9"/>
      <c r="O971" s="9"/>
      <c r="P971" s="9"/>
      <c r="Q971" s="9"/>
      <c r="R971" s="9"/>
      <c r="S971" s="9"/>
      <c r="T971" s="9"/>
      <c r="U971" s="63"/>
      <c r="V971" s="63"/>
      <c r="W971" s="63"/>
      <c r="X971" s="9"/>
      <c r="Y971" s="9"/>
      <c r="Z971" s="9"/>
      <c r="AA971" s="9"/>
    </row>
    <row r="972" spans="1:27" x14ac:dyDescent="0.3">
      <c r="A972" s="9"/>
      <c r="B972" s="9"/>
      <c r="C972" s="9"/>
      <c r="D972" s="9"/>
      <c r="E972" s="9"/>
      <c r="F972" s="9"/>
      <c r="G972" s="9"/>
      <c r="H972" s="9"/>
      <c r="I972" s="9"/>
      <c r="J972" s="9"/>
      <c r="K972" s="9"/>
      <c r="L972" s="9"/>
      <c r="M972" s="9"/>
      <c r="N972" s="9"/>
      <c r="O972" s="9"/>
      <c r="P972" s="9"/>
      <c r="Q972" s="9"/>
      <c r="R972" s="9"/>
      <c r="S972" s="9"/>
      <c r="T972" s="9"/>
      <c r="U972" s="63"/>
      <c r="V972" s="63"/>
      <c r="W972" s="63"/>
      <c r="X972" s="9"/>
      <c r="Y972" s="9"/>
      <c r="Z972" s="9"/>
      <c r="AA972" s="9"/>
    </row>
    <row r="973" spans="1:27" x14ac:dyDescent="0.3">
      <c r="A973" s="64"/>
      <c r="B973" s="64"/>
      <c r="C973" s="64"/>
      <c r="D973" s="64"/>
      <c r="E973" s="64"/>
      <c r="F973" s="64"/>
      <c r="G973" s="64"/>
      <c r="H973" s="64"/>
      <c r="I973" s="64"/>
      <c r="J973" s="64"/>
      <c r="K973" s="64"/>
      <c r="L973" s="64"/>
      <c r="M973" s="64"/>
      <c r="N973" s="64"/>
      <c r="O973" s="64"/>
      <c r="P973" s="64"/>
      <c r="Q973" s="64"/>
      <c r="R973" s="64"/>
      <c r="S973" s="64"/>
      <c r="T973" s="64"/>
      <c r="U973" s="65"/>
      <c r="V973" s="65"/>
      <c r="W973" s="65"/>
      <c r="X973" s="64"/>
      <c r="Y973" s="64"/>
      <c r="Z973" s="64"/>
      <c r="AA973" s="64"/>
    </row>
    <row r="974" spans="1:27" x14ac:dyDescent="0.3">
      <c r="W974" s="57"/>
    </row>
    <row r="975" spans="1:27" x14ac:dyDescent="0.3">
      <c r="W975" s="57"/>
    </row>
    <row r="976" spans="1:27" x14ac:dyDescent="0.3">
      <c r="W976" s="57"/>
    </row>
    <row r="977" spans="23:23" x14ac:dyDescent="0.3">
      <c r="W977" s="57"/>
    </row>
    <row r="978" spans="23:23" x14ac:dyDescent="0.3">
      <c r="W978" s="57"/>
    </row>
    <row r="979" spans="23:23" x14ac:dyDescent="0.3">
      <c r="W979" s="57"/>
    </row>
    <row r="980" spans="23:23" x14ac:dyDescent="0.3">
      <c r="W980" s="57"/>
    </row>
    <row r="981" spans="23:23" x14ac:dyDescent="0.3">
      <c r="W981" s="57"/>
    </row>
    <row r="982" spans="23:23" x14ac:dyDescent="0.3">
      <c r="W982" s="57"/>
    </row>
    <row r="983" spans="23:23" x14ac:dyDescent="0.3">
      <c r="W983" s="57"/>
    </row>
    <row r="984" spans="23:23" x14ac:dyDescent="0.3">
      <c r="W984" s="57"/>
    </row>
    <row r="985" spans="23:23" x14ac:dyDescent="0.3">
      <c r="W985" s="57"/>
    </row>
    <row r="986" spans="23:23" x14ac:dyDescent="0.3">
      <c r="W986" s="57"/>
    </row>
    <row r="987" spans="23:23" x14ac:dyDescent="0.3">
      <c r="W987" s="57"/>
    </row>
    <row r="988" spans="23:23" x14ac:dyDescent="0.3">
      <c r="W988" s="57"/>
    </row>
    <row r="989" spans="23:23" x14ac:dyDescent="0.3">
      <c r="W989" s="57"/>
    </row>
    <row r="990" spans="23:23" x14ac:dyDescent="0.3">
      <c r="W990" s="57"/>
    </row>
    <row r="991" spans="23:23" x14ac:dyDescent="0.3">
      <c r="W991" s="57"/>
    </row>
    <row r="992" spans="23:23" x14ac:dyDescent="0.3">
      <c r="W992" s="57"/>
    </row>
    <row r="993" spans="23:23" x14ac:dyDescent="0.3">
      <c r="W993" s="57"/>
    </row>
    <row r="994" spans="23:23" x14ac:dyDescent="0.3">
      <c r="W994" s="57"/>
    </row>
    <row r="995" spans="23:23" x14ac:dyDescent="0.3">
      <c r="W995" s="57"/>
    </row>
    <row r="996" spans="23:23" x14ac:dyDescent="0.3">
      <c r="W996" s="57"/>
    </row>
    <row r="997" spans="23:23" x14ac:dyDescent="0.3">
      <c r="W997" s="57"/>
    </row>
    <row r="998" spans="23:23" x14ac:dyDescent="0.3">
      <c r="W998" s="57"/>
    </row>
    <row r="999" spans="23:23" x14ac:dyDescent="0.3">
      <c r="W999" s="57"/>
    </row>
    <row r="1000" spans="23:23" x14ac:dyDescent="0.3">
      <c r="W1000" s="57"/>
    </row>
    <row r="1001" spans="23:23" x14ac:dyDescent="0.3">
      <c r="W1001" s="57"/>
    </row>
    <row r="1002" spans="23:23" x14ac:dyDescent="0.3">
      <c r="W1002" s="57"/>
    </row>
    <row r="1003" spans="23:23" x14ac:dyDescent="0.3">
      <c r="W1003" s="57"/>
    </row>
    <row r="1004" spans="23:23" x14ac:dyDescent="0.3">
      <c r="W1004" s="57"/>
    </row>
    <row r="1005" spans="23:23" x14ac:dyDescent="0.3">
      <c r="W1005" s="57"/>
    </row>
    <row r="1006" spans="23:23" x14ac:dyDescent="0.3">
      <c r="W1006" s="57"/>
    </row>
    <row r="1007" spans="23:23" x14ac:dyDescent="0.3">
      <c r="W1007" s="57"/>
    </row>
    <row r="1008" spans="23:23" x14ac:dyDescent="0.3">
      <c r="W1008" s="57"/>
    </row>
    <row r="1009" spans="23:23" x14ac:dyDescent="0.3">
      <c r="W1009" s="57"/>
    </row>
    <row r="1010" spans="23:23" x14ac:dyDescent="0.3">
      <c r="W1010" s="57"/>
    </row>
    <row r="1011" spans="23:23" x14ac:dyDescent="0.3">
      <c r="W1011" s="57"/>
    </row>
    <row r="1012" spans="23:23" x14ac:dyDescent="0.3">
      <c r="W1012" s="57"/>
    </row>
    <row r="1013" spans="23:23" x14ac:dyDescent="0.3">
      <c r="W1013" s="57"/>
    </row>
    <row r="1014" spans="23:23" x14ac:dyDescent="0.3">
      <c r="W1014" s="57"/>
    </row>
    <row r="1015" spans="23:23" x14ac:dyDescent="0.3">
      <c r="W1015" s="57"/>
    </row>
    <row r="1016" spans="23:23" x14ac:dyDescent="0.3">
      <c r="W1016" s="57"/>
    </row>
    <row r="1017" spans="23:23" x14ac:dyDescent="0.3">
      <c r="W1017" s="57"/>
    </row>
    <row r="1018" spans="23:23" x14ac:dyDescent="0.3">
      <c r="W1018" s="57"/>
    </row>
    <row r="1019" spans="23:23" x14ac:dyDescent="0.3">
      <c r="W1019" s="57"/>
    </row>
    <row r="1020" spans="23:23" x14ac:dyDescent="0.3">
      <c r="W1020" s="57"/>
    </row>
    <row r="1021" spans="23:23" x14ac:dyDescent="0.3">
      <c r="W1021" s="57"/>
    </row>
    <row r="1022" spans="23:23" x14ac:dyDescent="0.3">
      <c r="W1022" s="57"/>
    </row>
    <row r="1023" spans="23:23" x14ac:dyDescent="0.3">
      <c r="W1023" s="57"/>
    </row>
    <row r="1024" spans="23:23" x14ac:dyDescent="0.3">
      <c r="W1024" s="57"/>
    </row>
    <row r="1025" spans="23:23" x14ac:dyDescent="0.3">
      <c r="W1025" s="57"/>
    </row>
    <row r="1026" spans="23:23" x14ac:dyDescent="0.3">
      <c r="W1026" s="57"/>
    </row>
    <row r="1027" spans="23:23" x14ac:dyDescent="0.3">
      <c r="W1027" s="57"/>
    </row>
    <row r="1028" spans="23:23" x14ac:dyDescent="0.3">
      <c r="W1028" s="57"/>
    </row>
    <row r="1029" spans="23:23" x14ac:dyDescent="0.3">
      <c r="W1029" s="57"/>
    </row>
    <row r="1030" spans="23:23" x14ac:dyDescent="0.3">
      <c r="W1030" s="57"/>
    </row>
    <row r="1031" spans="23:23" x14ac:dyDescent="0.3">
      <c r="W1031" s="57"/>
    </row>
    <row r="1032" spans="23:23" x14ac:dyDescent="0.3">
      <c r="W1032" s="57"/>
    </row>
    <row r="1033" spans="23:23" x14ac:dyDescent="0.3">
      <c r="W1033" s="57"/>
    </row>
    <row r="1034" spans="23:23" x14ac:dyDescent="0.3">
      <c r="W1034" s="57"/>
    </row>
    <row r="1035" spans="23:23" x14ac:dyDescent="0.3">
      <c r="W1035" s="57"/>
    </row>
    <row r="1036" spans="23:23" x14ac:dyDescent="0.3">
      <c r="W1036" s="57"/>
    </row>
    <row r="1037" spans="23:23" x14ac:dyDescent="0.3">
      <c r="W1037" s="57"/>
    </row>
    <row r="1038" spans="23:23" x14ac:dyDescent="0.3">
      <c r="W1038" s="57"/>
    </row>
    <row r="1039" spans="23:23" x14ac:dyDescent="0.3">
      <c r="W1039" s="57"/>
    </row>
    <row r="1040" spans="23:23" x14ac:dyDescent="0.3">
      <c r="W1040" s="57"/>
    </row>
    <row r="1041" spans="23:23" x14ac:dyDescent="0.3">
      <c r="W1041" s="57"/>
    </row>
    <row r="1042" spans="23:23" x14ac:dyDescent="0.3">
      <c r="W1042" s="57"/>
    </row>
    <row r="1043" spans="23:23" x14ac:dyDescent="0.3">
      <c r="W1043" s="57"/>
    </row>
    <row r="1044" spans="23:23" x14ac:dyDescent="0.3">
      <c r="W1044" s="57"/>
    </row>
    <row r="1045" spans="23:23" x14ac:dyDescent="0.3">
      <c r="W1045" s="57"/>
    </row>
    <row r="1046" spans="23:23" x14ac:dyDescent="0.3">
      <c r="W1046" s="57"/>
    </row>
    <row r="1047" spans="23:23" x14ac:dyDescent="0.3">
      <c r="W1047" s="57"/>
    </row>
    <row r="1048" spans="23:23" x14ac:dyDescent="0.3">
      <c r="W1048" s="57"/>
    </row>
    <row r="1049" spans="23:23" x14ac:dyDescent="0.3">
      <c r="W1049" s="57"/>
    </row>
    <row r="1050" spans="23:23" x14ac:dyDescent="0.3">
      <c r="W1050" s="57"/>
    </row>
    <row r="1051" spans="23:23" x14ac:dyDescent="0.3">
      <c r="W1051" s="57"/>
    </row>
    <row r="1052" spans="23:23" x14ac:dyDescent="0.3">
      <c r="W1052" s="57"/>
    </row>
    <row r="1053" spans="23:23" x14ac:dyDescent="0.3">
      <c r="W1053" s="57"/>
    </row>
    <row r="1054" spans="23:23" x14ac:dyDescent="0.3">
      <c r="W1054" s="57"/>
    </row>
    <row r="1055" spans="23:23" x14ac:dyDescent="0.3">
      <c r="W1055" s="57"/>
    </row>
    <row r="1056" spans="23:23" x14ac:dyDescent="0.3">
      <c r="W1056" s="57"/>
    </row>
    <row r="1057" spans="23:23" x14ac:dyDescent="0.3">
      <c r="W1057" s="57"/>
    </row>
    <row r="1058" spans="23:23" x14ac:dyDescent="0.3">
      <c r="W1058" s="57"/>
    </row>
    <row r="1059" spans="23:23" x14ac:dyDescent="0.3">
      <c r="W1059" s="57"/>
    </row>
    <row r="1060" spans="23:23" x14ac:dyDescent="0.3">
      <c r="W1060" s="57"/>
    </row>
    <row r="1061" spans="23:23" x14ac:dyDescent="0.3">
      <c r="W1061" s="57"/>
    </row>
    <row r="1062" spans="23:23" x14ac:dyDescent="0.3">
      <c r="W1062" s="57"/>
    </row>
    <row r="1063" spans="23:23" x14ac:dyDescent="0.3">
      <c r="W1063" s="57"/>
    </row>
    <row r="1064" spans="23:23" x14ac:dyDescent="0.3">
      <c r="W1064" s="57"/>
    </row>
    <row r="1065" spans="23:23" x14ac:dyDescent="0.3">
      <c r="W1065" s="57"/>
    </row>
    <row r="1066" spans="23:23" x14ac:dyDescent="0.3">
      <c r="W1066" s="57"/>
    </row>
    <row r="1067" spans="23:23" x14ac:dyDescent="0.3">
      <c r="W1067" s="57"/>
    </row>
    <row r="1068" spans="23:23" x14ac:dyDescent="0.3">
      <c r="W1068" s="57"/>
    </row>
    <row r="1069" spans="23:23" x14ac:dyDescent="0.3">
      <c r="W1069" s="57"/>
    </row>
    <row r="1070" spans="23:23" x14ac:dyDescent="0.3">
      <c r="W1070" s="57"/>
    </row>
    <row r="1071" spans="23:23" x14ac:dyDescent="0.3">
      <c r="W1071" s="57"/>
    </row>
    <row r="1072" spans="23:23" x14ac:dyDescent="0.3">
      <c r="W1072" s="57"/>
    </row>
    <row r="1073" spans="23:23" x14ac:dyDescent="0.3">
      <c r="W1073" s="57"/>
    </row>
    <row r="1074" spans="23:23" x14ac:dyDescent="0.3">
      <c r="W1074" s="57"/>
    </row>
    <row r="1075" spans="23:23" x14ac:dyDescent="0.3">
      <c r="W1075" s="57"/>
    </row>
    <row r="1076" spans="23:23" x14ac:dyDescent="0.3">
      <c r="W1076" s="57"/>
    </row>
    <row r="1077" spans="23:23" x14ac:dyDescent="0.3">
      <c r="W1077" s="57"/>
    </row>
    <row r="1078" spans="23:23" x14ac:dyDescent="0.3">
      <c r="W1078" s="57"/>
    </row>
    <row r="1079" spans="23:23" x14ac:dyDescent="0.3">
      <c r="W1079" s="57"/>
    </row>
    <row r="1080" spans="23:23" x14ac:dyDescent="0.3">
      <c r="W1080" s="57"/>
    </row>
    <row r="1081" spans="23:23" x14ac:dyDescent="0.3">
      <c r="W1081" s="57"/>
    </row>
    <row r="1082" spans="23:23" x14ac:dyDescent="0.3">
      <c r="W1082" s="57"/>
    </row>
    <row r="1083" spans="23:23" x14ac:dyDescent="0.3">
      <c r="W1083" s="57"/>
    </row>
    <row r="1084" spans="23:23" x14ac:dyDescent="0.3">
      <c r="W1084" s="57"/>
    </row>
    <row r="1085" spans="23:23" x14ac:dyDescent="0.3">
      <c r="W1085" s="57"/>
    </row>
    <row r="1086" spans="23:23" x14ac:dyDescent="0.3">
      <c r="W1086" s="57"/>
    </row>
    <row r="1087" spans="23:23" x14ac:dyDescent="0.3">
      <c r="W1087" s="57"/>
    </row>
    <row r="1088" spans="23:23" x14ac:dyDescent="0.3">
      <c r="W1088" s="57"/>
    </row>
    <row r="1089" spans="23:23" x14ac:dyDescent="0.3">
      <c r="W1089" s="57"/>
    </row>
    <row r="1090" spans="23:23" x14ac:dyDescent="0.3">
      <c r="W1090" s="57"/>
    </row>
    <row r="1091" spans="23:23" x14ac:dyDescent="0.3">
      <c r="W1091" s="57"/>
    </row>
    <row r="1092" spans="23:23" x14ac:dyDescent="0.3">
      <c r="W1092" s="57"/>
    </row>
    <row r="1093" spans="23:23" x14ac:dyDescent="0.3">
      <c r="W1093" s="57"/>
    </row>
    <row r="1094" spans="23:23" x14ac:dyDescent="0.3">
      <c r="W1094" s="57"/>
    </row>
    <row r="1095" spans="23:23" x14ac:dyDescent="0.3">
      <c r="W1095" s="57"/>
    </row>
    <row r="1096" spans="23:23" x14ac:dyDescent="0.3">
      <c r="W1096" s="57"/>
    </row>
    <row r="1097" spans="23:23" x14ac:dyDescent="0.3">
      <c r="W1097" s="57"/>
    </row>
    <row r="1098" spans="23:23" x14ac:dyDescent="0.3">
      <c r="W1098" s="57"/>
    </row>
    <row r="1099" spans="23:23" x14ac:dyDescent="0.3">
      <c r="W1099" s="57"/>
    </row>
    <row r="1100" spans="23:23" x14ac:dyDescent="0.3">
      <c r="W1100" s="57"/>
    </row>
    <row r="1101" spans="23:23" x14ac:dyDescent="0.3">
      <c r="W1101" s="57"/>
    </row>
    <row r="1102" spans="23:23" x14ac:dyDescent="0.3">
      <c r="W1102" s="57"/>
    </row>
    <row r="1103" spans="23:23" x14ac:dyDescent="0.3">
      <c r="W1103" s="57"/>
    </row>
    <row r="1104" spans="23:23" x14ac:dyDescent="0.3">
      <c r="W1104" s="57"/>
    </row>
    <row r="1105" spans="23:23" x14ac:dyDescent="0.3">
      <c r="W1105" s="57"/>
    </row>
    <row r="1106" spans="23:23" x14ac:dyDescent="0.3">
      <c r="W1106" s="57"/>
    </row>
    <row r="1107" spans="23:23" x14ac:dyDescent="0.3">
      <c r="W1107" s="57"/>
    </row>
    <row r="1108" spans="23:23" x14ac:dyDescent="0.3">
      <c r="W1108" s="57"/>
    </row>
    <row r="1109" spans="23:23" x14ac:dyDescent="0.3">
      <c r="W1109" s="57"/>
    </row>
    <row r="1110" spans="23:23" x14ac:dyDescent="0.3">
      <c r="W1110" s="57"/>
    </row>
    <row r="1111" spans="23:23" x14ac:dyDescent="0.3">
      <c r="W1111" s="57"/>
    </row>
    <row r="1112" spans="23:23" x14ac:dyDescent="0.3">
      <c r="W1112" s="57"/>
    </row>
    <row r="1113" spans="23:23" x14ac:dyDescent="0.3">
      <c r="W1113" s="57"/>
    </row>
    <row r="1114" spans="23:23" x14ac:dyDescent="0.3">
      <c r="W1114" s="57"/>
    </row>
    <row r="1115" spans="23:23" x14ac:dyDescent="0.3">
      <c r="W1115" s="57"/>
    </row>
    <row r="1116" spans="23:23" x14ac:dyDescent="0.3">
      <c r="W1116" s="57"/>
    </row>
    <row r="1117" spans="23:23" x14ac:dyDescent="0.3">
      <c r="W1117" s="57"/>
    </row>
    <row r="1118" spans="23:23" x14ac:dyDescent="0.3">
      <c r="W1118" s="57"/>
    </row>
    <row r="1119" spans="23:23" x14ac:dyDescent="0.3">
      <c r="W1119" s="57"/>
    </row>
    <row r="1120" spans="23:23" x14ac:dyDescent="0.3">
      <c r="W1120" s="57"/>
    </row>
    <row r="1121" spans="23:23" x14ac:dyDescent="0.3">
      <c r="W1121" s="57"/>
    </row>
    <row r="1122" spans="23:23" x14ac:dyDescent="0.3">
      <c r="W1122" s="57"/>
    </row>
    <row r="1123" spans="23:23" x14ac:dyDescent="0.3">
      <c r="W1123" s="57"/>
    </row>
    <row r="1124" spans="23:23" x14ac:dyDescent="0.3">
      <c r="W1124" s="57"/>
    </row>
    <row r="1125" spans="23:23" x14ac:dyDescent="0.3">
      <c r="W1125" s="57"/>
    </row>
    <row r="1126" spans="23:23" x14ac:dyDescent="0.3">
      <c r="W1126" s="57"/>
    </row>
    <row r="1127" spans="23:23" x14ac:dyDescent="0.3">
      <c r="W1127" s="57"/>
    </row>
    <row r="1128" spans="23:23" x14ac:dyDescent="0.3">
      <c r="W1128" s="57"/>
    </row>
    <row r="1129" spans="23:23" x14ac:dyDescent="0.3">
      <c r="W1129" s="57"/>
    </row>
    <row r="1130" spans="23:23" x14ac:dyDescent="0.3">
      <c r="W1130" s="57"/>
    </row>
    <row r="1131" spans="23:23" x14ac:dyDescent="0.3">
      <c r="W1131" s="57"/>
    </row>
    <row r="1132" spans="23:23" x14ac:dyDescent="0.3">
      <c r="W1132" s="57"/>
    </row>
    <row r="1133" spans="23:23" x14ac:dyDescent="0.3">
      <c r="W1133" s="57"/>
    </row>
    <row r="1134" spans="23:23" x14ac:dyDescent="0.3">
      <c r="W1134" s="57"/>
    </row>
    <row r="1135" spans="23:23" x14ac:dyDescent="0.3">
      <c r="W1135" s="57"/>
    </row>
    <row r="1136" spans="23:23" x14ac:dyDescent="0.3">
      <c r="W1136" s="57"/>
    </row>
    <row r="1137" spans="23:23" x14ac:dyDescent="0.3">
      <c r="W1137" s="57"/>
    </row>
    <row r="1138" spans="23:23" x14ac:dyDescent="0.3">
      <c r="W1138" s="57"/>
    </row>
    <row r="1139" spans="23:23" x14ac:dyDescent="0.3">
      <c r="W1139" s="57"/>
    </row>
    <row r="1140" spans="23:23" x14ac:dyDescent="0.3">
      <c r="W1140" s="57"/>
    </row>
    <row r="1141" spans="23:23" x14ac:dyDescent="0.3">
      <c r="W1141" s="57"/>
    </row>
    <row r="1142" spans="23:23" x14ac:dyDescent="0.3">
      <c r="W1142" s="57"/>
    </row>
    <row r="1143" spans="23:23" x14ac:dyDescent="0.3">
      <c r="W1143" s="57"/>
    </row>
    <row r="1144" spans="23:23" x14ac:dyDescent="0.3">
      <c r="W1144" s="57"/>
    </row>
    <row r="1145" spans="23:23" x14ac:dyDescent="0.3">
      <c r="W1145" s="57"/>
    </row>
    <row r="1146" spans="23:23" x14ac:dyDescent="0.3">
      <c r="W1146" s="57"/>
    </row>
    <row r="1147" spans="23:23" x14ac:dyDescent="0.3">
      <c r="W1147" s="57"/>
    </row>
    <row r="1148" spans="23:23" x14ac:dyDescent="0.3">
      <c r="W1148" s="57"/>
    </row>
    <row r="1149" spans="23:23" x14ac:dyDescent="0.3">
      <c r="W1149" s="57"/>
    </row>
    <row r="1150" spans="23:23" x14ac:dyDescent="0.3">
      <c r="W1150" s="57"/>
    </row>
    <row r="1151" spans="23:23" x14ac:dyDescent="0.3">
      <c r="W1151" s="57"/>
    </row>
    <row r="1152" spans="23:23" x14ac:dyDescent="0.3">
      <c r="W1152" s="57"/>
    </row>
    <row r="1153" spans="23:23" x14ac:dyDescent="0.3">
      <c r="W1153" s="57"/>
    </row>
    <row r="1154" spans="23:23" x14ac:dyDescent="0.3">
      <c r="W1154" s="57"/>
    </row>
    <row r="1155" spans="23:23" x14ac:dyDescent="0.3">
      <c r="W1155" s="57"/>
    </row>
    <row r="1156" spans="23:23" x14ac:dyDescent="0.3">
      <c r="W1156" s="57"/>
    </row>
    <row r="1157" spans="23:23" x14ac:dyDescent="0.3">
      <c r="W1157" s="57"/>
    </row>
    <row r="1158" spans="23:23" x14ac:dyDescent="0.3">
      <c r="W1158" s="57"/>
    </row>
    <row r="1159" spans="23:23" x14ac:dyDescent="0.3">
      <c r="W1159" s="57"/>
    </row>
    <row r="1160" spans="23:23" x14ac:dyDescent="0.3">
      <c r="W1160" s="57"/>
    </row>
    <row r="1161" spans="23:23" x14ac:dyDescent="0.3">
      <c r="W1161" s="57"/>
    </row>
    <row r="1162" spans="23:23" x14ac:dyDescent="0.3">
      <c r="W1162" s="57"/>
    </row>
    <row r="1163" spans="23:23" x14ac:dyDescent="0.3">
      <c r="W1163" s="57"/>
    </row>
    <row r="1164" spans="23:23" x14ac:dyDescent="0.3">
      <c r="W1164" s="57"/>
    </row>
    <row r="1165" spans="23:23" x14ac:dyDescent="0.3">
      <c r="W1165" s="57"/>
    </row>
    <row r="1166" spans="23:23" x14ac:dyDescent="0.3">
      <c r="W1166" s="57"/>
    </row>
    <row r="1167" spans="23:23" x14ac:dyDescent="0.3">
      <c r="W1167" s="57"/>
    </row>
    <row r="1168" spans="23:23" x14ac:dyDescent="0.3">
      <c r="W1168" s="57"/>
    </row>
    <row r="1169" spans="23:23" x14ac:dyDescent="0.3">
      <c r="W1169" s="57"/>
    </row>
    <row r="1170" spans="23:23" x14ac:dyDescent="0.3">
      <c r="W1170" s="57"/>
    </row>
    <row r="1171" spans="23:23" x14ac:dyDescent="0.3">
      <c r="W1171" s="57"/>
    </row>
    <row r="1172" spans="23:23" x14ac:dyDescent="0.3">
      <c r="W1172" s="57"/>
    </row>
    <row r="1173" spans="23:23" x14ac:dyDescent="0.3">
      <c r="W1173" s="57"/>
    </row>
    <row r="1174" spans="23:23" x14ac:dyDescent="0.3">
      <c r="W1174" s="57"/>
    </row>
    <row r="1175" spans="23:23" x14ac:dyDescent="0.3">
      <c r="W1175" s="57"/>
    </row>
    <row r="1176" spans="23:23" x14ac:dyDescent="0.3">
      <c r="W1176" s="57"/>
    </row>
    <row r="1177" spans="23:23" x14ac:dyDescent="0.3">
      <c r="W1177" s="57"/>
    </row>
    <row r="1178" spans="23:23" x14ac:dyDescent="0.3">
      <c r="W1178" s="57"/>
    </row>
    <row r="1179" spans="23:23" x14ac:dyDescent="0.3">
      <c r="W1179" s="57"/>
    </row>
    <row r="1180" spans="23:23" x14ac:dyDescent="0.3">
      <c r="W1180" s="57"/>
    </row>
    <row r="1181" spans="23:23" x14ac:dyDescent="0.3">
      <c r="W1181" s="57"/>
    </row>
    <row r="1182" spans="23:23" x14ac:dyDescent="0.3">
      <c r="W1182" s="57"/>
    </row>
    <row r="1183" spans="23:23" x14ac:dyDescent="0.3">
      <c r="W1183" s="57"/>
    </row>
    <row r="1184" spans="23:23" x14ac:dyDescent="0.3">
      <c r="W1184" s="57"/>
    </row>
    <row r="1185" spans="23:23" x14ac:dyDescent="0.3">
      <c r="W1185" s="57"/>
    </row>
    <row r="1186" spans="23:23" x14ac:dyDescent="0.3">
      <c r="W1186" s="57"/>
    </row>
    <row r="1187" spans="23:23" x14ac:dyDescent="0.3">
      <c r="W1187" s="57"/>
    </row>
    <row r="1188" spans="23:23" x14ac:dyDescent="0.3">
      <c r="W1188" s="57"/>
    </row>
    <row r="1189" spans="23:23" x14ac:dyDescent="0.3">
      <c r="W1189" s="57"/>
    </row>
    <row r="1190" spans="23:23" x14ac:dyDescent="0.3">
      <c r="W1190" s="57"/>
    </row>
    <row r="1191" spans="23:23" x14ac:dyDescent="0.3">
      <c r="W1191" s="57"/>
    </row>
    <row r="1192" spans="23:23" x14ac:dyDescent="0.3">
      <c r="W1192" s="57"/>
    </row>
    <row r="1193" spans="23:23" x14ac:dyDescent="0.3">
      <c r="W1193" s="57"/>
    </row>
    <row r="1194" spans="23:23" x14ac:dyDescent="0.3">
      <c r="W1194" s="57"/>
    </row>
    <row r="1195" spans="23:23" x14ac:dyDescent="0.3">
      <c r="W1195" s="57"/>
    </row>
    <row r="1196" spans="23:23" x14ac:dyDescent="0.3">
      <c r="W1196" s="57"/>
    </row>
    <row r="1197" spans="23:23" x14ac:dyDescent="0.3">
      <c r="W1197" s="57"/>
    </row>
    <row r="1198" spans="23:23" x14ac:dyDescent="0.3">
      <c r="W1198" s="57"/>
    </row>
    <row r="1199" spans="23:23" x14ac:dyDescent="0.3">
      <c r="W1199" s="57"/>
    </row>
    <row r="1200" spans="23:23" x14ac:dyDescent="0.3">
      <c r="W1200" s="57"/>
    </row>
    <row r="1201" spans="23:23" x14ac:dyDescent="0.3">
      <c r="W1201" s="57"/>
    </row>
    <row r="1202" spans="23:23" x14ac:dyDescent="0.3">
      <c r="W1202" s="57"/>
    </row>
    <row r="1203" spans="23:23" x14ac:dyDescent="0.3">
      <c r="W1203" s="57"/>
    </row>
    <row r="1204" spans="23:23" x14ac:dyDescent="0.3">
      <c r="W1204" s="57"/>
    </row>
    <row r="1205" spans="23:23" x14ac:dyDescent="0.3">
      <c r="W1205" s="57"/>
    </row>
    <row r="1206" spans="23:23" x14ac:dyDescent="0.3">
      <c r="W1206" s="57"/>
    </row>
    <row r="1207" spans="23:23" x14ac:dyDescent="0.3">
      <c r="W1207" s="57"/>
    </row>
    <row r="1208" spans="23:23" x14ac:dyDescent="0.3">
      <c r="W1208" s="57"/>
    </row>
    <row r="1209" spans="23:23" x14ac:dyDescent="0.3">
      <c r="W1209" s="57"/>
    </row>
    <row r="1210" spans="23:23" x14ac:dyDescent="0.3">
      <c r="W1210" s="57"/>
    </row>
    <row r="1211" spans="23:23" x14ac:dyDescent="0.3">
      <c r="W1211" s="57"/>
    </row>
    <row r="1212" spans="23:23" x14ac:dyDescent="0.3">
      <c r="W1212" s="57"/>
    </row>
    <row r="1213" spans="23:23" x14ac:dyDescent="0.3">
      <c r="W1213" s="57"/>
    </row>
    <row r="1214" spans="23:23" x14ac:dyDescent="0.3">
      <c r="W1214" s="57"/>
    </row>
    <row r="1215" spans="23:23" x14ac:dyDescent="0.3">
      <c r="W1215" s="57"/>
    </row>
    <row r="1216" spans="23:23" x14ac:dyDescent="0.3">
      <c r="W1216" s="57"/>
    </row>
    <row r="1217" spans="23:23" x14ac:dyDescent="0.3">
      <c r="W1217" s="57"/>
    </row>
    <row r="1218" spans="23:23" x14ac:dyDescent="0.3">
      <c r="W1218" s="57"/>
    </row>
    <row r="1219" spans="23:23" x14ac:dyDescent="0.3">
      <c r="W1219" s="57"/>
    </row>
    <row r="1220" spans="23:23" x14ac:dyDescent="0.3">
      <c r="W1220" s="57"/>
    </row>
    <row r="1221" spans="23:23" x14ac:dyDescent="0.3">
      <c r="W1221" s="57"/>
    </row>
    <row r="1222" spans="23:23" x14ac:dyDescent="0.3">
      <c r="W1222" s="57"/>
    </row>
    <row r="1223" spans="23:23" x14ac:dyDescent="0.3">
      <c r="W1223" s="57"/>
    </row>
    <row r="1224" spans="23:23" x14ac:dyDescent="0.3">
      <c r="W1224" s="57"/>
    </row>
    <row r="1225" spans="23:23" x14ac:dyDescent="0.3">
      <c r="W1225" s="57"/>
    </row>
    <row r="1226" spans="23:23" x14ac:dyDescent="0.3">
      <c r="W1226" s="57"/>
    </row>
    <row r="1227" spans="23:23" x14ac:dyDescent="0.3">
      <c r="W1227" s="57"/>
    </row>
    <row r="1228" spans="23:23" x14ac:dyDescent="0.3">
      <c r="W1228" s="57"/>
    </row>
    <row r="1229" spans="23:23" x14ac:dyDescent="0.3">
      <c r="W1229" s="57"/>
    </row>
    <row r="1230" spans="23:23" x14ac:dyDescent="0.3">
      <c r="W1230" s="57"/>
    </row>
    <row r="1231" spans="23:23" x14ac:dyDescent="0.3">
      <c r="W1231" s="57"/>
    </row>
    <row r="1232" spans="23:23" x14ac:dyDescent="0.3">
      <c r="W1232" s="57"/>
    </row>
    <row r="1233" spans="23:23" x14ac:dyDescent="0.3">
      <c r="W1233" s="57"/>
    </row>
    <row r="1234" spans="23:23" x14ac:dyDescent="0.3">
      <c r="W1234" s="57"/>
    </row>
    <row r="1235" spans="23:23" x14ac:dyDescent="0.3">
      <c r="W1235" s="57"/>
    </row>
    <row r="1236" spans="23:23" x14ac:dyDescent="0.3">
      <c r="W1236" s="57"/>
    </row>
    <row r="1237" spans="23:23" x14ac:dyDescent="0.3">
      <c r="W1237" s="57"/>
    </row>
    <row r="1238" spans="23:23" x14ac:dyDescent="0.3">
      <c r="W1238" s="57"/>
    </row>
    <row r="1239" spans="23:23" x14ac:dyDescent="0.3">
      <c r="W1239" s="57"/>
    </row>
    <row r="1240" spans="23:23" x14ac:dyDescent="0.3">
      <c r="W1240" s="57"/>
    </row>
    <row r="1241" spans="23:23" x14ac:dyDescent="0.3">
      <c r="W1241" s="57"/>
    </row>
    <row r="1242" spans="23:23" x14ac:dyDescent="0.3">
      <c r="W1242" s="57"/>
    </row>
    <row r="1243" spans="23:23" x14ac:dyDescent="0.3">
      <c r="W1243" s="57"/>
    </row>
    <row r="1244" spans="23:23" x14ac:dyDescent="0.3">
      <c r="W1244" s="57"/>
    </row>
    <row r="1245" spans="23:23" x14ac:dyDescent="0.3">
      <c r="W1245" s="57"/>
    </row>
    <row r="1246" spans="23:23" x14ac:dyDescent="0.3">
      <c r="W1246" s="57"/>
    </row>
    <row r="1247" spans="23:23" x14ac:dyDescent="0.3">
      <c r="W1247" s="57"/>
    </row>
    <row r="1248" spans="23:23" x14ac:dyDescent="0.3">
      <c r="W1248" s="57"/>
    </row>
    <row r="1249" spans="23:23" x14ac:dyDescent="0.3">
      <c r="W1249" s="57"/>
    </row>
    <row r="1250" spans="23:23" x14ac:dyDescent="0.3">
      <c r="W1250" s="57"/>
    </row>
    <row r="1251" spans="23:23" x14ac:dyDescent="0.3">
      <c r="W1251" s="57"/>
    </row>
    <row r="1252" spans="23:23" x14ac:dyDescent="0.3">
      <c r="W1252" s="57"/>
    </row>
    <row r="1253" spans="23:23" x14ac:dyDescent="0.3">
      <c r="W1253" s="57"/>
    </row>
    <row r="1254" spans="23:23" x14ac:dyDescent="0.3">
      <c r="W1254" s="57"/>
    </row>
    <row r="1255" spans="23:23" x14ac:dyDescent="0.3">
      <c r="W1255" s="57"/>
    </row>
    <row r="1256" spans="23:23" x14ac:dyDescent="0.3">
      <c r="W1256" s="57"/>
    </row>
    <row r="1257" spans="23:23" x14ac:dyDescent="0.3">
      <c r="W1257" s="57"/>
    </row>
    <row r="1258" spans="23:23" x14ac:dyDescent="0.3">
      <c r="W1258" s="57"/>
    </row>
    <row r="1259" spans="23:23" x14ac:dyDescent="0.3">
      <c r="W1259" s="57"/>
    </row>
    <row r="1260" spans="23:23" x14ac:dyDescent="0.3">
      <c r="W1260" s="57"/>
    </row>
    <row r="1261" spans="23:23" x14ac:dyDescent="0.3">
      <c r="W1261" s="57"/>
    </row>
    <row r="1262" spans="23:23" x14ac:dyDescent="0.3">
      <c r="W1262" s="57"/>
    </row>
    <row r="1263" spans="23:23" x14ac:dyDescent="0.3">
      <c r="W1263" s="57"/>
    </row>
    <row r="1264" spans="23:23" x14ac:dyDescent="0.3">
      <c r="W1264" s="57"/>
    </row>
    <row r="1265" spans="23:23" x14ac:dyDescent="0.3">
      <c r="W1265" s="57"/>
    </row>
    <row r="1266" spans="23:23" x14ac:dyDescent="0.3">
      <c r="W1266" s="57"/>
    </row>
    <row r="1267" spans="23:23" x14ac:dyDescent="0.3">
      <c r="W1267" s="57"/>
    </row>
    <row r="1268" spans="23:23" x14ac:dyDescent="0.3">
      <c r="W1268" s="57"/>
    </row>
    <row r="1269" spans="23:23" x14ac:dyDescent="0.3">
      <c r="W1269" s="57"/>
    </row>
    <row r="1270" spans="23:23" x14ac:dyDescent="0.3">
      <c r="W1270" s="57"/>
    </row>
    <row r="1271" spans="23:23" x14ac:dyDescent="0.3">
      <c r="W1271" s="57"/>
    </row>
    <row r="1272" spans="23:23" x14ac:dyDescent="0.3">
      <c r="W1272" s="57"/>
    </row>
    <row r="1273" spans="23:23" x14ac:dyDescent="0.3">
      <c r="W1273" s="57"/>
    </row>
    <row r="1274" spans="23:23" x14ac:dyDescent="0.3">
      <c r="W1274" s="57"/>
    </row>
    <row r="1275" spans="23:23" x14ac:dyDescent="0.3">
      <c r="W1275" s="57"/>
    </row>
    <row r="1276" spans="23:23" x14ac:dyDescent="0.3">
      <c r="W1276" s="57"/>
    </row>
    <row r="1277" spans="23:23" x14ac:dyDescent="0.3">
      <c r="W1277" s="57"/>
    </row>
    <row r="1278" spans="23:23" x14ac:dyDescent="0.3">
      <c r="W1278" s="57"/>
    </row>
    <row r="1279" spans="23:23" x14ac:dyDescent="0.3">
      <c r="W1279" s="57"/>
    </row>
    <row r="1280" spans="23:23" x14ac:dyDescent="0.3">
      <c r="W1280" s="57"/>
    </row>
    <row r="1281" spans="23:23" x14ac:dyDescent="0.3">
      <c r="W1281" s="57"/>
    </row>
    <row r="1282" spans="23:23" x14ac:dyDescent="0.3">
      <c r="W1282" s="57"/>
    </row>
    <row r="1283" spans="23:23" x14ac:dyDescent="0.3">
      <c r="W1283" s="57"/>
    </row>
    <row r="1284" spans="23:23" x14ac:dyDescent="0.3">
      <c r="W1284" s="57"/>
    </row>
    <row r="1285" spans="23:23" x14ac:dyDescent="0.3">
      <c r="W1285" s="57"/>
    </row>
    <row r="1286" spans="23:23" x14ac:dyDescent="0.3">
      <c r="W1286" s="57"/>
    </row>
    <row r="1287" spans="23:23" x14ac:dyDescent="0.3">
      <c r="W1287" s="57"/>
    </row>
    <row r="1288" spans="23:23" x14ac:dyDescent="0.3">
      <c r="W1288" s="57"/>
    </row>
    <row r="1289" spans="23:23" x14ac:dyDescent="0.3">
      <c r="W1289" s="57"/>
    </row>
    <row r="1290" spans="23:23" x14ac:dyDescent="0.3">
      <c r="W1290" s="57"/>
    </row>
    <row r="1291" spans="23:23" x14ac:dyDescent="0.3">
      <c r="W1291" s="57"/>
    </row>
    <row r="1292" spans="23:23" x14ac:dyDescent="0.3">
      <c r="W1292" s="57"/>
    </row>
    <row r="1293" spans="23:23" x14ac:dyDescent="0.3">
      <c r="W1293" s="57"/>
    </row>
    <row r="1294" spans="23:23" x14ac:dyDescent="0.3">
      <c r="W1294" s="57"/>
    </row>
    <row r="1295" spans="23:23" x14ac:dyDescent="0.3">
      <c r="W1295" s="57"/>
    </row>
    <row r="1296" spans="23:23" x14ac:dyDescent="0.3">
      <c r="W1296" s="57"/>
    </row>
    <row r="1297" spans="23:23" x14ac:dyDescent="0.3">
      <c r="W1297" s="57"/>
    </row>
    <row r="1298" spans="23:23" x14ac:dyDescent="0.3">
      <c r="W1298" s="57"/>
    </row>
    <row r="1299" spans="23:23" x14ac:dyDescent="0.3">
      <c r="W1299" s="57"/>
    </row>
    <row r="1300" spans="23:23" x14ac:dyDescent="0.3">
      <c r="W1300" s="57"/>
    </row>
    <row r="1301" spans="23:23" x14ac:dyDescent="0.3">
      <c r="W1301" s="57"/>
    </row>
    <row r="1302" spans="23:23" x14ac:dyDescent="0.3">
      <c r="W1302" s="57"/>
    </row>
    <row r="1303" spans="23:23" x14ac:dyDescent="0.3">
      <c r="W1303" s="57"/>
    </row>
    <row r="1304" spans="23:23" x14ac:dyDescent="0.3">
      <c r="W1304" s="57"/>
    </row>
    <row r="1305" spans="23:23" x14ac:dyDescent="0.3">
      <c r="W1305" s="57"/>
    </row>
    <row r="1306" spans="23:23" x14ac:dyDescent="0.3">
      <c r="W1306" s="57"/>
    </row>
    <row r="1307" spans="23:23" x14ac:dyDescent="0.3">
      <c r="W1307" s="57"/>
    </row>
    <row r="1308" spans="23:23" x14ac:dyDescent="0.3">
      <c r="W1308" s="57"/>
    </row>
    <row r="1309" spans="23:23" x14ac:dyDescent="0.3">
      <c r="W1309" s="57"/>
    </row>
    <row r="1310" spans="23:23" x14ac:dyDescent="0.3">
      <c r="W1310" s="57"/>
    </row>
    <row r="1311" spans="23:23" x14ac:dyDescent="0.3">
      <c r="W1311" s="57"/>
    </row>
    <row r="1312" spans="23:23" x14ac:dyDescent="0.3">
      <c r="W1312" s="57"/>
    </row>
    <row r="1313" spans="23:23" x14ac:dyDescent="0.3">
      <c r="W1313" s="57"/>
    </row>
    <row r="1314" spans="23:23" x14ac:dyDescent="0.3">
      <c r="W1314" s="57"/>
    </row>
    <row r="1315" spans="23:23" x14ac:dyDescent="0.3">
      <c r="W1315" s="57"/>
    </row>
    <row r="1316" spans="23:23" x14ac:dyDescent="0.3">
      <c r="W1316" s="57"/>
    </row>
    <row r="1317" spans="23:23" x14ac:dyDescent="0.3">
      <c r="W1317" s="57"/>
    </row>
    <row r="1318" spans="23:23" x14ac:dyDescent="0.3">
      <c r="W1318" s="57"/>
    </row>
    <row r="1319" spans="23:23" x14ac:dyDescent="0.3">
      <c r="W1319" s="57"/>
    </row>
    <row r="1320" spans="23:23" x14ac:dyDescent="0.3">
      <c r="W1320" s="57"/>
    </row>
    <row r="1321" spans="23:23" x14ac:dyDescent="0.3">
      <c r="W1321" s="57"/>
    </row>
    <row r="1322" spans="23:23" x14ac:dyDescent="0.3">
      <c r="W1322" s="57"/>
    </row>
    <row r="1323" spans="23:23" x14ac:dyDescent="0.3">
      <c r="W1323" s="57"/>
    </row>
    <row r="1324" spans="23:23" x14ac:dyDescent="0.3">
      <c r="W1324" s="57"/>
    </row>
    <row r="1325" spans="23:23" x14ac:dyDescent="0.3">
      <c r="W1325" s="57"/>
    </row>
    <row r="1326" spans="23:23" x14ac:dyDescent="0.3">
      <c r="W1326" s="57"/>
    </row>
    <row r="1327" spans="23:23" x14ac:dyDescent="0.3">
      <c r="W1327" s="57"/>
    </row>
    <row r="1328" spans="23:23" x14ac:dyDescent="0.3">
      <c r="W1328" s="57"/>
    </row>
    <row r="1329" spans="23:23" x14ac:dyDescent="0.3">
      <c r="W1329" s="57"/>
    </row>
    <row r="1330" spans="23:23" x14ac:dyDescent="0.3">
      <c r="W1330" s="57"/>
    </row>
    <row r="1331" spans="23:23" x14ac:dyDescent="0.3">
      <c r="W1331" s="57"/>
    </row>
    <row r="1332" spans="23:23" x14ac:dyDescent="0.3">
      <c r="W1332" s="57"/>
    </row>
    <row r="1333" spans="23:23" x14ac:dyDescent="0.3">
      <c r="W1333" s="57"/>
    </row>
    <row r="1334" spans="23:23" x14ac:dyDescent="0.3">
      <c r="W1334" s="57"/>
    </row>
    <row r="1335" spans="23:23" x14ac:dyDescent="0.3">
      <c r="W1335" s="57"/>
    </row>
    <row r="1336" spans="23:23" x14ac:dyDescent="0.3">
      <c r="W1336" s="57"/>
    </row>
    <row r="1337" spans="23:23" x14ac:dyDescent="0.3">
      <c r="W1337" s="57"/>
    </row>
    <row r="1338" spans="23:23" x14ac:dyDescent="0.3">
      <c r="W1338" s="57"/>
    </row>
    <row r="1339" spans="23:23" x14ac:dyDescent="0.3">
      <c r="W1339" s="57"/>
    </row>
    <row r="1340" spans="23:23" x14ac:dyDescent="0.3">
      <c r="W1340" s="57"/>
    </row>
    <row r="1341" spans="23:23" x14ac:dyDescent="0.3">
      <c r="W1341" s="57"/>
    </row>
    <row r="1342" spans="23:23" x14ac:dyDescent="0.3">
      <c r="W1342" s="57"/>
    </row>
    <row r="1343" spans="23:23" x14ac:dyDescent="0.3">
      <c r="W1343" s="57"/>
    </row>
    <row r="1344" spans="23:23" x14ac:dyDescent="0.3">
      <c r="W1344" s="57"/>
    </row>
    <row r="1345" spans="23:23" x14ac:dyDescent="0.3">
      <c r="W1345" s="57"/>
    </row>
    <row r="1346" spans="23:23" x14ac:dyDescent="0.3">
      <c r="W1346" s="57"/>
    </row>
    <row r="1347" spans="23:23" x14ac:dyDescent="0.3">
      <c r="W1347" s="57"/>
    </row>
    <row r="1348" spans="23:23" x14ac:dyDescent="0.3">
      <c r="W1348" s="57"/>
    </row>
    <row r="1349" spans="23:23" x14ac:dyDescent="0.3">
      <c r="W1349" s="57"/>
    </row>
    <row r="1350" spans="23:23" x14ac:dyDescent="0.3">
      <c r="W1350" s="57"/>
    </row>
    <row r="1351" spans="23:23" x14ac:dyDescent="0.3">
      <c r="W1351" s="57"/>
    </row>
    <row r="1352" spans="23:23" x14ac:dyDescent="0.3">
      <c r="W1352" s="57"/>
    </row>
    <row r="1353" spans="23:23" x14ac:dyDescent="0.3">
      <c r="W1353" s="57"/>
    </row>
    <row r="1354" spans="23:23" x14ac:dyDescent="0.3">
      <c r="W1354" s="57"/>
    </row>
    <row r="1355" spans="23:23" x14ac:dyDescent="0.3">
      <c r="W1355" s="57"/>
    </row>
    <row r="1356" spans="23:23" x14ac:dyDescent="0.3">
      <c r="W1356" s="57"/>
    </row>
    <row r="1357" spans="23:23" x14ac:dyDescent="0.3">
      <c r="W1357" s="57"/>
    </row>
    <row r="1358" spans="23:23" x14ac:dyDescent="0.3">
      <c r="W1358" s="57"/>
    </row>
    <row r="1359" spans="23:23" x14ac:dyDescent="0.3">
      <c r="W1359" s="57"/>
    </row>
    <row r="1360" spans="23:23" x14ac:dyDescent="0.3">
      <c r="W1360" s="57"/>
    </row>
    <row r="1361" spans="23:23" x14ac:dyDescent="0.3">
      <c r="W1361" s="57"/>
    </row>
    <row r="1362" spans="23:23" x14ac:dyDescent="0.3">
      <c r="W1362" s="57"/>
    </row>
    <row r="1363" spans="23:23" x14ac:dyDescent="0.3">
      <c r="W1363" s="57"/>
    </row>
    <row r="1364" spans="23:23" x14ac:dyDescent="0.3">
      <c r="W1364" s="57"/>
    </row>
    <row r="1365" spans="23:23" x14ac:dyDescent="0.3">
      <c r="W1365" s="57"/>
    </row>
    <row r="1383" spans="8:20" x14ac:dyDescent="0.3">
      <c r="H1383" s="6">
        <f t="shared" ref="H1383:H1384" si="52">F1383+G1383/2</f>
        <v>0</v>
      </c>
      <c r="M1383" s="6">
        <f t="shared" ref="M1383:M1384" si="53">K1383+L1383/2</f>
        <v>0</v>
      </c>
      <c r="T1383" s="6">
        <f t="shared" ref="T1383:T1384" si="54">R1383+S1383/2</f>
        <v>0</v>
      </c>
    </row>
    <row r="1384" spans="8:20" x14ac:dyDescent="0.3">
      <c r="H1384" s="6">
        <f t="shared" si="52"/>
        <v>0</v>
      </c>
      <c r="M1384" s="6">
        <f t="shared" si="53"/>
        <v>0</v>
      </c>
      <c r="T1384" s="6">
        <f t="shared" si="54"/>
        <v>0</v>
      </c>
    </row>
  </sheetData>
  <sheetProtection sheet="1" objects="1" scenarios="1"/>
  <mergeCells count="2">
    <mergeCell ref="A1:AA1"/>
    <mergeCell ref="AB1:AB2"/>
  </mergeCells>
  <pageMargins left="0.7" right="0.7" top="0.75" bottom="0.75" header="0.3" footer="0.3"/>
  <pageSetup paperSize="9" orientation="portrait" verticalDpi="30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Dropdowns!$J$2:$J$3</xm:f>
          </x14:formula1>
          <xm:sqref>B29:B1931 B15:B19 B22 B3:B13</xm:sqref>
        </x14:dataValidation>
        <x14:dataValidation type="list" allowBlank="1" showInputMessage="1" showErrorMessage="1" xr:uid="{00000000-0002-0000-0300-000001000000}">
          <x14:formula1>
            <xm:f>Dropdowns!$P$2:$P$5</xm:f>
          </x14:formula1>
          <xm:sqref>X3:X10 X12:X1121</xm:sqref>
        </x14:dataValidation>
        <x14:dataValidation type="list" allowBlank="1" showInputMessage="1" showErrorMessage="1" xr:uid="{00000000-0002-0000-0300-000002000000}">
          <x14:formula1>
            <xm:f>Dropdowns!$N$3:$N$9</xm:f>
          </x14:formula1>
          <xm:sqref>E20:E1183 J20:J1183 Q20:Q1270</xm:sqref>
        </x14:dataValidation>
        <x14:dataValidation type="list" allowBlank="1" showInputMessage="1" showErrorMessage="1" xr:uid="{00000000-0002-0000-0300-000003000000}">
          <x14:formula1>
            <xm:f>Dropdowns!$N$3:$N$5</xm:f>
          </x14:formula1>
          <xm:sqref>R20:S1452 F20:G1452 K20:L1452</xm:sqref>
        </x14:dataValidation>
        <x14:dataValidation type="list" allowBlank="1" showInputMessage="1" showErrorMessage="1" xr:uid="{00000000-0002-0000-0300-000004000000}">
          <x14:formula1>
            <xm:f>Dropdowns!$N$2:$N$9</xm:f>
          </x14:formula1>
          <xm:sqref>J3:J19 E3:E19 Q3:S19</xm:sqref>
        </x14:dataValidation>
        <x14:dataValidation type="list" allowBlank="1" showInputMessage="1" showErrorMessage="1" xr:uid="{00000000-0002-0000-0300-000005000000}">
          <x14:formula1>
            <xm:f>Dropdowns!$N$2:$N$6</xm:f>
          </x14:formula1>
          <xm:sqref>K3:L19 F3:G19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384"/>
  <sheetViews>
    <sheetView showGridLines="0" zoomScale="80" zoomScaleNormal="80" workbookViewId="0">
      <pane xSplit="1" ySplit="2" topLeftCell="B10" activePane="bottomRight" state="frozen"/>
      <selection pane="topRight" activeCell="B1" sqref="B1"/>
      <selection pane="bottomLeft" activeCell="A3" sqref="A3"/>
      <selection pane="bottomRight" activeCell="A10" sqref="A10"/>
    </sheetView>
  </sheetViews>
  <sheetFormatPr defaultColWidth="9" defaultRowHeight="12.5" x14ac:dyDescent="0.3"/>
  <cols>
    <col min="1" max="1" width="23" style="6" customWidth="1"/>
    <col min="2" max="2" width="9.33203125" style="6" customWidth="1"/>
    <col min="3" max="3" width="29.58203125" style="6" customWidth="1"/>
    <col min="4" max="4" width="30.08203125" style="6" customWidth="1"/>
    <col min="5" max="7" width="13.08203125" style="6" customWidth="1"/>
    <col min="8" max="8" width="13.08203125" style="7" customWidth="1"/>
    <col min="9" max="9" width="27.58203125" style="6" customWidth="1"/>
    <col min="10" max="15" width="13.08203125" style="6" customWidth="1"/>
    <col min="16" max="16" width="27.58203125" style="6" customWidth="1"/>
    <col min="17" max="20" width="13.5" style="6" customWidth="1"/>
    <col min="21" max="22" width="13.5" style="57" customWidth="1"/>
    <col min="23" max="23" width="13.5" style="58" customWidth="1"/>
    <col min="24" max="25" width="13.5" style="6" customWidth="1"/>
    <col min="26" max="27" width="38.5" style="6" customWidth="1"/>
    <col min="28" max="16384" width="9" style="9"/>
  </cols>
  <sheetData>
    <row r="1" spans="1:27" ht="13" x14ac:dyDescent="0.3">
      <c r="A1" s="133" t="s">
        <v>257</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5"/>
    </row>
    <row r="2" spans="1:27" s="5" customFormat="1" ht="77.5" customHeight="1" x14ac:dyDescent="0.3">
      <c r="A2" s="4" t="s">
        <v>28</v>
      </c>
      <c r="B2" s="4" t="s">
        <v>29</v>
      </c>
      <c r="C2" s="4" t="s">
        <v>30</v>
      </c>
      <c r="D2" s="4" t="s">
        <v>157</v>
      </c>
      <c r="E2" s="4" t="s">
        <v>158</v>
      </c>
      <c r="F2" s="4" t="s">
        <v>33</v>
      </c>
      <c r="G2" s="4" t="s">
        <v>34</v>
      </c>
      <c r="H2" s="4" t="s">
        <v>159</v>
      </c>
      <c r="I2" s="4" t="s">
        <v>160</v>
      </c>
      <c r="J2" s="4" t="s">
        <v>161</v>
      </c>
      <c r="K2" s="4" t="s">
        <v>33</v>
      </c>
      <c r="L2" s="4" t="s">
        <v>34</v>
      </c>
      <c r="M2" s="4" t="s">
        <v>162</v>
      </c>
      <c r="N2" s="4" t="s">
        <v>163</v>
      </c>
      <c r="O2" s="4" t="s">
        <v>164</v>
      </c>
      <c r="P2" s="4" t="s">
        <v>165</v>
      </c>
      <c r="Q2" s="4" t="s">
        <v>166</v>
      </c>
      <c r="R2" s="4" t="s">
        <v>33</v>
      </c>
      <c r="S2" s="4" t="s">
        <v>34</v>
      </c>
      <c r="T2" s="4" t="s">
        <v>167</v>
      </c>
      <c r="U2" s="43" t="s">
        <v>168</v>
      </c>
      <c r="V2" s="43" t="s">
        <v>169</v>
      </c>
      <c r="W2" s="44" t="s">
        <v>170</v>
      </c>
      <c r="X2" s="4" t="s">
        <v>171</v>
      </c>
      <c r="Y2" s="4" t="s">
        <v>172</v>
      </c>
      <c r="Z2" s="4" t="s">
        <v>46</v>
      </c>
      <c r="AA2" s="4" t="s">
        <v>47</v>
      </c>
    </row>
    <row r="3" spans="1:27" ht="75" x14ac:dyDescent="0.3">
      <c r="A3" s="7" t="s">
        <v>48</v>
      </c>
      <c r="B3" s="7" t="s">
        <v>49</v>
      </c>
      <c r="C3" s="7" t="s">
        <v>50</v>
      </c>
      <c r="D3" s="7" t="s">
        <v>52</v>
      </c>
      <c r="E3" s="7" t="s">
        <v>53</v>
      </c>
      <c r="F3" s="7" t="s">
        <v>53</v>
      </c>
      <c r="G3" s="7" t="s">
        <v>53</v>
      </c>
      <c r="H3" s="7" t="str">
        <f>IF(E3="N/A", "N/A", (F3+G3)/2)</f>
        <v>N/A</v>
      </c>
      <c r="I3" s="7" t="s">
        <v>52</v>
      </c>
      <c r="J3" s="7" t="s">
        <v>53</v>
      </c>
      <c r="K3" s="7" t="s">
        <v>53</v>
      </c>
      <c r="L3" s="7" t="s">
        <v>53</v>
      </c>
      <c r="M3" s="7" t="str">
        <f>IF(J3="N/A", "N/A", (K3+L3)/2)</f>
        <v>N/A</v>
      </c>
      <c r="N3" s="7" t="str">
        <f>IF(E3 = "N/A", IF(J3="N/A", "N/A", J3), IF(J3="N/A", E3, (E3+J3)/2))</f>
        <v>N/A</v>
      </c>
      <c r="O3" s="7" t="str">
        <f>IF(H3 = "N/A", IF(M3="N/A", "N/A",M3), IF(M3="N/A", H3, (H3+M3)/2))</f>
        <v>N/A</v>
      </c>
      <c r="P3" s="7" t="s">
        <v>52</v>
      </c>
      <c r="Q3" s="7" t="s">
        <v>53</v>
      </c>
      <c r="R3" s="7" t="s">
        <v>53</v>
      </c>
      <c r="S3" s="7" t="s">
        <v>53</v>
      </c>
      <c r="T3" s="68" t="str">
        <f>IF(Q3="N/A", "N/A", (R3+S3)/2)</f>
        <v>N/A</v>
      </c>
      <c r="U3" s="68" t="str">
        <f>IF(N3="N/A", IF(Q3="N/A", "N/A", Q3), IF(Q3="N/A", N3, (N3+Q3)/2))</f>
        <v>N/A</v>
      </c>
      <c r="V3" s="68" t="str">
        <f>IF(O3="N/A", IF(T3="N/A", "N/A",T3), IF(T3="N/A", O3, (O3+T3)/2))</f>
        <v>N/A</v>
      </c>
      <c r="W3" s="69" t="str">
        <f>IF(U3="N/A", IF(V3="N/A", "N/A", "Error: check assigned scores"), IF(V3="N/A","Error: check assigned scores",U3*V3))</f>
        <v>N/A</v>
      </c>
      <c r="X3" s="7"/>
      <c r="Y3" s="7"/>
      <c r="Z3" s="7"/>
      <c r="AA3" s="7"/>
    </row>
    <row r="4" spans="1:27" ht="100" x14ac:dyDescent="0.3">
      <c r="A4" s="7" t="s">
        <v>56</v>
      </c>
      <c r="B4" s="7" t="s">
        <v>57</v>
      </c>
      <c r="C4" s="7" t="s">
        <v>58</v>
      </c>
      <c r="D4" s="7" t="s">
        <v>52</v>
      </c>
      <c r="E4" s="7" t="s">
        <v>53</v>
      </c>
      <c r="F4" s="7" t="s">
        <v>53</v>
      </c>
      <c r="G4" s="7" t="s">
        <v>53</v>
      </c>
      <c r="H4" s="7" t="str">
        <f t="shared" ref="H4:H19" si="0">IF(E4="N/A", "N/A", (F4+G4)/2)</f>
        <v>N/A</v>
      </c>
      <c r="I4" s="7" t="s">
        <v>52</v>
      </c>
      <c r="J4" s="7" t="s">
        <v>53</v>
      </c>
      <c r="K4" s="7" t="s">
        <v>53</v>
      </c>
      <c r="L4" s="7" t="s">
        <v>53</v>
      </c>
      <c r="M4" s="7" t="str">
        <f t="shared" ref="M4:M19" si="1">IF(J4="N/A", "N/A", (K4+L4)/2)</f>
        <v>N/A</v>
      </c>
      <c r="N4" s="7" t="str">
        <f t="shared" ref="N4:N19" si="2">IF(E4 = "N/A", IF(J4="N/A", "N/A", J4), IF(J4="N/A", E4, (E4+J4)/2))</f>
        <v>N/A</v>
      </c>
      <c r="O4" s="7" t="str">
        <f t="shared" ref="O4:O19" si="3">IF(H4 = "N/A", IF(M4="N/A", "N/A",M4), IF(M4="N/A", H4, (H4+M4)/2))</f>
        <v>N/A</v>
      </c>
      <c r="P4" s="7" t="s">
        <v>52</v>
      </c>
      <c r="Q4" s="7" t="s">
        <v>53</v>
      </c>
      <c r="R4" s="7" t="s">
        <v>53</v>
      </c>
      <c r="S4" s="7" t="s">
        <v>53</v>
      </c>
      <c r="T4" s="68" t="str">
        <f t="shared" ref="T4:T19" si="4">IF(Q4="N/A", "N/A", (R4+S4)/2)</f>
        <v>N/A</v>
      </c>
      <c r="U4" s="68" t="str">
        <f t="shared" ref="U4:U19" si="5">IF(N4="N/A", IF(Q4="N/A", "N/A", Q4), IF(Q4="N/A", N4, (N4+Q4)/2))</f>
        <v>N/A</v>
      </c>
      <c r="V4" s="68" t="str">
        <f t="shared" ref="V4:V19" si="6">IF(O4="N/A", IF(T4="N/A", "N/A",T4), IF(T4="N/A", O4, (O4+T4)/2))</f>
        <v>N/A</v>
      </c>
      <c r="W4" s="69" t="str">
        <f t="shared" ref="W4:W19" si="7">IF(U4="N/A", IF(V4="N/A", "N/A", "Error: check assigned scores"), IF(V4="N/A","Error: check assigned scores",U4*V4))</f>
        <v>N/A</v>
      </c>
      <c r="X4" s="7"/>
      <c r="Y4" s="7"/>
      <c r="Z4" s="7"/>
      <c r="AA4" s="7"/>
    </row>
    <row r="5" spans="1:27" ht="100" x14ac:dyDescent="0.3">
      <c r="A5" s="52" t="s">
        <v>62</v>
      </c>
      <c r="B5" s="7" t="s">
        <v>63</v>
      </c>
      <c r="C5" s="7" t="s">
        <v>64</v>
      </c>
      <c r="D5" s="7" t="s">
        <v>52</v>
      </c>
      <c r="E5" s="7" t="s">
        <v>53</v>
      </c>
      <c r="F5" s="7" t="s">
        <v>53</v>
      </c>
      <c r="G5" s="7" t="s">
        <v>53</v>
      </c>
      <c r="H5" s="7" t="str">
        <f t="shared" si="0"/>
        <v>N/A</v>
      </c>
      <c r="I5" s="7" t="s">
        <v>52</v>
      </c>
      <c r="J5" s="7" t="s">
        <v>53</v>
      </c>
      <c r="K5" s="7" t="s">
        <v>53</v>
      </c>
      <c r="L5" s="7" t="s">
        <v>53</v>
      </c>
      <c r="M5" s="7" t="str">
        <f t="shared" si="1"/>
        <v>N/A</v>
      </c>
      <c r="N5" s="7" t="str">
        <f t="shared" si="2"/>
        <v>N/A</v>
      </c>
      <c r="O5" s="7" t="str">
        <f t="shared" si="3"/>
        <v>N/A</v>
      </c>
      <c r="P5" s="7" t="s">
        <v>52</v>
      </c>
      <c r="Q5" s="7" t="s">
        <v>53</v>
      </c>
      <c r="R5" s="7" t="s">
        <v>53</v>
      </c>
      <c r="S5" s="7" t="s">
        <v>53</v>
      </c>
      <c r="T5" s="68" t="str">
        <f t="shared" si="4"/>
        <v>N/A</v>
      </c>
      <c r="U5" s="68" t="str">
        <f t="shared" si="5"/>
        <v>N/A</v>
      </c>
      <c r="V5" s="68" t="str">
        <f t="shared" si="6"/>
        <v>N/A</v>
      </c>
      <c r="W5" s="69" t="str">
        <f t="shared" si="7"/>
        <v>N/A</v>
      </c>
      <c r="X5" s="7"/>
      <c r="Y5" s="7"/>
      <c r="Z5" s="7"/>
      <c r="AA5" s="7"/>
    </row>
    <row r="6" spans="1:27" ht="112.5" x14ac:dyDescent="0.3">
      <c r="A6" s="7" t="s">
        <v>69</v>
      </c>
      <c r="B6" s="7" t="s">
        <v>49</v>
      </c>
      <c r="C6" s="7" t="s">
        <v>70</v>
      </c>
      <c r="D6" s="7" t="s">
        <v>52</v>
      </c>
      <c r="E6" s="7" t="s">
        <v>53</v>
      </c>
      <c r="F6" s="7" t="s">
        <v>53</v>
      </c>
      <c r="G6" s="7" t="s">
        <v>53</v>
      </c>
      <c r="H6" s="7" t="str">
        <f t="shared" si="0"/>
        <v>N/A</v>
      </c>
      <c r="I6" s="7" t="s">
        <v>52</v>
      </c>
      <c r="J6" s="7" t="s">
        <v>53</v>
      </c>
      <c r="K6" s="7" t="s">
        <v>53</v>
      </c>
      <c r="L6" s="7" t="s">
        <v>53</v>
      </c>
      <c r="M6" s="7" t="str">
        <f t="shared" si="1"/>
        <v>N/A</v>
      </c>
      <c r="N6" s="7" t="str">
        <f t="shared" si="2"/>
        <v>N/A</v>
      </c>
      <c r="O6" s="7" t="str">
        <f t="shared" si="3"/>
        <v>N/A</v>
      </c>
      <c r="P6" s="7" t="s">
        <v>52</v>
      </c>
      <c r="Q6" s="7" t="s">
        <v>53</v>
      </c>
      <c r="R6" s="7" t="s">
        <v>53</v>
      </c>
      <c r="S6" s="7" t="s">
        <v>53</v>
      </c>
      <c r="T6" s="68" t="str">
        <f t="shared" si="4"/>
        <v>N/A</v>
      </c>
      <c r="U6" s="68" t="str">
        <f t="shared" si="5"/>
        <v>N/A</v>
      </c>
      <c r="V6" s="68" t="str">
        <f t="shared" si="6"/>
        <v>N/A</v>
      </c>
      <c r="W6" s="69" t="str">
        <f t="shared" si="7"/>
        <v>N/A</v>
      </c>
      <c r="X6" s="7"/>
      <c r="Y6" s="7"/>
      <c r="Z6" s="7"/>
      <c r="AA6" s="7"/>
    </row>
    <row r="7" spans="1:27" ht="75" x14ac:dyDescent="0.3">
      <c r="A7" s="7" t="s">
        <v>74</v>
      </c>
      <c r="B7" s="7" t="s">
        <v>49</v>
      </c>
      <c r="C7" s="7" t="s">
        <v>75</v>
      </c>
      <c r="D7" s="7" t="s">
        <v>52</v>
      </c>
      <c r="E7" s="7" t="s">
        <v>53</v>
      </c>
      <c r="F7" s="7" t="s">
        <v>53</v>
      </c>
      <c r="G7" s="7" t="s">
        <v>53</v>
      </c>
      <c r="H7" s="7" t="str">
        <f>IF(E7="N/A", "N/A", (F7+G7)/2)</f>
        <v>N/A</v>
      </c>
      <c r="I7" s="7" t="s">
        <v>52</v>
      </c>
      <c r="J7" s="7" t="s">
        <v>53</v>
      </c>
      <c r="K7" s="7" t="s">
        <v>53</v>
      </c>
      <c r="L7" s="7" t="s">
        <v>53</v>
      </c>
      <c r="M7" s="7" t="str">
        <f t="shared" si="1"/>
        <v>N/A</v>
      </c>
      <c r="N7" s="7" t="str">
        <f t="shared" si="2"/>
        <v>N/A</v>
      </c>
      <c r="O7" s="7" t="str">
        <f t="shared" si="3"/>
        <v>N/A</v>
      </c>
      <c r="P7" s="7" t="s">
        <v>258</v>
      </c>
      <c r="Q7" s="7">
        <v>-1</v>
      </c>
      <c r="R7" s="7">
        <v>2</v>
      </c>
      <c r="S7" s="7">
        <v>2</v>
      </c>
      <c r="T7" s="68">
        <f t="shared" si="4"/>
        <v>2</v>
      </c>
      <c r="U7" s="68">
        <f t="shared" si="5"/>
        <v>-1</v>
      </c>
      <c r="V7" s="68">
        <f t="shared" si="6"/>
        <v>2</v>
      </c>
      <c r="W7" s="69">
        <f t="shared" si="7"/>
        <v>-2</v>
      </c>
      <c r="X7" s="7">
        <v>2030</v>
      </c>
      <c r="Y7" s="7"/>
      <c r="Z7" s="7" t="s">
        <v>259</v>
      </c>
      <c r="AA7" s="7" t="s">
        <v>260</v>
      </c>
    </row>
    <row r="8" spans="1:27" ht="87.5" x14ac:dyDescent="0.3">
      <c r="A8" s="7" t="s">
        <v>80</v>
      </c>
      <c r="B8" s="7" t="s">
        <v>49</v>
      </c>
      <c r="C8" s="7" t="s">
        <v>81</v>
      </c>
      <c r="D8" s="7" t="s">
        <v>52</v>
      </c>
      <c r="E8" s="7" t="s">
        <v>53</v>
      </c>
      <c r="F8" s="7" t="s">
        <v>53</v>
      </c>
      <c r="G8" s="7" t="s">
        <v>53</v>
      </c>
      <c r="H8" s="7" t="str">
        <f>IF(E8="N/A", "N/A", (F8+G8)/2)</f>
        <v>N/A</v>
      </c>
      <c r="I8" s="7" t="s">
        <v>52</v>
      </c>
      <c r="J8" s="7" t="s">
        <v>53</v>
      </c>
      <c r="K8" s="7" t="s">
        <v>53</v>
      </c>
      <c r="L8" s="7" t="s">
        <v>53</v>
      </c>
      <c r="M8" s="7" t="str">
        <f t="shared" si="1"/>
        <v>N/A</v>
      </c>
      <c r="N8" s="7" t="str">
        <f t="shared" si="2"/>
        <v>N/A</v>
      </c>
      <c r="O8" s="7" t="str">
        <f t="shared" si="3"/>
        <v>N/A</v>
      </c>
      <c r="P8" s="7" t="s">
        <v>261</v>
      </c>
      <c r="Q8" s="7">
        <v>-1</v>
      </c>
      <c r="R8" s="7">
        <v>1</v>
      </c>
      <c r="S8" s="7">
        <v>1</v>
      </c>
      <c r="T8" s="68">
        <f t="shared" si="4"/>
        <v>1</v>
      </c>
      <c r="U8" s="68">
        <f t="shared" si="5"/>
        <v>-1</v>
      </c>
      <c r="V8" s="68">
        <f t="shared" si="6"/>
        <v>1</v>
      </c>
      <c r="W8" s="69">
        <f t="shared" si="7"/>
        <v>-1</v>
      </c>
      <c r="X8" s="7">
        <v>2030</v>
      </c>
      <c r="Y8" s="7"/>
      <c r="Z8" s="7" t="s">
        <v>259</v>
      </c>
      <c r="AA8" s="7" t="s">
        <v>260</v>
      </c>
    </row>
    <row r="9" spans="1:27" ht="87.5" x14ac:dyDescent="0.3">
      <c r="A9" s="7" t="s">
        <v>85</v>
      </c>
      <c r="B9" s="7" t="s">
        <v>49</v>
      </c>
      <c r="C9" s="7" t="s">
        <v>86</v>
      </c>
      <c r="D9" s="7" t="s">
        <v>52</v>
      </c>
      <c r="E9" s="7" t="s">
        <v>53</v>
      </c>
      <c r="F9" s="7" t="s">
        <v>53</v>
      </c>
      <c r="G9" s="7" t="s">
        <v>53</v>
      </c>
      <c r="H9" s="7" t="str">
        <f t="shared" si="0"/>
        <v>N/A</v>
      </c>
      <c r="I9" s="7" t="s">
        <v>52</v>
      </c>
      <c r="J9" s="7" t="s">
        <v>53</v>
      </c>
      <c r="K9" s="7" t="s">
        <v>53</v>
      </c>
      <c r="L9" s="7" t="s">
        <v>53</v>
      </c>
      <c r="M9" s="7" t="str">
        <f t="shared" si="1"/>
        <v>N/A</v>
      </c>
      <c r="N9" s="7" t="str">
        <f t="shared" si="2"/>
        <v>N/A</v>
      </c>
      <c r="O9" s="7" t="str">
        <f t="shared" si="3"/>
        <v>N/A</v>
      </c>
      <c r="P9" s="7" t="s">
        <v>52</v>
      </c>
      <c r="Q9" s="7" t="s">
        <v>53</v>
      </c>
      <c r="R9" s="7" t="s">
        <v>53</v>
      </c>
      <c r="S9" s="7" t="s">
        <v>53</v>
      </c>
      <c r="T9" s="68" t="str">
        <f t="shared" si="4"/>
        <v>N/A</v>
      </c>
      <c r="U9" s="68" t="str">
        <f t="shared" si="5"/>
        <v>N/A</v>
      </c>
      <c r="V9" s="68" t="str">
        <f t="shared" si="6"/>
        <v>N/A</v>
      </c>
      <c r="W9" s="69" t="str">
        <f t="shared" si="7"/>
        <v>N/A</v>
      </c>
      <c r="X9" s="7"/>
      <c r="Y9" s="7"/>
      <c r="Z9" s="7"/>
      <c r="AA9" s="7"/>
    </row>
    <row r="10" spans="1:27" ht="125" x14ac:dyDescent="0.3">
      <c r="A10" s="7" t="s">
        <v>90</v>
      </c>
      <c r="B10" s="7" t="s">
        <v>49</v>
      </c>
      <c r="C10" s="7" t="s">
        <v>91</v>
      </c>
      <c r="D10" s="7" t="s">
        <v>52</v>
      </c>
      <c r="E10" s="7" t="s">
        <v>53</v>
      </c>
      <c r="F10" s="7" t="s">
        <v>53</v>
      </c>
      <c r="G10" s="7" t="s">
        <v>53</v>
      </c>
      <c r="H10" s="7" t="str">
        <f t="shared" si="0"/>
        <v>N/A</v>
      </c>
      <c r="I10" s="7" t="s">
        <v>52</v>
      </c>
      <c r="J10" s="7" t="s">
        <v>53</v>
      </c>
      <c r="K10" s="7" t="s">
        <v>53</v>
      </c>
      <c r="L10" s="7" t="s">
        <v>53</v>
      </c>
      <c r="M10" s="7" t="str">
        <f t="shared" si="1"/>
        <v>N/A</v>
      </c>
      <c r="N10" s="7" t="str">
        <f t="shared" si="2"/>
        <v>N/A</v>
      </c>
      <c r="O10" s="7" t="str">
        <f t="shared" si="3"/>
        <v>N/A</v>
      </c>
      <c r="P10" s="7" t="s">
        <v>52</v>
      </c>
      <c r="Q10" s="7" t="s">
        <v>53</v>
      </c>
      <c r="R10" s="7" t="s">
        <v>53</v>
      </c>
      <c r="S10" s="7" t="s">
        <v>53</v>
      </c>
      <c r="T10" s="68" t="str">
        <f t="shared" si="4"/>
        <v>N/A</v>
      </c>
      <c r="U10" s="68" t="str">
        <f t="shared" si="5"/>
        <v>N/A</v>
      </c>
      <c r="V10" s="68" t="str">
        <f t="shared" si="6"/>
        <v>N/A</v>
      </c>
      <c r="W10" s="69" t="str">
        <f t="shared" si="7"/>
        <v>N/A</v>
      </c>
      <c r="X10" s="7"/>
      <c r="Y10" s="7"/>
      <c r="Z10" s="7"/>
      <c r="AA10" s="7"/>
    </row>
    <row r="11" spans="1:27" ht="112.5" x14ac:dyDescent="0.25">
      <c r="A11" s="7" t="s">
        <v>95</v>
      </c>
      <c r="B11" s="7" t="s">
        <v>49</v>
      </c>
      <c r="C11" s="7" t="s">
        <v>96</v>
      </c>
      <c r="D11" s="53" t="s">
        <v>262</v>
      </c>
      <c r="E11" s="56">
        <v>1</v>
      </c>
      <c r="F11" s="56">
        <v>2</v>
      </c>
      <c r="G11" s="56">
        <v>1</v>
      </c>
      <c r="H11" s="7">
        <f t="shared" si="0"/>
        <v>1.5</v>
      </c>
      <c r="I11" s="54" t="s">
        <v>52</v>
      </c>
      <c r="J11" s="7" t="s">
        <v>53</v>
      </c>
      <c r="K11" s="7" t="s">
        <v>53</v>
      </c>
      <c r="L11" s="7" t="s">
        <v>53</v>
      </c>
      <c r="M11" s="7" t="str">
        <f t="shared" si="1"/>
        <v>N/A</v>
      </c>
      <c r="N11" s="7">
        <f t="shared" si="2"/>
        <v>1</v>
      </c>
      <c r="O11" s="7">
        <f t="shared" si="3"/>
        <v>1.5</v>
      </c>
      <c r="P11" s="54" t="s">
        <v>52</v>
      </c>
      <c r="Q11" s="7" t="s">
        <v>53</v>
      </c>
      <c r="R11" s="7" t="s">
        <v>53</v>
      </c>
      <c r="S11" s="7" t="s">
        <v>53</v>
      </c>
      <c r="T11" s="68" t="str">
        <f t="shared" si="4"/>
        <v>N/A</v>
      </c>
      <c r="U11" s="68">
        <f t="shared" si="5"/>
        <v>1</v>
      </c>
      <c r="V11" s="68">
        <f t="shared" si="6"/>
        <v>1.5</v>
      </c>
      <c r="W11" s="69">
        <f t="shared" si="7"/>
        <v>1.5</v>
      </c>
      <c r="X11" s="54">
        <v>2030</v>
      </c>
      <c r="Y11" s="7"/>
      <c r="Z11" s="7" t="s">
        <v>263</v>
      </c>
      <c r="AA11" s="7" t="s">
        <v>188</v>
      </c>
    </row>
    <row r="12" spans="1:27" ht="250" x14ac:dyDescent="0.25">
      <c r="A12" s="71" t="s">
        <v>102</v>
      </c>
      <c r="B12" s="54" t="s">
        <v>63</v>
      </c>
      <c r="C12" s="54" t="s">
        <v>103</v>
      </c>
      <c r="D12" s="54" t="s">
        <v>264</v>
      </c>
      <c r="E12" s="56">
        <v>2</v>
      </c>
      <c r="F12" s="93">
        <v>3</v>
      </c>
      <c r="G12" s="56">
        <v>2</v>
      </c>
      <c r="H12" s="7">
        <f t="shared" si="0"/>
        <v>2.5</v>
      </c>
      <c r="I12" s="54" t="s">
        <v>265</v>
      </c>
      <c r="J12" s="56">
        <v>2</v>
      </c>
      <c r="K12" s="93">
        <v>3</v>
      </c>
      <c r="L12" s="56">
        <v>3</v>
      </c>
      <c r="M12" s="7">
        <f t="shared" si="1"/>
        <v>3</v>
      </c>
      <c r="N12" s="7">
        <f t="shared" si="2"/>
        <v>2</v>
      </c>
      <c r="O12" s="7">
        <f t="shared" si="3"/>
        <v>2.75</v>
      </c>
      <c r="P12" s="94" t="s">
        <v>266</v>
      </c>
      <c r="Q12" s="93">
        <v>2</v>
      </c>
      <c r="R12" s="93">
        <v>2</v>
      </c>
      <c r="S12" s="93">
        <v>3</v>
      </c>
      <c r="T12" s="68">
        <f t="shared" si="4"/>
        <v>2.5</v>
      </c>
      <c r="U12" s="68">
        <f t="shared" si="5"/>
        <v>2</v>
      </c>
      <c r="V12" s="68">
        <f t="shared" si="6"/>
        <v>2.625</v>
      </c>
      <c r="W12" s="69">
        <f t="shared" si="7"/>
        <v>5.25</v>
      </c>
      <c r="X12" s="54">
        <v>2030</v>
      </c>
      <c r="Y12" s="54" t="s">
        <v>267</v>
      </c>
      <c r="Z12" s="54" t="s">
        <v>268</v>
      </c>
      <c r="AA12" s="54" t="s">
        <v>269</v>
      </c>
    </row>
    <row r="13" spans="1:27" ht="350" x14ac:dyDescent="0.25">
      <c r="A13" s="52" t="s">
        <v>109</v>
      </c>
      <c r="B13" s="7" t="s">
        <v>63</v>
      </c>
      <c r="C13" s="7" t="s">
        <v>110</v>
      </c>
      <c r="D13" s="7" t="s">
        <v>270</v>
      </c>
      <c r="E13" s="7">
        <v>1</v>
      </c>
      <c r="F13" s="7">
        <v>3</v>
      </c>
      <c r="G13" s="7">
        <v>2</v>
      </c>
      <c r="H13" s="7">
        <f t="shared" si="0"/>
        <v>2.5</v>
      </c>
      <c r="I13" s="7" t="s">
        <v>52</v>
      </c>
      <c r="J13" s="7" t="s">
        <v>53</v>
      </c>
      <c r="K13" s="7" t="s">
        <v>53</v>
      </c>
      <c r="L13" s="7" t="s">
        <v>53</v>
      </c>
      <c r="M13" s="7" t="str">
        <f t="shared" si="1"/>
        <v>N/A</v>
      </c>
      <c r="N13" s="7">
        <f t="shared" si="2"/>
        <v>1</v>
      </c>
      <c r="O13" s="7">
        <f t="shared" si="3"/>
        <v>2.5</v>
      </c>
      <c r="P13" s="7" t="s">
        <v>52</v>
      </c>
      <c r="Q13" s="7" t="s">
        <v>53</v>
      </c>
      <c r="R13" s="7" t="s">
        <v>53</v>
      </c>
      <c r="S13" s="7" t="s">
        <v>53</v>
      </c>
      <c r="T13" s="68" t="str">
        <f t="shared" si="4"/>
        <v>N/A</v>
      </c>
      <c r="U13" s="68">
        <f t="shared" si="5"/>
        <v>1</v>
      </c>
      <c r="V13" s="68">
        <f t="shared" si="6"/>
        <v>2.5</v>
      </c>
      <c r="W13" s="69">
        <f t="shared" si="7"/>
        <v>2.5</v>
      </c>
      <c r="X13" s="7"/>
      <c r="Y13" s="54" t="s">
        <v>271</v>
      </c>
      <c r="Z13" s="7" t="s">
        <v>272</v>
      </c>
      <c r="AA13" s="7" t="s">
        <v>273</v>
      </c>
    </row>
    <row r="14" spans="1:27" ht="212.5" x14ac:dyDescent="0.25">
      <c r="A14" s="7" t="s">
        <v>116</v>
      </c>
      <c r="B14" s="7" t="s">
        <v>57</v>
      </c>
      <c r="C14" s="7" t="s">
        <v>117</v>
      </c>
      <c r="D14" s="53" t="s">
        <v>274</v>
      </c>
      <c r="E14" s="7">
        <v>2</v>
      </c>
      <c r="F14" s="7">
        <v>2</v>
      </c>
      <c r="G14" s="7">
        <v>2</v>
      </c>
      <c r="H14" s="7">
        <f t="shared" si="0"/>
        <v>2</v>
      </c>
      <c r="I14" s="53" t="s">
        <v>275</v>
      </c>
      <c r="J14" s="7">
        <v>2</v>
      </c>
      <c r="K14" s="7">
        <v>2</v>
      </c>
      <c r="L14" s="7">
        <v>2</v>
      </c>
      <c r="M14" s="7">
        <f t="shared" si="1"/>
        <v>2</v>
      </c>
      <c r="N14" s="7">
        <f t="shared" si="2"/>
        <v>2</v>
      </c>
      <c r="O14" s="7">
        <f t="shared" si="3"/>
        <v>2</v>
      </c>
      <c r="P14" s="53" t="s">
        <v>276</v>
      </c>
      <c r="Q14" s="7">
        <v>2</v>
      </c>
      <c r="R14" s="7">
        <v>2</v>
      </c>
      <c r="S14" s="7">
        <v>2</v>
      </c>
      <c r="T14" s="68">
        <f t="shared" si="4"/>
        <v>2</v>
      </c>
      <c r="U14" s="68">
        <f t="shared" si="5"/>
        <v>2</v>
      </c>
      <c r="V14" s="68">
        <f t="shared" si="6"/>
        <v>2</v>
      </c>
      <c r="W14" s="69">
        <f t="shared" si="7"/>
        <v>4</v>
      </c>
      <c r="X14" s="7">
        <v>2030</v>
      </c>
      <c r="Y14" s="7"/>
      <c r="Z14" s="53" t="s">
        <v>277</v>
      </c>
      <c r="AA14" s="53" t="s">
        <v>278</v>
      </c>
    </row>
    <row r="15" spans="1:27" ht="112.5" x14ac:dyDescent="0.3">
      <c r="A15" s="52" t="s">
        <v>123</v>
      </c>
      <c r="B15" s="7" t="s">
        <v>63</v>
      </c>
      <c r="C15" s="7" t="s">
        <v>124</v>
      </c>
      <c r="D15" s="7" t="s">
        <v>52</v>
      </c>
      <c r="E15" s="7" t="s">
        <v>53</v>
      </c>
      <c r="F15" s="7" t="s">
        <v>53</v>
      </c>
      <c r="G15" s="7" t="s">
        <v>53</v>
      </c>
      <c r="H15" s="7" t="str">
        <f t="shared" si="0"/>
        <v>N/A</v>
      </c>
      <c r="I15" s="7" t="s">
        <v>52</v>
      </c>
      <c r="J15" s="7" t="s">
        <v>53</v>
      </c>
      <c r="K15" s="7" t="s">
        <v>53</v>
      </c>
      <c r="L15" s="7" t="s">
        <v>53</v>
      </c>
      <c r="M15" s="7" t="str">
        <f t="shared" si="1"/>
        <v>N/A</v>
      </c>
      <c r="N15" s="7" t="str">
        <f t="shared" si="2"/>
        <v>N/A</v>
      </c>
      <c r="O15" s="7" t="str">
        <f t="shared" si="3"/>
        <v>N/A</v>
      </c>
      <c r="P15" s="7" t="s">
        <v>52</v>
      </c>
      <c r="Q15" s="7" t="s">
        <v>53</v>
      </c>
      <c r="R15" s="7" t="s">
        <v>53</v>
      </c>
      <c r="S15" s="7" t="s">
        <v>53</v>
      </c>
      <c r="T15" s="68" t="str">
        <f t="shared" si="4"/>
        <v>N/A</v>
      </c>
      <c r="U15" s="68" t="str">
        <f t="shared" si="5"/>
        <v>N/A</v>
      </c>
      <c r="V15" s="68" t="str">
        <f t="shared" si="6"/>
        <v>N/A</v>
      </c>
      <c r="W15" s="69" t="str">
        <f t="shared" si="7"/>
        <v>N/A</v>
      </c>
      <c r="X15" s="7"/>
      <c r="Y15" s="7"/>
      <c r="Z15" s="7" t="s">
        <v>279</v>
      </c>
      <c r="AA15" s="7" t="s">
        <v>280</v>
      </c>
    </row>
    <row r="16" spans="1:27" ht="409.5" x14ac:dyDescent="0.3">
      <c r="A16" s="52" t="s">
        <v>130</v>
      </c>
      <c r="B16" s="7" t="s">
        <v>63</v>
      </c>
      <c r="C16" s="7" t="s">
        <v>131</v>
      </c>
      <c r="D16" s="7" t="s">
        <v>281</v>
      </c>
      <c r="E16" s="7">
        <v>2</v>
      </c>
      <c r="F16" s="7">
        <v>3</v>
      </c>
      <c r="G16" s="7">
        <v>3</v>
      </c>
      <c r="H16" s="7">
        <f t="shared" si="0"/>
        <v>3</v>
      </c>
      <c r="I16" s="7" t="s">
        <v>282</v>
      </c>
      <c r="J16" s="7">
        <v>2</v>
      </c>
      <c r="K16" s="7">
        <v>3</v>
      </c>
      <c r="L16" s="7">
        <v>3</v>
      </c>
      <c r="M16" s="7">
        <f t="shared" si="1"/>
        <v>3</v>
      </c>
      <c r="N16" s="7">
        <f t="shared" si="2"/>
        <v>2</v>
      </c>
      <c r="O16" s="7">
        <f t="shared" si="3"/>
        <v>3</v>
      </c>
      <c r="P16" s="7" t="s">
        <v>52</v>
      </c>
      <c r="Q16" s="7" t="s">
        <v>53</v>
      </c>
      <c r="R16" s="7" t="s">
        <v>53</v>
      </c>
      <c r="S16" s="7" t="s">
        <v>53</v>
      </c>
      <c r="T16" s="68" t="str">
        <f t="shared" si="4"/>
        <v>N/A</v>
      </c>
      <c r="U16" s="68">
        <f t="shared" si="5"/>
        <v>2</v>
      </c>
      <c r="V16" s="68">
        <f t="shared" si="6"/>
        <v>3</v>
      </c>
      <c r="W16" s="69">
        <f t="shared" si="7"/>
        <v>6</v>
      </c>
      <c r="X16" s="7">
        <v>2050</v>
      </c>
      <c r="Y16" s="7"/>
      <c r="Z16" s="7" t="s">
        <v>283</v>
      </c>
      <c r="AA16" s="72" t="s">
        <v>284</v>
      </c>
    </row>
    <row r="17" spans="1:27" ht="275" x14ac:dyDescent="0.3">
      <c r="A17" s="7" t="s">
        <v>137</v>
      </c>
      <c r="B17" s="7" t="s">
        <v>49</v>
      </c>
      <c r="C17" s="7" t="s">
        <v>138</v>
      </c>
      <c r="D17" s="7" t="s">
        <v>285</v>
      </c>
      <c r="E17" s="7">
        <v>2</v>
      </c>
      <c r="F17" s="7">
        <v>2</v>
      </c>
      <c r="G17" s="7">
        <v>3</v>
      </c>
      <c r="H17" s="7">
        <f t="shared" si="0"/>
        <v>2.5</v>
      </c>
      <c r="I17" s="7" t="s">
        <v>286</v>
      </c>
      <c r="J17" s="7">
        <v>1</v>
      </c>
      <c r="K17" s="7">
        <v>1</v>
      </c>
      <c r="L17" s="7">
        <v>3</v>
      </c>
      <c r="M17" s="7">
        <f t="shared" si="1"/>
        <v>2</v>
      </c>
      <c r="N17" s="7">
        <f t="shared" si="2"/>
        <v>1.5</v>
      </c>
      <c r="O17" s="7">
        <f t="shared" si="3"/>
        <v>2.25</v>
      </c>
      <c r="P17" s="7" t="s">
        <v>287</v>
      </c>
      <c r="Q17" s="7">
        <v>2</v>
      </c>
      <c r="R17" s="7">
        <v>2</v>
      </c>
      <c r="S17" s="7">
        <v>3</v>
      </c>
      <c r="T17" s="68">
        <f t="shared" si="4"/>
        <v>2.5</v>
      </c>
      <c r="U17" s="68">
        <f t="shared" si="5"/>
        <v>1.75</v>
      </c>
      <c r="V17" s="68">
        <f t="shared" si="6"/>
        <v>2.375</v>
      </c>
      <c r="W17" s="69">
        <f t="shared" si="7"/>
        <v>4.15625</v>
      </c>
      <c r="X17" s="7">
        <v>2050</v>
      </c>
      <c r="Y17" s="7" t="s">
        <v>288</v>
      </c>
      <c r="Z17" s="7" t="s">
        <v>283</v>
      </c>
      <c r="AA17" s="7" t="s">
        <v>289</v>
      </c>
    </row>
    <row r="18" spans="1:27" ht="87.5" x14ac:dyDescent="0.3">
      <c r="A18" s="7" t="s">
        <v>144</v>
      </c>
      <c r="B18" s="7" t="s">
        <v>49</v>
      </c>
      <c r="C18" s="7" t="s">
        <v>145</v>
      </c>
      <c r="D18" s="7" t="s">
        <v>52</v>
      </c>
      <c r="E18" s="7" t="s">
        <v>53</v>
      </c>
      <c r="F18" s="7" t="s">
        <v>53</v>
      </c>
      <c r="G18" s="7" t="s">
        <v>53</v>
      </c>
      <c r="H18" s="7" t="str">
        <f t="shared" si="0"/>
        <v>N/A</v>
      </c>
      <c r="I18" s="7" t="s">
        <v>52</v>
      </c>
      <c r="J18" s="7" t="s">
        <v>53</v>
      </c>
      <c r="K18" s="7" t="s">
        <v>53</v>
      </c>
      <c r="L18" s="7" t="s">
        <v>53</v>
      </c>
      <c r="M18" s="7" t="str">
        <f t="shared" si="1"/>
        <v>N/A</v>
      </c>
      <c r="N18" s="7" t="str">
        <f t="shared" si="2"/>
        <v>N/A</v>
      </c>
      <c r="O18" s="7" t="str">
        <f t="shared" si="3"/>
        <v>N/A</v>
      </c>
      <c r="P18" s="7" t="s">
        <v>290</v>
      </c>
      <c r="Q18" s="7">
        <v>-1</v>
      </c>
      <c r="R18" s="7">
        <v>2</v>
      </c>
      <c r="S18" s="7">
        <v>2</v>
      </c>
      <c r="T18" s="68">
        <f t="shared" si="4"/>
        <v>2</v>
      </c>
      <c r="U18" s="68">
        <f t="shared" si="5"/>
        <v>-1</v>
      </c>
      <c r="V18" s="68">
        <f t="shared" si="6"/>
        <v>2</v>
      </c>
      <c r="W18" s="69">
        <f t="shared" si="7"/>
        <v>-2</v>
      </c>
      <c r="X18" s="7">
        <v>2030</v>
      </c>
      <c r="Y18" s="7" t="s">
        <v>291</v>
      </c>
      <c r="Z18" s="7" t="s">
        <v>292</v>
      </c>
      <c r="AA18" s="7" t="s">
        <v>293</v>
      </c>
    </row>
    <row r="19" spans="1:27" ht="150" x14ac:dyDescent="0.3">
      <c r="A19" s="7" t="s">
        <v>150</v>
      </c>
      <c r="B19" s="7" t="s">
        <v>49</v>
      </c>
      <c r="C19" s="7" t="s">
        <v>151</v>
      </c>
      <c r="D19" s="7" t="s">
        <v>52</v>
      </c>
      <c r="E19" s="7" t="s">
        <v>53</v>
      </c>
      <c r="F19" s="7" t="s">
        <v>53</v>
      </c>
      <c r="G19" s="7" t="s">
        <v>53</v>
      </c>
      <c r="H19" s="7" t="str">
        <f t="shared" si="0"/>
        <v>N/A</v>
      </c>
      <c r="I19" s="7" t="s">
        <v>52</v>
      </c>
      <c r="J19" s="7" t="s">
        <v>53</v>
      </c>
      <c r="K19" s="7" t="s">
        <v>53</v>
      </c>
      <c r="L19" s="7" t="s">
        <v>53</v>
      </c>
      <c r="M19" s="7" t="str">
        <f t="shared" si="1"/>
        <v>N/A</v>
      </c>
      <c r="N19" s="7" t="str">
        <f t="shared" si="2"/>
        <v>N/A</v>
      </c>
      <c r="O19" s="7" t="str">
        <f t="shared" si="3"/>
        <v>N/A</v>
      </c>
      <c r="P19" s="7" t="s">
        <v>52</v>
      </c>
      <c r="Q19" s="7" t="s">
        <v>53</v>
      </c>
      <c r="R19" s="7" t="s">
        <v>53</v>
      </c>
      <c r="S19" s="7" t="s">
        <v>53</v>
      </c>
      <c r="T19" s="68" t="str">
        <f t="shared" si="4"/>
        <v>N/A</v>
      </c>
      <c r="U19" s="68" t="str">
        <f t="shared" si="5"/>
        <v>N/A</v>
      </c>
      <c r="V19" s="68" t="str">
        <f t="shared" si="6"/>
        <v>N/A</v>
      </c>
      <c r="W19" s="69" t="str">
        <f t="shared" si="7"/>
        <v>N/A</v>
      </c>
      <c r="X19" s="7">
        <v>2030</v>
      </c>
      <c r="Y19" s="7"/>
      <c r="Z19" s="7"/>
      <c r="AA19" s="7"/>
    </row>
    <row r="20" spans="1:27" x14ac:dyDescent="0.3">
      <c r="A20" s="60"/>
      <c r="B20" s="60"/>
      <c r="C20" s="60"/>
      <c r="D20" s="60"/>
      <c r="E20" s="60"/>
      <c r="F20" s="60"/>
      <c r="G20" s="60"/>
      <c r="H20" s="67"/>
      <c r="I20" s="60"/>
      <c r="J20" s="60"/>
      <c r="K20" s="60"/>
      <c r="L20" s="60"/>
      <c r="M20" s="67"/>
      <c r="N20" s="67"/>
      <c r="O20" s="67"/>
      <c r="P20" s="60"/>
      <c r="Q20" s="60"/>
      <c r="R20" s="60"/>
      <c r="S20" s="60"/>
      <c r="T20" s="60"/>
      <c r="U20" s="61"/>
      <c r="V20" s="61"/>
      <c r="W20" s="62"/>
      <c r="X20" s="60"/>
      <c r="Y20" s="60"/>
      <c r="Z20" s="60"/>
      <c r="AA20" s="60"/>
    </row>
    <row r="21" spans="1:27" x14ac:dyDescent="0.3">
      <c r="A21" s="9"/>
      <c r="B21" s="9"/>
      <c r="C21" s="9"/>
      <c r="D21" s="9"/>
      <c r="E21" s="9"/>
      <c r="F21" s="9"/>
      <c r="G21" s="9"/>
      <c r="H21" s="51"/>
      <c r="I21" s="9"/>
      <c r="J21" s="9"/>
      <c r="K21" s="9"/>
      <c r="L21" s="9"/>
      <c r="M21" s="9"/>
      <c r="N21" s="9"/>
      <c r="O21" s="9"/>
      <c r="P21" s="9"/>
      <c r="Q21" s="9"/>
      <c r="R21" s="9"/>
      <c r="S21" s="9"/>
      <c r="T21" s="9"/>
      <c r="U21" s="63"/>
      <c r="V21" s="63"/>
      <c r="W21" s="63"/>
      <c r="X21" s="9"/>
      <c r="Y21" s="9"/>
      <c r="Z21" s="9"/>
      <c r="AA21" s="9"/>
    </row>
    <row r="22" spans="1:27" x14ac:dyDescent="0.3">
      <c r="A22" s="9"/>
      <c r="B22" s="9"/>
      <c r="C22" s="9"/>
      <c r="D22" s="9"/>
      <c r="E22" s="9"/>
      <c r="F22" s="9"/>
      <c r="G22" s="9"/>
      <c r="H22" s="51"/>
      <c r="I22" s="9"/>
      <c r="J22" s="9"/>
      <c r="K22" s="9"/>
      <c r="L22" s="9"/>
      <c r="M22" s="9"/>
      <c r="N22" s="9"/>
      <c r="O22" s="9"/>
      <c r="P22" s="9"/>
      <c r="Q22" s="9"/>
      <c r="R22" s="9"/>
      <c r="S22" s="9"/>
      <c r="T22" s="9"/>
      <c r="U22" s="63"/>
      <c r="V22" s="63"/>
      <c r="W22" s="63"/>
      <c r="X22" s="9"/>
      <c r="Y22" s="9"/>
      <c r="Z22" s="9"/>
      <c r="AA22" s="9"/>
    </row>
    <row r="23" spans="1:27" x14ac:dyDescent="0.3">
      <c r="A23" s="9"/>
      <c r="B23" s="9"/>
      <c r="C23" s="9"/>
      <c r="D23" s="9"/>
      <c r="E23" s="9"/>
      <c r="F23" s="9"/>
      <c r="G23" s="9"/>
      <c r="H23" s="51"/>
      <c r="I23" s="9"/>
      <c r="J23" s="9"/>
      <c r="K23" s="9"/>
      <c r="L23" s="9"/>
      <c r="M23" s="9"/>
      <c r="N23" s="9"/>
      <c r="O23" s="9"/>
      <c r="P23" s="9"/>
      <c r="Q23" s="9"/>
      <c r="R23" s="9"/>
      <c r="S23" s="9"/>
      <c r="T23" s="9"/>
      <c r="U23" s="63"/>
      <c r="V23" s="63"/>
      <c r="W23" s="63"/>
      <c r="X23" s="9"/>
      <c r="Y23" s="9"/>
      <c r="Z23" s="9"/>
      <c r="AA23" s="9"/>
    </row>
    <row r="24" spans="1:27" x14ac:dyDescent="0.3">
      <c r="A24" s="9"/>
      <c r="B24" s="9"/>
      <c r="C24" s="9"/>
      <c r="D24" s="9"/>
      <c r="E24" s="9"/>
      <c r="F24" s="9"/>
      <c r="G24" s="9"/>
      <c r="H24" s="51"/>
      <c r="I24" s="9"/>
      <c r="J24" s="9"/>
      <c r="K24" s="9"/>
      <c r="L24" s="9"/>
      <c r="M24" s="9"/>
      <c r="N24" s="9"/>
      <c r="O24" s="9"/>
      <c r="P24" s="9"/>
      <c r="Q24" s="9"/>
      <c r="R24" s="9"/>
      <c r="S24" s="9"/>
      <c r="T24" s="9"/>
      <c r="U24" s="63"/>
      <c r="V24" s="63"/>
      <c r="W24" s="63"/>
      <c r="X24" s="9"/>
      <c r="Y24" s="9"/>
      <c r="Z24" s="9"/>
      <c r="AA24" s="9"/>
    </row>
    <row r="25" spans="1:27" x14ac:dyDescent="0.3">
      <c r="A25" s="9"/>
      <c r="B25" s="9"/>
      <c r="C25" s="9"/>
      <c r="D25" s="9"/>
      <c r="E25" s="9"/>
      <c r="F25" s="9"/>
      <c r="G25" s="9"/>
      <c r="H25" s="51"/>
      <c r="I25" s="9"/>
      <c r="J25" s="9"/>
      <c r="K25" s="9"/>
      <c r="L25" s="9"/>
      <c r="M25" s="9"/>
      <c r="N25" s="9"/>
      <c r="O25" s="9"/>
      <c r="P25" s="9"/>
      <c r="Q25" s="9"/>
      <c r="R25" s="9"/>
      <c r="S25" s="9"/>
      <c r="T25" s="9"/>
      <c r="U25" s="63"/>
      <c r="V25" s="63"/>
      <c r="W25" s="63"/>
      <c r="X25" s="9"/>
      <c r="Y25" s="9"/>
      <c r="Z25" s="9"/>
      <c r="AA25" s="9"/>
    </row>
    <row r="26" spans="1:27" x14ac:dyDescent="0.3">
      <c r="A26" s="9"/>
      <c r="B26" s="9"/>
      <c r="C26" s="9"/>
      <c r="D26" s="9"/>
      <c r="E26" s="9"/>
      <c r="F26" s="9"/>
      <c r="G26" s="9"/>
      <c r="H26" s="51"/>
      <c r="I26" s="9"/>
      <c r="J26" s="9"/>
      <c r="K26" s="9"/>
      <c r="L26" s="9"/>
      <c r="M26" s="9"/>
      <c r="N26" s="9"/>
      <c r="O26" s="9"/>
      <c r="P26" s="9"/>
      <c r="Q26" s="9"/>
      <c r="R26" s="9"/>
      <c r="S26" s="9"/>
      <c r="T26" s="9"/>
      <c r="U26" s="63"/>
      <c r="V26" s="63"/>
      <c r="W26" s="63"/>
      <c r="X26" s="9"/>
      <c r="Y26" s="9"/>
      <c r="Z26" s="9"/>
      <c r="AA26" s="9"/>
    </row>
    <row r="27" spans="1:27" x14ac:dyDescent="0.3">
      <c r="A27" s="9"/>
      <c r="B27" s="9"/>
      <c r="C27" s="9"/>
      <c r="D27" s="9"/>
      <c r="E27" s="9"/>
      <c r="F27" s="9"/>
      <c r="G27" s="9"/>
      <c r="H27" s="51"/>
      <c r="I27" s="9"/>
      <c r="J27" s="9"/>
      <c r="K27" s="9"/>
      <c r="L27" s="9"/>
      <c r="M27" s="9"/>
      <c r="N27" s="9"/>
      <c r="O27" s="9"/>
      <c r="P27" s="9"/>
      <c r="Q27" s="9"/>
      <c r="R27" s="9"/>
      <c r="S27" s="9"/>
      <c r="T27" s="9"/>
      <c r="U27" s="63"/>
      <c r="V27" s="63"/>
      <c r="W27" s="63"/>
      <c r="X27" s="9"/>
      <c r="Y27" s="9"/>
      <c r="Z27" s="9"/>
      <c r="AA27" s="9"/>
    </row>
    <row r="28" spans="1:27" x14ac:dyDescent="0.3">
      <c r="A28" s="9"/>
      <c r="B28" s="9"/>
      <c r="C28" s="9"/>
      <c r="D28" s="9"/>
      <c r="E28" s="9"/>
      <c r="F28" s="9"/>
      <c r="G28" s="9"/>
      <c r="H28" s="51"/>
      <c r="I28" s="9"/>
      <c r="J28" s="9"/>
      <c r="K28" s="9"/>
      <c r="L28" s="9"/>
      <c r="M28" s="9"/>
      <c r="N28" s="9"/>
      <c r="O28" s="9"/>
      <c r="P28" s="9"/>
      <c r="Q28" s="9"/>
      <c r="R28" s="9"/>
      <c r="S28" s="9"/>
      <c r="T28" s="9"/>
      <c r="U28" s="63"/>
      <c r="V28" s="63"/>
      <c r="W28" s="63"/>
      <c r="X28" s="9"/>
      <c r="Y28" s="9"/>
      <c r="Z28" s="9"/>
      <c r="AA28" s="9"/>
    </row>
    <row r="29" spans="1:27" x14ac:dyDescent="0.3">
      <c r="A29" s="9"/>
      <c r="B29" s="9"/>
      <c r="C29" s="9"/>
      <c r="D29" s="9"/>
      <c r="E29" s="9"/>
      <c r="F29" s="9"/>
      <c r="G29" s="9"/>
      <c r="H29" s="51"/>
      <c r="I29" s="9"/>
      <c r="J29" s="9"/>
      <c r="K29" s="9"/>
      <c r="L29" s="9"/>
      <c r="M29" s="9"/>
      <c r="N29" s="9"/>
      <c r="O29" s="9"/>
      <c r="P29" s="9"/>
      <c r="Q29" s="9"/>
      <c r="R29" s="9"/>
      <c r="S29" s="9"/>
      <c r="T29" s="9"/>
      <c r="U29" s="63"/>
      <c r="V29" s="63"/>
      <c r="W29" s="63"/>
      <c r="X29" s="9"/>
      <c r="Y29" s="9"/>
      <c r="Z29" s="9"/>
      <c r="AA29" s="9"/>
    </row>
    <row r="30" spans="1:27" x14ac:dyDescent="0.3">
      <c r="A30" s="9"/>
      <c r="B30" s="9"/>
      <c r="C30" s="9"/>
      <c r="D30" s="9"/>
      <c r="E30" s="9"/>
      <c r="F30" s="9"/>
      <c r="G30" s="9"/>
      <c r="H30" s="51"/>
      <c r="I30" s="9"/>
      <c r="J30" s="9"/>
      <c r="K30" s="9"/>
      <c r="L30" s="9"/>
      <c r="M30" s="9"/>
      <c r="N30" s="9"/>
      <c r="O30" s="9"/>
      <c r="P30" s="9"/>
      <c r="Q30" s="9"/>
      <c r="R30" s="9"/>
      <c r="S30" s="9"/>
      <c r="T30" s="9"/>
      <c r="U30" s="63"/>
      <c r="V30" s="63"/>
      <c r="W30" s="63"/>
      <c r="X30" s="9"/>
      <c r="Y30" s="9"/>
      <c r="Z30" s="9"/>
      <c r="AA30" s="9"/>
    </row>
    <row r="31" spans="1:27" x14ac:dyDescent="0.3">
      <c r="A31" s="9"/>
      <c r="B31" s="9"/>
      <c r="C31" s="9"/>
      <c r="D31" s="9"/>
      <c r="E31" s="9"/>
      <c r="F31" s="9"/>
      <c r="G31" s="9"/>
      <c r="H31" s="51"/>
      <c r="I31" s="9"/>
      <c r="J31" s="9"/>
      <c r="K31" s="9"/>
      <c r="L31" s="9"/>
      <c r="M31" s="9"/>
      <c r="N31" s="9"/>
      <c r="O31" s="9"/>
      <c r="P31" s="9"/>
      <c r="Q31" s="9"/>
      <c r="R31" s="9"/>
      <c r="S31" s="9"/>
      <c r="T31" s="9"/>
      <c r="U31" s="63"/>
      <c r="V31" s="63"/>
      <c r="W31" s="63"/>
      <c r="X31" s="9"/>
      <c r="Y31" s="9"/>
      <c r="Z31" s="9"/>
      <c r="AA31" s="9"/>
    </row>
    <row r="32" spans="1:27" x14ac:dyDescent="0.3">
      <c r="A32" s="9"/>
      <c r="B32" s="9"/>
      <c r="C32" s="9"/>
      <c r="D32" s="9"/>
      <c r="E32" s="9"/>
      <c r="F32" s="9"/>
      <c r="G32" s="9"/>
      <c r="H32" s="51"/>
      <c r="I32" s="9"/>
      <c r="J32" s="9"/>
      <c r="K32" s="9"/>
      <c r="L32" s="9"/>
      <c r="M32" s="9"/>
      <c r="N32" s="9"/>
      <c r="O32" s="9"/>
      <c r="P32" s="9"/>
      <c r="Q32" s="9"/>
      <c r="R32" s="9"/>
      <c r="S32" s="9"/>
      <c r="T32" s="9"/>
      <c r="U32" s="63"/>
      <c r="V32" s="63"/>
      <c r="W32" s="63"/>
      <c r="X32" s="9"/>
      <c r="Y32" s="9"/>
      <c r="Z32" s="9"/>
      <c r="AA32" s="9"/>
    </row>
    <row r="33" spans="8:23" s="9" customFormat="1" x14ac:dyDescent="0.3">
      <c r="H33" s="51"/>
      <c r="U33" s="63"/>
      <c r="V33" s="63"/>
      <c r="W33" s="63"/>
    </row>
    <row r="34" spans="8:23" s="9" customFormat="1" x14ac:dyDescent="0.3">
      <c r="H34" s="51"/>
      <c r="U34" s="63"/>
      <c r="V34" s="63"/>
      <c r="W34" s="63"/>
    </row>
    <row r="35" spans="8:23" s="9" customFormat="1" x14ac:dyDescent="0.3">
      <c r="H35" s="51"/>
      <c r="U35" s="63"/>
      <c r="V35" s="63"/>
      <c r="W35" s="63"/>
    </row>
    <row r="36" spans="8:23" s="9" customFormat="1" x14ac:dyDescent="0.3">
      <c r="H36" s="51"/>
      <c r="U36" s="63"/>
      <c r="V36" s="63"/>
      <c r="W36" s="63"/>
    </row>
    <row r="37" spans="8:23" s="9" customFormat="1" x14ac:dyDescent="0.3">
      <c r="H37" s="51"/>
      <c r="U37" s="63"/>
      <c r="V37" s="63"/>
      <c r="W37" s="63"/>
    </row>
    <row r="38" spans="8:23" s="9" customFormat="1" x14ac:dyDescent="0.3">
      <c r="H38" s="51"/>
      <c r="U38" s="63"/>
      <c r="V38" s="63"/>
      <c r="W38" s="63"/>
    </row>
    <row r="39" spans="8:23" s="9" customFormat="1" x14ac:dyDescent="0.3">
      <c r="H39" s="51"/>
      <c r="U39" s="63"/>
      <c r="V39" s="63"/>
      <c r="W39" s="63"/>
    </row>
    <row r="40" spans="8:23" s="9" customFormat="1" x14ac:dyDescent="0.3">
      <c r="H40" s="51"/>
      <c r="U40" s="63"/>
      <c r="V40" s="63"/>
      <c r="W40" s="63"/>
    </row>
    <row r="41" spans="8:23" s="9" customFormat="1" x14ac:dyDescent="0.3">
      <c r="H41" s="51"/>
      <c r="U41" s="63"/>
      <c r="V41" s="63"/>
      <c r="W41" s="63"/>
    </row>
    <row r="42" spans="8:23" s="9" customFormat="1" x14ac:dyDescent="0.3">
      <c r="H42" s="51"/>
      <c r="U42" s="63"/>
      <c r="V42" s="63"/>
      <c r="W42" s="63"/>
    </row>
    <row r="43" spans="8:23" s="9" customFormat="1" x14ac:dyDescent="0.3">
      <c r="H43" s="51"/>
      <c r="U43" s="63"/>
      <c r="V43" s="63"/>
      <c r="W43" s="63"/>
    </row>
    <row r="44" spans="8:23" s="9" customFormat="1" x14ac:dyDescent="0.3">
      <c r="H44" s="51"/>
      <c r="U44" s="63"/>
      <c r="V44" s="63"/>
      <c r="W44" s="63"/>
    </row>
    <row r="45" spans="8:23" s="9" customFormat="1" x14ac:dyDescent="0.3">
      <c r="H45" s="51"/>
      <c r="U45" s="63"/>
      <c r="V45" s="63"/>
      <c r="W45" s="63"/>
    </row>
    <row r="46" spans="8:23" s="9" customFormat="1" x14ac:dyDescent="0.3">
      <c r="H46" s="51"/>
      <c r="U46" s="63"/>
      <c r="V46" s="63"/>
      <c r="W46" s="63"/>
    </row>
    <row r="47" spans="8:23" s="9" customFormat="1" x14ac:dyDescent="0.3">
      <c r="H47" s="51"/>
      <c r="U47" s="63"/>
      <c r="V47" s="63"/>
      <c r="W47" s="63"/>
    </row>
    <row r="48" spans="8:23" s="9" customFormat="1" x14ac:dyDescent="0.3">
      <c r="H48" s="51"/>
      <c r="U48" s="63"/>
      <c r="V48" s="63"/>
      <c r="W48" s="63"/>
    </row>
    <row r="49" spans="8:23" s="9" customFormat="1" x14ac:dyDescent="0.3">
      <c r="H49" s="51"/>
      <c r="U49" s="63"/>
      <c r="V49" s="63"/>
      <c r="W49" s="63"/>
    </row>
    <row r="50" spans="8:23" s="9" customFormat="1" x14ac:dyDescent="0.3">
      <c r="H50" s="51"/>
      <c r="U50" s="63"/>
      <c r="V50" s="63"/>
      <c r="W50" s="63"/>
    </row>
    <row r="51" spans="8:23" s="9" customFormat="1" x14ac:dyDescent="0.3">
      <c r="H51" s="51"/>
      <c r="U51" s="63"/>
      <c r="V51" s="63"/>
      <c r="W51" s="63"/>
    </row>
    <row r="52" spans="8:23" s="9" customFormat="1" x14ac:dyDescent="0.3">
      <c r="H52" s="51"/>
      <c r="U52" s="63"/>
      <c r="V52" s="63"/>
      <c r="W52" s="63"/>
    </row>
    <row r="53" spans="8:23" s="9" customFormat="1" x14ac:dyDescent="0.3">
      <c r="H53" s="51"/>
      <c r="U53" s="63"/>
      <c r="V53" s="63"/>
      <c r="W53" s="63"/>
    </row>
    <row r="54" spans="8:23" s="9" customFormat="1" x14ac:dyDescent="0.3">
      <c r="H54" s="51"/>
      <c r="U54" s="63"/>
      <c r="V54" s="63"/>
      <c r="W54" s="63"/>
    </row>
    <row r="55" spans="8:23" s="9" customFormat="1" x14ac:dyDescent="0.3">
      <c r="H55" s="51"/>
      <c r="U55" s="63"/>
      <c r="V55" s="63"/>
      <c r="W55" s="63"/>
    </row>
    <row r="56" spans="8:23" s="9" customFormat="1" x14ac:dyDescent="0.3">
      <c r="H56" s="51"/>
      <c r="U56" s="63"/>
      <c r="V56" s="63"/>
      <c r="W56" s="63"/>
    </row>
    <row r="57" spans="8:23" s="9" customFormat="1" x14ac:dyDescent="0.3">
      <c r="H57" s="51"/>
      <c r="U57" s="63"/>
      <c r="V57" s="63"/>
      <c r="W57" s="63"/>
    </row>
    <row r="58" spans="8:23" s="9" customFormat="1" x14ac:dyDescent="0.3">
      <c r="H58" s="51"/>
      <c r="U58" s="63"/>
      <c r="V58" s="63"/>
      <c r="W58" s="63"/>
    </row>
    <row r="59" spans="8:23" s="9" customFormat="1" x14ac:dyDescent="0.3">
      <c r="H59" s="51"/>
      <c r="U59" s="63"/>
      <c r="V59" s="63"/>
      <c r="W59" s="63"/>
    </row>
    <row r="60" spans="8:23" s="9" customFormat="1" x14ac:dyDescent="0.3">
      <c r="H60" s="51"/>
      <c r="U60" s="63"/>
      <c r="V60" s="63"/>
      <c r="W60" s="63"/>
    </row>
    <row r="61" spans="8:23" s="9" customFormat="1" x14ac:dyDescent="0.3">
      <c r="H61" s="51"/>
      <c r="U61" s="63"/>
      <c r="V61" s="63"/>
      <c r="W61" s="63"/>
    </row>
    <row r="62" spans="8:23" s="9" customFormat="1" x14ac:dyDescent="0.3">
      <c r="H62" s="51"/>
      <c r="U62" s="63"/>
      <c r="V62" s="63"/>
      <c r="W62" s="63"/>
    </row>
    <row r="63" spans="8:23" s="9" customFormat="1" x14ac:dyDescent="0.3">
      <c r="H63" s="51"/>
      <c r="U63" s="63"/>
      <c r="V63" s="63"/>
      <c r="W63" s="63"/>
    </row>
    <row r="64" spans="8:23" s="9" customFormat="1" x14ac:dyDescent="0.3">
      <c r="H64" s="51"/>
      <c r="U64" s="63"/>
      <c r="V64" s="63"/>
      <c r="W64" s="63"/>
    </row>
    <row r="65" spans="8:23" s="9" customFormat="1" x14ac:dyDescent="0.3">
      <c r="H65" s="51"/>
      <c r="U65" s="63"/>
      <c r="V65" s="63"/>
      <c r="W65" s="63"/>
    </row>
    <row r="66" spans="8:23" s="9" customFormat="1" x14ac:dyDescent="0.3">
      <c r="H66" s="51"/>
      <c r="U66" s="63"/>
      <c r="V66" s="63"/>
      <c r="W66" s="63"/>
    </row>
    <row r="67" spans="8:23" s="9" customFormat="1" x14ac:dyDescent="0.3">
      <c r="H67" s="51"/>
      <c r="U67" s="63"/>
      <c r="V67" s="63"/>
      <c r="W67" s="63"/>
    </row>
    <row r="68" spans="8:23" s="9" customFormat="1" x14ac:dyDescent="0.3">
      <c r="H68" s="51"/>
      <c r="U68" s="63"/>
      <c r="V68" s="63"/>
      <c r="W68" s="63"/>
    </row>
    <row r="69" spans="8:23" s="9" customFormat="1" x14ac:dyDescent="0.3">
      <c r="H69" s="51"/>
      <c r="U69" s="63"/>
      <c r="V69" s="63"/>
      <c r="W69" s="63"/>
    </row>
    <row r="70" spans="8:23" s="9" customFormat="1" x14ac:dyDescent="0.3">
      <c r="H70" s="51"/>
      <c r="U70" s="63"/>
      <c r="V70" s="63"/>
      <c r="W70" s="63"/>
    </row>
    <row r="71" spans="8:23" s="9" customFormat="1" x14ac:dyDescent="0.3">
      <c r="H71" s="51"/>
      <c r="U71" s="63"/>
      <c r="V71" s="63"/>
      <c r="W71" s="63"/>
    </row>
    <row r="72" spans="8:23" s="9" customFormat="1" x14ac:dyDescent="0.3">
      <c r="H72" s="51"/>
      <c r="U72" s="63"/>
      <c r="V72" s="63"/>
      <c r="W72" s="63"/>
    </row>
    <row r="73" spans="8:23" s="9" customFormat="1" x14ac:dyDescent="0.3">
      <c r="H73" s="51"/>
      <c r="U73" s="63"/>
      <c r="V73" s="63"/>
      <c r="W73" s="63"/>
    </row>
    <row r="74" spans="8:23" s="9" customFormat="1" x14ac:dyDescent="0.3">
      <c r="H74" s="51"/>
      <c r="U74" s="63"/>
      <c r="V74" s="63"/>
      <c r="W74" s="63"/>
    </row>
    <row r="75" spans="8:23" s="9" customFormat="1" x14ac:dyDescent="0.3">
      <c r="H75" s="51"/>
      <c r="U75" s="63"/>
      <c r="V75" s="63"/>
      <c r="W75" s="63"/>
    </row>
    <row r="76" spans="8:23" s="9" customFormat="1" x14ac:dyDescent="0.3">
      <c r="H76" s="51"/>
      <c r="U76" s="63"/>
      <c r="V76" s="63"/>
      <c r="W76" s="63"/>
    </row>
    <row r="77" spans="8:23" s="9" customFormat="1" x14ac:dyDescent="0.3">
      <c r="H77" s="51"/>
      <c r="U77" s="63"/>
      <c r="V77" s="63"/>
      <c r="W77" s="63"/>
    </row>
    <row r="78" spans="8:23" s="9" customFormat="1" x14ac:dyDescent="0.3">
      <c r="H78" s="51"/>
      <c r="U78" s="63"/>
      <c r="V78" s="63"/>
      <c r="W78" s="63"/>
    </row>
    <row r="79" spans="8:23" s="9" customFormat="1" x14ac:dyDescent="0.3">
      <c r="H79" s="51"/>
      <c r="U79" s="63"/>
      <c r="V79" s="63"/>
      <c r="W79" s="63"/>
    </row>
    <row r="80" spans="8:23" s="9" customFormat="1" x14ac:dyDescent="0.3">
      <c r="H80" s="51"/>
      <c r="U80" s="63"/>
      <c r="V80" s="63"/>
      <c r="W80" s="63"/>
    </row>
    <row r="81" spans="8:23" s="9" customFormat="1" x14ac:dyDescent="0.3">
      <c r="H81" s="51"/>
      <c r="U81" s="63"/>
      <c r="V81" s="63"/>
      <c r="W81" s="63"/>
    </row>
    <row r="82" spans="8:23" s="9" customFormat="1" x14ac:dyDescent="0.3">
      <c r="H82" s="51"/>
      <c r="U82" s="63"/>
      <c r="V82" s="63"/>
      <c r="W82" s="63"/>
    </row>
    <row r="83" spans="8:23" s="9" customFormat="1" x14ac:dyDescent="0.3">
      <c r="H83" s="51"/>
      <c r="U83" s="63"/>
      <c r="V83" s="63"/>
      <c r="W83" s="63"/>
    </row>
    <row r="84" spans="8:23" s="9" customFormat="1" x14ac:dyDescent="0.3">
      <c r="H84" s="51"/>
      <c r="U84" s="63"/>
      <c r="V84" s="63"/>
      <c r="W84" s="63"/>
    </row>
    <row r="85" spans="8:23" s="9" customFormat="1" x14ac:dyDescent="0.3">
      <c r="H85" s="51"/>
      <c r="U85" s="63"/>
      <c r="V85" s="63"/>
      <c r="W85" s="63"/>
    </row>
    <row r="86" spans="8:23" s="9" customFormat="1" x14ac:dyDescent="0.3">
      <c r="H86" s="51"/>
      <c r="U86" s="63"/>
      <c r="V86" s="63"/>
      <c r="W86" s="63"/>
    </row>
    <row r="87" spans="8:23" s="9" customFormat="1" x14ac:dyDescent="0.3">
      <c r="H87" s="51"/>
      <c r="U87" s="63"/>
      <c r="V87" s="63"/>
      <c r="W87" s="63"/>
    </row>
    <row r="88" spans="8:23" s="9" customFormat="1" x14ac:dyDescent="0.3">
      <c r="H88" s="51"/>
      <c r="U88" s="63"/>
      <c r="V88" s="63"/>
      <c r="W88" s="63"/>
    </row>
    <row r="89" spans="8:23" s="9" customFormat="1" x14ac:dyDescent="0.3">
      <c r="H89" s="51"/>
      <c r="U89" s="63"/>
      <c r="V89" s="63"/>
      <c r="W89" s="63"/>
    </row>
    <row r="90" spans="8:23" s="9" customFormat="1" x14ac:dyDescent="0.3">
      <c r="H90" s="51"/>
      <c r="U90" s="63"/>
      <c r="V90" s="63"/>
      <c r="W90" s="63"/>
    </row>
    <row r="91" spans="8:23" s="9" customFormat="1" x14ac:dyDescent="0.3">
      <c r="H91" s="51"/>
      <c r="U91" s="63"/>
      <c r="V91" s="63"/>
      <c r="W91" s="63"/>
    </row>
    <row r="92" spans="8:23" s="9" customFormat="1" x14ac:dyDescent="0.3">
      <c r="H92" s="51"/>
      <c r="U92" s="63"/>
      <c r="V92" s="63"/>
      <c r="W92" s="63"/>
    </row>
    <row r="93" spans="8:23" s="9" customFormat="1" x14ac:dyDescent="0.3">
      <c r="H93" s="51"/>
      <c r="U93" s="63"/>
      <c r="V93" s="63"/>
      <c r="W93" s="63"/>
    </row>
    <row r="94" spans="8:23" s="9" customFormat="1" x14ac:dyDescent="0.3">
      <c r="H94" s="51"/>
      <c r="U94" s="63"/>
      <c r="V94" s="63"/>
      <c r="W94" s="63"/>
    </row>
    <row r="95" spans="8:23" s="9" customFormat="1" x14ac:dyDescent="0.3">
      <c r="H95" s="51"/>
      <c r="U95" s="63"/>
      <c r="V95" s="63"/>
      <c r="W95" s="63"/>
    </row>
    <row r="96" spans="8:23" s="9" customFormat="1" x14ac:dyDescent="0.3">
      <c r="H96" s="51"/>
      <c r="U96" s="63"/>
      <c r="V96" s="63"/>
      <c r="W96" s="63"/>
    </row>
    <row r="97" spans="8:23" s="9" customFormat="1" x14ac:dyDescent="0.3">
      <c r="H97" s="51"/>
      <c r="U97" s="63"/>
      <c r="V97" s="63"/>
      <c r="W97" s="63"/>
    </row>
    <row r="98" spans="8:23" s="9" customFormat="1" x14ac:dyDescent="0.3">
      <c r="H98" s="51"/>
      <c r="U98" s="63"/>
      <c r="V98" s="63"/>
      <c r="W98" s="63"/>
    </row>
    <row r="99" spans="8:23" s="9" customFormat="1" x14ac:dyDescent="0.3">
      <c r="H99" s="51"/>
      <c r="U99" s="63"/>
      <c r="V99" s="63"/>
      <c r="W99" s="63"/>
    </row>
    <row r="100" spans="8:23" s="9" customFormat="1" x14ac:dyDescent="0.3">
      <c r="H100" s="51"/>
      <c r="U100" s="63"/>
      <c r="V100" s="63"/>
      <c r="W100" s="63"/>
    </row>
    <row r="101" spans="8:23" s="9" customFormat="1" x14ac:dyDescent="0.3">
      <c r="H101" s="51"/>
      <c r="U101" s="63"/>
      <c r="V101" s="63"/>
      <c r="W101" s="63"/>
    </row>
    <row r="102" spans="8:23" s="9" customFormat="1" x14ac:dyDescent="0.3">
      <c r="H102" s="51"/>
      <c r="U102" s="63"/>
      <c r="V102" s="63"/>
      <c r="W102" s="63"/>
    </row>
    <row r="103" spans="8:23" s="9" customFormat="1" x14ac:dyDescent="0.3">
      <c r="H103" s="51"/>
      <c r="U103" s="63"/>
      <c r="V103" s="63"/>
      <c r="W103" s="63"/>
    </row>
    <row r="104" spans="8:23" s="9" customFormat="1" x14ac:dyDescent="0.3">
      <c r="H104" s="51"/>
      <c r="U104" s="63"/>
      <c r="V104" s="63"/>
      <c r="W104" s="63"/>
    </row>
    <row r="105" spans="8:23" s="9" customFormat="1" x14ac:dyDescent="0.3">
      <c r="H105" s="51"/>
      <c r="U105" s="63"/>
      <c r="V105" s="63"/>
      <c r="W105" s="63"/>
    </row>
    <row r="106" spans="8:23" s="9" customFormat="1" x14ac:dyDescent="0.3">
      <c r="H106" s="51"/>
      <c r="U106" s="63"/>
      <c r="V106" s="63"/>
      <c r="W106" s="63"/>
    </row>
    <row r="107" spans="8:23" s="9" customFormat="1" x14ac:dyDescent="0.3">
      <c r="H107" s="51"/>
      <c r="U107" s="63"/>
      <c r="V107" s="63"/>
      <c r="W107" s="63"/>
    </row>
    <row r="108" spans="8:23" s="9" customFormat="1" x14ac:dyDescent="0.3">
      <c r="H108" s="51"/>
      <c r="U108" s="63"/>
      <c r="V108" s="63"/>
      <c r="W108" s="63"/>
    </row>
    <row r="109" spans="8:23" s="9" customFormat="1" x14ac:dyDescent="0.3">
      <c r="H109" s="51"/>
      <c r="U109" s="63"/>
      <c r="V109" s="63"/>
      <c r="W109" s="63"/>
    </row>
    <row r="110" spans="8:23" s="9" customFormat="1" x14ac:dyDescent="0.3">
      <c r="H110" s="51"/>
      <c r="U110" s="63"/>
      <c r="V110" s="63"/>
      <c r="W110" s="63"/>
    </row>
    <row r="111" spans="8:23" s="9" customFormat="1" x14ac:dyDescent="0.3">
      <c r="H111" s="51"/>
      <c r="U111" s="63"/>
      <c r="V111" s="63"/>
      <c r="W111" s="63"/>
    </row>
    <row r="112" spans="8:23" s="9" customFormat="1" x14ac:dyDescent="0.3">
      <c r="H112" s="51"/>
      <c r="U112" s="63"/>
      <c r="V112" s="63"/>
      <c r="W112" s="63"/>
    </row>
    <row r="113" spans="8:23" s="9" customFormat="1" x14ac:dyDescent="0.3">
      <c r="H113" s="51"/>
      <c r="U113" s="63"/>
      <c r="V113" s="63"/>
      <c r="W113" s="63"/>
    </row>
    <row r="114" spans="8:23" s="9" customFormat="1" x14ac:dyDescent="0.3">
      <c r="H114" s="51"/>
      <c r="U114" s="63"/>
      <c r="V114" s="63"/>
      <c r="W114" s="63"/>
    </row>
    <row r="115" spans="8:23" s="9" customFormat="1" x14ac:dyDescent="0.3">
      <c r="H115" s="51"/>
      <c r="U115" s="63"/>
      <c r="V115" s="63"/>
      <c r="W115" s="63"/>
    </row>
    <row r="116" spans="8:23" s="9" customFormat="1" x14ac:dyDescent="0.3">
      <c r="H116" s="51"/>
      <c r="U116" s="63"/>
      <c r="V116" s="63"/>
      <c r="W116" s="63"/>
    </row>
    <row r="117" spans="8:23" s="9" customFormat="1" x14ac:dyDescent="0.3">
      <c r="H117" s="51"/>
      <c r="U117" s="63"/>
      <c r="V117" s="63"/>
      <c r="W117" s="63"/>
    </row>
    <row r="118" spans="8:23" s="9" customFormat="1" x14ac:dyDescent="0.3">
      <c r="H118" s="51"/>
      <c r="U118" s="63"/>
      <c r="V118" s="63"/>
      <c r="W118" s="63"/>
    </row>
    <row r="119" spans="8:23" s="9" customFormat="1" x14ac:dyDescent="0.3">
      <c r="H119" s="51"/>
      <c r="U119" s="63"/>
      <c r="V119" s="63"/>
      <c r="W119" s="63"/>
    </row>
    <row r="120" spans="8:23" s="9" customFormat="1" x14ac:dyDescent="0.3">
      <c r="H120" s="51"/>
      <c r="U120" s="63"/>
      <c r="V120" s="63"/>
      <c r="W120" s="63"/>
    </row>
    <row r="121" spans="8:23" s="9" customFormat="1" x14ac:dyDescent="0.3">
      <c r="H121" s="51"/>
      <c r="U121" s="63"/>
      <c r="V121" s="63"/>
      <c r="W121" s="63"/>
    </row>
    <row r="122" spans="8:23" s="9" customFormat="1" x14ac:dyDescent="0.3">
      <c r="H122" s="51"/>
      <c r="U122" s="63"/>
      <c r="V122" s="63"/>
      <c r="W122" s="63"/>
    </row>
    <row r="123" spans="8:23" s="9" customFormat="1" x14ac:dyDescent="0.3">
      <c r="H123" s="51"/>
      <c r="U123" s="63"/>
      <c r="V123" s="63"/>
      <c r="W123" s="63"/>
    </row>
    <row r="124" spans="8:23" s="9" customFormat="1" x14ac:dyDescent="0.3">
      <c r="H124" s="51"/>
      <c r="U124" s="63"/>
      <c r="V124" s="63"/>
      <c r="W124" s="63"/>
    </row>
    <row r="125" spans="8:23" s="9" customFormat="1" x14ac:dyDescent="0.3">
      <c r="H125" s="51"/>
      <c r="U125" s="63"/>
      <c r="V125" s="63"/>
      <c r="W125" s="63"/>
    </row>
    <row r="126" spans="8:23" s="9" customFormat="1" x14ac:dyDescent="0.3">
      <c r="H126" s="51"/>
      <c r="U126" s="63"/>
      <c r="V126" s="63"/>
      <c r="W126" s="63"/>
    </row>
    <row r="127" spans="8:23" s="9" customFormat="1" x14ac:dyDescent="0.3">
      <c r="H127" s="51"/>
      <c r="U127" s="63"/>
      <c r="V127" s="63"/>
      <c r="W127" s="63"/>
    </row>
    <row r="128" spans="8:23" s="9" customFormat="1" x14ac:dyDescent="0.3">
      <c r="H128" s="51"/>
      <c r="U128" s="63"/>
      <c r="V128" s="63"/>
      <c r="W128" s="63"/>
    </row>
    <row r="129" spans="8:23" s="9" customFormat="1" x14ac:dyDescent="0.3">
      <c r="H129" s="51"/>
      <c r="U129" s="63"/>
      <c r="V129" s="63"/>
      <c r="W129" s="63"/>
    </row>
    <row r="130" spans="8:23" s="9" customFormat="1" x14ac:dyDescent="0.3">
      <c r="H130" s="51"/>
      <c r="U130" s="63"/>
      <c r="V130" s="63"/>
      <c r="W130" s="63"/>
    </row>
    <row r="131" spans="8:23" s="9" customFormat="1" x14ac:dyDescent="0.3">
      <c r="H131" s="51"/>
      <c r="U131" s="63"/>
      <c r="V131" s="63"/>
      <c r="W131" s="63"/>
    </row>
    <row r="132" spans="8:23" s="9" customFormat="1" x14ac:dyDescent="0.3">
      <c r="H132" s="51"/>
      <c r="U132" s="63"/>
      <c r="V132" s="63"/>
      <c r="W132" s="63"/>
    </row>
    <row r="133" spans="8:23" s="9" customFormat="1" x14ac:dyDescent="0.3">
      <c r="H133" s="51"/>
      <c r="U133" s="63"/>
      <c r="V133" s="63"/>
      <c r="W133" s="63"/>
    </row>
    <row r="134" spans="8:23" s="9" customFormat="1" x14ac:dyDescent="0.3">
      <c r="H134" s="51"/>
      <c r="U134" s="63"/>
      <c r="V134" s="63"/>
      <c r="W134" s="63"/>
    </row>
    <row r="135" spans="8:23" s="9" customFormat="1" x14ac:dyDescent="0.3">
      <c r="H135" s="51"/>
      <c r="U135" s="63"/>
      <c r="V135" s="63"/>
      <c r="W135" s="63"/>
    </row>
    <row r="136" spans="8:23" s="9" customFormat="1" x14ac:dyDescent="0.3">
      <c r="H136" s="51"/>
      <c r="U136" s="63"/>
      <c r="V136" s="63"/>
      <c r="W136" s="63"/>
    </row>
    <row r="137" spans="8:23" s="9" customFormat="1" x14ac:dyDescent="0.3">
      <c r="H137" s="51"/>
      <c r="U137" s="63"/>
      <c r="V137" s="63"/>
      <c r="W137" s="63"/>
    </row>
    <row r="138" spans="8:23" s="9" customFormat="1" x14ac:dyDescent="0.3">
      <c r="H138" s="51"/>
      <c r="U138" s="63"/>
      <c r="V138" s="63"/>
      <c r="W138" s="63"/>
    </row>
    <row r="139" spans="8:23" s="9" customFormat="1" x14ac:dyDescent="0.3">
      <c r="H139" s="51"/>
      <c r="U139" s="63"/>
      <c r="V139" s="63"/>
      <c r="W139" s="63"/>
    </row>
    <row r="140" spans="8:23" s="9" customFormat="1" x14ac:dyDescent="0.3">
      <c r="H140" s="51"/>
      <c r="U140" s="63"/>
      <c r="V140" s="63"/>
      <c r="W140" s="63"/>
    </row>
    <row r="141" spans="8:23" s="9" customFormat="1" x14ac:dyDescent="0.3">
      <c r="H141" s="51"/>
      <c r="U141" s="63"/>
      <c r="V141" s="63"/>
      <c r="W141" s="63"/>
    </row>
    <row r="142" spans="8:23" s="9" customFormat="1" x14ac:dyDescent="0.3">
      <c r="H142" s="51"/>
      <c r="U142" s="63"/>
      <c r="V142" s="63"/>
      <c r="W142" s="63"/>
    </row>
    <row r="143" spans="8:23" s="9" customFormat="1" x14ac:dyDescent="0.3">
      <c r="H143" s="51"/>
      <c r="U143" s="63"/>
      <c r="V143" s="63"/>
      <c r="W143" s="63"/>
    </row>
    <row r="144" spans="8:23" s="9" customFormat="1" x14ac:dyDescent="0.3">
      <c r="H144" s="51"/>
      <c r="U144" s="63"/>
      <c r="V144" s="63"/>
      <c r="W144" s="63"/>
    </row>
    <row r="145" spans="8:23" s="9" customFormat="1" x14ac:dyDescent="0.3">
      <c r="H145" s="51"/>
      <c r="U145" s="63"/>
      <c r="V145" s="63"/>
      <c r="W145" s="63"/>
    </row>
    <row r="146" spans="8:23" s="9" customFormat="1" x14ac:dyDescent="0.3">
      <c r="H146" s="51"/>
      <c r="U146" s="63"/>
      <c r="V146" s="63"/>
      <c r="W146" s="63"/>
    </row>
    <row r="147" spans="8:23" s="9" customFormat="1" x14ac:dyDescent="0.3">
      <c r="H147" s="51"/>
      <c r="U147" s="63"/>
      <c r="V147" s="63"/>
      <c r="W147" s="63"/>
    </row>
    <row r="148" spans="8:23" s="9" customFormat="1" x14ac:dyDescent="0.3">
      <c r="H148" s="51"/>
      <c r="U148" s="63"/>
      <c r="V148" s="63"/>
      <c r="W148" s="63"/>
    </row>
    <row r="149" spans="8:23" s="9" customFormat="1" x14ac:dyDescent="0.3">
      <c r="H149" s="51"/>
      <c r="U149" s="63"/>
      <c r="V149" s="63"/>
      <c r="W149" s="63"/>
    </row>
    <row r="150" spans="8:23" s="9" customFormat="1" x14ac:dyDescent="0.3">
      <c r="H150" s="51"/>
      <c r="U150" s="63"/>
      <c r="V150" s="63"/>
      <c r="W150" s="63"/>
    </row>
    <row r="151" spans="8:23" s="9" customFormat="1" x14ac:dyDescent="0.3">
      <c r="H151" s="51"/>
      <c r="U151" s="63"/>
      <c r="V151" s="63"/>
      <c r="W151" s="63"/>
    </row>
    <row r="152" spans="8:23" s="9" customFormat="1" x14ac:dyDescent="0.3">
      <c r="H152" s="51"/>
      <c r="U152" s="63"/>
      <c r="V152" s="63"/>
      <c r="W152" s="63"/>
    </row>
    <row r="153" spans="8:23" s="9" customFormat="1" x14ac:dyDescent="0.3">
      <c r="H153" s="51"/>
      <c r="U153" s="63"/>
      <c r="V153" s="63"/>
      <c r="W153" s="63"/>
    </row>
    <row r="154" spans="8:23" s="9" customFormat="1" x14ac:dyDescent="0.3">
      <c r="H154" s="51"/>
      <c r="U154" s="63"/>
      <c r="V154" s="63"/>
      <c r="W154" s="63"/>
    </row>
    <row r="155" spans="8:23" s="9" customFormat="1" x14ac:dyDescent="0.3">
      <c r="H155" s="51"/>
      <c r="U155" s="63"/>
      <c r="V155" s="63"/>
      <c r="W155" s="63"/>
    </row>
    <row r="156" spans="8:23" s="9" customFormat="1" x14ac:dyDescent="0.3">
      <c r="H156" s="51"/>
      <c r="U156" s="63"/>
      <c r="V156" s="63"/>
      <c r="W156" s="63"/>
    </row>
    <row r="157" spans="8:23" s="9" customFormat="1" x14ac:dyDescent="0.3">
      <c r="H157" s="51"/>
      <c r="U157" s="63"/>
      <c r="V157" s="63"/>
      <c r="W157" s="63"/>
    </row>
    <row r="158" spans="8:23" s="9" customFormat="1" x14ac:dyDescent="0.3">
      <c r="H158" s="51"/>
      <c r="U158" s="63"/>
      <c r="V158" s="63"/>
      <c r="W158" s="63"/>
    </row>
    <row r="159" spans="8:23" s="9" customFormat="1" x14ac:dyDescent="0.3">
      <c r="H159" s="51"/>
      <c r="U159" s="63"/>
      <c r="V159" s="63"/>
      <c r="W159" s="63"/>
    </row>
    <row r="160" spans="8:23" s="9" customFormat="1" x14ac:dyDescent="0.3">
      <c r="H160" s="51"/>
      <c r="U160" s="63"/>
      <c r="V160" s="63"/>
      <c r="W160" s="63"/>
    </row>
    <row r="161" spans="8:23" s="9" customFormat="1" x14ac:dyDescent="0.3">
      <c r="H161" s="51"/>
      <c r="U161" s="63"/>
      <c r="V161" s="63"/>
      <c r="W161" s="63"/>
    </row>
    <row r="162" spans="8:23" s="9" customFormat="1" x14ac:dyDescent="0.3">
      <c r="H162" s="51"/>
      <c r="U162" s="63"/>
      <c r="V162" s="63"/>
      <c r="W162" s="63"/>
    </row>
    <row r="163" spans="8:23" s="9" customFormat="1" x14ac:dyDescent="0.3">
      <c r="H163" s="51"/>
      <c r="U163" s="63"/>
      <c r="V163" s="63"/>
      <c r="W163" s="63"/>
    </row>
    <row r="164" spans="8:23" s="9" customFormat="1" x14ac:dyDescent="0.3">
      <c r="H164" s="51"/>
      <c r="U164" s="63"/>
      <c r="V164" s="63"/>
      <c r="W164" s="63"/>
    </row>
    <row r="165" spans="8:23" s="9" customFormat="1" x14ac:dyDescent="0.3">
      <c r="H165" s="51"/>
      <c r="U165" s="63"/>
      <c r="V165" s="63"/>
      <c r="W165" s="63"/>
    </row>
    <row r="166" spans="8:23" s="9" customFormat="1" x14ac:dyDescent="0.3">
      <c r="H166" s="51"/>
      <c r="U166" s="63"/>
      <c r="V166" s="63"/>
      <c r="W166" s="63"/>
    </row>
    <row r="167" spans="8:23" s="9" customFormat="1" x14ac:dyDescent="0.3">
      <c r="H167" s="51"/>
      <c r="U167" s="63"/>
      <c r="V167" s="63"/>
      <c r="W167" s="63"/>
    </row>
    <row r="168" spans="8:23" s="9" customFormat="1" x14ac:dyDescent="0.3">
      <c r="H168" s="51"/>
      <c r="U168" s="63"/>
      <c r="V168" s="63"/>
      <c r="W168" s="63"/>
    </row>
    <row r="169" spans="8:23" s="9" customFormat="1" x14ac:dyDescent="0.3">
      <c r="H169" s="51"/>
      <c r="U169" s="63"/>
      <c r="V169" s="63"/>
      <c r="W169" s="63"/>
    </row>
    <row r="170" spans="8:23" s="9" customFormat="1" x14ac:dyDescent="0.3">
      <c r="H170" s="51"/>
      <c r="U170" s="63"/>
      <c r="V170" s="63"/>
      <c r="W170" s="63"/>
    </row>
    <row r="171" spans="8:23" s="9" customFormat="1" x14ac:dyDescent="0.3">
      <c r="H171" s="51"/>
      <c r="U171" s="63"/>
      <c r="V171" s="63"/>
      <c r="W171" s="63"/>
    </row>
    <row r="172" spans="8:23" s="9" customFormat="1" x14ac:dyDescent="0.3">
      <c r="H172" s="51"/>
      <c r="U172" s="63"/>
      <c r="V172" s="63"/>
      <c r="W172" s="63"/>
    </row>
    <row r="173" spans="8:23" s="9" customFormat="1" x14ac:dyDescent="0.3">
      <c r="H173" s="51"/>
      <c r="U173" s="63"/>
      <c r="V173" s="63"/>
      <c r="W173" s="63"/>
    </row>
    <row r="174" spans="8:23" s="9" customFormat="1" x14ac:dyDescent="0.3">
      <c r="H174" s="51"/>
      <c r="U174" s="63"/>
      <c r="V174" s="63"/>
      <c r="W174" s="63"/>
    </row>
    <row r="175" spans="8:23" s="9" customFormat="1" x14ac:dyDescent="0.3">
      <c r="H175" s="51"/>
      <c r="U175" s="63"/>
      <c r="V175" s="63"/>
      <c r="W175" s="63"/>
    </row>
    <row r="176" spans="8:23" s="9" customFormat="1" x14ac:dyDescent="0.3">
      <c r="H176" s="51"/>
      <c r="U176" s="63"/>
      <c r="V176" s="63"/>
      <c r="W176" s="63"/>
    </row>
    <row r="177" spans="8:23" s="9" customFormat="1" x14ac:dyDescent="0.3">
      <c r="H177" s="51"/>
      <c r="U177" s="63"/>
      <c r="V177" s="63"/>
      <c r="W177" s="63"/>
    </row>
    <row r="178" spans="8:23" s="9" customFormat="1" x14ac:dyDescent="0.3">
      <c r="H178" s="51"/>
      <c r="U178" s="63"/>
      <c r="V178" s="63"/>
      <c r="W178" s="63"/>
    </row>
    <row r="179" spans="8:23" s="9" customFormat="1" x14ac:dyDescent="0.3">
      <c r="H179" s="51"/>
      <c r="U179" s="63"/>
      <c r="V179" s="63"/>
      <c r="W179" s="63"/>
    </row>
    <row r="180" spans="8:23" s="9" customFormat="1" x14ac:dyDescent="0.3">
      <c r="H180" s="51"/>
      <c r="U180" s="63"/>
      <c r="V180" s="63"/>
      <c r="W180" s="63"/>
    </row>
    <row r="181" spans="8:23" s="9" customFormat="1" x14ac:dyDescent="0.3">
      <c r="H181" s="51"/>
      <c r="U181" s="63"/>
      <c r="V181" s="63"/>
      <c r="W181" s="63"/>
    </row>
    <row r="182" spans="8:23" s="9" customFormat="1" x14ac:dyDescent="0.3">
      <c r="H182" s="51"/>
      <c r="U182" s="63"/>
      <c r="V182" s="63"/>
      <c r="W182" s="63"/>
    </row>
    <row r="183" spans="8:23" s="9" customFormat="1" x14ac:dyDescent="0.3">
      <c r="H183" s="51"/>
      <c r="U183" s="63"/>
      <c r="V183" s="63"/>
      <c r="W183" s="63"/>
    </row>
    <row r="184" spans="8:23" s="9" customFormat="1" x14ac:dyDescent="0.3">
      <c r="H184" s="51"/>
      <c r="U184" s="63"/>
      <c r="V184" s="63"/>
      <c r="W184" s="63"/>
    </row>
    <row r="185" spans="8:23" s="9" customFormat="1" x14ac:dyDescent="0.3">
      <c r="H185" s="51"/>
      <c r="U185" s="63"/>
      <c r="V185" s="63"/>
      <c r="W185" s="63"/>
    </row>
    <row r="186" spans="8:23" s="9" customFormat="1" x14ac:dyDescent="0.3">
      <c r="H186" s="51"/>
      <c r="U186" s="63"/>
      <c r="V186" s="63"/>
      <c r="W186" s="63"/>
    </row>
    <row r="187" spans="8:23" s="9" customFormat="1" x14ac:dyDescent="0.3">
      <c r="H187" s="51"/>
      <c r="U187" s="63"/>
      <c r="V187" s="63"/>
      <c r="W187" s="63"/>
    </row>
    <row r="188" spans="8:23" s="9" customFormat="1" x14ac:dyDescent="0.3">
      <c r="H188" s="51"/>
      <c r="U188" s="63"/>
      <c r="V188" s="63"/>
      <c r="W188" s="63"/>
    </row>
    <row r="189" spans="8:23" s="9" customFormat="1" x14ac:dyDescent="0.3">
      <c r="H189" s="51"/>
      <c r="U189" s="63"/>
      <c r="V189" s="63"/>
      <c r="W189" s="63"/>
    </row>
    <row r="190" spans="8:23" s="9" customFormat="1" x14ac:dyDescent="0.3">
      <c r="H190" s="51"/>
      <c r="U190" s="63"/>
      <c r="V190" s="63"/>
      <c r="W190" s="63"/>
    </row>
    <row r="191" spans="8:23" s="9" customFormat="1" x14ac:dyDescent="0.3">
      <c r="H191" s="51"/>
      <c r="U191" s="63"/>
      <c r="V191" s="63"/>
      <c r="W191" s="63"/>
    </row>
    <row r="192" spans="8:23" s="9" customFormat="1" x14ac:dyDescent="0.3">
      <c r="H192" s="51"/>
      <c r="U192" s="63"/>
      <c r="V192" s="63"/>
      <c r="W192" s="63"/>
    </row>
    <row r="193" spans="8:23" s="9" customFormat="1" x14ac:dyDescent="0.3">
      <c r="H193" s="51"/>
      <c r="U193" s="63"/>
      <c r="V193" s="63"/>
      <c r="W193" s="63"/>
    </row>
    <row r="194" spans="8:23" s="9" customFormat="1" x14ac:dyDescent="0.3">
      <c r="H194" s="51"/>
      <c r="U194" s="63"/>
      <c r="V194" s="63"/>
      <c r="W194" s="63"/>
    </row>
    <row r="195" spans="8:23" s="9" customFormat="1" x14ac:dyDescent="0.3">
      <c r="H195" s="51"/>
      <c r="U195" s="63"/>
      <c r="V195" s="63"/>
      <c r="W195" s="63"/>
    </row>
    <row r="196" spans="8:23" s="9" customFormat="1" x14ac:dyDescent="0.3">
      <c r="H196" s="51"/>
      <c r="U196" s="63"/>
      <c r="V196" s="63"/>
      <c r="W196" s="63"/>
    </row>
    <row r="197" spans="8:23" s="9" customFormat="1" x14ac:dyDescent="0.3">
      <c r="H197" s="51"/>
      <c r="U197" s="63"/>
      <c r="V197" s="63"/>
      <c r="W197" s="63"/>
    </row>
    <row r="198" spans="8:23" s="9" customFormat="1" x14ac:dyDescent="0.3">
      <c r="H198" s="51"/>
      <c r="U198" s="63"/>
      <c r="V198" s="63"/>
      <c r="W198" s="63"/>
    </row>
    <row r="199" spans="8:23" s="9" customFormat="1" x14ac:dyDescent="0.3">
      <c r="H199" s="51"/>
      <c r="U199" s="63"/>
      <c r="V199" s="63"/>
      <c r="W199" s="63"/>
    </row>
    <row r="200" spans="8:23" s="9" customFormat="1" x14ac:dyDescent="0.3">
      <c r="H200" s="51"/>
      <c r="U200" s="63"/>
      <c r="V200" s="63"/>
      <c r="W200" s="63"/>
    </row>
    <row r="201" spans="8:23" s="9" customFormat="1" x14ac:dyDescent="0.3">
      <c r="H201" s="51"/>
      <c r="U201" s="63"/>
      <c r="V201" s="63"/>
      <c r="W201" s="63"/>
    </row>
    <row r="202" spans="8:23" s="9" customFormat="1" x14ac:dyDescent="0.3">
      <c r="H202" s="51"/>
      <c r="U202" s="63"/>
      <c r="V202" s="63"/>
      <c r="W202" s="63"/>
    </row>
    <row r="203" spans="8:23" s="9" customFormat="1" x14ac:dyDescent="0.3">
      <c r="H203" s="51"/>
      <c r="U203" s="63"/>
      <c r="V203" s="63"/>
      <c r="W203" s="63"/>
    </row>
    <row r="204" spans="8:23" s="9" customFormat="1" x14ac:dyDescent="0.3">
      <c r="H204" s="51"/>
      <c r="U204" s="63"/>
      <c r="V204" s="63"/>
      <c r="W204" s="63"/>
    </row>
    <row r="205" spans="8:23" s="9" customFormat="1" x14ac:dyDescent="0.3">
      <c r="H205" s="51"/>
      <c r="U205" s="63"/>
      <c r="V205" s="63"/>
      <c r="W205" s="63"/>
    </row>
    <row r="206" spans="8:23" s="9" customFormat="1" x14ac:dyDescent="0.3">
      <c r="H206" s="51"/>
      <c r="U206" s="63"/>
      <c r="V206" s="63"/>
      <c r="W206" s="63"/>
    </row>
    <row r="207" spans="8:23" s="9" customFormat="1" x14ac:dyDescent="0.3">
      <c r="H207" s="51"/>
      <c r="U207" s="63"/>
      <c r="V207" s="63"/>
      <c r="W207" s="63"/>
    </row>
    <row r="208" spans="8:23" s="9" customFormat="1" x14ac:dyDescent="0.3">
      <c r="H208" s="51"/>
      <c r="U208" s="63"/>
      <c r="V208" s="63"/>
      <c r="W208" s="63"/>
    </row>
    <row r="209" spans="8:23" s="9" customFormat="1" x14ac:dyDescent="0.3">
      <c r="H209" s="51"/>
      <c r="U209" s="63"/>
      <c r="V209" s="63"/>
      <c r="W209" s="63"/>
    </row>
    <row r="210" spans="8:23" s="9" customFormat="1" x14ac:dyDescent="0.3">
      <c r="H210" s="51"/>
      <c r="U210" s="63"/>
      <c r="V210" s="63"/>
      <c r="W210" s="63"/>
    </row>
    <row r="211" spans="8:23" s="9" customFormat="1" x14ac:dyDescent="0.3">
      <c r="H211" s="51"/>
      <c r="U211" s="63"/>
      <c r="V211" s="63"/>
      <c r="W211" s="63"/>
    </row>
    <row r="212" spans="8:23" s="9" customFormat="1" x14ac:dyDescent="0.3">
      <c r="H212" s="51"/>
      <c r="U212" s="63"/>
      <c r="V212" s="63"/>
      <c r="W212" s="63"/>
    </row>
    <row r="213" spans="8:23" s="9" customFormat="1" x14ac:dyDescent="0.3">
      <c r="H213" s="51"/>
      <c r="U213" s="63"/>
      <c r="V213" s="63"/>
      <c r="W213" s="63"/>
    </row>
    <row r="214" spans="8:23" s="9" customFormat="1" x14ac:dyDescent="0.3">
      <c r="H214" s="51"/>
      <c r="U214" s="63"/>
      <c r="V214" s="63"/>
      <c r="W214" s="63"/>
    </row>
    <row r="215" spans="8:23" s="9" customFormat="1" x14ac:dyDescent="0.3">
      <c r="H215" s="51"/>
      <c r="U215" s="63"/>
      <c r="V215" s="63"/>
      <c r="W215" s="63"/>
    </row>
    <row r="216" spans="8:23" s="9" customFormat="1" x14ac:dyDescent="0.3">
      <c r="H216" s="51"/>
      <c r="U216" s="63"/>
      <c r="V216" s="63"/>
      <c r="W216" s="63"/>
    </row>
    <row r="217" spans="8:23" s="9" customFormat="1" x14ac:dyDescent="0.3">
      <c r="H217" s="51"/>
      <c r="U217" s="63"/>
      <c r="V217" s="63"/>
      <c r="W217" s="63"/>
    </row>
    <row r="218" spans="8:23" s="9" customFormat="1" x14ac:dyDescent="0.3">
      <c r="H218" s="51"/>
      <c r="U218" s="63"/>
      <c r="V218" s="63"/>
      <c r="W218" s="63"/>
    </row>
    <row r="219" spans="8:23" s="9" customFormat="1" x14ac:dyDescent="0.3">
      <c r="H219" s="51"/>
      <c r="U219" s="63"/>
      <c r="V219" s="63"/>
      <c r="W219" s="63"/>
    </row>
    <row r="220" spans="8:23" s="9" customFormat="1" x14ac:dyDescent="0.3">
      <c r="H220" s="51"/>
      <c r="U220" s="63"/>
      <c r="V220" s="63"/>
      <c r="W220" s="63"/>
    </row>
    <row r="221" spans="8:23" s="9" customFormat="1" x14ac:dyDescent="0.3">
      <c r="H221" s="51"/>
      <c r="U221" s="63"/>
      <c r="V221" s="63"/>
      <c r="W221" s="63"/>
    </row>
    <row r="222" spans="8:23" s="9" customFormat="1" x14ac:dyDescent="0.3">
      <c r="H222" s="51"/>
      <c r="U222" s="63"/>
      <c r="V222" s="63"/>
      <c r="W222" s="63"/>
    </row>
    <row r="223" spans="8:23" s="9" customFormat="1" x14ac:dyDescent="0.3">
      <c r="H223" s="51"/>
      <c r="U223" s="63"/>
      <c r="V223" s="63"/>
      <c r="W223" s="63"/>
    </row>
    <row r="224" spans="8:23" s="9" customFormat="1" x14ac:dyDescent="0.3">
      <c r="H224" s="51"/>
      <c r="U224" s="63"/>
      <c r="V224" s="63"/>
      <c r="W224" s="63"/>
    </row>
    <row r="225" spans="8:23" s="9" customFormat="1" x14ac:dyDescent="0.3">
      <c r="H225" s="51"/>
      <c r="U225" s="63"/>
      <c r="V225" s="63"/>
      <c r="W225" s="63"/>
    </row>
    <row r="226" spans="8:23" s="9" customFormat="1" x14ac:dyDescent="0.3">
      <c r="H226" s="51"/>
      <c r="U226" s="63"/>
      <c r="V226" s="63"/>
      <c r="W226" s="63"/>
    </row>
    <row r="227" spans="8:23" s="9" customFormat="1" x14ac:dyDescent="0.3">
      <c r="H227" s="51"/>
      <c r="U227" s="63"/>
      <c r="V227" s="63"/>
      <c r="W227" s="63"/>
    </row>
    <row r="228" spans="8:23" s="9" customFormat="1" x14ac:dyDescent="0.3">
      <c r="H228" s="51"/>
      <c r="U228" s="63"/>
      <c r="V228" s="63"/>
      <c r="W228" s="63"/>
    </row>
    <row r="229" spans="8:23" s="9" customFormat="1" x14ac:dyDescent="0.3">
      <c r="H229" s="51"/>
      <c r="U229" s="63"/>
      <c r="V229" s="63"/>
      <c r="W229" s="63"/>
    </row>
    <row r="230" spans="8:23" s="9" customFormat="1" x14ac:dyDescent="0.3">
      <c r="H230" s="51"/>
      <c r="U230" s="63"/>
      <c r="V230" s="63"/>
      <c r="W230" s="63"/>
    </row>
    <row r="231" spans="8:23" s="9" customFormat="1" x14ac:dyDescent="0.3">
      <c r="H231" s="51"/>
      <c r="U231" s="63"/>
      <c r="V231" s="63"/>
      <c r="W231" s="63"/>
    </row>
    <row r="232" spans="8:23" s="9" customFormat="1" x14ac:dyDescent="0.3">
      <c r="H232" s="51"/>
      <c r="U232" s="63"/>
      <c r="V232" s="63"/>
      <c r="W232" s="63"/>
    </row>
    <row r="233" spans="8:23" s="9" customFormat="1" x14ac:dyDescent="0.3">
      <c r="H233" s="51"/>
      <c r="U233" s="63"/>
      <c r="V233" s="63"/>
      <c r="W233" s="63"/>
    </row>
    <row r="234" spans="8:23" s="9" customFormat="1" x14ac:dyDescent="0.3">
      <c r="H234" s="51"/>
      <c r="U234" s="63"/>
      <c r="V234" s="63"/>
      <c r="W234" s="63"/>
    </row>
    <row r="235" spans="8:23" s="9" customFormat="1" x14ac:dyDescent="0.3">
      <c r="H235" s="51"/>
      <c r="U235" s="63"/>
      <c r="V235" s="63"/>
      <c r="W235" s="63"/>
    </row>
    <row r="236" spans="8:23" s="9" customFormat="1" x14ac:dyDescent="0.3">
      <c r="H236" s="51"/>
      <c r="U236" s="63"/>
      <c r="V236" s="63"/>
      <c r="W236" s="63"/>
    </row>
    <row r="237" spans="8:23" s="9" customFormat="1" x14ac:dyDescent="0.3">
      <c r="H237" s="51"/>
      <c r="U237" s="63"/>
      <c r="V237" s="63"/>
      <c r="W237" s="63"/>
    </row>
    <row r="238" spans="8:23" s="9" customFormat="1" x14ac:dyDescent="0.3">
      <c r="H238" s="51"/>
      <c r="U238" s="63"/>
      <c r="V238" s="63"/>
      <c r="W238" s="63"/>
    </row>
    <row r="239" spans="8:23" s="9" customFormat="1" x14ac:dyDescent="0.3">
      <c r="H239" s="51"/>
      <c r="U239" s="63"/>
      <c r="V239" s="63"/>
      <c r="W239" s="63"/>
    </row>
    <row r="240" spans="8:23" s="9" customFormat="1" x14ac:dyDescent="0.3">
      <c r="H240" s="51"/>
      <c r="U240" s="63"/>
      <c r="V240" s="63"/>
      <c r="W240" s="63"/>
    </row>
    <row r="241" spans="8:23" s="9" customFormat="1" x14ac:dyDescent="0.3">
      <c r="H241" s="51"/>
      <c r="U241" s="63"/>
      <c r="V241" s="63"/>
      <c r="W241" s="63"/>
    </row>
    <row r="242" spans="8:23" s="9" customFormat="1" x14ac:dyDescent="0.3">
      <c r="H242" s="51"/>
      <c r="U242" s="63"/>
      <c r="V242" s="63"/>
      <c r="W242" s="63"/>
    </row>
    <row r="243" spans="8:23" s="9" customFormat="1" x14ac:dyDescent="0.3">
      <c r="H243" s="51"/>
      <c r="U243" s="63"/>
      <c r="V243" s="63"/>
      <c r="W243" s="63"/>
    </row>
    <row r="244" spans="8:23" s="9" customFormat="1" x14ac:dyDescent="0.3">
      <c r="H244" s="51"/>
      <c r="U244" s="63"/>
      <c r="V244" s="63"/>
      <c r="W244" s="63"/>
    </row>
    <row r="245" spans="8:23" s="9" customFormat="1" x14ac:dyDescent="0.3">
      <c r="H245" s="51"/>
      <c r="U245" s="63"/>
      <c r="V245" s="63"/>
      <c r="W245" s="63"/>
    </row>
    <row r="246" spans="8:23" s="9" customFormat="1" x14ac:dyDescent="0.3">
      <c r="H246" s="51"/>
      <c r="U246" s="63"/>
      <c r="V246" s="63"/>
      <c r="W246" s="63"/>
    </row>
    <row r="247" spans="8:23" s="9" customFormat="1" x14ac:dyDescent="0.3">
      <c r="H247" s="51"/>
      <c r="U247" s="63"/>
      <c r="V247" s="63"/>
      <c r="W247" s="63"/>
    </row>
    <row r="248" spans="8:23" s="9" customFormat="1" x14ac:dyDescent="0.3">
      <c r="H248" s="51"/>
      <c r="U248" s="63"/>
      <c r="V248" s="63"/>
      <c r="W248" s="63"/>
    </row>
    <row r="249" spans="8:23" s="9" customFormat="1" x14ac:dyDescent="0.3">
      <c r="H249" s="51"/>
      <c r="U249" s="63"/>
      <c r="V249" s="63"/>
      <c r="W249" s="63"/>
    </row>
    <row r="250" spans="8:23" s="9" customFormat="1" x14ac:dyDescent="0.3">
      <c r="H250" s="51"/>
      <c r="U250" s="63"/>
      <c r="V250" s="63"/>
      <c r="W250" s="63"/>
    </row>
    <row r="251" spans="8:23" s="9" customFormat="1" x14ac:dyDescent="0.3">
      <c r="H251" s="51"/>
      <c r="U251" s="63"/>
      <c r="V251" s="63"/>
      <c r="W251" s="63"/>
    </row>
    <row r="252" spans="8:23" s="9" customFormat="1" x14ac:dyDescent="0.3">
      <c r="H252" s="51"/>
      <c r="U252" s="63"/>
      <c r="V252" s="63"/>
      <c r="W252" s="63"/>
    </row>
    <row r="253" spans="8:23" s="9" customFormat="1" x14ac:dyDescent="0.3">
      <c r="H253" s="51"/>
      <c r="U253" s="63"/>
      <c r="V253" s="63"/>
      <c r="W253" s="63"/>
    </row>
    <row r="254" spans="8:23" s="9" customFormat="1" x14ac:dyDescent="0.3">
      <c r="H254" s="51"/>
      <c r="U254" s="63"/>
      <c r="V254" s="63"/>
      <c r="W254" s="63"/>
    </row>
    <row r="255" spans="8:23" s="9" customFormat="1" x14ac:dyDescent="0.3">
      <c r="H255" s="51"/>
      <c r="U255" s="63"/>
      <c r="V255" s="63"/>
      <c r="W255" s="63"/>
    </row>
    <row r="256" spans="8:23" s="9" customFormat="1" x14ac:dyDescent="0.3">
      <c r="H256" s="51"/>
      <c r="U256" s="63"/>
      <c r="V256" s="63"/>
      <c r="W256" s="63"/>
    </row>
    <row r="257" spans="8:23" s="9" customFormat="1" x14ac:dyDescent="0.3">
      <c r="H257" s="51"/>
      <c r="U257" s="63"/>
      <c r="V257" s="63"/>
      <c r="W257" s="63"/>
    </row>
    <row r="258" spans="8:23" s="9" customFormat="1" x14ac:dyDescent="0.3">
      <c r="H258" s="51"/>
      <c r="U258" s="63"/>
      <c r="V258" s="63"/>
      <c r="W258" s="63"/>
    </row>
    <row r="259" spans="8:23" s="9" customFormat="1" x14ac:dyDescent="0.3">
      <c r="H259" s="51"/>
      <c r="U259" s="63"/>
      <c r="V259" s="63"/>
      <c r="W259" s="63"/>
    </row>
    <row r="260" spans="8:23" s="9" customFormat="1" x14ac:dyDescent="0.3">
      <c r="H260" s="51"/>
      <c r="U260" s="63"/>
      <c r="V260" s="63"/>
      <c r="W260" s="63"/>
    </row>
    <row r="261" spans="8:23" s="9" customFormat="1" x14ac:dyDescent="0.3">
      <c r="H261" s="51"/>
      <c r="U261" s="63"/>
      <c r="V261" s="63"/>
      <c r="W261" s="63"/>
    </row>
    <row r="262" spans="8:23" s="9" customFormat="1" x14ac:dyDescent="0.3">
      <c r="H262" s="51"/>
      <c r="U262" s="63"/>
      <c r="V262" s="63"/>
      <c r="W262" s="63"/>
    </row>
    <row r="263" spans="8:23" s="9" customFormat="1" x14ac:dyDescent="0.3">
      <c r="H263" s="51"/>
      <c r="U263" s="63"/>
      <c r="V263" s="63"/>
      <c r="W263" s="63"/>
    </row>
    <row r="264" spans="8:23" s="9" customFormat="1" x14ac:dyDescent="0.3">
      <c r="H264" s="51"/>
      <c r="U264" s="63"/>
      <c r="V264" s="63"/>
      <c r="W264" s="63"/>
    </row>
    <row r="265" spans="8:23" s="9" customFormat="1" x14ac:dyDescent="0.3">
      <c r="H265" s="51"/>
      <c r="U265" s="63"/>
      <c r="V265" s="63"/>
      <c r="W265" s="63"/>
    </row>
    <row r="266" spans="8:23" s="9" customFormat="1" x14ac:dyDescent="0.3">
      <c r="H266" s="51"/>
      <c r="U266" s="63"/>
      <c r="V266" s="63"/>
      <c r="W266" s="63"/>
    </row>
    <row r="267" spans="8:23" s="9" customFormat="1" x14ac:dyDescent="0.3">
      <c r="H267" s="51"/>
      <c r="U267" s="63"/>
      <c r="V267" s="63"/>
      <c r="W267" s="63"/>
    </row>
    <row r="268" spans="8:23" s="9" customFormat="1" x14ac:dyDescent="0.3">
      <c r="H268" s="51"/>
      <c r="U268" s="63"/>
      <c r="V268" s="63"/>
      <c r="W268" s="63"/>
    </row>
    <row r="269" spans="8:23" s="9" customFormat="1" x14ac:dyDescent="0.3">
      <c r="H269" s="51"/>
      <c r="U269" s="63"/>
      <c r="V269" s="63"/>
      <c r="W269" s="63"/>
    </row>
    <row r="270" spans="8:23" s="9" customFormat="1" x14ac:dyDescent="0.3">
      <c r="H270" s="51"/>
      <c r="U270" s="63"/>
      <c r="V270" s="63"/>
      <c r="W270" s="63"/>
    </row>
    <row r="271" spans="8:23" s="9" customFormat="1" x14ac:dyDescent="0.3">
      <c r="H271" s="51"/>
      <c r="U271" s="63"/>
      <c r="V271" s="63"/>
      <c r="W271" s="63"/>
    </row>
    <row r="272" spans="8:23" s="9" customFormat="1" x14ac:dyDescent="0.3">
      <c r="H272" s="51"/>
      <c r="U272" s="63"/>
      <c r="V272" s="63"/>
      <c r="W272" s="63"/>
    </row>
    <row r="273" spans="8:23" s="9" customFormat="1" x14ac:dyDescent="0.3">
      <c r="H273" s="51"/>
      <c r="U273" s="63"/>
      <c r="V273" s="63"/>
      <c r="W273" s="63"/>
    </row>
    <row r="274" spans="8:23" s="9" customFormat="1" x14ac:dyDescent="0.3">
      <c r="H274" s="51"/>
      <c r="U274" s="63"/>
      <c r="V274" s="63"/>
      <c r="W274" s="63"/>
    </row>
    <row r="275" spans="8:23" s="9" customFormat="1" x14ac:dyDescent="0.3">
      <c r="H275" s="51"/>
      <c r="U275" s="63"/>
      <c r="V275" s="63"/>
      <c r="W275" s="63"/>
    </row>
    <row r="276" spans="8:23" s="9" customFormat="1" x14ac:dyDescent="0.3">
      <c r="H276" s="51"/>
      <c r="U276" s="63"/>
      <c r="V276" s="63"/>
      <c r="W276" s="63"/>
    </row>
    <row r="277" spans="8:23" s="9" customFormat="1" x14ac:dyDescent="0.3">
      <c r="H277" s="51"/>
      <c r="U277" s="63"/>
      <c r="V277" s="63"/>
      <c r="W277" s="63"/>
    </row>
    <row r="278" spans="8:23" s="9" customFormat="1" x14ac:dyDescent="0.3">
      <c r="H278" s="51"/>
      <c r="U278" s="63"/>
      <c r="V278" s="63"/>
      <c r="W278" s="63"/>
    </row>
    <row r="279" spans="8:23" s="9" customFormat="1" x14ac:dyDescent="0.3">
      <c r="H279" s="51"/>
      <c r="U279" s="63"/>
      <c r="V279" s="63"/>
      <c r="W279" s="63"/>
    </row>
    <row r="280" spans="8:23" s="9" customFormat="1" x14ac:dyDescent="0.3">
      <c r="H280" s="51"/>
      <c r="U280" s="63"/>
      <c r="V280" s="63"/>
      <c r="W280" s="63"/>
    </row>
    <row r="281" spans="8:23" s="9" customFormat="1" x14ac:dyDescent="0.3">
      <c r="H281" s="51"/>
      <c r="U281" s="63"/>
      <c r="V281" s="63"/>
      <c r="W281" s="63"/>
    </row>
    <row r="282" spans="8:23" s="9" customFormat="1" x14ac:dyDescent="0.3">
      <c r="H282" s="51"/>
      <c r="U282" s="63"/>
      <c r="V282" s="63"/>
      <c r="W282" s="63"/>
    </row>
    <row r="283" spans="8:23" s="9" customFormat="1" x14ac:dyDescent="0.3">
      <c r="H283" s="51"/>
      <c r="U283" s="63"/>
      <c r="V283" s="63"/>
      <c r="W283" s="63"/>
    </row>
    <row r="284" spans="8:23" s="9" customFormat="1" x14ac:dyDescent="0.3">
      <c r="H284" s="51"/>
      <c r="U284" s="63"/>
      <c r="V284" s="63"/>
      <c r="W284" s="63"/>
    </row>
    <row r="285" spans="8:23" s="9" customFormat="1" x14ac:dyDescent="0.3">
      <c r="H285" s="51"/>
      <c r="U285" s="63"/>
      <c r="V285" s="63"/>
      <c r="W285" s="63"/>
    </row>
    <row r="286" spans="8:23" s="9" customFormat="1" x14ac:dyDescent="0.3">
      <c r="H286" s="51"/>
      <c r="U286" s="63"/>
      <c r="V286" s="63"/>
      <c r="W286" s="63"/>
    </row>
    <row r="287" spans="8:23" s="9" customFormat="1" x14ac:dyDescent="0.3">
      <c r="H287" s="51"/>
      <c r="U287" s="63"/>
      <c r="V287" s="63"/>
      <c r="W287" s="63"/>
    </row>
    <row r="288" spans="8:23" s="9" customFormat="1" x14ac:dyDescent="0.3">
      <c r="H288" s="51"/>
      <c r="U288" s="63"/>
      <c r="V288" s="63"/>
      <c r="W288" s="63"/>
    </row>
    <row r="289" spans="8:23" s="9" customFormat="1" x14ac:dyDescent="0.3">
      <c r="H289" s="51"/>
      <c r="U289" s="63"/>
      <c r="V289" s="63"/>
      <c r="W289" s="63"/>
    </row>
    <row r="290" spans="8:23" s="9" customFormat="1" x14ac:dyDescent="0.3">
      <c r="H290" s="51"/>
      <c r="U290" s="63"/>
      <c r="V290" s="63"/>
      <c r="W290" s="63"/>
    </row>
    <row r="291" spans="8:23" s="9" customFormat="1" x14ac:dyDescent="0.3">
      <c r="H291" s="51"/>
      <c r="U291" s="63"/>
      <c r="V291" s="63"/>
      <c r="W291" s="63"/>
    </row>
    <row r="292" spans="8:23" s="9" customFormat="1" x14ac:dyDescent="0.3">
      <c r="H292" s="51"/>
      <c r="U292" s="63"/>
      <c r="V292" s="63"/>
      <c r="W292" s="63"/>
    </row>
    <row r="293" spans="8:23" s="9" customFormat="1" x14ac:dyDescent="0.3">
      <c r="H293" s="51"/>
      <c r="U293" s="63"/>
      <c r="V293" s="63"/>
      <c r="W293" s="63"/>
    </row>
    <row r="294" spans="8:23" s="9" customFormat="1" x14ac:dyDescent="0.3">
      <c r="H294" s="51"/>
      <c r="U294" s="63"/>
      <c r="V294" s="63"/>
      <c r="W294" s="63"/>
    </row>
    <row r="295" spans="8:23" s="9" customFormat="1" x14ac:dyDescent="0.3">
      <c r="H295" s="51"/>
      <c r="U295" s="63"/>
      <c r="V295" s="63"/>
      <c r="W295" s="63"/>
    </row>
    <row r="296" spans="8:23" s="9" customFormat="1" x14ac:dyDescent="0.3">
      <c r="H296" s="51"/>
      <c r="U296" s="63"/>
      <c r="V296" s="63"/>
      <c r="W296" s="63"/>
    </row>
    <row r="297" spans="8:23" s="9" customFormat="1" x14ac:dyDescent="0.3">
      <c r="H297" s="51"/>
      <c r="U297" s="63"/>
      <c r="V297" s="63"/>
      <c r="W297" s="63"/>
    </row>
    <row r="298" spans="8:23" s="9" customFormat="1" x14ac:dyDescent="0.3">
      <c r="H298" s="51"/>
      <c r="U298" s="63"/>
      <c r="V298" s="63"/>
      <c r="W298" s="63"/>
    </row>
    <row r="299" spans="8:23" s="9" customFormat="1" x14ac:dyDescent="0.3">
      <c r="H299" s="51"/>
      <c r="U299" s="63"/>
      <c r="V299" s="63"/>
      <c r="W299" s="63"/>
    </row>
    <row r="300" spans="8:23" s="9" customFormat="1" x14ac:dyDescent="0.3">
      <c r="H300" s="51"/>
      <c r="U300" s="63"/>
      <c r="V300" s="63"/>
      <c r="W300" s="63"/>
    </row>
    <row r="301" spans="8:23" s="9" customFormat="1" x14ac:dyDescent="0.3">
      <c r="H301" s="51"/>
      <c r="U301" s="63"/>
      <c r="V301" s="63"/>
      <c r="W301" s="63"/>
    </row>
    <row r="302" spans="8:23" s="9" customFormat="1" x14ac:dyDescent="0.3">
      <c r="H302" s="51"/>
      <c r="U302" s="63"/>
      <c r="V302" s="63"/>
      <c r="W302" s="63"/>
    </row>
    <row r="303" spans="8:23" s="9" customFormat="1" x14ac:dyDescent="0.3">
      <c r="H303" s="51"/>
      <c r="U303" s="63"/>
      <c r="V303" s="63"/>
      <c r="W303" s="63"/>
    </row>
    <row r="304" spans="8:23" s="9" customFormat="1" x14ac:dyDescent="0.3">
      <c r="H304" s="51"/>
      <c r="U304" s="63"/>
      <c r="V304" s="63"/>
      <c r="W304" s="63"/>
    </row>
    <row r="305" spans="8:23" s="9" customFormat="1" x14ac:dyDescent="0.3">
      <c r="H305" s="51"/>
      <c r="U305" s="63"/>
      <c r="V305" s="63"/>
      <c r="W305" s="63"/>
    </row>
    <row r="306" spans="8:23" s="9" customFormat="1" x14ac:dyDescent="0.3">
      <c r="H306" s="51"/>
      <c r="U306" s="63"/>
      <c r="V306" s="63"/>
      <c r="W306" s="63"/>
    </row>
    <row r="307" spans="8:23" s="9" customFormat="1" x14ac:dyDescent="0.3">
      <c r="H307" s="51"/>
      <c r="U307" s="63"/>
      <c r="V307" s="63"/>
      <c r="W307" s="63"/>
    </row>
    <row r="308" spans="8:23" s="9" customFormat="1" x14ac:dyDescent="0.3">
      <c r="H308" s="51"/>
      <c r="U308" s="63"/>
      <c r="V308" s="63"/>
      <c r="W308" s="63"/>
    </row>
    <row r="309" spans="8:23" s="9" customFormat="1" x14ac:dyDescent="0.3">
      <c r="H309" s="51"/>
      <c r="U309" s="63"/>
      <c r="V309" s="63"/>
      <c r="W309" s="63"/>
    </row>
    <row r="310" spans="8:23" s="9" customFormat="1" x14ac:dyDescent="0.3">
      <c r="H310" s="51"/>
      <c r="U310" s="63"/>
      <c r="V310" s="63"/>
      <c r="W310" s="63"/>
    </row>
    <row r="311" spans="8:23" s="9" customFormat="1" x14ac:dyDescent="0.3">
      <c r="H311" s="51"/>
      <c r="U311" s="63"/>
      <c r="V311" s="63"/>
      <c r="W311" s="63"/>
    </row>
    <row r="312" spans="8:23" s="9" customFormat="1" x14ac:dyDescent="0.3">
      <c r="H312" s="51"/>
      <c r="U312" s="63"/>
      <c r="V312" s="63"/>
      <c r="W312" s="63"/>
    </row>
    <row r="313" spans="8:23" s="9" customFormat="1" x14ac:dyDescent="0.3">
      <c r="H313" s="51"/>
      <c r="U313" s="63"/>
      <c r="V313" s="63"/>
      <c r="W313" s="63"/>
    </row>
    <row r="314" spans="8:23" s="9" customFormat="1" x14ac:dyDescent="0.3">
      <c r="H314" s="51"/>
      <c r="U314" s="63"/>
      <c r="V314" s="63"/>
      <c r="W314" s="63"/>
    </row>
    <row r="315" spans="8:23" s="9" customFormat="1" x14ac:dyDescent="0.3">
      <c r="H315" s="51"/>
      <c r="U315" s="63"/>
      <c r="V315" s="63"/>
      <c r="W315" s="63"/>
    </row>
    <row r="316" spans="8:23" s="9" customFormat="1" x14ac:dyDescent="0.3">
      <c r="H316" s="51"/>
      <c r="U316" s="63"/>
      <c r="V316" s="63"/>
      <c r="W316" s="63"/>
    </row>
    <row r="317" spans="8:23" s="9" customFormat="1" x14ac:dyDescent="0.3">
      <c r="H317" s="51"/>
      <c r="U317" s="63"/>
      <c r="V317" s="63"/>
      <c r="W317" s="63"/>
    </row>
    <row r="318" spans="8:23" s="9" customFormat="1" x14ac:dyDescent="0.3">
      <c r="H318" s="51"/>
      <c r="U318" s="63"/>
      <c r="V318" s="63"/>
      <c r="W318" s="63"/>
    </row>
    <row r="319" spans="8:23" s="9" customFormat="1" x14ac:dyDescent="0.3">
      <c r="H319" s="51"/>
      <c r="U319" s="63"/>
      <c r="V319" s="63"/>
      <c r="W319" s="63"/>
    </row>
    <row r="320" spans="8:23" s="9" customFormat="1" x14ac:dyDescent="0.3">
      <c r="H320" s="51"/>
      <c r="U320" s="63"/>
      <c r="V320" s="63"/>
      <c r="W320" s="63"/>
    </row>
    <row r="321" spans="8:23" s="9" customFormat="1" x14ac:dyDescent="0.3">
      <c r="H321" s="51"/>
      <c r="U321" s="63"/>
      <c r="V321" s="63"/>
      <c r="W321" s="63"/>
    </row>
    <row r="322" spans="8:23" s="9" customFormat="1" x14ac:dyDescent="0.3">
      <c r="H322" s="51"/>
      <c r="U322" s="63"/>
      <c r="V322" s="63"/>
      <c r="W322" s="63"/>
    </row>
    <row r="323" spans="8:23" s="9" customFormat="1" x14ac:dyDescent="0.3">
      <c r="H323" s="51"/>
      <c r="U323" s="63"/>
      <c r="V323" s="63"/>
      <c r="W323" s="63"/>
    </row>
    <row r="324" spans="8:23" s="9" customFormat="1" x14ac:dyDescent="0.3">
      <c r="H324" s="51"/>
      <c r="U324" s="63"/>
      <c r="V324" s="63"/>
      <c r="W324" s="63"/>
    </row>
    <row r="325" spans="8:23" s="9" customFormat="1" x14ac:dyDescent="0.3">
      <c r="H325" s="51"/>
      <c r="U325" s="63"/>
      <c r="V325" s="63"/>
      <c r="W325" s="63"/>
    </row>
    <row r="326" spans="8:23" s="9" customFormat="1" x14ac:dyDescent="0.3">
      <c r="H326" s="51"/>
      <c r="U326" s="63"/>
      <c r="V326" s="63"/>
      <c r="W326" s="63"/>
    </row>
    <row r="327" spans="8:23" s="9" customFormat="1" x14ac:dyDescent="0.3">
      <c r="H327" s="51"/>
      <c r="U327" s="63"/>
      <c r="V327" s="63"/>
      <c r="W327" s="63"/>
    </row>
    <row r="328" spans="8:23" s="9" customFormat="1" x14ac:dyDescent="0.3">
      <c r="H328" s="51"/>
      <c r="U328" s="63"/>
      <c r="V328" s="63"/>
      <c r="W328" s="63"/>
    </row>
    <row r="329" spans="8:23" s="9" customFormat="1" x14ac:dyDescent="0.3">
      <c r="H329" s="51"/>
      <c r="U329" s="63"/>
      <c r="V329" s="63"/>
      <c r="W329" s="63"/>
    </row>
    <row r="330" spans="8:23" s="9" customFormat="1" x14ac:dyDescent="0.3">
      <c r="H330" s="51"/>
      <c r="U330" s="63"/>
      <c r="V330" s="63"/>
      <c r="W330" s="63"/>
    </row>
    <row r="331" spans="8:23" s="9" customFormat="1" x14ac:dyDescent="0.3">
      <c r="H331" s="51"/>
      <c r="U331" s="63"/>
      <c r="V331" s="63"/>
      <c r="W331" s="63"/>
    </row>
    <row r="332" spans="8:23" s="9" customFormat="1" x14ac:dyDescent="0.3">
      <c r="H332" s="51"/>
      <c r="U332" s="63"/>
      <c r="V332" s="63"/>
      <c r="W332" s="63"/>
    </row>
    <row r="333" spans="8:23" s="9" customFormat="1" x14ac:dyDescent="0.3">
      <c r="H333" s="51"/>
      <c r="U333" s="63"/>
      <c r="V333" s="63"/>
      <c r="W333" s="63"/>
    </row>
    <row r="334" spans="8:23" s="9" customFormat="1" x14ac:dyDescent="0.3">
      <c r="H334" s="51"/>
      <c r="U334" s="63"/>
      <c r="V334" s="63"/>
      <c r="W334" s="63"/>
    </row>
    <row r="335" spans="8:23" s="9" customFormat="1" x14ac:dyDescent="0.3">
      <c r="H335" s="51"/>
      <c r="U335" s="63"/>
      <c r="V335" s="63"/>
      <c r="W335" s="63"/>
    </row>
    <row r="336" spans="8:23" s="9" customFormat="1" x14ac:dyDescent="0.3">
      <c r="H336" s="51"/>
      <c r="U336" s="63"/>
      <c r="V336" s="63"/>
      <c r="W336" s="63"/>
    </row>
    <row r="337" spans="8:23" s="9" customFormat="1" x14ac:dyDescent="0.3">
      <c r="H337" s="51"/>
      <c r="U337" s="63"/>
      <c r="V337" s="63"/>
      <c r="W337" s="63"/>
    </row>
    <row r="338" spans="8:23" s="9" customFormat="1" x14ac:dyDescent="0.3">
      <c r="H338" s="51"/>
      <c r="U338" s="63"/>
      <c r="V338" s="63"/>
      <c r="W338" s="63"/>
    </row>
    <row r="339" spans="8:23" s="9" customFormat="1" x14ac:dyDescent="0.3">
      <c r="H339" s="51"/>
      <c r="U339" s="63"/>
      <c r="V339" s="63"/>
      <c r="W339" s="63"/>
    </row>
    <row r="340" spans="8:23" s="9" customFormat="1" x14ac:dyDescent="0.3">
      <c r="H340" s="51"/>
      <c r="U340" s="63"/>
      <c r="V340" s="63"/>
      <c r="W340" s="63"/>
    </row>
    <row r="341" spans="8:23" s="9" customFormat="1" x14ac:dyDescent="0.3">
      <c r="H341" s="51"/>
      <c r="U341" s="63"/>
      <c r="V341" s="63"/>
      <c r="W341" s="63"/>
    </row>
    <row r="342" spans="8:23" s="9" customFormat="1" x14ac:dyDescent="0.3">
      <c r="H342" s="51"/>
      <c r="U342" s="63"/>
      <c r="V342" s="63"/>
      <c r="W342" s="63"/>
    </row>
    <row r="343" spans="8:23" s="9" customFormat="1" x14ac:dyDescent="0.3">
      <c r="H343" s="51"/>
      <c r="U343" s="63"/>
      <c r="V343" s="63"/>
      <c r="W343" s="63"/>
    </row>
    <row r="344" spans="8:23" s="9" customFormat="1" x14ac:dyDescent="0.3">
      <c r="H344" s="51"/>
      <c r="U344" s="63"/>
      <c r="V344" s="63"/>
      <c r="W344" s="63"/>
    </row>
    <row r="345" spans="8:23" s="9" customFormat="1" x14ac:dyDescent="0.3">
      <c r="H345" s="51"/>
      <c r="U345" s="63"/>
      <c r="V345" s="63"/>
      <c r="W345" s="63"/>
    </row>
    <row r="346" spans="8:23" s="9" customFormat="1" x14ac:dyDescent="0.3">
      <c r="H346" s="51"/>
      <c r="U346" s="63"/>
      <c r="V346" s="63"/>
      <c r="W346" s="63"/>
    </row>
    <row r="347" spans="8:23" s="9" customFormat="1" x14ac:dyDescent="0.3">
      <c r="H347" s="51"/>
      <c r="U347" s="63"/>
      <c r="V347" s="63"/>
      <c r="W347" s="63"/>
    </row>
    <row r="348" spans="8:23" s="9" customFormat="1" x14ac:dyDescent="0.3">
      <c r="H348" s="51"/>
      <c r="U348" s="63"/>
      <c r="V348" s="63"/>
      <c r="W348" s="63"/>
    </row>
    <row r="349" spans="8:23" s="9" customFormat="1" x14ac:dyDescent="0.3">
      <c r="H349" s="51"/>
      <c r="U349" s="63"/>
      <c r="V349" s="63"/>
      <c r="W349" s="63"/>
    </row>
    <row r="350" spans="8:23" s="9" customFormat="1" x14ac:dyDescent="0.3">
      <c r="H350" s="51"/>
      <c r="U350" s="63"/>
      <c r="V350" s="63"/>
      <c r="W350" s="63"/>
    </row>
    <row r="351" spans="8:23" s="9" customFormat="1" x14ac:dyDescent="0.3">
      <c r="H351" s="51"/>
      <c r="U351" s="63"/>
      <c r="V351" s="63"/>
      <c r="W351" s="63"/>
    </row>
    <row r="352" spans="8:23" s="9" customFormat="1" x14ac:dyDescent="0.3">
      <c r="H352" s="51"/>
      <c r="U352" s="63"/>
      <c r="V352" s="63"/>
      <c r="W352" s="63"/>
    </row>
    <row r="353" spans="8:23" s="9" customFormat="1" x14ac:dyDescent="0.3">
      <c r="H353" s="51"/>
      <c r="U353" s="63"/>
      <c r="V353" s="63"/>
      <c r="W353" s="63"/>
    </row>
    <row r="354" spans="8:23" s="9" customFormat="1" x14ac:dyDescent="0.3">
      <c r="H354" s="51"/>
      <c r="U354" s="63"/>
      <c r="V354" s="63"/>
      <c r="W354" s="63"/>
    </row>
    <row r="355" spans="8:23" s="9" customFormat="1" x14ac:dyDescent="0.3">
      <c r="H355" s="51"/>
      <c r="U355" s="63"/>
      <c r="V355" s="63"/>
      <c r="W355" s="63"/>
    </row>
    <row r="356" spans="8:23" s="9" customFormat="1" x14ac:dyDescent="0.3">
      <c r="H356" s="51"/>
      <c r="U356" s="63"/>
      <c r="V356" s="63"/>
      <c r="W356" s="63"/>
    </row>
    <row r="357" spans="8:23" s="9" customFormat="1" x14ac:dyDescent="0.3">
      <c r="H357" s="51"/>
      <c r="U357" s="63"/>
      <c r="V357" s="63"/>
      <c r="W357" s="63"/>
    </row>
    <row r="358" spans="8:23" s="9" customFormat="1" x14ac:dyDescent="0.3">
      <c r="H358" s="51"/>
      <c r="U358" s="63"/>
      <c r="V358" s="63"/>
      <c r="W358" s="63"/>
    </row>
    <row r="359" spans="8:23" s="9" customFormat="1" x14ac:dyDescent="0.3">
      <c r="H359" s="51"/>
      <c r="U359" s="63"/>
      <c r="V359" s="63"/>
      <c r="W359" s="63"/>
    </row>
    <row r="360" spans="8:23" s="9" customFormat="1" x14ac:dyDescent="0.3">
      <c r="H360" s="51"/>
      <c r="U360" s="63"/>
      <c r="V360" s="63"/>
      <c r="W360" s="63"/>
    </row>
    <row r="361" spans="8:23" s="9" customFormat="1" x14ac:dyDescent="0.3">
      <c r="H361" s="51"/>
      <c r="U361" s="63"/>
      <c r="V361" s="63"/>
      <c r="W361" s="63"/>
    </row>
    <row r="362" spans="8:23" s="9" customFormat="1" x14ac:dyDescent="0.3">
      <c r="H362" s="51"/>
      <c r="U362" s="63"/>
      <c r="V362" s="63"/>
      <c r="W362" s="63"/>
    </row>
    <row r="363" spans="8:23" s="9" customFormat="1" x14ac:dyDescent="0.3">
      <c r="H363" s="51"/>
      <c r="U363" s="63"/>
      <c r="V363" s="63"/>
      <c r="W363" s="63"/>
    </row>
    <row r="364" spans="8:23" s="9" customFormat="1" x14ac:dyDescent="0.3">
      <c r="H364" s="51"/>
      <c r="U364" s="63"/>
      <c r="V364" s="63"/>
      <c r="W364" s="63"/>
    </row>
    <row r="365" spans="8:23" s="9" customFormat="1" x14ac:dyDescent="0.3">
      <c r="H365" s="51"/>
      <c r="U365" s="63"/>
      <c r="V365" s="63"/>
      <c r="W365" s="63"/>
    </row>
    <row r="366" spans="8:23" s="9" customFormat="1" x14ac:dyDescent="0.3">
      <c r="H366" s="51"/>
      <c r="U366" s="63"/>
      <c r="V366" s="63"/>
      <c r="W366" s="63"/>
    </row>
    <row r="367" spans="8:23" s="9" customFormat="1" x14ac:dyDescent="0.3">
      <c r="H367" s="51"/>
      <c r="U367" s="63"/>
      <c r="V367" s="63"/>
      <c r="W367" s="63"/>
    </row>
    <row r="368" spans="8:23" s="9" customFormat="1" x14ac:dyDescent="0.3">
      <c r="H368" s="51"/>
      <c r="U368" s="63"/>
      <c r="V368" s="63"/>
      <c r="W368" s="63"/>
    </row>
    <row r="369" spans="8:23" s="9" customFormat="1" x14ac:dyDescent="0.3">
      <c r="H369" s="51"/>
      <c r="U369" s="63"/>
      <c r="V369" s="63"/>
      <c r="W369" s="63"/>
    </row>
    <row r="370" spans="8:23" s="9" customFormat="1" x14ac:dyDescent="0.3">
      <c r="H370" s="51"/>
      <c r="U370" s="63"/>
      <c r="V370" s="63"/>
      <c r="W370" s="63"/>
    </row>
    <row r="371" spans="8:23" s="9" customFormat="1" x14ac:dyDescent="0.3">
      <c r="H371" s="51"/>
      <c r="U371" s="63"/>
      <c r="V371" s="63"/>
      <c r="W371" s="63"/>
    </row>
    <row r="372" spans="8:23" s="9" customFormat="1" x14ac:dyDescent="0.3">
      <c r="H372" s="51"/>
      <c r="U372" s="63"/>
      <c r="V372" s="63"/>
      <c r="W372" s="63"/>
    </row>
    <row r="373" spans="8:23" s="9" customFormat="1" x14ac:dyDescent="0.3">
      <c r="H373" s="51"/>
      <c r="U373" s="63"/>
      <c r="V373" s="63"/>
      <c r="W373" s="63"/>
    </row>
    <row r="374" spans="8:23" s="9" customFormat="1" x14ac:dyDescent="0.3">
      <c r="H374" s="51"/>
      <c r="U374" s="63"/>
      <c r="V374" s="63"/>
      <c r="W374" s="63"/>
    </row>
    <row r="375" spans="8:23" s="9" customFormat="1" x14ac:dyDescent="0.3">
      <c r="H375" s="51"/>
      <c r="U375" s="63"/>
      <c r="V375" s="63"/>
      <c r="W375" s="63"/>
    </row>
    <row r="376" spans="8:23" s="9" customFormat="1" x14ac:dyDescent="0.3">
      <c r="H376" s="51"/>
      <c r="U376" s="63"/>
      <c r="V376" s="63"/>
      <c r="W376" s="63"/>
    </row>
    <row r="377" spans="8:23" s="9" customFormat="1" x14ac:dyDescent="0.3">
      <c r="H377" s="51"/>
      <c r="U377" s="63"/>
      <c r="V377" s="63"/>
      <c r="W377" s="63"/>
    </row>
    <row r="378" spans="8:23" s="9" customFormat="1" x14ac:dyDescent="0.3">
      <c r="H378" s="51"/>
      <c r="U378" s="63"/>
      <c r="V378" s="63"/>
      <c r="W378" s="63"/>
    </row>
    <row r="379" spans="8:23" s="9" customFormat="1" x14ac:dyDescent="0.3">
      <c r="H379" s="51"/>
      <c r="U379" s="63"/>
      <c r="V379" s="63"/>
      <c r="W379" s="63"/>
    </row>
    <row r="380" spans="8:23" s="9" customFormat="1" x14ac:dyDescent="0.3">
      <c r="H380" s="51"/>
      <c r="U380" s="63"/>
      <c r="V380" s="63"/>
      <c r="W380" s="63"/>
    </row>
    <row r="381" spans="8:23" s="9" customFormat="1" x14ac:dyDescent="0.3">
      <c r="H381" s="51"/>
      <c r="U381" s="63"/>
      <c r="V381" s="63"/>
      <c r="W381" s="63"/>
    </row>
    <row r="382" spans="8:23" s="9" customFormat="1" x14ac:dyDescent="0.3">
      <c r="H382" s="51"/>
      <c r="U382" s="63"/>
      <c r="V382" s="63"/>
      <c r="W382" s="63"/>
    </row>
    <row r="383" spans="8:23" s="9" customFormat="1" x14ac:dyDescent="0.3">
      <c r="H383" s="51"/>
      <c r="U383" s="63"/>
      <c r="V383" s="63"/>
      <c r="W383" s="63"/>
    </row>
    <row r="384" spans="8:23" s="9" customFormat="1" x14ac:dyDescent="0.3">
      <c r="H384" s="51"/>
      <c r="U384" s="63"/>
      <c r="V384" s="63"/>
      <c r="W384" s="63"/>
    </row>
    <row r="385" spans="8:23" s="9" customFormat="1" x14ac:dyDescent="0.3">
      <c r="H385" s="51"/>
      <c r="U385" s="63"/>
      <c r="V385" s="63"/>
      <c r="W385" s="63"/>
    </row>
    <row r="386" spans="8:23" s="9" customFormat="1" x14ac:dyDescent="0.3">
      <c r="H386" s="51"/>
      <c r="U386" s="63"/>
      <c r="V386" s="63"/>
      <c r="W386" s="63"/>
    </row>
    <row r="387" spans="8:23" s="9" customFormat="1" x14ac:dyDescent="0.3">
      <c r="H387" s="51"/>
      <c r="U387" s="63"/>
      <c r="V387" s="63"/>
      <c r="W387" s="63"/>
    </row>
    <row r="388" spans="8:23" s="9" customFormat="1" x14ac:dyDescent="0.3">
      <c r="H388" s="51"/>
      <c r="U388" s="63"/>
      <c r="V388" s="63"/>
      <c r="W388" s="63"/>
    </row>
    <row r="389" spans="8:23" s="9" customFormat="1" x14ac:dyDescent="0.3">
      <c r="H389" s="51"/>
      <c r="U389" s="63"/>
      <c r="V389" s="63"/>
      <c r="W389" s="63"/>
    </row>
    <row r="390" spans="8:23" s="9" customFormat="1" x14ac:dyDescent="0.3">
      <c r="H390" s="51"/>
      <c r="U390" s="63"/>
      <c r="V390" s="63"/>
      <c r="W390" s="63"/>
    </row>
    <row r="391" spans="8:23" s="9" customFormat="1" x14ac:dyDescent="0.3">
      <c r="H391" s="51"/>
      <c r="U391" s="63"/>
      <c r="V391" s="63"/>
      <c r="W391" s="63"/>
    </row>
    <row r="392" spans="8:23" s="9" customFormat="1" x14ac:dyDescent="0.3">
      <c r="H392" s="51"/>
      <c r="U392" s="63"/>
      <c r="V392" s="63"/>
      <c r="W392" s="63"/>
    </row>
    <row r="393" spans="8:23" s="9" customFormat="1" x14ac:dyDescent="0.3">
      <c r="H393" s="51"/>
      <c r="U393" s="63"/>
      <c r="V393" s="63"/>
      <c r="W393" s="63"/>
    </row>
    <row r="394" spans="8:23" s="9" customFormat="1" x14ac:dyDescent="0.3">
      <c r="H394" s="51"/>
      <c r="U394" s="63"/>
      <c r="V394" s="63"/>
      <c r="W394" s="63"/>
    </row>
    <row r="395" spans="8:23" s="9" customFormat="1" x14ac:dyDescent="0.3">
      <c r="H395" s="51"/>
      <c r="U395" s="63"/>
      <c r="V395" s="63"/>
      <c r="W395" s="63"/>
    </row>
    <row r="396" spans="8:23" s="9" customFormat="1" x14ac:dyDescent="0.3">
      <c r="H396" s="51"/>
      <c r="U396" s="63"/>
      <c r="V396" s="63"/>
      <c r="W396" s="63"/>
    </row>
    <row r="397" spans="8:23" s="9" customFormat="1" x14ac:dyDescent="0.3">
      <c r="H397" s="51"/>
      <c r="U397" s="63"/>
      <c r="V397" s="63"/>
      <c r="W397" s="63"/>
    </row>
    <row r="398" spans="8:23" s="9" customFormat="1" x14ac:dyDescent="0.3">
      <c r="H398" s="51"/>
      <c r="U398" s="63"/>
      <c r="V398" s="63"/>
      <c r="W398" s="63"/>
    </row>
    <row r="399" spans="8:23" s="9" customFormat="1" x14ac:dyDescent="0.3">
      <c r="H399" s="51"/>
      <c r="U399" s="63"/>
      <c r="V399" s="63"/>
      <c r="W399" s="63"/>
    </row>
    <row r="400" spans="8:23" s="9" customFormat="1" x14ac:dyDescent="0.3">
      <c r="H400" s="51"/>
      <c r="U400" s="63"/>
      <c r="V400" s="63"/>
      <c r="W400" s="63"/>
    </row>
    <row r="401" spans="8:23" s="9" customFormat="1" x14ac:dyDescent="0.3">
      <c r="H401" s="51"/>
      <c r="U401" s="63"/>
      <c r="V401" s="63"/>
      <c r="W401" s="63"/>
    </row>
    <row r="402" spans="8:23" s="9" customFormat="1" x14ac:dyDescent="0.3">
      <c r="H402" s="51"/>
      <c r="U402" s="63"/>
      <c r="V402" s="63"/>
      <c r="W402" s="63"/>
    </row>
    <row r="403" spans="8:23" s="9" customFormat="1" x14ac:dyDescent="0.3">
      <c r="H403" s="51"/>
      <c r="U403" s="63"/>
      <c r="V403" s="63"/>
      <c r="W403" s="63"/>
    </row>
    <row r="404" spans="8:23" s="9" customFormat="1" x14ac:dyDescent="0.3">
      <c r="H404" s="51"/>
      <c r="U404" s="63"/>
      <c r="V404" s="63"/>
      <c r="W404" s="63"/>
    </row>
    <row r="405" spans="8:23" s="9" customFormat="1" x14ac:dyDescent="0.3">
      <c r="H405" s="51"/>
      <c r="U405" s="63"/>
      <c r="V405" s="63"/>
      <c r="W405" s="63"/>
    </row>
    <row r="406" spans="8:23" s="9" customFormat="1" x14ac:dyDescent="0.3">
      <c r="H406" s="51"/>
      <c r="U406" s="63"/>
      <c r="V406" s="63"/>
      <c r="W406" s="63"/>
    </row>
    <row r="407" spans="8:23" s="9" customFormat="1" x14ac:dyDescent="0.3">
      <c r="H407" s="51"/>
      <c r="U407" s="63"/>
      <c r="V407" s="63"/>
      <c r="W407" s="63"/>
    </row>
    <row r="408" spans="8:23" s="9" customFormat="1" x14ac:dyDescent="0.3">
      <c r="H408" s="51"/>
      <c r="U408" s="63"/>
      <c r="V408" s="63"/>
      <c r="W408" s="63"/>
    </row>
    <row r="409" spans="8:23" s="9" customFormat="1" x14ac:dyDescent="0.3">
      <c r="H409" s="51"/>
      <c r="U409" s="63"/>
      <c r="V409" s="63"/>
      <c r="W409" s="63"/>
    </row>
    <row r="410" spans="8:23" s="9" customFormat="1" x14ac:dyDescent="0.3">
      <c r="H410" s="51"/>
      <c r="U410" s="63"/>
      <c r="V410" s="63"/>
      <c r="W410" s="63"/>
    </row>
    <row r="411" spans="8:23" s="9" customFormat="1" x14ac:dyDescent="0.3">
      <c r="H411" s="51"/>
      <c r="U411" s="63"/>
      <c r="V411" s="63"/>
      <c r="W411" s="63"/>
    </row>
    <row r="412" spans="8:23" s="9" customFormat="1" x14ac:dyDescent="0.3">
      <c r="H412" s="51"/>
      <c r="U412" s="63"/>
      <c r="V412" s="63"/>
      <c r="W412" s="63"/>
    </row>
    <row r="413" spans="8:23" s="9" customFormat="1" x14ac:dyDescent="0.3">
      <c r="H413" s="51"/>
      <c r="U413" s="63"/>
      <c r="V413" s="63"/>
      <c r="W413" s="63"/>
    </row>
    <row r="414" spans="8:23" s="9" customFormat="1" x14ac:dyDescent="0.3">
      <c r="H414" s="51"/>
      <c r="U414" s="63"/>
      <c r="V414" s="63"/>
      <c r="W414" s="63"/>
    </row>
    <row r="415" spans="8:23" s="9" customFormat="1" x14ac:dyDescent="0.3">
      <c r="H415" s="51"/>
      <c r="U415" s="63"/>
      <c r="V415" s="63"/>
      <c r="W415" s="63"/>
    </row>
    <row r="416" spans="8:23" s="9" customFormat="1" x14ac:dyDescent="0.3">
      <c r="H416" s="51"/>
      <c r="U416" s="63"/>
      <c r="V416" s="63"/>
      <c r="W416" s="63"/>
    </row>
    <row r="417" spans="8:23" s="9" customFormat="1" x14ac:dyDescent="0.3">
      <c r="H417" s="51"/>
      <c r="U417" s="63"/>
      <c r="V417" s="63"/>
      <c r="W417" s="63"/>
    </row>
    <row r="418" spans="8:23" s="9" customFormat="1" x14ac:dyDescent="0.3">
      <c r="H418" s="51"/>
      <c r="U418" s="63"/>
      <c r="V418" s="63"/>
      <c r="W418" s="63"/>
    </row>
    <row r="419" spans="8:23" s="9" customFormat="1" x14ac:dyDescent="0.3">
      <c r="H419" s="51"/>
      <c r="U419" s="63"/>
      <c r="V419" s="63"/>
      <c r="W419" s="63"/>
    </row>
    <row r="420" spans="8:23" s="9" customFormat="1" x14ac:dyDescent="0.3">
      <c r="H420" s="51"/>
      <c r="U420" s="63"/>
      <c r="V420" s="63"/>
      <c r="W420" s="63"/>
    </row>
    <row r="421" spans="8:23" s="9" customFormat="1" x14ac:dyDescent="0.3">
      <c r="H421" s="51"/>
      <c r="U421" s="63"/>
      <c r="V421" s="63"/>
      <c r="W421" s="63"/>
    </row>
    <row r="422" spans="8:23" s="9" customFormat="1" x14ac:dyDescent="0.3">
      <c r="H422" s="51"/>
      <c r="U422" s="63"/>
      <c r="V422" s="63"/>
      <c r="W422" s="63"/>
    </row>
    <row r="423" spans="8:23" s="9" customFormat="1" x14ac:dyDescent="0.3">
      <c r="H423" s="51"/>
      <c r="U423" s="63"/>
      <c r="V423" s="63"/>
      <c r="W423" s="63"/>
    </row>
    <row r="424" spans="8:23" s="9" customFormat="1" x14ac:dyDescent="0.3">
      <c r="H424" s="51"/>
      <c r="U424" s="63"/>
      <c r="V424" s="63"/>
      <c r="W424" s="63"/>
    </row>
    <row r="425" spans="8:23" s="9" customFormat="1" x14ac:dyDescent="0.3">
      <c r="H425" s="51"/>
      <c r="U425" s="63"/>
      <c r="V425" s="63"/>
      <c r="W425" s="63"/>
    </row>
    <row r="426" spans="8:23" s="9" customFormat="1" x14ac:dyDescent="0.3">
      <c r="H426" s="51"/>
      <c r="U426" s="63"/>
      <c r="V426" s="63"/>
      <c r="W426" s="63"/>
    </row>
    <row r="427" spans="8:23" s="9" customFormat="1" x14ac:dyDescent="0.3">
      <c r="H427" s="51"/>
      <c r="U427" s="63"/>
      <c r="V427" s="63"/>
      <c r="W427" s="63"/>
    </row>
    <row r="428" spans="8:23" s="9" customFormat="1" x14ac:dyDescent="0.3">
      <c r="H428" s="51"/>
      <c r="U428" s="63"/>
      <c r="V428" s="63"/>
      <c r="W428" s="63"/>
    </row>
    <row r="429" spans="8:23" s="9" customFormat="1" x14ac:dyDescent="0.3">
      <c r="H429" s="51"/>
      <c r="U429" s="63"/>
      <c r="V429" s="63"/>
      <c r="W429" s="63"/>
    </row>
    <row r="430" spans="8:23" s="9" customFormat="1" x14ac:dyDescent="0.3">
      <c r="H430" s="51"/>
      <c r="U430" s="63"/>
      <c r="V430" s="63"/>
      <c r="W430" s="63"/>
    </row>
    <row r="431" spans="8:23" s="9" customFormat="1" x14ac:dyDescent="0.3">
      <c r="H431" s="51"/>
      <c r="U431" s="63"/>
      <c r="V431" s="63"/>
      <c r="W431" s="63"/>
    </row>
    <row r="432" spans="8:23" s="9" customFormat="1" x14ac:dyDescent="0.3">
      <c r="H432" s="51"/>
      <c r="U432" s="63"/>
      <c r="V432" s="63"/>
      <c r="W432" s="63"/>
    </row>
    <row r="433" spans="8:23" s="9" customFormat="1" x14ac:dyDescent="0.3">
      <c r="H433" s="51"/>
      <c r="U433" s="63"/>
      <c r="V433" s="63"/>
      <c r="W433" s="63"/>
    </row>
    <row r="434" spans="8:23" s="9" customFormat="1" x14ac:dyDescent="0.3">
      <c r="H434" s="51"/>
      <c r="U434" s="63"/>
      <c r="V434" s="63"/>
      <c r="W434" s="63"/>
    </row>
    <row r="435" spans="8:23" s="9" customFormat="1" x14ac:dyDescent="0.3">
      <c r="H435" s="51"/>
      <c r="U435" s="63"/>
      <c r="V435" s="63"/>
      <c r="W435" s="63"/>
    </row>
    <row r="436" spans="8:23" s="9" customFormat="1" x14ac:dyDescent="0.3">
      <c r="H436" s="51"/>
      <c r="U436" s="63"/>
      <c r="V436" s="63"/>
      <c r="W436" s="63"/>
    </row>
    <row r="437" spans="8:23" s="9" customFormat="1" x14ac:dyDescent="0.3">
      <c r="H437" s="51"/>
      <c r="U437" s="63"/>
      <c r="V437" s="63"/>
      <c r="W437" s="63"/>
    </row>
    <row r="438" spans="8:23" s="9" customFormat="1" x14ac:dyDescent="0.3">
      <c r="H438" s="51"/>
      <c r="U438" s="63"/>
      <c r="V438" s="63"/>
      <c r="W438" s="63"/>
    </row>
    <row r="439" spans="8:23" s="9" customFormat="1" x14ac:dyDescent="0.3">
      <c r="H439" s="51"/>
      <c r="U439" s="63"/>
      <c r="V439" s="63"/>
      <c r="W439" s="63"/>
    </row>
    <row r="440" spans="8:23" s="9" customFormat="1" x14ac:dyDescent="0.3">
      <c r="H440" s="51"/>
      <c r="U440" s="63"/>
      <c r="V440" s="63"/>
      <c r="W440" s="63"/>
    </row>
    <row r="441" spans="8:23" s="9" customFormat="1" x14ac:dyDescent="0.3">
      <c r="H441" s="51"/>
      <c r="U441" s="63"/>
      <c r="V441" s="63"/>
      <c r="W441" s="63"/>
    </row>
    <row r="442" spans="8:23" s="9" customFormat="1" x14ac:dyDescent="0.3">
      <c r="H442" s="51"/>
      <c r="U442" s="63"/>
      <c r="V442" s="63"/>
      <c r="W442" s="63"/>
    </row>
    <row r="443" spans="8:23" s="9" customFormat="1" x14ac:dyDescent="0.3">
      <c r="H443" s="51"/>
      <c r="U443" s="63"/>
      <c r="V443" s="63"/>
      <c r="W443" s="63"/>
    </row>
    <row r="444" spans="8:23" s="9" customFormat="1" x14ac:dyDescent="0.3">
      <c r="H444" s="51"/>
      <c r="U444" s="63"/>
      <c r="V444" s="63"/>
      <c r="W444" s="63"/>
    </row>
    <row r="445" spans="8:23" s="9" customFormat="1" x14ac:dyDescent="0.3">
      <c r="H445" s="51"/>
      <c r="U445" s="63"/>
      <c r="V445" s="63"/>
      <c r="W445" s="63"/>
    </row>
    <row r="446" spans="8:23" s="9" customFormat="1" x14ac:dyDescent="0.3">
      <c r="H446" s="51"/>
      <c r="U446" s="63"/>
      <c r="V446" s="63"/>
      <c r="W446" s="63"/>
    </row>
    <row r="447" spans="8:23" s="9" customFormat="1" x14ac:dyDescent="0.3">
      <c r="H447" s="51"/>
      <c r="U447" s="63"/>
      <c r="V447" s="63"/>
      <c r="W447" s="63"/>
    </row>
    <row r="448" spans="8:23" s="9" customFormat="1" x14ac:dyDescent="0.3">
      <c r="H448" s="51"/>
      <c r="U448" s="63"/>
      <c r="V448" s="63"/>
      <c r="W448" s="63"/>
    </row>
    <row r="449" spans="8:23" s="9" customFormat="1" x14ac:dyDescent="0.3">
      <c r="H449" s="51"/>
      <c r="U449" s="63"/>
      <c r="V449" s="63"/>
      <c r="W449" s="63"/>
    </row>
    <row r="450" spans="8:23" s="9" customFormat="1" x14ac:dyDescent="0.3">
      <c r="H450" s="51"/>
      <c r="U450" s="63"/>
      <c r="V450" s="63"/>
      <c r="W450" s="63"/>
    </row>
    <row r="451" spans="8:23" s="9" customFormat="1" x14ac:dyDescent="0.3">
      <c r="H451" s="51"/>
      <c r="U451" s="63"/>
      <c r="V451" s="63"/>
      <c r="W451" s="63"/>
    </row>
    <row r="452" spans="8:23" s="9" customFormat="1" x14ac:dyDescent="0.3">
      <c r="H452" s="51"/>
      <c r="U452" s="63"/>
      <c r="V452" s="63"/>
      <c r="W452" s="63"/>
    </row>
    <row r="453" spans="8:23" s="9" customFormat="1" x14ac:dyDescent="0.3">
      <c r="H453" s="51"/>
      <c r="U453" s="63"/>
      <c r="V453" s="63"/>
      <c r="W453" s="63"/>
    </row>
    <row r="454" spans="8:23" s="9" customFormat="1" x14ac:dyDescent="0.3">
      <c r="H454" s="51"/>
      <c r="U454" s="63"/>
      <c r="V454" s="63"/>
      <c r="W454" s="63"/>
    </row>
    <row r="455" spans="8:23" s="9" customFormat="1" x14ac:dyDescent="0.3">
      <c r="H455" s="51"/>
      <c r="U455" s="63"/>
      <c r="V455" s="63"/>
      <c r="W455" s="63"/>
    </row>
    <row r="456" spans="8:23" s="9" customFormat="1" x14ac:dyDescent="0.3">
      <c r="H456" s="51"/>
      <c r="U456" s="63"/>
      <c r="V456" s="63"/>
      <c r="W456" s="63"/>
    </row>
    <row r="457" spans="8:23" s="9" customFormat="1" x14ac:dyDescent="0.3">
      <c r="H457" s="51"/>
      <c r="U457" s="63"/>
      <c r="V457" s="63"/>
      <c r="W457" s="63"/>
    </row>
    <row r="458" spans="8:23" s="9" customFormat="1" x14ac:dyDescent="0.3">
      <c r="H458" s="51"/>
      <c r="U458" s="63"/>
      <c r="V458" s="63"/>
      <c r="W458" s="63"/>
    </row>
    <row r="459" spans="8:23" s="9" customFormat="1" x14ac:dyDescent="0.3">
      <c r="H459" s="51"/>
      <c r="U459" s="63"/>
      <c r="V459" s="63"/>
      <c r="W459" s="63"/>
    </row>
    <row r="460" spans="8:23" s="9" customFormat="1" x14ac:dyDescent="0.3">
      <c r="H460" s="51"/>
      <c r="U460" s="63"/>
      <c r="V460" s="63"/>
      <c r="W460" s="63"/>
    </row>
    <row r="461" spans="8:23" s="9" customFormat="1" x14ac:dyDescent="0.3">
      <c r="H461" s="51"/>
      <c r="U461" s="63"/>
      <c r="V461" s="63"/>
      <c r="W461" s="63"/>
    </row>
    <row r="462" spans="8:23" s="9" customFormat="1" x14ac:dyDescent="0.3">
      <c r="H462" s="51"/>
      <c r="U462" s="63"/>
      <c r="V462" s="63"/>
      <c r="W462" s="63"/>
    </row>
    <row r="463" spans="8:23" s="9" customFormat="1" x14ac:dyDescent="0.3">
      <c r="H463" s="51"/>
      <c r="U463" s="63"/>
      <c r="V463" s="63"/>
      <c r="W463" s="63"/>
    </row>
    <row r="464" spans="8:23" s="9" customFormat="1" x14ac:dyDescent="0.3">
      <c r="H464" s="51"/>
      <c r="U464" s="63"/>
      <c r="V464" s="63"/>
      <c r="W464" s="63"/>
    </row>
    <row r="465" spans="8:23" s="9" customFormat="1" x14ac:dyDescent="0.3">
      <c r="H465" s="51"/>
      <c r="U465" s="63"/>
      <c r="V465" s="63"/>
      <c r="W465" s="63"/>
    </row>
    <row r="466" spans="8:23" s="9" customFormat="1" x14ac:dyDescent="0.3">
      <c r="H466" s="51"/>
      <c r="U466" s="63"/>
      <c r="V466" s="63"/>
      <c r="W466" s="63"/>
    </row>
    <row r="467" spans="8:23" s="9" customFormat="1" x14ac:dyDescent="0.3">
      <c r="H467" s="51"/>
      <c r="U467" s="63"/>
      <c r="V467" s="63"/>
      <c r="W467" s="63"/>
    </row>
    <row r="468" spans="8:23" s="9" customFormat="1" x14ac:dyDescent="0.3">
      <c r="H468" s="51"/>
      <c r="U468" s="63"/>
      <c r="V468" s="63"/>
      <c r="W468" s="63"/>
    </row>
    <row r="469" spans="8:23" s="9" customFormat="1" x14ac:dyDescent="0.3">
      <c r="H469" s="51"/>
      <c r="U469" s="63"/>
      <c r="V469" s="63"/>
      <c r="W469" s="63"/>
    </row>
    <row r="470" spans="8:23" s="9" customFormat="1" x14ac:dyDescent="0.3">
      <c r="H470" s="51"/>
      <c r="U470" s="63"/>
      <c r="V470" s="63"/>
      <c r="W470" s="63"/>
    </row>
    <row r="471" spans="8:23" s="9" customFormat="1" x14ac:dyDescent="0.3">
      <c r="H471" s="51"/>
      <c r="U471" s="63"/>
      <c r="V471" s="63"/>
      <c r="W471" s="63"/>
    </row>
    <row r="472" spans="8:23" s="9" customFormat="1" x14ac:dyDescent="0.3">
      <c r="H472" s="51"/>
      <c r="U472" s="63"/>
      <c r="V472" s="63"/>
      <c r="W472" s="63"/>
    </row>
    <row r="473" spans="8:23" s="9" customFormat="1" x14ac:dyDescent="0.3">
      <c r="H473" s="51"/>
      <c r="U473" s="63"/>
      <c r="V473" s="63"/>
      <c r="W473" s="63"/>
    </row>
    <row r="474" spans="8:23" s="9" customFormat="1" x14ac:dyDescent="0.3">
      <c r="H474" s="51"/>
      <c r="U474" s="63"/>
      <c r="V474" s="63"/>
      <c r="W474" s="63"/>
    </row>
    <row r="475" spans="8:23" s="9" customFormat="1" x14ac:dyDescent="0.3">
      <c r="H475" s="51"/>
      <c r="U475" s="63"/>
      <c r="V475" s="63"/>
      <c r="W475" s="63"/>
    </row>
    <row r="476" spans="8:23" s="9" customFormat="1" x14ac:dyDescent="0.3">
      <c r="H476" s="51"/>
      <c r="U476" s="63"/>
      <c r="V476" s="63"/>
      <c r="W476" s="63"/>
    </row>
    <row r="477" spans="8:23" s="9" customFormat="1" x14ac:dyDescent="0.3">
      <c r="H477" s="51"/>
      <c r="U477" s="63"/>
      <c r="V477" s="63"/>
      <c r="W477" s="63"/>
    </row>
    <row r="478" spans="8:23" s="9" customFormat="1" x14ac:dyDescent="0.3">
      <c r="H478" s="51"/>
      <c r="U478" s="63"/>
      <c r="V478" s="63"/>
      <c r="W478" s="63"/>
    </row>
    <row r="479" spans="8:23" s="9" customFormat="1" x14ac:dyDescent="0.3">
      <c r="H479" s="51"/>
      <c r="U479" s="63"/>
      <c r="V479" s="63"/>
      <c r="W479" s="63"/>
    </row>
    <row r="480" spans="8:23" s="9" customFormat="1" x14ac:dyDescent="0.3">
      <c r="H480" s="51"/>
      <c r="U480" s="63"/>
      <c r="V480" s="63"/>
      <c r="W480" s="63"/>
    </row>
    <row r="481" spans="8:23" s="9" customFormat="1" x14ac:dyDescent="0.3">
      <c r="H481" s="51"/>
      <c r="U481" s="63"/>
      <c r="V481" s="63"/>
      <c r="W481" s="63"/>
    </row>
    <row r="482" spans="8:23" s="9" customFormat="1" x14ac:dyDescent="0.3">
      <c r="H482" s="51"/>
      <c r="U482" s="63"/>
      <c r="V482" s="63"/>
      <c r="W482" s="63"/>
    </row>
    <row r="483" spans="8:23" s="9" customFormat="1" x14ac:dyDescent="0.3">
      <c r="H483" s="51"/>
      <c r="U483" s="63"/>
      <c r="V483" s="63"/>
      <c r="W483" s="63"/>
    </row>
    <row r="484" spans="8:23" s="9" customFormat="1" x14ac:dyDescent="0.3">
      <c r="H484" s="51"/>
      <c r="U484" s="63"/>
      <c r="V484" s="63"/>
      <c r="W484" s="63"/>
    </row>
    <row r="485" spans="8:23" s="9" customFormat="1" x14ac:dyDescent="0.3">
      <c r="H485" s="51"/>
      <c r="U485" s="63"/>
      <c r="V485" s="63"/>
      <c r="W485" s="63"/>
    </row>
    <row r="486" spans="8:23" s="9" customFormat="1" x14ac:dyDescent="0.3">
      <c r="H486" s="51"/>
      <c r="U486" s="63"/>
      <c r="V486" s="63"/>
      <c r="W486" s="63"/>
    </row>
    <row r="487" spans="8:23" s="9" customFormat="1" x14ac:dyDescent="0.3">
      <c r="H487" s="51"/>
      <c r="U487" s="63"/>
      <c r="V487" s="63"/>
      <c r="W487" s="63"/>
    </row>
    <row r="488" spans="8:23" s="9" customFormat="1" x14ac:dyDescent="0.3">
      <c r="H488" s="51"/>
      <c r="U488" s="63"/>
      <c r="V488" s="63"/>
      <c r="W488" s="63"/>
    </row>
    <row r="489" spans="8:23" s="9" customFormat="1" x14ac:dyDescent="0.3">
      <c r="H489" s="51"/>
      <c r="U489" s="63"/>
      <c r="V489" s="63"/>
      <c r="W489" s="63"/>
    </row>
    <row r="490" spans="8:23" s="9" customFormat="1" x14ac:dyDescent="0.3">
      <c r="H490" s="51"/>
      <c r="U490" s="63"/>
      <c r="V490" s="63"/>
      <c r="W490" s="63"/>
    </row>
    <row r="491" spans="8:23" s="9" customFormat="1" x14ac:dyDescent="0.3">
      <c r="H491" s="51"/>
      <c r="U491" s="63"/>
      <c r="V491" s="63"/>
      <c r="W491" s="63"/>
    </row>
    <row r="492" spans="8:23" s="9" customFormat="1" x14ac:dyDescent="0.3">
      <c r="H492" s="51"/>
      <c r="U492" s="63"/>
      <c r="V492" s="63"/>
      <c r="W492" s="63"/>
    </row>
    <row r="493" spans="8:23" s="9" customFormat="1" x14ac:dyDescent="0.3">
      <c r="H493" s="51"/>
      <c r="U493" s="63"/>
      <c r="V493" s="63"/>
      <c r="W493" s="63"/>
    </row>
    <row r="494" spans="8:23" s="9" customFormat="1" x14ac:dyDescent="0.3">
      <c r="H494" s="51"/>
      <c r="U494" s="63"/>
      <c r="V494" s="63"/>
      <c r="W494" s="63"/>
    </row>
    <row r="495" spans="8:23" s="9" customFormat="1" x14ac:dyDescent="0.3">
      <c r="H495" s="51"/>
      <c r="U495" s="63"/>
      <c r="V495" s="63"/>
      <c r="W495" s="63"/>
    </row>
    <row r="496" spans="8:23" s="9" customFormat="1" x14ac:dyDescent="0.3">
      <c r="H496" s="51"/>
      <c r="U496" s="63"/>
      <c r="V496" s="63"/>
      <c r="W496" s="63"/>
    </row>
    <row r="497" spans="8:23" s="9" customFormat="1" x14ac:dyDescent="0.3">
      <c r="H497" s="51"/>
      <c r="U497" s="63"/>
      <c r="V497" s="63"/>
      <c r="W497" s="63"/>
    </row>
    <row r="498" spans="8:23" s="9" customFormat="1" x14ac:dyDescent="0.3">
      <c r="H498" s="51"/>
      <c r="U498" s="63"/>
      <c r="V498" s="63"/>
      <c r="W498" s="63"/>
    </row>
    <row r="499" spans="8:23" s="9" customFormat="1" x14ac:dyDescent="0.3">
      <c r="H499" s="51"/>
      <c r="U499" s="63"/>
      <c r="V499" s="63"/>
      <c r="W499" s="63"/>
    </row>
    <row r="500" spans="8:23" s="9" customFormat="1" x14ac:dyDescent="0.3">
      <c r="H500" s="51"/>
      <c r="U500" s="63"/>
      <c r="V500" s="63"/>
      <c r="W500" s="63"/>
    </row>
    <row r="501" spans="8:23" s="9" customFormat="1" x14ac:dyDescent="0.3">
      <c r="H501" s="51"/>
      <c r="U501" s="63"/>
      <c r="V501" s="63"/>
      <c r="W501" s="63"/>
    </row>
    <row r="502" spans="8:23" s="9" customFormat="1" x14ac:dyDescent="0.3">
      <c r="H502" s="51"/>
      <c r="U502" s="63"/>
      <c r="V502" s="63"/>
      <c r="W502" s="63"/>
    </row>
    <row r="503" spans="8:23" s="9" customFormat="1" x14ac:dyDescent="0.3">
      <c r="H503" s="51"/>
      <c r="U503" s="63"/>
      <c r="V503" s="63"/>
      <c r="W503" s="63"/>
    </row>
    <row r="504" spans="8:23" s="9" customFormat="1" x14ac:dyDescent="0.3">
      <c r="H504" s="51"/>
      <c r="U504" s="63"/>
      <c r="V504" s="63"/>
      <c r="W504" s="63"/>
    </row>
    <row r="505" spans="8:23" s="9" customFormat="1" x14ac:dyDescent="0.3">
      <c r="H505" s="51"/>
      <c r="U505" s="63"/>
      <c r="V505" s="63"/>
      <c r="W505" s="63"/>
    </row>
    <row r="506" spans="8:23" s="9" customFormat="1" x14ac:dyDescent="0.3">
      <c r="H506" s="51"/>
      <c r="U506" s="63"/>
      <c r="V506" s="63"/>
      <c r="W506" s="63"/>
    </row>
    <row r="507" spans="8:23" s="9" customFormat="1" x14ac:dyDescent="0.3">
      <c r="H507" s="51"/>
      <c r="U507" s="63"/>
      <c r="V507" s="63"/>
      <c r="W507" s="63"/>
    </row>
    <row r="508" spans="8:23" s="9" customFormat="1" x14ac:dyDescent="0.3">
      <c r="H508" s="51"/>
      <c r="U508" s="63"/>
      <c r="V508" s="63"/>
      <c r="W508" s="63"/>
    </row>
    <row r="509" spans="8:23" s="9" customFormat="1" x14ac:dyDescent="0.3">
      <c r="H509" s="51"/>
      <c r="U509" s="63"/>
      <c r="V509" s="63"/>
      <c r="W509" s="63"/>
    </row>
    <row r="510" spans="8:23" s="9" customFormat="1" x14ac:dyDescent="0.3">
      <c r="H510" s="51"/>
      <c r="U510" s="63"/>
      <c r="V510" s="63"/>
      <c r="W510" s="63"/>
    </row>
    <row r="511" spans="8:23" s="9" customFormat="1" x14ac:dyDescent="0.3">
      <c r="H511" s="51"/>
      <c r="U511" s="63"/>
      <c r="V511" s="63"/>
      <c r="W511" s="63"/>
    </row>
    <row r="512" spans="8:23" s="9" customFormat="1" x14ac:dyDescent="0.3">
      <c r="H512" s="51"/>
      <c r="U512" s="63"/>
      <c r="V512" s="63"/>
      <c r="W512" s="63"/>
    </row>
    <row r="513" spans="8:23" s="9" customFormat="1" x14ac:dyDescent="0.3">
      <c r="H513" s="51"/>
      <c r="U513" s="63"/>
      <c r="V513" s="63"/>
      <c r="W513" s="63"/>
    </row>
    <row r="514" spans="8:23" s="9" customFormat="1" x14ac:dyDescent="0.3">
      <c r="H514" s="51"/>
      <c r="U514" s="63"/>
      <c r="V514" s="63"/>
      <c r="W514" s="63"/>
    </row>
    <row r="515" spans="8:23" s="9" customFormat="1" x14ac:dyDescent="0.3">
      <c r="H515" s="51"/>
      <c r="U515" s="63"/>
      <c r="V515" s="63"/>
      <c r="W515" s="63"/>
    </row>
    <row r="516" spans="8:23" s="9" customFormat="1" x14ac:dyDescent="0.3">
      <c r="H516" s="51"/>
      <c r="U516" s="63"/>
      <c r="V516" s="63"/>
      <c r="W516" s="63"/>
    </row>
    <row r="517" spans="8:23" s="9" customFormat="1" x14ac:dyDescent="0.3">
      <c r="H517" s="51"/>
      <c r="U517" s="63"/>
      <c r="V517" s="63"/>
      <c r="W517" s="63"/>
    </row>
    <row r="518" spans="8:23" s="9" customFormat="1" x14ac:dyDescent="0.3">
      <c r="H518" s="51"/>
      <c r="U518" s="63"/>
      <c r="V518" s="63"/>
      <c r="W518" s="63"/>
    </row>
    <row r="519" spans="8:23" s="9" customFormat="1" x14ac:dyDescent="0.3">
      <c r="H519" s="51"/>
      <c r="U519" s="63"/>
      <c r="V519" s="63"/>
      <c r="W519" s="63"/>
    </row>
    <row r="520" spans="8:23" s="9" customFormat="1" x14ac:dyDescent="0.3">
      <c r="H520" s="51"/>
      <c r="U520" s="63"/>
      <c r="V520" s="63"/>
      <c r="W520" s="63"/>
    </row>
    <row r="521" spans="8:23" s="9" customFormat="1" x14ac:dyDescent="0.3">
      <c r="H521" s="51"/>
      <c r="U521" s="63"/>
      <c r="V521" s="63"/>
      <c r="W521" s="63"/>
    </row>
    <row r="522" spans="8:23" s="9" customFormat="1" x14ac:dyDescent="0.3">
      <c r="H522" s="51"/>
      <c r="U522" s="63"/>
      <c r="V522" s="63"/>
      <c r="W522" s="63"/>
    </row>
    <row r="523" spans="8:23" s="9" customFormat="1" x14ac:dyDescent="0.3">
      <c r="H523" s="51"/>
      <c r="U523" s="63"/>
      <c r="V523" s="63"/>
      <c r="W523" s="63"/>
    </row>
    <row r="524" spans="8:23" s="9" customFormat="1" x14ac:dyDescent="0.3">
      <c r="H524" s="51"/>
      <c r="U524" s="63"/>
      <c r="V524" s="63"/>
      <c r="W524" s="63"/>
    </row>
    <row r="525" spans="8:23" s="9" customFormat="1" x14ac:dyDescent="0.3">
      <c r="H525" s="51"/>
      <c r="U525" s="63"/>
      <c r="V525" s="63"/>
      <c r="W525" s="63"/>
    </row>
    <row r="526" spans="8:23" s="9" customFormat="1" x14ac:dyDescent="0.3">
      <c r="H526" s="51"/>
      <c r="U526" s="63"/>
      <c r="V526" s="63"/>
      <c r="W526" s="63"/>
    </row>
    <row r="527" spans="8:23" s="9" customFormat="1" x14ac:dyDescent="0.3">
      <c r="H527" s="51"/>
      <c r="U527" s="63"/>
      <c r="V527" s="63"/>
      <c r="W527" s="63"/>
    </row>
    <row r="528" spans="8:23" s="9" customFormat="1" x14ac:dyDescent="0.3">
      <c r="H528" s="51"/>
      <c r="U528" s="63"/>
      <c r="V528" s="63"/>
      <c r="W528" s="63"/>
    </row>
    <row r="529" spans="8:23" s="9" customFormat="1" x14ac:dyDescent="0.3">
      <c r="H529" s="51"/>
      <c r="U529" s="63"/>
      <c r="V529" s="63"/>
      <c r="W529" s="63"/>
    </row>
    <row r="530" spans="8:23" s="9" customFormat="1" x14ac:dyDescent="0.3">
      <c r="H530" s="51"/>
      <c r="U530" s="63"/>
      <c r="V530" s="63"/>
      <c r="W530" s="63"/>
    </row>
    <row r="531" spans="8:23" s="9" customFormat="1" x14ac:dyDescent="0.3">
      <c r="H531" s="51"/>
      <c r="U531" s="63"/>
      <c r="V531" s="63"/>
      <c r="W531" s="63"/>
    </row>
    <row r="532" spans="8:23" s="9" customFormat="1" x14ac:dyDescent="0.3">
      <c r="H532" s="51"/>
      <c r="U532" s="63"/>
      <c r="V532" s="63"/>
      <c r="W532" s="63"/>
    </row>
    <row r="533" spans="8:23" s="9" customFormat="1" x14ac:dyDescent="0.3">
      <c r="H533" s="51"/>
      <c r="U533" s="63"/>
      <c r="V533" s="63"/>
      <c r="W533" s="63"/>
    </row>
    <row r="534" spans="8:23" s="9" customFormat="1" x14ac:dyDescent="0.3">
      <c r="H534" s="51"/>
      <c r="U534" s="63"/>
      <c r="V534" s="63"/>
      <c r="W534" s="63"/>
    </row>
    <row r="535" spans="8:23" s="9" customFormat="1" x14ac:dyDescent="0.3">
      <c r="H535" s="51"/>
      <c r="U535" s="63"/>
      <c r="V535" s="63"/>
      <c r="W535" s="63"/>
    </row>
    <row r="536" spans="8:23" s="9" customFormat="1" x14ac:dyDescent="0.3">
      <c r="H536" s="51"/>
      <c r="U536" s="63"/>
      <c r="V536" s="63"/>
      <c r="W536" s="63"/>
    </row>
    <row r="537" spans="8:23" s="9" customFormat="1" x14ac:dyDescent="0.3">
      <c r="H537" s="51"/>
      <c r="U537" s="63"/>
      <c r="V537" s="63"/>
      <c r="W537" s="63"/>
    </row>
    <row r="538" spans="8:23" s="9" customFormat="1" x14ac:dyDescent="0.3">
      <c r="H538" s="51"/>
      <c r="U538" s="63"/>
      <c r="V538" s="63"/>
      <c r="W538" s="63"/>
    </row>
    <row r="539" spans="8:23" s="9" customFormat="1" x14ac:dyDescent="0.3">
      <c r="H539" s="51"/>
      <c r="U539" s="63"/>
      <c r="V539" s="63"/>
      <c r="W539" s="63"/>
    </row>
    <row r="540" spans="8:23" s="9" customFormat="1" x14ac:dyDescent="0.3">
      <c r="H540" s="51"/>
      <c r="U540" s="63"/>
      <c r="V540" s="63"/>
      <c r="W540" s="63"/>
    </row>
    <row r="541" spans="8:23" s="9" customFormat="1" x14ac:dyDescent="0.3">
      <c r="H541" s="51"/>
      <c r="U541" s="63"/>
      <c r="V541" s="63"/>
      <c r="W541" s="63"/>
    </row>
    <row r="542" spans="8:23" s="9" customFormat="1" x14ac:dyDescent="0.3">
      <c r="H542" s="51"/>
      <c r="U542" s="63"/>
      <c r="V542" s="63"/>
      <c r="W542" s="63"/>
    </row>
    <row r="543" spans="8:23" s="9" customFormat="1" x14ac:dyDescent="0.3">
      <c r="H543" s="51"/>
      <c r="U543" s="63"/>
      <c r="V543" s="63"/>
      <c r="W543" s="63"/>
    </row>
    <row r="544" spans="8:23" s="9" customFormat="1" x14ac:dyDescent="0.3">
      <c r="H544" s="51"/>
      <c r="U544" s="63"/>
      <c r="V544" s="63"/>
      <c r="W544" s="63"/>
    </row>
    <row r="545" spans="8:23" s="9" customFormat="1" x14ac:dyDescent="0.3">
      <c r="H545" s="51"/>
      <c r="U545" s="63"/>
      <c r="V545" s="63"/>
      <c r="W545" s="63"/>
    </row>
    <row r="546" spans="8:23" s="9" customFormat="1" x14ac:dyDescent="0.3">
      <c r="H546" s="51"/>
      <c r="U546" s="63"/>
      <c r="V546" s="63"/>
      <c r="W546" s="63"/>
    </row>
    <row r="547" spans="8:23" s="9" customFormat="1" x14ac:dyDescent="0.3">
      <c r="H547" s="51"/>
      <c r="U547" s="63"/>
      <c r="V547" s="63"/>
      <c r="W547" s="63"/>
    </row>
    <row r="548" spans="8:23" s="9" customFormat="1" x14ac:dyDescent="0.3">
      <c r="H548" s="51"/>
      <c r="U548" s="63"/>
      <c r="V548" s="63"/>
      <c r="W548" s="63"/>
    </row>
    <row r="549" spans="8:23" s="9" customFormat="1" x14ac:dyDescent="0.3">
      <c r="H549" s="51"/>
      <c r="U549" s="63"/>
      <c r="V549" s="63"/>
      <c r="W549" s="63"/>
    </row>
    <row r="550" spans="8:23" s="9" customFormat="1" x14ac:dyDescent="0.3">
      <c r="H550" s="51"/>
      <c r="U550" s="63"/>
      <c r="V550" s="63"/>
      <c r="W550" s="63"/>
    </row>
    <row r="551" spans="8:23" s="9" customFormat="1" x14ac:dyDescent="0.3">
      <c r="H551" s="51"/>
      <c r="U551" s="63"/>
      <c r="V551" s="63"/>
      <c r="W551" s="63"/>
    </row>
    <row r="552" spans="8:23" s="9" customFormat="1" x14ac:dyDescent="0.3">
      <c r="H552" s="51"/>
      <c r="U552" s="63"/>
      <c r="V552" s="63"/>
      <c r="W552" s="63"/>
    </row>
    <row r="553" spans="8:23" s="9" customFormat="1" x14ac:dyDescent="0.3">
      <c r="H553" s="51"/>
      <c r="U553" s="63"/>
      <c r="V553" s="63"/>
      <c r="W553" s="63"/>
    </row>
    <row r="554" spans="8:23" s="9" customFormat="1" x14ac:dyDescent="0.3">
      <c r="H554" s="51"/>
      <c r="U554" s="63"/>
      <c r="V554" s="63"/>
      <c r="W554" s="63"/>
    </row>
    <row r="555" spans="8:23" s="9" customFormat="1" x14ac:dyDescent="0.3">
      <c r="H555" s="51"/>
      <c r="U555" s="63"/>
      <c r="V555" s="63"/>
      <c r="W555" s="63"/>
    </row>
    <row r="556" spans="8:23" s="9" customFormat="1" x14ac:dyDescent="0.3">
      <c r="H556" s="51"/>
      <c r="U556" s="63"/>
      <c r="V556" s="63"/>
      <c r="W556" s="63"/>
    </row>
    <row r="557" spans="8:23" s="9" customFormat="1" x14ac:dyDescent="0.3">
      <c r="H557" s="51"/>
      <c r="U557" s="63"/>
      <c r="V557" s="63"/>
      <c r="W557" s="63"/>
    </row>
    <row r="558" spans="8:23" s="9" customFormat="1" x14ac:dyDescent="0.3">
      <c r="H558" s="51"/>
      <c r="U558" s="63"/>
      <c r="V558" s="63"/>
      <c r="W558" s="63"/>
    </row>
    <row r="559" spans="8:23" s="9" customFormat="1" x14ac:dyDescent="0.3">
      <c r="H559" s="51"/>
      <c r="U559" s="63"/>
      <c r="V559" s="63"/>
      <c r="W559" s="63"/>
    </row>
    <row r="560" spans="8:23" s="9" customFormat="1" x14ac:dyDescent="0.3">
      <c r="H560" s="51"/>
      <c r="U560" s="63"/>
      <c r="V560" s="63"/>
      <c r="W560" s="63"/>
    </row>
    <row r="561" spans="8:23" s="9" customFormat="1" x14ac:dyDescent="0.3">
      <c r="H561" s="51"/>
      <c r="U561" s="63"/>
      <c r="V561" s="63"/>
      <c r="W561" s="63"/>
    </row>
    <row r="562" spans="8:23" s="9" customFormat="1" x14ac:dyDescent="0.3">
      <c r="H562" s="51"/>
      <c r="U562" s="63"/>
      <c r="V562" s="63"/>
      <c r="W562" s="63"/>
    </row>
    <row r="563" spans="8:23" s="9" customFormat="1" x14ac:dyDescent="0.3">
      <c r="H563" s="51"/>
      <c r="U563" s="63"/>
      <c r="V563" s="63"/>
      <c r="W563" s="63"/>
    </row>
    <row r="564" spans="8:23" s="9" customFormat="1" x14ac:dyDescent="0.3">
      <c r="H564" s="51"/>
      <c r="U564" s="63"/>
      <c r="V564" s="63"/>
      <c r="W564" s="63"/>
    </row>
    <row r="565" spans="8:23" s="9" customFormat="1" x14ac:dyDescent="0.3">
      <c r="H565" s="51"/>
      <c r="U565" s="63"/>
      <c r="V565" s="63"/>
      <c r="W565" s="63"/>
    </row>
    <row r="566" spans="8:23" s="9" customFormat="1" x14ac:dyDescent="0.3">
      <c r="H566" s="51"/>
      <c r="U566" s="63"/>
      <c r="V566" s="63"/>
      <c r="W566" s="63"/>
    </row>
    <row r="567" spans="8:23" s="9" customFormat="1" x14ac:dyDescent="0.3">
      <c r="H567" s="51"/>
      <c r="U567" s="63"/>
      <c r="V567" s="63"/>
      <c r="W567" s="63"/>
    </row>
    <row r="568" spans="8:23" s="9" customFormat="1" x14ac:dyDescent="0.3">
      <c r="H568" s="51"/>
      <c r="U568" s="63"/>
      <c r="V568" s="63"/>
      <c r="W568" s="63"/>
    </row>
    <row r="569" spans="8:23" s="9" customFormat="1" x14ac:dyDescent="0.3">
      <c r="H569" s="51"/>
      <c r="U569" s="63"/>
      <c r="V569" s="63"/>
      <c r="W569" s="63"/>
    </row>
    <row r="570" spans="8:23" s="9" customFormat="1" x14ac:dyDescent="0.3">
      <c r="H570" s="51"/>
      <c r="U570" s="63"/>
      <c r="V570" s="63"/>
      <c r="W570" s="63"/>
    </row>
    <row r="571" spans="8:23" s="9" customFormat="1" x14ac:dyDescent="0.3">
      <c r="H571" s="51"/>
      <c r="U571" s="63"/>
      <c r="V571" s="63"/>
      <c r="W571" s="63"/>
    </row>
    <row r="572" spans="8:23" s="9" customFormat="1" x14ac:dyDescent="0.3">
      <c r="H572" s="51"/>
      <c r="U572" s="63"/>
      <c r="V572" s="63"/>
      <c r="W572" s="63"/>
    </row>
    <row r="573" spans="8:23" s="9" customFormat="1" x14ac:dyDescent="0.3">
      <c r="H573" s="51"/>
      <c r="U573" s="63"/>
      <c r="V573" s="63"/>
      <c r="W573" s="63"/>
    </row>
    <row r="574" spans="8:23" s="9" customFormat="1" x14ac:dyDescent="0.3">
      <c r="H574" s="51"/>
      <c r="U574" s="63"/>
      <c r="V574" s="63"/>
      <c r="W574" s="63"/>
    </row>
    <row r="575" spans="8:23" s="9" customFormat="1" x14ac:dyDescent="0.3">
      <c r="H575" s="51"/>
      <c r="U575" s="63"/>
      <c r="V575" s="63"/>
      <c r="W575" s="63"/>
    </row>
    <row r="576" spans="8:23" s="9" customFormat="1" x14ac:dyDescent="0.3">
      <c r="H576" s="51"/>
      <c r="U576" s="63"/>
      <c r="V576" s="63"/>
      <c r="W576" s="63"/>
    </row>
    <row r="577" spans="8:23" s="9" customFormat="1" x14ac:dyDescent="0.3">
      <c r="H577" s="51"/>
      <c r="U577" s="63"/>
      <c r="V577" s="63"/>
      <c r="W577" s="63"/>
    </row>
    <row r="578" spans="8:23" s="9" customFormat="1" x14ac:dyDescent="0.3">
      <c r="H578" s="51"/>
      <c r="U578" s="63"/>
      <c r="V578" s="63"/>
      <c r="W578" s="63"/>
    </row>
    <row r="579" spans="8:23" s="9" customFormat="1" x14ac:dyDescent="0.3">
      <c r="H579" s="51"/>
      <c r="U579" s="63"/>
      <c r="V579" s="63"/>
      <c r="W579" s="63"/>
    </row>
    <row r="580" spans="8:23" s="9" customFormat="1" x14ac:dyDescent="0.3">
      <c r="H580" s="51"/>
      <c r="U580" s="63"/>
      <c r="V580" s="63"/>
      <c r="W580" s="63"/>
    </row>
    <row r="581" spans="8:23" s="9" customFormat="1" x14ac:dyDescent="0.3">
      <c r="H581" s="51"/>
      <c r="U581" s="63"/>
      <c r="V581" s="63"/>
      <c r="W581" s="63"/>
    </row>
    <row r="582" spans="8:23" s="9" customFormat="1" x14ac:dyDescent="0.3">
      <c r="H582" s="51"/>
      <c r="U582" s="63"/>
      <c r="V582" s="63"/>
      <c r="W582" s="63"/>
    </row>
    <row r="583" spans="8:23" s="9" customFormat="1" x14ac:dyDescent="0.3">
      <c r="H583" s="51"/>
      <c r="U583" s="63"/>
      <c r="V583" s="63"/>
      <c r="W583" s="63"/>
    </row>
    <row r="584" spans="8:23" s="9" customFormat="1" x14ac:dyDescent="0.3">
      <c r="H584" s="51"/>
      <c r="U584" s="63"/>
      <c r="V584" s="63"/>
      <c r="W584" s="63"/>
    </row>
    <row r="585" spans="8:23" s="9" customFormat="1" x14ac:dyDescent="0.3">
      <c r="H585" s="51"/>
      <c r="U585" s="63"/>
      <c r="V585" s="63"/>
      <c r="W585" s="63"/>
    </row>
    <row r="586" spans="8:23" s="9" customFormat="1" x14ac:dyDescent="0.3">
      <c r="H586" s="51"/>
      <c r="U586" s="63"/>
      <c r="V586" s="63"/>
      <c r="W586" s="63"/>
    </row>
    <row r="587" spans="8:23" s="9" customFormat="1" x14ac:dyDescent="0.3">
      <c r="H587" s="51"/>
      <c r="U587" s="63"/>
      <c r="V587" s="63"/>
      <c r="W587" s="63"/>
    </row>
    <row r="588" spans="8:23" s="9" customFormat="1" x14ac:dyDescent="0.3">
      <c r="H588" s="51"/>
      <c r="U588" s="63"/>
      <c r="V588" s="63"/>
      <c r="W588" s="63"/>
    </row>
    <row r="589" spans="8:23" s="9" customFormat="1" x14ac:dyDescent="0.3">
      <c r="H589" s="51"/>
      <c r="U589" s="63"/>
      <c r="V589" s="63"/>
      <c r="W589" s="63"/>
    </row>
    <row r="590" spans="8:23" s="9" customFormat="1" x14ac:dyDescent="0.3">
      <c r="H590" s="51"/>
      <c r="U590" s="63"/>
      <c r="V590" s="63"/>
      <c r="W590" s="63"/>
    </row>
    <row r="591" spans="8:23" s="9" customFormat="1" x14ac:dyDescent="0.3">
      <c r="H591" s="51"/>
      <c r="U591" s="63"/>
      <c r="V591" s="63"/>
      <c r="W591" s="63"/>
    </row>
    <row r="592" spans="8:23" s="9" customFormat="1" x14ac:dyDescent="0.3">
      <c r="H592" s="51"/>
      <c r="U592" s="63"/>
      <c r="V592" s="63"/>
      <c r="W592" s="63"/>
    </row>
    <row r="593" spans="8:23" s="9" customFormat="1" x14ac:dyDescent="0.3">
      <c r="H593" s="51"/>
      <c r="U593" s="63"/>
      <c r="V593" s="63"/>
      <c r="W593" s="63"/>
    </row>
    <row r="594" spans="8:23" s="9" customFormat="1" x14ac:dyDescent="0.3">
      <c r="H594" s="51"/>
      <c r="U594" s="63"/>
      <c r="V594" s="63"/>
      <c r="W594" s="63"/>
    </row>
    <row r="595" spans="8:23" s="9" customFormat="1" x14ac:dyDescent="0.3">
      <c r="H595" s="51"/>
      <c r="U595" s="63"/>
      <c r="V595" s="63"/>
      <c r="W595" s="63"/>
    </row>
    <row r="596" spans="8:23" s="9" customFormat="1" x14ac:dyDescent="0.3">
      <c r="H596" s="51"/>
      <c r="U596" s="63"/>
      <c r="V596" s="63"/>
      <c r="W596" s="63"/>
    </row>
    <row r="597" spans="8:23" s="9" customFormat="1" x14ac:dyDescent="0.3">
      <c r="H597" s="51"/>
      <c r="U597" s="63"/>
      <c r="V597" s="63"/>
      <c r="W597" s="63"/>
    </row>
    <row r="598" spans="8:23" s="9" customFormat="1" x14ac:dyDescent="0.3">
      <c r="H598" s="51"/>
      <c r="U598" s="63"/>
      <c r="V598" s="63"/>
      <c r="W598" s="63"/>
    </row>
    <row r="599" spans="8:23" s="9" customFormat="1" x14ac:dyDescent="0.3">
      <c r="H599" s="51"/>
      <c r="U599" s="63"/>
      <c r="V599" s="63"/>
      <c r="W599" s="63"/>
    </row>
    <row r="600" spans="8:23" s="9" customFormat="1" x14ac:dyDescent="0.3">
      <c r="H600" s="51"/>
      <c r="U600" s="63"/>
      <c r="V600" s="63"/>
      <c r="W600" s="63"/>
    </row>
    <row r="601" spans="8:23" s="9" customFormat="1" x14ac:dyDescent="0.3">
      <c r="H601" s="51"/>
      <c r="U601" s="63"/>
      <c r="V601" s="63"/>
      <c r="W601" s="63"/>
    </row>
    <row r="602" spans="8:23" s="9" customFormat="1" x14ac:dyDescent="0.3">
      <c r="H602" s="51"/>
      <c r="U602" s="63"/>
      <c r="V602" s="63"/>
      <c r="W602" s="63"/>
    </row>
    <row r="603" spans="8:23" s="9" customFormat="1" x14ac:dyDescent="0.3">
      <c r="H603" s="51"/>
      <c r="U603" s="63"/>
      <c r="V603" s="63"/>
      <c r="W603" s="63"/>
    </row>
    <row r="604" spans="8:23" s="9" customFormat="1" x14ac:dyDescent="0.3">
      <c r="H604" s="51"/>
      <c r="U604" s="63"/>
      <c r="V604" s="63"/>
      <c r="W604" s="63"/>
    </row>
    <row r="605" spans="8:23" s="9" customFormat="1" x14ac:dyDescent="0.3">
      <c r="H605" s="51"/>
      <c r="U605" s="63"/>
      <c r="V605" s="63"/>
      <c r="W605" s="63"/>
    </row>
    <row r="606" spans="8:23" s="9" customFormat="1" x14ac:dyDescent="0.3">
      <c r="H606" s="51"/>
      <c r="U606" s="63"/>
      <c r="V606" s="63"/>
      <c r="W606" s="63"/>
    </row>
    <row r="607" spans="8:23" s="9" customFormat="1" x14ac:dyDescent="0.3">
      <c r="H607" s="51"/>
      <c r="U607" s="63"/>
      <c r="V607" s="63"/>
      <c r="W607" s="63"/>
    </row>
    <row r="608" spans="8:23" s="9" customFormat="1" x14ac:dyDescent="0.3">
      <c r="H608" s="51"/>
      <c r="U608" s="63"/>
      <c r="V608" s="63"/>
      <c r="W608" s="63"/>
    </row>
    <row r="609" spans="8:23" s="9" customFormat="1" x14ac:dyDescent="0.3">
      <c r="H609" s="51"/>
      <c r="U609" s="63"/>
      <c r="V609" s="63"/>
      <c r="W609" s="63"/>
    </row>
    <row r="610" spans="8:23" s="9" customFormat="1" x14ac:dyDescent="0.3">
      <c r="H610" s="51"/>
      <c r="U610" s="63"/>
      <c r="V610" s="63"/>
      <c r="W610" s="63"/>
    </row>
    <row r="611" spans="8:23" s="9" customFormat="1" x14ac:dyDescent="0.3">
      <c r="H611" s="51"/>
      <c r="U611" s="63"/>
      <c r="V611" s="63"/>
      <c r="W611" s="63"/>
    </row>
    <row r="612" spans="8:23" s="9" customFormat="1" x14ac:dyDescent="0.3">
      <c r="H612" s="51"/>
      <c r="U612" s="63"/>
      <c r="V612" s="63"/>
      <c r="W612" s="63"/>
    </row>
    <row r="613" spans="8:23" s="9" customFormat="1" x14ac:dyDescent="0.3">
      <c r="H613" s="51"/>
      <c r="U613" s="63"/>
      <c r="V613" s="63"/>
      <c r="W613" s="63"/>
    </row>
    <row r="614" spans="8:23" s="9" customFormat="1" x14ac:dyDescent="0.3">
      <c r="H614" s="51"/>
      <c r="U614" s="63"/>
      <c r="V614" s="63"/>
      <c r="W614" s="63"/>
    </row>
    <row r="615" spans="8:23" s="9" customFormat="1" x14ac:dyDescent="0.3">
      <c r="H615" s="51"/>
      <c r="U615" s="63"/>
      <c r="V615" s="63"/>
      <c r="W615" s="63"/>
    </row>
    <row r="616" spans="8:23" s="9" customFormat="1" x14ac:dyDescent="0.3">
      <c r="H616" s="51"/>
      <c r="U616" s="63"/>
      <c r="V616" s="63"/>
      <c r="W616" s="63"/>
    </row>
    <row r="617" spans="8:23" s="9" customFormat="1" x14ac:dyDescent="0.3">
      <c r="H617" s="51"/>
      <c r="U617" s="63"/>
      <c r="V617" s="63"/>
      <c r="W617" s="63"/>
    </row>
    <row r="618" spans="8:23" s="9" customFormat="1" x14ac:dyDescent="0.3">
      <c r="H618" s="51"/>
      <c r="U618" s="63"/>
      <c r="V618" s="63"/>
      <c r="W618" s="63"/>
    </row>
    <row r="619" spans="8:23" s="9" customFormat="1" x14ac:dyDescent="0.3">
      <c r="H619" s="51"/>
      <c r="U619" s="63"/>
      <c r="V619" s="63"/>
      <c r="W619" s="63"/>
    </row>
    <row r="620" spans="8:23" s="9" customFormat="1" x14ac:dyDescent="0.3">
      <c r="H620" s="51"/>
      <c r="U620" s="63"/>
      <c r="V620" s="63"/>
      <c r="W620" s="63"/>
    </row>
    <row r="621" spans="8:23" s="9" customFormat="1" x14ac:dyDescent="0.3">
      <c r="H621" s="51"/>
      <c r="U621" s="63"/>
      <c r="V621" s="63"/>
      <c r="W621" s="63"/>
    </row>
    <row r="622" spans="8:23" s="9" customFormat="1" x14ac:dyDescent="0.3">
      <c r="H622" s="51"/>
      <c r="U622" s="63"/>
      <c r="V622" s="63"/>
      <c r="W622" s="63"/>
    </row>
    <row r="623" spans="8:23" s="9" customFormat="1" x14ac:dyDescent="0.3">
      <c r="H623" s="51"/>
      <c r="U623" s="63"/>
      <c r="V623" s="63"/>
      <c r="W623" s="63"/>
    </row>
    <row r="624" spans="8:23" s="9" customFormat="1" x14ac:dyDescent="0.3">
      <c r="H624" s="51"/>
      <c r="U624" s="63"/>
      <c r="V624" s="63"/>
      <c r="W624" s="63"/>
    </row>
    <row r="625" spans="8:23" s="9" customFormat="1" x14ac:dyDescent="0.3">
      <c r="H625" s="51"/>
      <c r="U625" s="63"/>
      <c r="V625" s="63"/>
      <c r="W625" s="63"/>
    </row>
    <row r="626" spans="8:23" s="9" customFormat="1" x14ac:dyDescent="0.3">
      <c r="H626" s="51"/>
      <c r="U626" s="63"/>
      <c r="V626" s="63"/>
      <c r="W626" s="63"/>
    </row>
    <row r="627" spans="8:23" s="9" customFormat="1" x14ac:dyDescent="0.3">
      <c r="H627" s="51"/>
      <c r="U627" s="63"/>
      <c r="V627" s="63"/>
      <c r="W627" s="63"/>
    </row>
    <row r="628" spans="8:23" s="9" customFormat="1" x14ac:dyDescent="0.3">
      <c r="H628" s="51"/>
      <c r="U628" s="63"/>
      <c r="V628" s="63"/>
      <c r="W628" s="63"/>
    </row>
    <row r="629" spans="8:23" s="9" customFormat="1" x14ac:dyDescent="0.3">
      <c r="H629" s="51"/>
      <c r="U629" s="63"/>
      <c r="V629" s="63"/>
      <c r="W629" s="63"/>
    </row>
    <row r="630" spans="8:23" s="9" customFormat="1" x14ac:dyDescent="0.3">
      <c r="H630" s="51"/>
      <c r="U630" s="63"/>
      <c r="V630" s="63"/>
      <c r="W630" s="63"/>
    </row>
    <row r="631" spans="8:23" s="9" customFormat="1" x14ac:dyDescent="0.3">
      <c r="H631" s="51"/>
      <c r="U631" s="63"/>
      <c r="V631" s="63"/>
      <c r="W631" s="63"/>
    </row>
    <row r="632" spans="8:23" s="9" customFormat="1" x14ac:dyDescent="0.3">
      <c r="H632" s="51"/>
      <c r="U632" s="63"/>
      <c r="V632" s="63"/>
      <c r="W632" s="63"/>
    </row>
    <row r="633" spans="8:23" s="9" customFormat="1" x14ac:dyDescent="0.3">
      <c r="H633" s="51"/>
      <c r="U633" s="63"/>
      <c r="V633" s="63"/>
      <c r="W633" s="63"/>
    </row>
    <row r="634" spans="8:23" s="9" customFormat="1" x14ac:dyDescent="0.3">
      <c r="H634" s="51"/>
      <c r="U634" s="63"/>
      <c r="V634" s="63"/>
      <c r="W634" s="63"/>
    </row>
    <row r="635" spans="8:23" s="9" customFormat="1" x14ac:dyDescent="0.3">
      <c r="H635" s="51"/>
      <c r="U635" s="63"/>
      <c r="V635" s="63"/>
      <c r="W635" s="63"/>
    </row>
    <row r="636" spans="8:23" s="9" customFormat="1" x14ac:dyDescent="0.3">
      <c r="H636" s="51"/>
      <c r="U636" s="63"/>
      <c r="V636" s="63"/>
      <c r="W636" s="63"/>
    </row>
    <row r="637" spans="8:23" s="9" customFormat="1" x14ac:dyDescent="0.3">
      <c r="H637" s="51"/>
      <c r="U637" s="63"/>
      <c r="V637" s="63"/>
      <c r="W637" s="63"/>
    </row>
    <row r="638" spans="8:23" s="9" customFormat="1" x14ac:dyDescent="0.3">
      <c r="H638" s="51"/>
      <c r="U638" s="63"/>
      <c r="V638" s="63"/>
      <c r="W638" s="63"/>
    </row>
    <row r="639" spans="8:23" s="9" customFormat="1" x14ac:dyDescent="0.3">
      <c r="H639" s="51"/>
      <c r="U639" s="63"/>
      <c r="V639" s="63"/>
      <c r="W639" s="63"/>
    </row>
    <row r="640" spans="8:23" s="9" customFormat="1" x14ac:dyDescent="0.3">
      <c r="H640" s="51"/>
      <c r="U640" s="63"/>
      <c r="V640" s="63"/>
      <c r="W640" s="63"/>
    </row>
    <row r="641" spans="8:23" s="9" customFormat="1" x14ac:dyDescent="0.3">
      <c r="H641" s="51"/>
      <c r="U641" s="63"/>
      <c r="V641" s="63"/>
      <c r="W641" s="63"/>
    </row>
    <row r="642" spans="8:23" s="9" customFormat="1" x14ac:dyDescent="0.3">
      <c r="H642" s="51"/>
      <c r="U642" s="63"/>
      <c r="V642" s="63"/>
      <c r="W642" s="63"/>
    </row>
    <row r="643" spans="8:23" s="9" customFormat="1" x14ac:dyDescent="0.3">
      <c r="H643" s="51"/>
      <c r="U643" s="63"/>
      <c r="V643" s="63"/>
      <c r="W643" s="63"/>
    </row>
    <row r="644" spans="8:23" s="9" customFormat="1" x14ac:dyDescent="0.3">
      <c r="H644" s="51"/>
      <c r="U644" s="63"/>
      <c r="V644" s="63"/>
      <c r="W644" s="63"/>
    </row>
    <row r="645" spans="8:23" s="9" customFormat="1" x14ac:dyDescent="0.3">
      <c r="H645" s="51"/>
      <c r="U645" s="63"/>
      <c r="V645" s="63"/>
      <c r="W645" s="63"/>
    </row>
    <row r="646" spans="8:23" s="9" customFormat="1" x14ac:dyDescent="0.3">
      <c r="H646" s="51"/>
      <c r="U646" s="63"/>
      <c r="V646" s="63"/>
      <c r="W646" s="63"/>
    </row>
    <row r="647" spans="8:23" s="9" customFormat="1" x14ac:dyDescent="0.3">
      <c r="H647" s="51"/>
      <c r="U647" s="63"/>
      <c r="V647" s="63"/>
      <c r="W647" s="63"/>
    </row>
    <row r="648" spans="8:23" s="9" customFormat="1" x14ac:dyDescent="0.3">
      <c r="H648" s="51"/>
      <c r="U648" s="63"/>
      <c r="V648" s="63"/>
      <c r="W648" s="63"/>
    </row>
    <row r="649" spans="8:23" s="9" customFormat="1" x14ac:dyDescent="0.3">
      <c r="H649" s="51"/>
      <c r="U649" s="63"/>
      <c r="V649" s="63"/>
      <c r="W649" s="63"/>
    </row>
    <row r="650" spans="8:23" s="9" customFormat="1" x14ac:dyDescent="0.3">
      <c r="H650" s="51"/>
      <c r="U650" s="63"/>
      <c r="V650" s="63"/>
      <c r="W650" s="63"/>
    </row>
    <row r="651" spans="8:23" s="9" customFormat="1" x14ac:dyDescent="0.3">
      <c r="H651" s="51"/>
      <c r="U651" s="63"/>
      <c r="V651" s="63"/>
      <c r="W651" s="63"/>
    </row>
    <row r="652" spans="8:23" s="9" customFormat="1" x14ac:dyDescent="0.3">
      <c r="H652" s="51"/>
      <c r="U652" s="63"/>
      <c r="V652" s="63"/>
      <c r="W652" s="63"/>
    </row>
    <row r="653" spans="8:23" s="9" customFormat="1" x14ac:dyDescent="0.3">
      <c r="H653" s="51"/>
      <c r="U653" s="63"/>
      <c r="V653" s="63"/>
      <c r="W653" s="63"/>
    </row>
    <row r="654" spans="8:23" s="9" customFormat="1" x14ac:dyDescent="0.3">
      <c r="H654" s="51"/>
      <c r="U654" s="63"/>
      <c r="V654" s="63"/>
      <c r="W654" s="63"/>
    </row>
    <row r="655" spans="8:23" s="9" customFormat="1" x14ac:dyDescent="0.3">
      <c r="H655" s="51"/>
      <c r="U655" s="63"/>
      <c r="V655" s="63"/>
      <c r="W655" s="63"/>
    </row>
    <row r="656" spans="8:23" s="9" customFormat="1" x14ac:dyDescent="0.3">
      <c r="H656" s="51"/>
      <c r="U656" s="63"/>
      <c r="V656" s="63"/>
      <c r="W656" s="63"/>
    </row>
    <row r="657" spans="8:23" s="9" customFormat="1" x14ac:dyDescent="0.3">
      <c r="H657" s="51"/>
      <c r="U657" s="63"/>
      <c r="V657" s="63"/>
      <c r="W657" s="63"/>
    </row>
    <row r="658" spans="8:23" s="9" customFormat="1" x14ac:dyDescent="0.3">
      <c r="H658" s="51"/>
      <c r="U658" s="63"/>
      <c r="V658" s="63"/>
      <c r="W658" s="63"/>
    </row>
    <row r="659" spans="8:23" s="9" customFormat="1" x14ac:dyDescent="0.3">
      <c r="H659" s="51"/>
      <c r="U659" s="63"/>
      <c r="V659" s="63"/>
      <c r="W659" s="63"/>
    </row>
    <row r="660" spans="8:23" s="9" customFormat="1" x14ac:dyDescent="0.3">
      <c r="H660" s="51"/>
      <c r="U660" s="63"/>
      <c r="V660" s="63"/>
      <c r="W660" s="63"/>
    </row>
    <row r="661" spans="8:23" s="9" customFormat="1" x14ac:dyDescent="0.3">
      <c r="H661" s="51"/>
      <c r="U661" s="63"/>
      <c r="V661" s="63"/>
      <c r="W661" s="63"/>
    </row>
    <row r="662" spans="8:23" s="9" customFormat="1" x14ac:dyDescent="0.3">
      <c r="H662" s="51"/>
      <c r="U662" s="63"/>
      <c r="V662" s="63"/>
      <c r="W662" s="63"/>
    </row>
    <row r="663" spans="8:23" s="9" customFormat="1" x14ac:dyDescent="0.3">
      <c r="H663" s="51"/>
      <c r="U663" s="63"/>
      <c r="V663" s="63"/>
      <c r="W663" s="63"/>
    </row>
    <row r="664" spans="8:23" s="9" customFormat="1" x14ac:dyDescent="0.3">
      <c r="H664" s="51"/>
      <c r="U664" s="63"/>
      <c r="V664" s="63"/>
      <c r="W664" s="63"/>
    </row>
    <row r="665" spans="8:23" s="9" customFormat="1" x14ac:dyDescent="0.3">
      <c r="H665" s="51"/>
      <c r="U665" s="63"/>
      <c r="V665" s="63"/>
      <c r="W665" s="63"/>
    </row>
    <row r="666" spans="8:23" s="9" customFormat="1" x14ac:dyDescent="0.3">
      <c r="H666" s="51"/>
      <c r="U666" s="63"/>
      <c r="V666" s="63"/>
      <c r="W666" s="63"/>
    </row>
    <row r="667" spans="8:23" s="9" customFormat="1" x14ac:dyDescent="0.3">
      <c r="H667" s="51"/>
      <c r="U667" s="63"/>
      <c r="V667" s="63"/>
      <c r="W667" s="63"/>
    </row>
    <row r="668" spans="8:23" s="9" customFormat="1" x14ac:dyDescent="0.3">
      <c r="H668" s="51"/>
      <c r="U668" s="63"/>
      <c r="V668" s="63"/>
      <c r="W668" s="63"/>
    </row>
    <row r="669" spans="8:23" s="9" customFormat="1" x14ac:dyDescent="0.3">
      <c r="H669" s="51"/>
      <c r="U669" s="63"/>
      <c r="V669" s="63"/>
      <c r="W669" s="63"/>
    </row>
    <row r="670" spans="8:23" s="9" customFormat="1" x14ac:dyDescent="0.3">
      <c r="H670" s="51"/>
      <c r="U670" s="63"/>
      <c r="V670" s="63"/>
      <c r="W670" s="63"/>
    </row>
    <row r="671" spans="8:23" s="9" customFormat="1" x14ac:dyDescent="0.3">
      <c r="H671" s="51"/>
      <c r="U671" s="63"/>
      <c r="V671" s="63"/>
      <c r="W671" s="63"/>
    </row>
    <row r="672" spans="8:23" s="9" customFormat="1" x14ac:dyDescent="0.3">
      <c r="H672" s="51"/>
      <c r="U672" s="63"/>
      <c r="V672" s="63"/>
      <c r="W672" s="63"/>
    </row>
    <row r="673" spans="8:23" s="9" customFormat="1" x14ac:dyDescent="0.3">
      <c r="H673" s="51"/>
      <c r="U673" s="63"/>
      <c r="V673" s="63"/>
      <c r="W673" s="63"/>
    </row>
    <row r="674" spans="8:23" s="9" customFormat="1" x14ac:dyDescent="0.3">
      <c r="H674" s="51"/>
      <c r="U674" s="63"/>
      <c r="V674" s="63"/>
      <c r="W674" s="63"/>
    </row>
    <row r="675" spans="8:23" s="9" customFormat="1" x14ac:dyDescent="0.3">
      <c r="H675" s="51"/>
      <c r="U675" s="63"/>
      <c r="V675" s="63"/>
      <c r="W675" s="63"/>
    </row>
    <row r="676" spans="8:23" s="9" customFormat="1" x14ac:dyDescent="0.3">
      <c r="H676" s="51"/>
      <c r="U676" s="63"/>
      <c r="V676" s="63"/>
      <c r="W676" s="63"/>
    </row>
    <row r="677" spans="8:23" s="9" customFormat="1" x14ac:dyDescent="0.3">
      <c r="H677" s="51"/>
      <c r="U677" s="63"/>
      <c r="V677" s="63"/>
      <c r="W677" s="63"/>
    </row>
    <row r="678" spans="8:23" s="9" customFormat="1" x14ac:dyDescent="0.3">
      <c r="H678" s="51"/>
      <c r="U678" s="63"/>
      <c r="V678" s="63"/>
      <c r="W678" s="63"/>
    </row>
    <row r="679" spans="8:23" s="9" customFormat="1" x14ac:dyDescent="0.3">
      <c r="H679" s="51"/>
      <c r="U679" s="63"/>
      <c r="V679" s="63"/>
      <c r="W679" s="63"/>
    </row>
    <row r="680" spans="8:23" s="9" customFormat="1" x14ac:dyDescent="0.3">
      <c r="H680" s="51"/>
      <c r="U680" s="63"/>
      <c r="V680" s="63"/>
      <c r="W680" s="63"/>
    </row>
    <row r="681" spans="8:23" s="9" customFormat="1" x14ac:dyDescent="0.3">
      <c r="H681" s="51"/>
      <c r="U681" s="63"/>
      <c r="V681" s="63"/>
      <c r="W681" s="63"/>
    </row>
    <row r="682" spans="8:23" s="9" customFormat="1" x14ac:dyDescent="0.3">
      <c r="H682" s="51"/>
      <c r="U682" s="63"/>
      <c r="V682" s="63"/>
      <c r="W682" s="63"/>
    </row>
    <row r="683" spans="8:23" s="9" customFormat="1" x14ac:dyDescent="0.3">
      <c r="H683" s="51"/>
      <c r="U683" s="63"/>
      <c r="V683" s="63"/>
      <c r="W683" s="63"/>
    </row>
    <row r="684" spans="8:23" s="9" customFormat="1" x14ac:dyDescent="0.3">
      <c r="H684" s="51"/>
      <c r="U684" s="63"/>
      <c r="V684" s="63"/>
      <c r="W684" s="63"/>
    </row>
    <row r="685" spans="8:23" s="9" customFormat="1" x14ac:dyDescent="0.3">
      <c r="H685" s="51"/>
      <c r="U685" s="63"/>
      <c r="V685" s="63"/>
      <c r="W685" s="63"/>
    </row>
    <row r="686" spans="8:23" s="9" customFormat="1" x14ac:dyDescent="0.3">
      <c r="H686" s="51"/>
      <c r="U686" s="63"/>
      <c r="V686" s="63"/>
      <c r="W686" s="63"/>
    </row>
    <row r="687" spans="8:23" s="9" customFormat="1" x14ac:dyDescent="0.3">
      <c r="H687" s="51"/>
      <c r="U687" s="63"/>
      <c r="V687" s="63"/>
      <c r="W687" s="63"/>
    </row>
    <row r="688" spans="8:23" s="9" customFormat="1" x14ac:dyDescent="0.3">
      <c r="H688" s="51"/>
      <c r="U688" s="63"/>
      <c r="V688" s="63"/>
      <c r="W688" s="63"/>
    </row>
    <row r="689" spans="8:23" s="9" customFormat="1" x14ac:dyDescent="0.3">
      <c r="H689" s="51"/>
      <c r="U689" s="63"/>
      <c r="V689" s="63"/>
      <c r="W689" s="63"/>
    </row>
    <row r="690" spans="8:23" s="9" customFormat="1" x14ac:dyDescent="0.3">
      <c r="H690" s="51"/>
      <c r="U690" s="63"/>
      <c r="V690" s="63"/>
      <c r="W690" s="63"/>
    </row>
    <row r="691" spans="8:23" s="9" customFormat="1" x14ac:dyDescent="0.3">
      <c r="H691" s="51"/>
      <c r="U691" s="63"/>
      <c r="V691" s="63"/>
      <c r="W691" s="63"/>
    </row>
    <row r="692" spans="8:23" s="9" customFormat="1" x14ac:dyDescent="0.3">
      <c r="H692" s="51"/>
      <c r="U692" s="63"/>
      <c r="V692" s="63"/>
      <c r="W692" s="63"/>
    </row>
    <row r="693" spans="8:23" s="9" customFormat="1" x14ac:dyDescent="0.3">
      <c r="H693" s="51"/>
      <c r="U693" s="63"/>
      <c r="V693" s="63"/>
      <c r="W693" s="63"/>
    </row>
    <row r="694" spans="8:23" s="9" customFormat="1" x14ac:dyDescent="0.3">
      <c r="H694" s="51"/>
      <c r="U694" s="63"/>
      <c r="V694" s="63"/>
      <c r="W694" s="63"/>
    </row>
    <row r="695" spans="8:23" s="9" customFormat="1" x14ac:dyDescent="0.3">
      <c r="H695" s="51"/>
      <c r="U695" s="63"/>
      <c r="V695" s="63"/>
      <c r="W695" s="63"/>
    </row>
    <row r="696" spans="8:23" s="9" customFormat="1" x14ac:dyDescent="0.3">
      <c r="H696" s="51"/>
      <c r="U696" s="63"/>
      <c r="V696" s="63"/>
      <c r="W696" s="63"/>
    </row>
    <row r="697" spans="8:23" s="9" customFormat="1" x14ac:dyDescent="0.3">
      <c r="H697" s="51"/>
      <c r="U697" s="63"/>
      <c r="V697" s="63"/>
      <c r="W697" s="63"/>
    </row>
    <row r="698" spans="8:23" s="9" customFormat="1" x14ac:dyDescent="0.3">
      <c r="H698" s="51"/>
      <c r="U698" s="63"/>
      <c r="V698" s="63"/>
      <c r="W698" s="63"/>
    </row>
    <row r="699" spans="8:23" s="9" customFormat="1" x14ac:dyDescent="0.3">
      <c r="H699" s="51"/>
      <c r="U699" s="63"/>
      <c r="V699" s="63"/>
      <c r="W699" s="63"/>
    </row>
    <row r="700" spans="8:23" s="9" customFormat="1" x14ac:dyDescent="0.3">
      <c r="H700" s="51"/>
      <c r="U700" s="63"/>
      <c r="V700" s="63"/>
      <c r="W700" s="63"/>
    </row>
    <row r="701" spans="8:23" s="9" customFormat="1" x14ac:dyDescent="0.3">
      <c r="H701" s="51"/>
      <c r="U701" s="63"/>
      <c r="V701" s="63"/>
      <c r="W701" s="63"/>
    </row>
    <row r="702" spans="8:23" s="9" customFormat="1" x14ac:dyDescent="0.3">
      <c r="H702" s="51"/>
      <c r="U702" s="63"/>
      <c r="V702" s="63"/>
      <c r="W702" s="63"/>
    </row>
    <row r="703" spans="8:23" s="9" customFormat="1" x14ac:dyDescent="0.3">
      <c r="H703" s="51"/>
      <c r="U703" s="63"/>
      <c r="V703" s="63"/>
      <c r="W703" s="63"/>
    </row>
    <row r="704" spans="8:23" s="9" customFormat="1" x14ac:dyDescent="0.3">
      <c r="H704" s="51"/>
      <c r="U704" s="63"/>
      <c r="V704" s="63"/>
      <c r="W704" s="63"/>
    </row>
    <row r="705" spans="8:23" s="9" customFormat="1" x14ac:dyDescent="0.3">
      <c r="H705" s="51"/>
      <c r="U705" s="63"/>
      <c r="V705" s="63"/>
      <c r="W705" s="63"/>
    </row>
    <row r="706" spans="8:23" s="9" customFormat="1" x14ac:dyDescent="0.3">
      <c r="H706" s="51"/>
      <c r="U706" s="63"/>
      <c r="V706" s="63"/>
      <c r="W706" s="63"/>
    </row>
    <row r="707" spans="8:23" s="9" customFormat="1" x14ac:dyDescent="0.3">
      <c r="H707" s="51"/>
      <c r="U707" s="63"/>
      <c r="V707" s="63"/>
      <c r="W707" s="63"/>
    </row>
    <row r="708" spans="8:23" s="9" customFormat="1" x14ac:dyDescent="0.3">
      <c r="H708" s="51"/>
      <c r="U708" s="63"/>
      <c r="V708" s="63"/>
      <c r="W708" s="63"/>
    </row>
    <row r="709" spans="8:23" s="9" customFormat="1" x14ac:dyDescent="0.3">
      <c r="H709" s="51"/>
      <c r="U709" s="63"/>
      <c r="V709" s="63"/>
      <c r="W709" s="63"/>
    </row>
    <row r="710" spans="8:23" s="9" customFormat="1" x14ac:dyDescent="0.3">
      <c r="H710" s="51"/>
      <c r="U710" s="63"/>
      <c r="V710" s="63"/>
      <c r="W710" s="63"/>
    </row>
    <row r="711" spans="8:23" s="9" customFormat="1" x14ac:dyDescent="0.3">
      <c r="H711" s="51"/>
      <c r="U711" s="63"/>
      <c r="V711" s="63"/>
      <c r="W711" s="63"/>
    </row>
    <row r="712" spans="8:23" s="9" customFormat="1" x14ac:dyDescent="0.3">
      <c r="H712" s="51"/>
      <c r="U712" s="63"/>
      <c r="V712" s="63"/>
      <c r="W712" s="63"/>
    </row>
    <row r="713" spans="8:23" s="9" customFormat="1" x14ac:dyDescent="0.3">
      <c r="H713" s="51"/>
      <c r="U713" s="63"/>
      <c r="V713" s="63"/>
      <c r="W713" s="63"/>
    </row>
    <row r="714" spans="8:23" s="9" customFormat="1" x14ac:dyDescent="0.3">
      <c r="H714" s="51"/>
      <c r="U714" s="63"/>
      <c r="V714" s="63"/>
      <c r="W714" s="63"/>
    </row>
    <row r="715" spans="8:23" s="9" customFormat="1" x14ac:dyDescent="0.3">
      <c r="H715" s="51"/>
      <c r="U715" s="63"/>
      <c r="V715" s="63"/>
      <c r="W715" s="63"/>
    </row>
    <row r="716" spans="8:23" s="9" customFormat="1" x14ac:dyDescent="0.3">
      <c r="H716" s="51"/>
      <c r="U716" s="63"/>
      <c r="V716" s="63"/>
      <c r="W716" s="63"/>
    </row>
    <row r="717" spans="8:23" s="9" customFormat="1" x14ac:dyDescent="0.3">
      <c r="H717" s="51"/>
      <c r="U717" s="63"/>
      <c r="V717" s="63"/>
      <c r="W717" s="63"/>
    </row>
    <row r="718" spans="8:23" s="9" customFormat="1" x14ac:dyDescent="0.3">
      <c r="H718" s="51"/>
      <c r="U718" s="63"/>
      <c r="V718" s="63"/>
      <c r="W718" s="63"/>
    </row>
    <row r="719" spans="8:23" s="9" customFormat="1" x14ac:dyDescent="0.3">
      <c r="H719" s="51"/>
      <c r="U719" s="63"/>
      <c r="V719" s="63"/>
      <c r="W719" s="63"/>
    </row>
    <row r="720" spans="8:23" s="9" customFormat="1" x14ac:dyDescent="0.3">
      <c r="H720" s="51"/>
      <c r="U720" s="63"/>
      <c r="V720" s="63"/>
      <c r="W720" s="63"/>
    </row>
    <row r="721" spans="8:23" s="9" customFormat="1" x14ac:dyDescent="0.3">
      <c r="H721" s="51"/>
      <c r="U721" s="63"/>
      <c r="V721" s="63"/>
      <c r="W721" s="63"/>
    </row>
    <row r="722" spans="8:23" s="9" customFormat="1" x14ac:dyDescent="0.3">
      <c r="H722" s="51"/>
      <c r="U722" s="63"/>
      <c r="V722" s="63"/>
      <c r="W722" s="63"/>
    </row>
    <row r="723" spans="8:23" s="9" customFormat="1" x14ac:dyDescent="0.3">
      <c r="H723" s="51"/>
      <c r="U723" s="63"/>
      <c r="V723" s="63"/>
      <c r="W723" s="63"/>
    </row>
    <row r="724" spans="8:23" s="9" customFormat="1" x14ac:dyDescent="0.3">
      <c r="H724" s="51"/>
      <c r="U724" s="63"/>
      <c r="V724" s="63"/>
      <c r="W724" s="63"/>
    </row>
    <row r="725" spans="8:23" s="9" customFormat="1" x14ac:dyDescent="0.3">
      <c r="H725" s="51"/>
      <c r="U725" s="63"/>
      <c r="V725" s="63"/>
      <c r="W725" s="63"/>
    </row>
    <row r="726" spans="8:23" s="9" customFormat="1" x14ac:dyDescent="0.3">
      <c r="H726" s="51"/>
      <c r="U726" s="63"/>
      <c r="V726" s="63"/>
      <c r="W726" s="63"/>
    </row>
    <row r="727" spans="8:23" s="9" customFormat="1" x14ac:dyDescent="0.3">
      <c r="H727" s="51"/>
      <c r="U727" s="63"/>
      <c r="V727" s="63"/>
      <c r="W727" s="63"/>
    </row>
    <row r="728" spans="8:23" s="9" customFormat="1" x14ac:dyDescent="0.3">
      <c r="H728" s="51"/>
      <c r="U728" s="63"/>
      <c r="V728" s="63"/>
      <c r="W728" s="63"/>
    </row>
    <row r="729" spans="8:23" s="9" customFormat="1" x14ac:dyDescent="0.3">
      <c r="H729" s="51"/>
      <c r="U729" s="63"/>
      <c r="V729" s="63"/>
      <c r="W729" s="63"/>
    </row>
    <row r="730" spans="8:23" s="9" customFormat="1" x14ac:dyDescent="0.3">
      <c r="H730" s="51"/>
      <c r="U730" s="63"/>
      <c r="V730" s="63"/>
      <c r="W730" s="63"/>
    </row>
    <row r="731" spans="8:23" s="9" customFormat="1" x14ac:dyDescent="0.3">
      <c r="H731" s="51"/>
      <c r="U731" s="63"/>
      <c r="V731" s="63"/>
      <c r="W731" s="63"/>
    </row>
    <row r="732" spans="8:23" s="9" customFormat="1" x14ac:dyDescent="0.3">
      <c r="H732" s="51"/>
      <c r="U732" s="63"/>
      <c r="V732" s="63"/>
      <c r="W732" s="63"/>
    </row>
    <row r="733" spans="8:23" s="9" customFormat="1" x14ac:dyDescent="0.3">
      <c r="H733" s="51"/>
      <c r="U733" s="63"/>
      <c r="V733" s="63"/>
      <c r="W733" s="63"/>
    </row>
    <row r="734" spans="8:23" s="9" customFormat="1" x14ac:dyDescent="0.3">
      <c r="H734" s="51"/>
      <c r="U734" s="63"/>
      <c r="V734" s="63"/>
      <c r="W734" s="63"/>
    </row>
    <row r="735" spans="8:23" s="9" customFormat="1" x14ac:dyDescent="0.3">
      <c r="H735" s="51"/>
      <c r="U735" s="63"/>
      <c r="V735" s="63"/>
      <c r="W735" s="63"/>
    </row>
    <row r="736" spans="8:23" s="9" customFormat="1" x14ac:dyDescent="0.3">
      <c r="H736" s="51"/>
      <c r="U736" s="63"/>
      <c r="V736" s="63"/>
      <c r="W736" s="63"/>
    </row>
    <row r="737" spans="8:23" s="9" customFormat="1" x14ac:dyDescent="0.3">
      <c r="H737" s="51"/>
      <c r="U737" s="63"/>
      <c r="V737" s="63"/>
      <c r="W737" s="63"/>
    </row>
    <row r="738" spans="8:23" s="9" customFormat="1" x14ac:dyDescent="0.3">
      <c r="H738" s="51"/>
      <c r="U738" s="63"/>
      <c r="V738" s="63"/>
      <c r="W738" s="63"/>
    </row>
    <row r="739" spans="8:23" s="9" customFormat="1" x14ac:dyDescent="0.3">
      <c r="H739" s="51"/>
      <c r="U739" s="63"/>
      <c r="V739" s="63"/>
      <c r="W739" s="63"/>
    </row>
    <row r="740" spans="8:23" s="9" customFormat="1" x14ac:dyDescent="0.3">
      <c r="H740" s="51"/>
      <c r="U740" s="63"/>
      <c r="V740" s="63"/>
      <c r="W740" s="63"/>
    </row>
    <row r="741" spans="8:23" s="9" customFormat="1" x14ac:dyDescent="0.3">
      <c r="H741" s="51"/>
      <c r="U741" s="63"/>
      <c r="V741" s="63"/>
      <c r="W741" s="63"/>
    </row>
    <row r="742" spans="8:23" s="9" customFormat="1" x14ac:dyDescent="0.3">
      <c r="H742" s="51"/>
      <c r="U742" s="63"/>
      <c r="V742" s="63"/>
      <c r="W742" s="63"/>
    </row>
    <row r="743" spans="8:23" s="9" customFormat="1" x14ac:dyDescent="0.3">
      <c r="H743" s="51"/>
      <c r="U743" s="63"/>
      <c r="V743" s="63"/>
      <c r="W743" s="63"/>
    </row>
    <row r="744" spans="8:23" s="9" customFormat="1" x14ac:dyDescent="0.3">
      <c r="H744" s="51"/>
      <c r="U744" s="63"/>
      <c r="V744" s="63"/>
      <c r="W744" s="63"/>
    </row>
    <row r="745" spans="8:23" s="9" customFormat="1" x14ac:dyDescent="0.3">
      <c r="H745" s="51"/>
      <c r="U745" s="63"/>
      <c r="V745" s="63"/>
      <c r="W745" s="63"/>
    </row>
    <row r="746" spans="8:23" s="9" customFormat="1" x14ac:dyDescent="0.3">
      <c r="H746" s="51"/>
      <c r="U746" s="63"/>
      <c r="V746" s="63"/>
      <c r="W746" s="63"/>
    </row>
    <row r="747" spans="8:23" s="9" customFormat="1" x14ac:dyDescent="0.3">
      <c r="H747" s="51"/>
      <c r="U747" s="63"/>
      <c r="V747" s="63"/>
      <c r="W747" s="63"/>
    </row>
    <row r="748" spans="8:23" s="9" customFormat="1" x14ac:dyDescent="0.3">
      <c r="H748" s="51"/>
      <c r="U748" s="63"/>
      <c r="V748" s="63"/>
      <c r="W748" s="63"/>
    </row>
    <row r="749" spans="8:23" s="9" customFormat="1" x14ac:dyDescent="0.3">
      <c r="H749" s="51"/>
      <c r="U749" s="63"/>
      <c r="V749" s="63"/>
      <c r="W749" s="63"/>
    </row>
    <row r="750" spans="8:23" s="9" customFormat="1" x14ac:dyDescent="0.3">
      <c r="H750" s="51"/>
      <c r="U750" s="63"/>
      <c r="V750" s="63"/>
      <c r="W750" s="63"/>
    </row>
    <row r="751" spans="8:23" s="9" customFormat="1" x14ac:dyDescent="0.3">
      <c r="H751" s="51"/>
      <c r="U751" s="63"/>
      <c r="V751" s="63"/>
      <c r="W751" s="63"/>
    </row>
    <row r="752" spans="8:23" s="9" customFormat="1" x14ac:dyDescent="0.3">
      <c r="H752" s="51"/>
      <c r="U752" s="63"/>
      <c r="V752" s="63"/>
      <c r="W752" s="63"/>
    </row>
    <row r="753" spans="8:23" s="9" customFormat="1" x14ac:dyDescent="0.3">
      <c r="H753" s="51"/>
      <c r="U753" s="63"/>
      <c r="V753" s="63"/>
      <c r="W753" s="63"/>
    </row>
    <row r="754" spans="8:23" s="9" customFormat="1" x14ac:dyDescent="0.3">
      <c r="H754" s="51"/>
      <c r="U754" s="63"/>
      <c r="V754" s="63"/>
      <c r="W754" s="63"/>
    </row>
    <row r="755" spans="8:23" s="9" customFormat="1" x14ac:dyDescent="0.3">
      <c r="H755" s="51"/>
      <c r="U755" s="63"/>
      <c r="V755" s="63"/>
      <c r="W755" s="63"/>
    </row>
    <row r="756" spans="8:23" s="9" customFormat="1" x14ac:dyDescent="0.3">
      <c r="H756" s="51"/>
      <c r="U756" s="63"/>
      <c r="V756" s="63"/>
      <c r="W756" s="63"/>
    </row>
    <row r="757" spans="8:23" s="9" customFormat="1" x14ac:dyDescent="0.3">
      <c r="H757" s="51"/>
      <c r="U757" s="63"/>
      <c r="V757" s="63"/>
      <c r="W757" s="63"/>
    </row>
    <row r="758" spans="8:23" s="9" customFormat="1" x14ac:dyDescent="0.3">
      <c r="H758" s="51"/>
      <c r="U758" s="63"/>
      <c r="V758" s="63"/>
      <c r="W758" s="63"/>
    </row>
    <row r="759" spans="8:23" s="9" customFormat="1" x14ac:dyDescent="0.3">
      <c r="H759" s="51"/>
      <c r="U759" s="63"/>
      <c r="V759" s="63"/>
      <c r="W759" s="63"/>
    </row>
    <row r="760" spans="8:23" s="9" customFormat="1" x14ac:dyDescent="0.3">
      <c r="H760" s="51"/>
      <c r="U760" s="63"/>
      <c r="V760" s="63"/>
      <c r="W760" s="63"/>
    </row>
    <row r="761" spans="8:23" s="9" customFormat="1" x14ac:dyDescent="0.3">
      <c r="H761" s="51"/>
      <c r="U761" s="63"/>
      <c r="V761" s="63"/>
      <c r="W761" s="63"/>
    </row>
    <row r="762" spans="8:23" s="9" customFormat="1" x14ac:dyDescent="0.3">
      <c r="H762" s="51"/>
      <c r="U762" s="63"/>
      <c r="V762" s="63"/>
      <c r="W762" s="63"/>
    </row>
    <row r="763" spans="8:23" s="9" customFormat="1" x14ac:dyDescent="0.3">
      <c r="H763" s="51"/>
      <c r="U763" s="63"/>
      <c r="V763" s="63"/>
      <c r="W763" s="63"/>
    </row>
    <row r="764" spans="8:23" s="9" customFormat="1" x14ac:dyDescent="0.3">
      <c r="H764" s="51"/>
      <c r="U764" s="63"/>
      <c r="V764" s="63"/>
      <c r="W764" s="63"/>
    </row>
    <row r="765" spans="8:23" s="9" customFormat="1" x14ac:dyDescent="0.3">
      <c r="H765" s="51"/>
      <c r="U765" s="63"/>
      <c r="V765" s="63"/>
      <c r="W765" s="63"/>
    </row>
    <row r="766" spans="8:23" s="9" customFormat="1" x14ac:dyDescent="0.3">
      <c r="H766" s="51"/>
      <c r="U766" s="63"/>
      <c r="V766" s="63"/>
      <c r="W766" s="63"/>
    </row>
    <row r="767" spans="8:23" s="9" customFormat="1" x14ac:dyDescent="0.3">
      <c r="H767" s="51"/>
      <c r="U767" s="63"/>
      <c r="V767" s="63"/>
      <c r="W767" s="63"/>
    </row>
    <row r="768" spans="8:23" s="9" customFormat="1" x14ac:dyDescent="0.3">
      <c r="H768" s="51"/>
      <c r="U768" s="63"/>
      <c r="V768" s="63"/>
      <c r="W768" s="63"/>
    </row>
    <row r="769" spans="8:23" s="9" customFormat="1" x14ac:dyDescent="0.3">
      <c r="H769" s="51"/>
      <c r="U769" s="63"/>
      <c r="V769" s="63"/>
      <c r="W769" s="63"/>
    </row>
    <row r="770" spans="8:23" s="9" customFormat="1" x14ac:dyDescent="0.3">
      <c r="H770" s="51"/>
      <c r="U770" s="63"/>
      <c r="V770" s="63"/>
      <c r="W770" s="63"/>
    </row>
    <row r="771" spans="8:23" s="9" customFormat="1" x14ac:dyDescent="0.3">
      <c r="H771" s="51"/>
      <c r="U771" s="63"/>
      <c r="V771" s="63"/>
      <c r="W771" s="63"/>
    </row>
    <row r="772" spans="8:23" s="9" customFormat="1" x14ac:dyDescent="0.3">
      <c r="H772" s="51"/>
      <c r="U772" s="63"/>
      <c r="V772" s="63"/>
      <c r="W772" s="63"/>
    </row>
    <row r="773" spans="8:23" s="9" customFormat="1" x14ac:dyDescent="0.3">
      <c r="H773" s="51"/>
      <c r="U773" s="63"/>
      <c r="V773" s="63"/>
      <c r="W773" s="63"/>
    </row>
    <row r="774" spans="8:23" s="9" customFormat="1" x14ac:dyDescent="0.3">
      <c r="H774" s="51"/>
      <c r="U774" s="63"/>
      <c r="V774" s="63"/>
      <c r="W774" s="63"/>
    </row>
    <row r="775" spans="8:23" s="9" customFormat="1" x14ac:dyDescent="0.3">
      <c r="H775" s="51"/>
      <c r="U775" s="63"/>
      <c r="V775" s="63"/>
      <c r="W775" s="63"/>
    </row>
    <row r="776" spans="8:23" s="9" customFormat="1" x14ac:dyDescent="0.3">
      <c r="H776" s="51"/>
      <c r="U776" s="63"/>
      <c r="V776" s="63"/>
      <c r="W776" s="63"/>
    </row>
    <row r="777" spans="8:23" s="9" customFormat="1" x14ac:dyDescent="0.3">
      <c r="H777" s="51"/>
      <c r="U777" s="63"/>
      <c r="V777" s="63"/>
      <c r="W777" s="63"/>
    </row>
    <row r="778" spans="8:23" s="9" customFormat="1" x14ac:dyDescent="0.3">
      <c r="H778" s="51"/>
      <c r="U778" s="63"/>
      <c r="V778" s="63"/>
      <c r="W778" s="63"/>
    </row>
    <row r="779" spans="8:23" s="9" customFormat="1" x14ac:dyDescent="0.3">
      <c r="H779" s="51"/>
      <c r="U779" s="63"/>
      <c r="V779" s="63"/>
      <c r="W779" s="63"/>
    </row>
    <row r="780" spans="8:23" s="9" customFormat="1" x14ac:dyDescent="0.3">
      <c r="H780" s="51"/>
      <c r="U780" s="63"/>
      <c r="V780" s="63"/>
      <c r="W780" s="63"/>
    </row>
    <row r="781" spans="8:23" s="9" customFormat="1" x14ac:dyDescent="0.3">
      <c r="H781" s="51"/>
      <c r="U781" s="63"/>
      <c r="V781" s="63"/>
      <c r="W781" s="63"/>
    </row>
    <row r="782" spans="8:23" s="9" customFormat="1" x14ac:dyDescent="0.3">
      <c r="H782" s="51"/>
      <c r="U782" s="63"/>
      <c r="V782" s="63"/>
      <c r="W782" s="63"/>
    </row>
    <row r="783" spans="8:23" s="9" customFormat="1" x14ac:dyDescent="0.3">
      <c r="H783" s="51"/>
      <c r="U783" s="63"/>
      <c r="V783" s="63"/>
      <c r="W783" s="63"/>
    </row>
    <row r="784" spans="8:23" s="9" customFormat="1" x14ac:dyDescent="0.3">
      <c r="H784" s="51"/>
      <c r="U784" s="63"/>
      <c r="V784" s="63"/>
      <c r="W784" s="63"/>
    </row>
    <row r="785" spans="8:23" s="9" customFormat="1" x14ac:dyDescent="0.3">
      <c r="H785" s="51"/>
      <c r="U785" s="63"/>
      <c r="V785" s="63"/>
      <c r="W785" s="63"/>
    </row>
    <row r="786" spans="8:23" s="9" customFormat="1" x14ac:dyDescent="0.3">
      <c r="H786" s="51"/>
      <c r="U786" s="63"/>
      <c r="V786" s="63"/>
      <c r="W786" s="63"/>
    </row>
    <row r="787" spans="8:23" s="9" customFormat="1" x14ac:dyDescent="0.3">
      <c r="H787" s="51"/>
      <c r="U787" s="63"/>
      <c r="V787" s="63"/>
      <c r="W787" s="63"/>
    </row>
    <row r="788" spans="8:23" s="9" customFormat="1" x14ac:dyDescent="0.3">
      <c r="H788" s="51"/>
      <c r="U788" s="63"/>
      <c r="V788" s="63"/>
      <c r="W788" s="63"/>
    </row>
    <row r="789" spans="8:23" s="9" customFormat="1" x14ac:dyDescent="0.3">
      <c r="H789" s="51"/>
      <c r="U789" s="63"/>
      <c r="V789" s="63"/>
      <c r="W789" s="63"/>
    </row>
    <row r="790" spans="8:23" s="9" customFormat="1" x14ac:dyDescent="0.3">
      <c r="H790" s="51"/>
      <c r="U790" s="63"/>
      <c r="V790" s="63"/>
      <c r="W790" s="63"/>
    </row>
    <row r="791" spans="8:23" s="9" customFormat="1" x14ac:dyDescent="0.3">
      <c r="H791" s="51"/>
      <c r="U791" s="63"/>
      <c r="V791" s="63"/>
      <c r="W791" s="63"/>
    </row>
    <row r="792" spans="8:23" s="9" customFormat="1" x14ac:dyDescent="0.3">
      <c r="H792" s="51"/>
      <c r="U792" s="63"/>
      <c r="V792" s="63"/>
      <c r="W792" s="63"/>
    </row>
    <row r="793" spans="8:23" s="9" customFormat="1" x14ac:dyDescent="0.3">
      <c r="H793" s="51"/>
      <c r="U793" s="63"/>
      <c r="V793" s="63"/>
      <c r="W793" s="63"/>
    </row>
    <row r="794" spans="8:23" s="9" customFormat="1" x14ac:dyDescent="0.3">
      <c r="H794" s="51"/>
      <c r="U794" s="63"/>
      <c r="V794" s="63"/>
      <c r="W794" s="63"/>
    </row>
    <row r="795" spans="8:23" s="9" customFormat="1" x14ac:dyDescent="0.3">
      <c r="H795" s="51"/>
      <c r="U795" s="63"/>
      <c r="V795" s="63"/>
      <c r="W795" s="63"/>
    </row>
    <row r="796" spans="8:23" s="9" customFormat="1" x14ac:dyDescent="0.3">
      <c r="H796" s="51"/>
      <c r="U796" s="63"/>
      <c r="V796" s="63"/>
      <c r="W796" s="63"/>
    </row>
    <row r="797" spans="8:23" s="9" customFormat="1" x14ac:dyDescent="0.3">
      <c r="H797" s="51"/>
      <c r="U797" s="63"/>
      <c r="V797" s="63"/>
      <c r="W797" s="63"/>
    </row>
    <row r="798" spans="8:23" s="9" customFormat="1" x14ac:dyDescent="0.3">
      <c r="H798" s="51"/>
      <c r="U798" s="63"/>
      <c r="V798" s="63"/>
      <c r="W798" s="63"/>
    </row>
    <row r="799" spans="8:23" s="9" customFormat="1" x14ac:dyDescent="0.3">
      <c r="H799" s="51"/>
      <c r="U799" s="63"/>
      <c r="V799" s="63"/>
      <c r="W799" s="63"/>
    </row>
    <row r="800" spans="8:23" s="9" customFormat="1" x14ac:dyDescent="0.3">
      <c r="H800" s="51"/>
      <c r="U800" s="63"/>
      <c r="V800" s="63"/>
      <c r="W800" s="63"/>
    </row>
    <row r="801" spans="8:23" s="9" customFormat="1" x14ac:dyDescent="0.3">
      <c r="H801" s="51"/>
      <c r="U801" s="63"/>
      <c r="V801" s="63"/>
      <c r="W801" s="63"/>
    </row>
    <row r="802" spans="8:23" s="9" customFormat="1" x14ac:dyDescent="0.3">
      <c r="H802" s="51"/>
      <c r="U802" s="63"/>
      <c r="V802" s="63"/>
      <c r="W802" s="63"/>
    </row>
    <row r="803" spans="8:23" s="9" customFormat="1" x14ac:dyDescent="0.3">
      <c r="H803" s="51"/>
      <c r="U803" s="63"/>
      <c r="V803" s="63"/>
      <c r="W803" s="63"/>
    </row>
    <row r="804" spans="8:23" s="9" customFormat="1" x14ac:dyDescent="0.3">
      <c r="H804" s="51"/>
      <c r="U804" s="63"/>
      <c r="V804" s="63"/>
      <c r="W804" s="63"/>
    </row>
    <row r="805" spans="8:23" s="9" customFormat="1" x14ac:dyDescent="0.3">
      <c r="H805" s="51"/>
      <c r="U805" s="63"/>
      <c r="V805" s="63"/>
      <c r="W805" s="63"/>
    </row>
    <row r="806" spans="8:23" s="9" customFormat="1" x14ac:dyDescent="0.3">
      <c r="H806" s="51"/>
      <c r="U806" s="63"/>
      <c r="V806" s="63"/>
      <c r="W806" s="63"/>
    </row>
    <row r="807" spans="8:23" s="9" customFormat="1" x14ac:dyDescent="0.3">
      <c r="H807" s="51"/>
      <c r="U807" s="63"/>
      <c r="V807" s="63"/>
      <c r="W807" s="63"/>
    </row>
    <row r="808" spans="8:23" s="9" customFormat="1" x14ac:dyDescent="0.3">
      <c r="H808" s="51"/>
      <c r="U808" s="63"/>
      <c r="V808" s="63"/>
      <c r="W808" s="63"/>
    </row>
    <row r="809" spans="8:23" s="9" customFormat="1" x14ac:dyDescent="0.3">
      <c r="H809" s="51"/>
      <c r="U809" s="63"/>
      <c r="V809" s="63"/>
      <c r="W809" s="63"/>
    </row>
    <row r="810" spans="8:23" s="9" customFormat="1" x14ac:dyDescent="0.3">
      <c r="H810" s="51"/>
      <c r="U810" s="63"/>
      <c r="V810" s="63"/>
      <c r="W810" s="63"/>
    </row>
    <row r="811" spans="8:23" s="9" customFormat="1" x14ac:dyDescent="0.3">
      <c r="H811" s="51"/>
      <c r="U811" s="63"/>
      <c r="V811" s="63"/>
      <c r="W811" s="63"/>
    </row>
    <row r="812" spans="8:23" s="9" customFormat="1" x14ac:dyDescent="0.3">
      <c r="H812" s="51"/>
      <c r="U812" s="63"/>
      <c r="V812" s="63"/>
      <c r="W812" s="63"/>
    </row>
    <row r="813" spans="8:23" s="9" customFormat="1" x14ac:dyDescent="0.3">
      <c r="H813" s="51"/>
      <c r="U813" s="63"/>
      <c r="V813" s="63"/>
      <c r="W813" s="63"/>
    </row>
    <row r="814" spans="8:23" s="9" customFormat="1" x14ac:dyDescent="0.3">
      <c r="H814" s="51"/>
      <c r="U814" s="63"/>
      <c r="V814" s="63"/>
      <c r="W814" s="63"/>
    </row>
    <row r="815" spans="8:23" s="9" customFormat="1" x14ac:dyDescent="0.3">
      <c r="H815" s="51"/>
      <c r="U815" s="63"/>
      <c r="V815" s="63"/>
      <c r="W815" s="63"/>
    </row>
    <row r="816" spans="8:23" s="9" customFormat="1" x14ac:dyDescent="0.3">
      <c r="H816" s="51"/>
      <c r="U816" s="63"/>
      <c r="V816" s="63"/>
      <c r="W816" s="63"/>
    </row>
    <row r="817" spans="8:23" s="9" customFormat="1" x14ac:dyDescent="0.3">
      <c r="H817" s="51"/>
      <c r="U817" s="63"/>
      <c r="V817" s="63"/>
      <c r="W817" s="63"/>
    </row>
    <row r="818" spans="8:23" s="9" customFormat="1" x14ac:dyDescent="0.3">
      <c r="H818" s="51"/>
      <c r="U818" s="63"/>
      <c r="V818" s="63"/>
      <c r="W818" s="63"/>
    </row>
    <row r="819" spans="8:23" s="9" customFormat="1" x14ac:dyDescent="0.3">
      <c r="H819" s="51"/>
      <c r="U819" s="63"/>
      <c r="V819" s="63"/>
      <c r="W819" s="63"/>
    </row>
    <row r="820" spans="8:23" s="9" customFormat="1" x14ac:dyDescent="0.3">
      <c r="H820" s="51"/>
      <c r="U820" s="63"/>
      <c r="V820" s="63"/>
      <c r="W820" s="63"/>
    </row>
    <row r="821" spans="8:23" s="9" customFormat="1" x14ac:dyDescent="0.3">
      <c r="H821" s="51"/>
      <c r="U821" s="63"/>
      <c r="V821" s="63"/>
      <c r="W821" s="63"/>
    </row>
    <row r="822" spans="8:23" s="9" customFormat="1" x14ac:dyDescent="0.3">
      <c r="H822" s="51"/>
      <c r="U822" s="63"/>
      <c r="V822" s="63"/>
      <c r="W822" s="63"/>
    </row>
    <row r="823" spans="8:23" s="9" customFormat="1" x14ac:dyDescent="0.3">
      <c r="H823" s="51"/>
      <c r="U823" s="63"/>
      <c r="V823" s="63"/>
      <c r="W823" s="63"/>
    </row>
    <row r="824" spans="8:23" s="9" customFormat="1" x14ac:dyDescent="0.3">
      <c r="H824" s="51"/>
      <c r="U824" s="63"/>
      <c r="V824" s="63"/>
      <c r="W824" s="63"/>
    </row>
    <row r="825" spans="8:23" s="9" customFormat="1" x14ac:dyDescent="0.3">
      <c r="H825" s="51"/>
      <c r="U825" s="63"/>
      <c r="V825" s="63"/>
      <c r="W825" s="63"/>
    </row>
    <row r="826" spans="8:23" s="9" customFormat="1" x14ac:dyDescent="0.3">
      <c r="H826" s="51"/>
      <c r="U826" s="63"/>
      <c r="V826" s="63"/>
      <c r="W826" s="63"/>
    </row>
    <row r="827" spans="8:23" s="9" customFormat="1" x14ac:dyDescent="0.3">
      <c r="H827" s="51"/>
      <c r="U827" s="63"/>
      <c r="V827" s="63"/>
      <c r="W827" s="63"/>
    </row>
    <row r="828" spans="8:23" s="9" customFormat="1" x14ac:dyDescent="0.3">
      <c r="H828" s="51"/>
      <c r="U828" s="63"/>
      <c r="V828" s="63"/>
      <c r="W828" s="63"/>
    </row>
    <row r="829" spans="8:23" s="9" customFormat="1" x14ac:dyDescent="0.3">
      <c r="H829" s="51"/>
      <c r="U829" s="63"/>
      <c r="V829" s="63"/>
      <c r="W829" s="63"/>
    </row>
    <row r="830" spans="8:23" s="9" customFormat="1" x14ac:dyDescent="0.3">
      <c r="H830" s="51"/>
      <c r="U830" s="63"/>
      <c r="V830" s="63"/>
      <c r="W830" s="63"/>
    </row>
    <row r="831" spans="8:23" s="9" customFormat="1" x14ac:dyDescent="0.3">
      <c r="H831" s="51"/>
      <c r="U831" s="63"/>
      <c r="V831" s="63"/>
      <c r="W831" s="63"/>
    </row>
    <row r="832" spans="8:23" s="9" customFormat="1" x14ac:dyDescent="0.3">
      <c r="H832" s="51"/>
      <c r="U832" s="63"/>
      <c r="V832" s="63"/>
      <c r="W832" s="63"/>
    </row>
    <row r="833" spans="8:23" s="9" customFormat="1" x14ac:dyDescent="0.3">
      <c r="H833" s="51"/>
      <c r="U833" s="63"/>
      <c r="V833" s="63"/>
      <c r="W833" s="63"/>
    </row>
    <row r="834" spans="8:23" s="9" customFormat="1" x14ac:dyDescent="0.3">
      <c r="H834" s="51"/>
      <c r="U834" s="63"/>
      <c r="V834" s="63"/>
      <c r="W834" s="63"/>
    </row>
    <row r="835" spans="8:23" s="9" customFormat="1" x14ac:dyDescent="0.3">
      <c r="H835" s="51"/>
      <c r="U835" s="63"/>
      <c r="V835" s="63"/>
      <c r="W835" s="63"/>
    </row>
    <row r="836" spans="8:23" s="9" customFormat="1" x14ac:dyDescent="0.3">
      <c r="H836" s="51"/>
      <c r="U836" s="63"/>
      <c r="V836" s="63"/>
      <c r="W836" s="63"/>
    </row>
    <row r="837" spans="8:23" s="9" customFormat="1" x14ac:dyDescent="0.3">
      <c r="H837" s="51"/>
      <c r="U837" s="63"/>
      <c r="V837" s="63"/>
      <c r="W837" s="63"/>
    </row>
    <row r="838" spans="8:23" s="9" customFormat="1" x14ac:dyDescent="0.3">
      <c r="H838" s="51"/>
      <c r="U838" s="63"/>
      <c r="V838" s="63"/>
      <c r="W838" s="63"/>
    </row>
    <row r="839" spans="8:23" s="9" customFormat="1" x14ac:dyDescent="0.3">
      <c r="H839" s="51"/>
      <c r="U839" s="63"/>
      <c r="V839" s="63"/>
      <c r="W839" s="63"/>
    </row>
    <row r="840" spans="8:23" s="9" customFormat="1" x14ac:dyDescent="0.3">
      <c r="H840" s="51"/>
      <c r="U840" s="63"/>
      <c r="V840" s="63"/>
      <c r="W840" s="63"/>
    </row>
    <row r="841" spans="8:23" s="9" customFormat="1" x14ac:dyDescent="0.3">
      <c r="H841" s="51"/>
      <c r="U841" s="63"/>
      <c r="V841" s="63"/>
      <c r="W841" s="63"/>
    </row>
    <row r="842" spans="8:23" s="9" customFormat="1" x14ac:dyDescent="0.3">
      <c r="H842" s="51"/>
      <c r="U842" s="63"/>
      <c r="V842" s="63"/>
      <c r="W842" s="63"/>
    </row>
    <row r="843" spans="8:23" s="9" customFormat="1" x14ac:dyDescent="0.3">
      <c r="H843" s="51"/>
      <c r="U843" s="63"/>
      <c r="V843" s="63"/>
      <c r="W843" s="63"/>
    </row>
    <row r="844" spans="8:23" s="9" customFormat="1" x14ac:dyDescent="0.3">
      <c r="H844" s="51"/>
      <c r="U844" s="63"/>
      <c r="V844" s="63"/>
      <c r="W844" s="63"/>
    </row>
    <row r="845" spans="8:23" s="9" customFormat="1" x14ac:dyDescent="0.3">
      <c r="H845" s="51"/>
      <c r="U845" s="63"/>
      <c r="V845" s="63"/>
      <c r="W845" s="63"/>
    </row>
    <row r="846" spans="8:23" s="9" customFormat="1" x14ac:dyDescent="0.3">
      <c r="H846" s="51"/>
      <c r="U846" s="63"/>
      <c r="V846" s="63"/>
      <c r="W846" s="63"/>
    </row>
    <row r="847" spans="8:23" s="9" customFormat="1" x14ac:dyDescent="0.3">
      <c r="H847" s="51"/>
      <c r="U847" s="63"/>
      <c r="V847" s="63"/>
      <c r="W847" s="63"/>
    </row>
    <row r="848" spans="8:23" s="9" customFormat="1" x14ac:dyDescent="0.3">
      <c r="H848" s="51"/>
      <c r="U848" s="63"/>
      <c r="V848" s="63"/>
      <c r="W848" s="63"/>
    </row>
    <row r="849" spans="8:23" s="9" customFormat="1" x14ac:dyDescent="0.3">
      <c r="H849" s="51"/>
      <c r="U849" s="63"/>
      <c r="V849" s="63"/>
      <c r="W849" s="63"/>
    </row>
    <row r="850" spans="8:23" s="9" customFormat="1" x14ac:dyDescent="0.3">
      <c r="H850" s="51"/>
      <c r="U850" s="63"/>
      <c r="V850" s="63"/>
      <c r="W850" s="63"/>
    </row>
    <row r="851" spans="8:23" s="9" customFormat="1" x14ac:dyDescent="0.3">
      <c r="H851" s="51"/>
      <c r="U851" s="63"/>
      <c r="V851" s="63"/>
      <c r="W851" s="63"/>
    </row>
    <row r="852" spans="8:23" s="9" customFormat="1" x14ac:dyDescent="0.3">
      <c r="H852" s="51"/>
      <c r="U852" s="63"/>
      <c r="V852" s="63"/>
      <c r="W852" s="63"/>
    </row>
    <row r="853" spans="8:23" s="9" customFormat="1" x14ac:dyDescent="0.3">
      <c r="H853" s="51"/>
      <c r="U853" s="63"/>
      <c r="V853" s="63"/>
      <c r="W853" s="63"/>
    </row>
    <row r="854" spans="8:23" s="9" customFormat="1" x14ac:dyDescent="0.3">
      <c r="H854" s="51"/>
      <c r="U854" s="63"/>
      <c r="V854" s="63"/>
      <c r="W854" s="63"/>
    </row>
    <row r="855" spans="8:23" s="9" customFormat="1" x14ac:dyDescent="0.3">
      <c r="H855" s="51"/>
      <c r="U855" s="63"/>
      <c r="V855" s="63"/>
      <c r="W855" s="63"/>
    </row>
    <row r="856" spans="8:23" s="9" customFormat="1" x14ac:dyDescent="0.3">
      <c r="H856" s="51"/>
      <c r="U856" s="63"/>
      <c r="V856" s="63"/>
      <c r="W856" s="63"/>
    </row>
    <row r="857" spans="8:23" s="9" customFormat="1" x14ac:dyDescent="0.3">
      <c r="H857" s="51"/>
      <c r="U857" s="63"/>
      <c r="V857" s="63"/>
      <c r="W857" s="63"/>
    </row>
    <row r="858" spans="8:23" s="9" customFormat="1" x14ac:dyDescent="0.3">
      <c r="H858" s="51"/>
      <c r="U858" s="63"/>
      <c r="V858" s="63"/>
      <c r="W858" s="63"/>
    </row>
    <row r="859" spans="8:23" s="9" customFormat="1" x14ac:dyDescent="0.3">
      <c r="H859" s="51"/>
      <c r="U859" s="63"/>
      <c r="V859" s="63"/>
      <c r="W859" s="63"/>
    </row>
    <row r="860" spans="8:23" s="9" customFormat="1" x14ac:dyDescent="0.3">
      <c r="H860" s="51"/>
      <c r="U860" s="63"/>
      <c r="V860" s="63"/>
      <c r="W860" s="63"/>
    </row>
    <row r="861" spans="8:23" s="9" customFormat="1" x14ac:dyDescent="0.3">
      <c r="H861" s="51"/>
      <c r="U861" s="63"/>
      <c r="V861" s="63"/>
      <c r="W861" s="63"/>
    </row>
    <row r="862" spans="8:23" s="9" customFormat="1" x14ac:dyDescent="0.3">
      <c r="H862" s="51"/>
      <c r="U862" s="63"/>
      <c r="V862" s="63"/>
      <c r="W862" s="63"/>
    </row>
    <row r="863" spans="8:23" s="9" customFormat="1" x14ac:dyDescent="0.3">
      <c r="H863" s="51"/>
      <c r="U863" s="63"/>
      <c r="V863" s="63"/>
      <c r="W863" s="63"/>
    </row>
    <row r="864" spans="8:23" s="9" customFormat="1" x14ac:dyDescent="0.3">
      <c r="H864" s="51"/>
      <c r="U864" s="63"/>
      <c r="V864" s="63"/>
      <c r="W864" s="63"/>
    </row>
    <row r="865" spans="8:23" s="9" customFormat="1" x14ac:dyDescent="0.3">
      <c r="H865" s="51"/>
      <c r="U865" s="63"/>
      <c r="V865" s="63"/>
      <c r="W865" s="63"/>
    </row>
    <row r="866" spans="8:23" s="9" customFormat="1" x14ac:dyDescent="0.3">
      <c r="H866" s="51"/>
      <c r="U866" s="63"/>
      <c r="V866" s="63"/>
      <c r="W866" s="63"/>
    </row>
    <row r="867" spans="8:23" s="9" customFormat="1" x14ac:dyDescent="0.3">
      <c r="H867" s="51"/>
      <c r="U867" s="63"/>
      <c r="V867" s="63"/>
      <c r="W867" s="63"/>
    </row>
    <row r="868" spans="8:23" s="9" customFormat="1" x14ac:dyDescent="0.3">
      <c r="H868" s="51"/>
      <c r="U868" s="63"/>
      <c r="V868" s="63"/>
      <c r="W868" s="63"/>
    </row>
    <row r="869" spans="8:23" s="9" customFormat="1" x14ac:dyDescent="0.3">
      <c r="H869" s="51"/>
      <c r="U869" s="63"/>
      <c r="V869" s="63"/>
      <c r="W869" s="63"/>
    </row>
    <row r="870" spans="8:23" s="9" customFormat="1" x14ac:dyDescent="0.3">
      <c r="H870" s="51"/>
      <c r="U870" s="63"/>
      <c r="V870" s="63"/>
      <c r="W870" s="63"/>
    </row>
    <row r="871" spans="8:23" s="9" customFormat="1" x14ac:dyDescent="0.3">
      <c r="H871" s="51"/>
      <c r="U871" s="63"/>
      <c r="V871" s="63"/>
      <c r="W871" s="63"/>
    </row>
    <row r="872" spans="8:23" s="9" customFormat="1" x14ac:dyDescent="0.3">
      <c r="H872" s="51"/>
      <c r="U872" s="63"/>
      <c r="V872" s="63"/>
      <c r="W872" s="63"/>
    </row>
    <row r="873" spans="8:23" s="9" customFormat="1" x14ac:dyDescent="0.3">
      <c r="H873" s="51"/>
      <c r="U873" s="63"/>
      <c r="V873" s="63"/>
      <c r="W873" s="63"/>
    </row>
    <row r="874" spans="8:23" s="9" customFormat="1" x14ac:dyDescent="0.3">
      <c r="H874" s="51"/>
      <c r="U874" s="63"/>
      <c r="V874" s="63"/>
      <c r="W874" s="63"/>
    </row>
    <row r="875" spans="8:23" s="9" customFormat="1" x14ac:dyDescent="0.3">
      <c r="H875" s="51"/>
      <c r="U875" s="63"/>
      <c r="V875" s="63"/>
      <c r="W875" s="63"/>
    </row>
    <row r="876" spans="8:23" s="9" customFormat="1" x14ac:dyDescent="0.3">
      <c r="H876" s="51"/>
      <c r="U876" s="63"/>
      <c r="V876" s="63"/>
      <c r="W876" s="63"/>
    </row>
    <row r="877" spans="8:23" s="9" customFormat="1" x14ac:dyDescent="0.3">
      <c r="H877" s="51"/>
      <c r="U877" s="63"/>
      <c r="V877" s="63"/>
      <c r="W877" s="63"/>
    </row>
    <row r="878" spans="8:23" s="9" customFormat="1" x14ac:dyDescent="0.3">
      <c r="H878" s="51"/>
      <c r="U878" s="63"/>
      <c r="V878" s="63"/>
      <c r="W878" s="63"/>
    </row>
    <row r="879" spans="8:23" s="9" customFormat="1" x14ac:dyDescent="0.3">
      <c r="H879" s="51"/>
      <c r="U879" s="63"/>
      <c r="V879" s="63"/>
      <c r="W879" s="63"/>
    </row>
    <row r="880" spans="8:23" s="9" customFormat="1" x14ac:dyDescent="0.3">
      <c r="H880" s="51"/>
      <c r="U880" s="63"/>
      <c r="V880" s="63"/>
      <c r="W880" s="63"/>
    </row>
    <row r="881" spans="8:23" s="9" customFormat="1" x14ac:dyDescent="0.3">
      <c r="H881" s="51"/>
      <c r="U881" s="63"/>
      <c r="V881" s="63"/>
      <c r="W881" s="63"/>
    </row>
    <row r="882" spans="8:23" s="9" customFormat="1" x14ac:dyDescent="0.3">
      <c r="H882" s="51"/>
      <c r="U882" s="63"/>
      <c r="V882" s="63"/>
      <c r="W882" s="63"/>
    </row>
    <row r="883" spans="8:23" s="9" customFormat="1" x14ac:dyDescent="0.3">
      <c r="H883" s="51"/>
      <c r="U883" s="63"/>
      <c r="V883" s="63"/>
      <c r="W883" s="63"/>
    </row>
    <row r="884" spans="8:23" s="9" customFormat="1" x14ac:dyDescent="0.3">
      <c r="H884" s="51"/>
      <c r="U884" s="63"/>
      <c r="V884" s="63"/>
      <c r="W884" s="63"/>
    </row>
    <row r="885" spans="8:23" s="9" customFormat="1" x14ac:dyDescent="0.3">
      <c r="H885" s="51"/>
      <c r="U885" s="63"/>
      <c r="V885" s="63"/>
      <c r="W885" s="63"/>
    </row>
    <row r="886" spans="8:23" s="9" customFormat="1" x14ac:dyDescent="0.3">
      <c r="H886" s="51"/>
      <c r="U886" s="63"/>
      <c r="V886" s="63"/>
      <c r="W886" s="63"/>
    </row>
    <row r="887" spans="8:23" s="9" customFormat="1" x14ac:dyDescent="0.3">
      <c r="H887" s="51"/>
      <c r="U887" s="63"/>
      <c r="V887" s="63"/>
      <c r="W887" s="63"/>
    </row>
    <row r="888" spans="8:23" s="9" customFormat="1" x14ac:dyDescent="0.3">
      <c r="H888" s="51"/>
      <c r="U888" s="63"/>
      <c r="V888" s="63"/>
      <c r="W888" s="63"/>
    </row>
    <row r="889" spans="8:23" s="9" customFormat="1" x14ac:dyDescent="0.3">
      <c r="H889" s="51"/>
      <c r="U889" s="63"/>
      <c r="V889" s="63"/>
      <c r="W889" s="63"/>
    </row>
    <row r="890" spans="8:23" s="9" customFormat="1" x14ac:dyDescent="0.3">
      <c r="H890" s="51"/>
      <c r="U890" s="63"/>
      <c r="V890" s="63"/>
      <c r="W890" s="63"/>
    </row>
    <row r="891" spans="8:23" s="9" customFormat="1" x14ac:dyDescent="0.3">
      <c r="H891" s="51"/>
      <c r="U891" s="63"/>
      <c r="V891" s="63"/>
      <c r="W891" s="63"/>
    </row>
    <row r="892" spans="8:23" s="9" customFormat="1" x14ac:dyDescent="0.3">
      <c r="H892" s="51"/>
      <c r="U892" s="63"/>
      <c r="V892" s="63"/>
      <c r="W892" s="63"/>
    </row>
    <row r="893" spans="8:23" s="9" customFormat="1" x14ac:dyDescent="0.3">
      <c r="H893" s="51"/>
      <c r="U893" s="63"/>
      <c r="V893" s="63"/>
      <c r="W893" s="63"/>
    </row>
    <row r="894" spans="8:23" s="9" customFormat="1" x14ac:dyDescent="0.3">
      <c r="H894" s="51"/>
      <c r="U894" s="63"/>
      <c r="V894" s="63"/>
      <c r="W894" s="63"/>
    </row>
    <row r="895" spans="8:23" s="9" customFormat="1" x14ac:dyDescent="0.3">
      <c r="H895" s="51"/>
      <c r="U895" s="63"/>
      <c r="V895" s="63"/>
      <c r="W895" s="63"/>
    </row>
    <row r="896" spans="8:23" s="9" customFormat="1" x14ac:dyDescent="0.3">
      <c r="H896" s="51"/>
      <c r="U896" s="63"/>
      <c r="V896" s="63"/>
      <c r="W896" s="63"/>
    </row>
    <row r="897" spans="8:23" s="9" customFormat="1" x14ac:dyDescent="0.3">
      <c r="H897" s="51"/>
      <c r="U897" s="63"/>
      <c r="V897" s="63"/>
      <c r="W897" s="63"/>
    </row>
    <row r="898" spans="8:23" s="9" customFormat="1" x14ac:dyDescent="0.3">
      <c r="H898" s="51"/>
      <c r="U898" s="63"/>
      <c r="V898" s="63"/>
      <c r="W898" s="63"/>
    </row>
    <row r="899" spans="8:23" s="9" customFormat="1" x14ac:dyDescent="0.3">
      <c r="H899" s="51"/>
      <c r="U899" s="63"/>
      <c r="V899" s="63"/>
      <c r="W899" s="63"/>
    </row>
    <row r="900" spans="8:23" s="9" customFormat="1" x14ac:dyDescent="0.3">
      <c r="H900" s="51"/>
      <c r="U900" s="63"/>
      <c r="V900" s="63"/>
      <c r="W900" s="63"/>
    </row>
    <row r="901" spans="8:23" s="9" customFormat="1" x14ac:dyDescent="0.3">
      <c r="H901" s="51"/>
      <c r="U901" s="63"/>
      <c r="V901" s="63"/>
      <c r="W901" s="63"/>
    </row>
    <row r="902" spans="8:23" s="9" customFormat="1" x14ac:dyDescent="0.3">
      <c r="H902" s="51"/>
      <c r="U902" s="63"/>
      <c r="V902" s="63"/>
      <c r="W902" s="63"/>
    </row>
    <row r="903" spans="8:23" s="9" customFormat="1" x14ac:dyDescent="0.3">
      <c r="H903" s="51"/>
      <c r="U903" s="63"/>
      <c r="V903" s="63"/>
      <c r="W903" s="63"/>
    </row>
    <row r="904" spans="8:23" s="9" customFormat="1" x14ac:dyDescent="0.3">
      <c r="H904" s="51"/>
      <c r="U904" s="63"/>
      <c r="V904" s="63"/>
      <c r="W904" s="63"/>
    </row>
    <row r="905" spans="8:23" s="9" customFormat="1" x14ac:dyDescent="0.3">
      <c r="H905" s="51"/>
      <c r="U905" s="63"/>
      <c r="V905" s="63"/>
      <c r="W905" s="63"/>
    </row>
    <row r="906" spans="8:23" s="9" customFormat="1" x14ac:dyDescent="0.3">
      <c r="H906" s="51"/>
      <c r="U906" s="63"/>
      <c r="V906" s="63"/>
      <c r="W906" s="63"/>
    </row>
    <row r="907" spans="8:23" s="9" customFormat="1" x14ac:dyDescent="0.3">
      <c r="H907" s="51"/>
      <c r="U907" s="63"/>
      <c r="V907" s="63"/>
      <c r="W907" s="63"/>
    </row>
    <row r="908" spans="8:23" s="9" customFormat="1" x14ac:dyDescent="0.3">
      <c r="H908" s="51"/>
      <c r="U908" s="63"/>
      <c r="V908" s="63"/>
      <c r="W908" s="63"/>
    </row>
    <row r="909" spans="8:23" s="9" customFormat="1" x14ac:dyDescent="0.3">
      <c r="H909" s="51"/>
      <c r="U909" s="63"/>
      <c r="V909" s="63"/>
      <c r="W909" s="63"/>
    </row>
    <row r="910" spans="8:23" s="9" customFormat="1" x14ac:dyDescent="0.3">
      <c r="H910" s="51"/>
      <c r="U910" s="63"/>
      <c r="V910" s="63"/>
      <c r="W910" s="63"/>
    </row>
    <row r="911" spans="8:23" s="9" customFormat="1" x14ac:dyDescent="0.3">
      <c r="H911" s="51"/>
      <c r="U911" s="63"/>
      <c r="V911" s="63"/>
      <c r="W911" s="63"/>
    </row>
    <row r="912" spans="8:23" s="9" customFormat="1" x14ac:dyDescent="0.3">
      <c r="H912" s="51"/>
      <c r="U912" s="63"/>
      <c r="V912" s="63"/>
      <c r="W912" s="63"/>
    </row>
    <row r="913" spans="8:23" s="9" customFormat="1" x14ac:dyDescent="0.3">
      <c r="H913" s="51"/>
      <c r="U913" s="63"/>
      <c r="V913" s="63"/>
      <c r="W913" s="63"/>
    </row>
    <row r="914" spans="8:23" s="9" customFormat="1" x14ac:dyDescent="0.3">
      <c r="H914" s="51"/>
      <c r="U914" s="63"/>
      <c r="V914" s="63"/>
      <c r="W914" s="63"/>
    </row>
    <row r="915" spans="8:23" s="9" customFormat="1" x14ac:dyDescent="0.3">
      <c r="H915" s="51"/>
      <c r="U915" s="63"/>
      <c r="V915" s="63"/>
      <c r="W915" s="63"/>
    </row>
    <row r="916" spans="8:23" s="9" customFormat="1" x14ac:dyDescent="0.3">
      <c r="H916" s="51"/>
      <c r="U916" s="63"/>
      <c r="V916" s="63"/>
      <c r="W916" s="63"/>
    </row>
    <row r="917" spans="8:23" s="9" customFormat="1" x14ac:dyDescent="0.3">
      <c r="H917" s="51"/>
      <c r="U917" s="63"/>
      <c r="V917" s="63"/>
      <c r="W917" s="63"/>
    </row>
    <row r="918" spans="8:23" s="9" customFormat="1" x14ac:dyDescent="0.3">
      <c r="H918" s="51"/>
      <c r="U918" s="63"/>
      <c r="V918" s="63"/>
      <c r="W918" s="63"/>
    </row>
    <row r="919" spans="8:23" s="9" customFormat="1" x14ac:dyDescent="0.3">
      <c r="H919" s="51"/>
      <c r="U919" s="63"/>
      <c r="V919" s="63"/>
      <c r="W919" s="63"/>
    </row>
    <row r="920" spans="8:23" s="9" customFormat="1" x14ac:dyDescent="0.3">
      <c r="H920" s="51"/>
      <c r="U920" s="63"/>
      <c r="V920" s="63"/>
      <c r="W920" s="63"/>
    </row>
    <row r="921" spans="8:23" s="9" customFormat="1" x14ac:dyDescent="0.3">
      <c r="H921" s="51"/>
      <c r="U921" s="63"/>
      <c r="V921" s="63"/>
      <c r="W921" s="63"/>
    </row>
    <row r="922" spans="8:23" s="9" customFormat="1" x14ac:dyDescent="0.3">
      <c r="H922" s="51"/>
      <c r="U922" s="63"/>
      <c r="V922" s="63"/>
      <c r="W922" s="63"/>
    </row>
    <row r="923" spans="8:23" s="9" customFormat="1" x14ac:dyDescent="0.3">
      <c r="H923" s="51"/>
      <c r="U923" s="63"/>
      <c r="V923" s="63"/>
      <c r="W923" s="63"/>
    </row>
    <row r="924" spans="8:23" s="9" customFormat="1" x14ac:dyDescent="0.3">
      <c r="H924" s="51"/>
      <c r="U924" s="63"/>
      <c r="V924" s="63"/>
      <c r="W924" s="63"/>
    </row>
    <row r="925" spans="8:23" s="9" customFormat="1" x14ac:dyDescent="0.3">
      <c r="H925" s="51"/>
      <c r="U925" s="63"/>
      <c r="V925" s="63"/>
      <c r="W925" s="63"/>
    </row>
    <row r="926" spans="8:23" s="9" customFormat="1" x14ac:dyDescent="0.3">
      <c r="H926" s="51"/>
      <c r="U926" s="63"/>
      <c r="V926" s="63"/>
      <c r="W926" s="63"/>
    </row>
    <row r="927" spans="8:23" s="9" customFormat="1" x14ac:dyDescent="0.3">
      <c r="H927" s="51"/>
      <c r="U927" s="63"/>
      <c r="V927" s="63"/>
      <c r="W927" s="63"/>
    </row>
    <row r="928" spans="8:23" s="9" customFormat="1" x14ac:dyDescent="0.3">
      <c r="H928" s="51"/>
      <c r="U928" s="63"/>
      <c r="V928" s="63"/>
      <c r="W928" s="63"/>
    </row>
    <row r="929" spans="8:23" s="9" customFormat="1" x14ac:dyDescent="0.3">
      <c r="H929" s="51"/>
      <c r="U929" s="63"/>
      <c r="V929" s="63"/>
      <c r="W929" s="63"/>
    </row>
    <row r="930" spans="8:23" s="9" customFormat="1" x14ac:dyDescent="0.3">
      <c r="H930" s="51"/>
      <c r="U930" s="63"/>
      <c r="V930" s="63"/>
      <c r="W930" s="63"/>
    </row>
    <row r="931" spans="8:23" s="9" customFormat="1" x14ac:dyDescent="0.3">
      <c r="H931" s="51"/>
      <c r="U931" s="63"/>
      <c r="V931" s="63"/>
      <c r="W931" s="63"/>
    </row>
    <row r="932" spans="8:23" s="9" customFormat="1" x14ac:dyDescent="0.3">
      <c r="H932" s="51"/>
      <c r="U932" s="63"/>
      <c r="V932" s="63"/>
      <c r="W932" s="63"/>
    </row>
    <row r="933" spans="8:23" s="9" customFormat="1" x14ac:dyDescent="0.3">
      <c r="H933" s="51"/>
      <c r="U933" s="63"/>
      <c r="V933" s="63"/>
      <c r="W933" s="63"/>
    </row>
    <row r="934" spans="8:23" s="9" customFormat="1" x14ac:dyDescent="0.3">
      <c r="H934" s="51"/>
      <c r="U934" s="63"/>
      <c r="V934" s="63"/>
      <c r="W934" s="63"/>
    </row>
    <row r="935" spans="8:23" s="9" customFormat="1" x14ac:dyDescent="0.3">
      <c r="H935" s="51"/>
      <c r="U935" s="63"/>
      <c r="V935" s="63"/>
      <c r="W935" s="63"/>
    </row>
    <row r="936" spans="8:23" s="9" customFormat="1" x14ac:dyDescent="0.3">
      <c r="H936" s="51"/>
      <c r="U936" s="63"/>
      <c r="V936" s="63"/>
      <c r="W936" s="63"/>
    </row>
    <row r="937" spans="8:23" s="9" customFormat="1" x14ac:dyDescent="0.3">
      <c r="H937" s="51"/>
      <c r="U937" s="63"/>
      <c r="V937" s="63"/>
      <c r="W937" s="63"/>
    </row>
    <row r="938" spans="8:23" s="9" customFormat="1" x14ac:dyDescent="0.3">
      <c r="H938" s="51"/>
      <c r="U938" s="63"/>
      <c r="V938" s="63"/>
      <c r="W938" s="63"/>
    </row>
    <row r="939" spans="8:23" s="9" customFormat="1" x14ac:dyDescent="0.3">
      <c r="H939" s="51"/>
      <c r="U939" s="63"/>
      <c r="V939" s="63"/>
      <c r="W939" s="63"/>
    </row>
    <row r="940" spans="8:23" s="9" customFormat="1" x14ac:dyDescent="0.3">
      <c r="H940" s="51"/>
      <c r="U940" s="63"/>
      <c r="V940" s="63"/>
      <c r="W940" s="63"/>
    </row>
    <row r="941" spans="8:23" s="9" customFormat="1" x14ac:dyDescent="0.3">
      <c r="H941" s="51"/>
      <c r="U941" s="63"/>
      <c r="V941" s="63"/>
      <c r="W941" s="63"/>
    </row>
    <row r="942" spans="8:23" s="9" customFormat="1" x14ac:dyDescent="0.3">
      <c r="H942" s="51"/>
      <c r="U942" s="63"/>
      <c r="V942" s="63"/>
      <c r="W942" s="63"/>
    </row>
    <row r="943" spans="8:23" s="9" customFormat="1" x14ac:dyDescent="0.3">
      <c r="H943" s="51"/>
      <c r="U943" s="63"/>
      <c r="V943" s="63"/>
      <c r="W943" s="63"/>
    </row>
    <row r="944" spans="8:23" s="9" customFormat="1" x14ac:dyDescent="0.3">
      <c r="H944" s="51"/>
      <c r="U944" s="63"/>
      <c r="V944" s="63"/>
      <c r="W944" s="63"/>
    </row>
    <row r="945" spans="8:23" s="9" customFormat="1" x14ac:dyDescent="0.3">
      <c r="H945" s="51"/>
      <c r="U945" s="63"/>
      <c r="V945" s="63"/>
      <c r="W945" s="63"/>
    </row>
    <row r="946" spans="8:23" s="9" customFormat="1" x14ac:dyDescent="0.3">
      <c r="H946" s="51"/>
      <c r="U946" s="63"/>
      <c r="V946" s="63"/>
      <c r="W946" s="63"/>
    </row>
    <row r="947" spans="8:23" s="9" customFormat="1" x14ac:dyDescent="0.3">
      <c r="H947" s="51"/>
      <c r="U947" s="63"/>
      <c r="V947" s="63"/>
      <c r="W947" s="63"/>
    </row>
    <row r="948" spans="8:23" s="9" customFormat="1" x14ac:dyDescent="0.3">
      <c r="H948" s="51"/>
      <c r="U948" s="63"/>
      <c r="V948" s="63"/>
      <c r="W948" s="63"/>
    </row>
    <row r="949" spans="8:23" s="9" customFormat="1" x14ac:dyDescent="0.3">
      <c r="H949" s="51"/>
      <c r="U949" s="63"/>
      <c r="V949" s="63"/>
      <c r="W949" s="63"/>
    </row>
    <row r="950" spans="8:23" s="9" customFormat="1" x14ac:dyDescent="0.3">
      <c r="H950" s="51"/>
      <c r="U950" s="63"/>
      <c r="V950" s="63"/>
      <c r="W950" s="63"/>
    </row>
    <row r="951" spans="8:23" s="9" customFormat="1" x14ac:dyDescent="0.3">
      <c r="H951" s="51"/>
      <c r="U951" s="63"/>
      <c r="V951" s="63"/>
      <c r="W951" s="63"/>
    </row>
    <row r="952" spans="8:23" s="9" customFormat="1" x14ac:dyDescent="0.3">
      <c r="H952" s="51"/>
      <c r="U952" s="63"/>
      <c r="V952" s="63"/>
      <c r="W952" s="63"/>
    </row>
    <row r="953" spans="8:23" s="9" customFormat="1" x14ac:dyDescent="0.3">
      <c r="H953" s="51"/>
      <c r="U953" s="63"/>
      <c r="V953" s="63"/>
      <c r="W953" s="63"/>
    </row>
    <row r="954" spans="8:23" s="9" customFormat="1" x14ac:dyDescent="0.3">
      <c r="H954" s="51"/>
      <c r="U954" s="63"/>
      <c r="V954" s="63"/>
      <c r="W954" s="63"/>
    </row>
    <row r="955" spans="8:23" s="9" customFormat="1" x14ac:dyDescent="0.3">
      <c r="H955" s="51"/>
      <c r="U955" s="63"/>
      <c r="V955" s="63"/>
      <c r="W955" s="63"/>
    </row>
    <row r="956" spans="8:23" s="9" customFormat="1" x14ac:dyDescent="0.3">
      <c r="H956" s="51"/>
      <c r="U956" s="63"/>
      <c r="V956" s="63"/>
      <c r="W956" s="63"/>
    </row>
    <row r="957" spans="8:23" s="9" customFormat="1" x14ac:dyDescent="0.3">
      <c r="H957" s="51"/>
      <c r="U957" s="63"/>
      <c r="V957" s="63"/>
      <c r="W957" s="63"/>
    </row>
    <row r="958" spans="8:23" s="9" customFormat="1" x14ac:dyDescent="0.3">
      <c r="H958" s="51"/>
      <c r="U958" s="63"/>
      <c r="V958" s="63"/>
      <c r="W958" s="63"/>
    </row>
    <row r="959" spans="8:23" s="9" customFormat="1" x14ac:dyDescent="0.3">
      <c r="H959" s="51"/>
      <c r="U959" s="63"/>
      <c r="V959" s="63"/>
      <c r="W959" s="63"/>
    </row>
    <row r="960" spans="8:23" s="9" customFormat="1" x14ac:dyDescent="0.3">
      <c r="H960" s="51"/>
      <c r="U960" s="63"/>
      <c r="V960" s="63"/>
      <c r="W960" s="63"/>
    </row>
    <row r="961" spans="1:27" x14ac:dyDescent="0.3">
      <c r="A961" s="64"/>
      <c r="B961" s="64"/>
      <c r="C961" s="64"/>
      <c r="D961" s="64"/>
      <c r="E961" s="64"/>
      <c r="F961" s="64"/>
      <c r="G961" s="64"/>
      <c r="H961" s="81">
        <f t="shared" ref="H961:H979" si="8">F961+G961/2</f>
        <v>0</v>
      </c>
      <c r="I961" s="64"/>
      <c r="J961" s="64"/>
      <c r="K961" s="64"/>
      <c r="L961" s="64"/>
      <c r="M961" s="64">
        <f t="shared" ref="M961:M979" si="9">K961+L961/2</f>
        <v>0</v>
      </c>
      <c r="N961" s="64">
        <f t="shared" ref="N961:N1024" si="10">(E961+J961)/2</f>
        <v>0</v>
      </c>
      <c r="O961" s="64">
        <f t="shared" ref="O961:O965" si="11">H961+M961/2</f>
        <v>0</v>
      </c>
      <c r="P961" s="64"/>
      <c r="Q961" s="64"/>
      <c r="R961" s="64"/>
      <c r="S961" s="64"/>
      <c r="T961" s="64">
        <f t="shared" ref="T961:T979" si="12">R961+S961/2</f>
        <v>0</v>
      </c>
      <c r="U961" s="65"/>
      <c r="V961" s="65">
        <f t="shared" ref="V961:V979" si="13">O961+T961/2</f>
        <v>0</v>
      </c>
      <c r="W961" s="66"/>
      <c r="X961" s="64"/>
      <c r="Y961" s="64"/>
      <c r="Z961" s="64"/>
      <c r="AA961" s="64"/>
    </row>
    <row r="962" spans="1:27" x14ac:dyDescent="0.3">
      <c r="H962" s="7">
        <f t="shared" si="8"/>
        <v>0</v>
      </c>
      <c r="M962" s="6">
        <f t="shared" si="9"/>
        <v>0</v>
      </c>
      <c r="N962" s="6">
        <f t="shared" si="10"/>
        <v>0</v>
      </c>
      <c r="O962" s="6">
        <f t="shared" si="11"/>
        <v>0</v>
      </c>
      <c r="T962" s="6">
        <f t="shared" si="12"/>
        <v>0</v>
      </c>
      <c r="V962" s="57">
        <f t="shared" si="13"/>
        <v>0</v>
      </c>
    </row>
    <row r="963" spans="1:27" x14ac:dyDescent="0.3">
      <c r="H963" s="7">
        <f t="shared" si="8"/>
        <v>0</v>
      </c>
      <c r="M963" s="6">
        <f t="shared" si="9"/>
        <v>0</v>
      </c>
      <c r="N963" s="6">
        <f t="shared" si="10"/>
        <v>0</v>
      </c>
      <c r="O963" s="6">
        <f t="shared" si="11"/>
        <v>0</v>
      </c>
      <c r="T963" s="6">
        <f t="shared" si="12"/>
        <v>0</v>
      </c>
      <c r="V963" s="57">
        <f t="shared" si="13"/>
        <v>0</v>
      </c>
    </row>
    <row r="964" spans="1:27" x14ac:dyDescent="0.3">
      <c r="H964" s="7">
        <f t="shared" si="8"/>
        <v>0</v>
      </c>
      <c r="M964" s="6">
        <f t="shared" si="9"/>
        <v>0</v>
      </c>
      <c r="N964" s="6">
        <f t="shared" si="10"/>
        <v>0</v>
      </c>
      <c r="O964" s="6">
        <f t="shared" si="11"/>
        <v>0</v>
      </c>
      <c r="T964" s="6">
        <f t="shared" si="12"/>
        <v>0</v>
      </c>
      <c r="V964" s="57">
        <f t="shared" si="13"/>
        <v>0</v>
      </c>
    </row>
    <row r="965" spans="1:27" x14ac:dyDescent="0.3">
      <c r="H965" s="7">
        <f t="shared" si="8"/>
        <v>0</v>
      </c>
      <c r="M965" s="6">
        <f t="shared" si="9"/>
        <v>0</v>
      </c>
      <c r="N965" s="6">
        <f t="shared" si="10"/>
        <v>0</v>
      </c>
      <c r="O965" s="6">
        <f t="shared" si="11"/>
        <v>0</v>
      </c>
      <c r="T965" s="6">
        <f t="shared" si="12"/>
        <v>0</v>
      </c>
      <c r="V965" s="57">
        <f t="shared" si="13"/>
        <v>0</v>
      </c>
    </row>
    <row r="966" spans="1:27" x14ac:dyDescent="0.3">
      <c r="H966" s="7">
        <f t="shared" si="8"/>
        <v>0</v>
      </c>
      <c r="M966" s="6">
        <f t="shared" si="9"/>
        <v>0</v>
      </c>
      <c r="N966" s="6">
        <f t="shared" si="10"/>
        <v>0</v>
      </c>
      <c r="T966" s="6">
        <f t="shared" si="12"/>
        <v>0</v>
      </c>
      <c r="V966" s="57">
        <f t="shared" si="13"/>
        <v>0</v>
      </c>
    </row>
    <row r="967" spans="1:27" x14ac:dyDescent="0.3">
      <c r="H967" s="7">
        <f t="shared" si="8"/>
        <v>0</v>
      </c>
      <c r="M967" s="6">
        <f t="shared" si="9"/>
        <v>0</v>
      </c>
      <c r="N967" s="6">
        <f t="shared" si="10"/>
        <v>0</v>
      </c>
      <c r="T967" s="6">
        <f t="shared" si="12"/>
        <v>0</v>
      </c>
      <c r="V967" s="57">
        <f t="shared" si="13"/>
        <v>0</v>
      </c>
    </row>
    <row r="968" spans="1:27" x14ac:dyDescent="0.3">
      <c r="H968" s="7">
        <f t="shared" si="8"/>
        <v>0</v>
      </c>
      <c r="M968" s="6">
        <f t="shared" si="9"/>
        <v>0</v>
      </c>
      <c r="N968" s="6">
        <f t="shared" si="10"/>
        <v>0</v>
      </c>
      <c r="T968" s="6">
        <f t="shared" si="12"/>
        <v>0</v>
      </c>
      <c r="V968" s="57">
        <f t="shared" si="13"/>
        <v>0</v>
      </c>
    </row>
    <row r="969" spans="1:27" x14ac:dyDescent="0.3">
      <c r="H969" s="7">
        <f t="shared" si="8"/>
        <v>0</v>
      </c>
      <c r="M969" s="6">
        <f t="shared" si="9"/>
        <v>0</v>
      </c>
      <c r="N969" s="6">
        <f t="shared" si="10"/>
        <v>0</v>
      </c>
      <c r="T969" s="6">
        <f t="shared" si="12"/>
        <v>0</v>
      </c>
      <c r="V969" s="57">
        <f t="shared" si="13"/>
        <v>0</v>
      </c>
    </row>
    <row r="970" spans="1:27" x14ac:dyDescent="0.3">
      <c r="H970" s="7">
        <f t="shared" si="8"/>
        <v>0</v>
      </c>
      <c r="M970" s="6">
        <f t="shared" si="9"/>
        <v>0</v>
      </c>
      <c r="N970" s="6">
        <f t="shared" si="10"/>
        <v>0</v>
      </c>
      <c r="T970" s="6">
        <f t="shared" si="12"/>
        <v>0</v>
      </c>
      <c r="V970" s="57">
        <f t="shared" si="13"/>
        <v>0</v>
      </c>
    </row>
    <row r="971" spans="1:27" x14ac:dyDescent="0.3">
      <c r="H971" s="7">
        <f t="shared" si="8"/>
        <v>0</v>
      </c>
      <c r="M971" s="6">
        <f t="shared" si="9"/>
        <v>0</v>
      </c>
      <c r="N971" s="6">
        <f t="shared" si="10"/>
        <v>0</v>
      </c>
      <c r="T971" s="6">
        <f t="shared" si="12"/>
        <v>0</v>
      </c>
      <c r="V971" s="57">
        <f t="shared" si="13"/>
        <v>0</v>
      </c>
    </row>
    <row r="972" spans="1:27" x14ac:dyDescent="0.3">
      <c r="H972" s="7">
        <f t="shared" si="8"/>
        <v>0</v>
      </c>
      <c r="M972" s="6">
        <f t="shared" si="9"/>
        <v>0</v>
      </c>
      <c r="N972" s="6">
        <f t="shared" si="10"/>
        <v>0</v>
      </c>
      <c r="T972" s="6">
        <f t="shared" si="12"/>
        <v>0</v>
      </c>
      <c r="V972" s="57">
        <f t="shared" si="13"/>
        <v>0</v>
      </c>
    </row>
    <row r="973" spans="1:27" x14ac:dyDescent="0.3">
      <c r="H973" s="7">
        <f t="shared" si="8"/>
        <v>0</v>
      </c>
      <c r="M973" s="6">
        <f t="shared" si="9"/>
        <v>0</v>
      </c>
      <c r="N973" s="6">
        <f t="shared" si="10"/>
        <v>0</v>
      </c>
      <c r="T973" s="6">
        <f t="shared" si="12"/>
        <v>0</v>
      </c>
      <c r="V973" s="57">
        <f t="shared" si="13"/>
        <v>0</v>
      </c>
    </row>
    <row r="974" spans="1:27" x14ac:dyDescent="0.3">
      <c r="H974" s="7">
        <f t="shared" si="8"/>
        <v>0</v>
      </c>
      <c r="M974" s="6">
        <f t="shared" si="9"/>
        <v>0</v>
      </c>
      <c r="N974" s="6">
        <f t="shared" si="10"/>
        <v>0</v>
      </c>
      <c r="T974" s="6">
        <f t="shared" si="12"/>
        <v>0</v>
      </c>
      <c r="V974" s="57">
        <f t="shared" si="13"/>
        <v>0</v>
      </c>
    </row>
    <row r="975" spans="1:27" x14ac:dyDescent="0.3">
      <c r="H975" s="7">
        <f t="shared" si="8"/>
        <v>0</v>
      </c>
      <c r="M975" s="6">
        <f t="shared" si="9"/>
        <v>0</v>
      </c>
      <c r="N975" s="6">
        <f t="shared" si="10"/>
        <v>0</v>
      </c>
      <c r="T975" s="6">
        <f t="shared" si="12"/>
        <v>0</v>
      </c>
      <c r="V975" s="57">
        <f t="shared" si="13"/>
        <v>0</v>
      </c>
    </row>
    <row r="976" spans="1:27" x14ac:dyDescent="0.3">
      <c r="H976" s="7">
        <f t="shared" si="8"/>
        <v>0</v>
      </c>
      <c r="M976" s="6">
        <f t="shared" si="9"/>
        <v>0</v>
      </c>
      <c r="N976" s="6">
        <f t="shared" si="10"/>
        <v>0</v>
      </c>
      <c r="T976" s="6">
        <f t="shared" si="12"/>
        <v>0</v>
      </c>
      <c r="V976" s="57">
        <f t="shared" si="13"/>
        <v>0</v>
      </c>
    </row>
    <row r="977" spans="8:22" x14ac:dyDescent="0.3">
      <c r="H977" s="7">
        <f t="shared" si="8"/>
        <v>0</v>
      </c>
      <c r="M977" s="6">
        <f t="shared" si="9"/>
        <v>0</v>
      </c>
      <c r="N977" s="6">
        <f t="shared" si="10"/>
        <v>0</v>
      </c>
      <c r="T977" s="6">
        <f t="shared" si="12"/>
        <v>0</v>
      </c>
      <c r="V977" s="57">
        <f t="shared" si="13"/>
        <v>0</v>
      </c>
    </row>
    <row r="978" spans="8:22" x14ac:dyDescent="0.3">
      <c r="H978" s="7">
        <f t="shared" si="8"/>
        <v>0</v>
      </c>
      <c r="M978" s="6">
        <f t="shared" si="9"/>
        <v>0</v>
      </c>
      <c r="N978" s="6">
        <f t="shared" si="10"/>
        <v>0</v>
      </c>
      <c r="T978" s="6">
        <f t="shared" si="12"/>
        <v>0</v>
      </c>
      <c r="V978" s="57">
        <f t="shared" si="13"/>
        <v>0</v>
      </c>
    </row>
    <row r="979" spans="8:22" x14ac:dyDescent="0.3">
      <c r="H979" s="7">
        <f t="shared" si="8"/>
        <v>0</v>
      </c>
      <c r="M979" s="6">
        <f t="shared" si="9"/>
        <v>0</v>
      </c>
      <c r="N979" s="6">
        <f t="shared" si="10"/>
        <v>0</v>
      </c>
      <c r="T979" s="6">
        <f t="shared" si="12"/>
        <v>0</v>
      </c>
      <c r="V979" s="57">
        <f t="shared" si="13"/>
        <v>0</v>
      </c>
    </row>
    <row r="980" spans="8:22" x14ac:dyDescent="0.3">
      <c r="H980" s="7">
        <f t="shared" ref="H980:H1043" si="14">F980+G980/2</f>
        <v>0</v>
      </c>
      <c r="M980" s="6">
        <f t="shared" ref="M980:M1043" si="15">K980+L980/2</f>
        <v>0</v>
      </c>
      <c r="N980" s="6">
        <f t="shared" si="10"/>
        <v>0</v>
      </c>
      <c r="T980" s="6">
        <f t="shared" ref="T980:T1043" si="16">R980+S980/2</f>
        <v>0</v>
      </c>
      <c r="V980" s="57">
        <f t="shared" ref="V980:V1043" si="17">O980+T980/2</f>
        <v>0</v>
      </c>
    </row>
    <row r="981" spans="8:22" x14ac:dyDescent="0.3">
      <c r="H981" s="7">
        <f t="shared" si="14"/>
        <v>0</v>
      </c>
      <c r="M981" s="6">
        <f t="shared" si="15"/>
        <v>0</v>
      </c>
      <c r="N981" s="6">
        <f t="shared" si="10"/>
        <v>0</v>
      </c>
      <c r="T981" s="6">
        <f t="shared" si="16"/>
        <v>0</v>
      </c>
      <c r="V981" s="57">
        <f t="shared" si="17"/>
        <v>0</v>
      </c>
    </row>
    <row r="982" spans="8:22" x14ac:dyDescent="0.3">
      <c r="H982" s="7">
        <f t="shared" si="14"/>
        <v>0</v>
      </c>
      <c r="M982" s="6">
        <f t="shared" si="15"/>
        <v>0</v>
      </c>
      <c r="N982" s="6">
        <f t="shared" si="10"/>
        <v>0</v>
      </c>
      <c r="T982" s="6">
        <f t="shared" si="16"/>
        <v>0</v>
      </c>
      <c r="V982" s="57">
        <f t="shared" si="17"/>
        <v>0</v>
      </c>
    </row>
    <row r="983" spans="8:22" x14ac:dyDescent="0.3">
      <c r="H983" s="7">
        <f t="shared" si="14"/>
        <v>0</v>
      </c>
      <c r="M983" s="6">
        <f t="shared" si="15"/>
        <v>0</v>
      </c>
      <c r="N983" s="6">
        <f t="shared" si="10"/>
        <v>0</v>
      </c>
      <c r="T983" s="6">
        <f t="shared" si="16"/>
        <v>0</v>
      </c>
      <c r="V983" s="57">
        <f t="shared" si="17"/>
        <v>0</v>
      </c>
    </row>
    <row r="984" spans="8:22" x14ac:dyDescent="0.3">
      <c r="H984" s="7">
        <f t="shared" si="14"/>
        <v>0</v>
      </c>
      <c r="M984" s="6">
        <f t="shared" si="15"/>
        <v>0</v>
      </c>
      <c r="N984" s="6">
        <f t="shared" si="10"/>
        <v>0</v>
      </c>
      <c r="T984" s="6">
        <f t="shared" si="16"/>
        <v>0</v>
      </c>
      <c r="V984" s="57">
        <f t="shared" si="17"/>
        <v>0</v>
      </c>
    </row>
    <row r="985" spans="8:22" x14ac:dyDescent="0.3">
      <c r="H985" s="7">
        <f t="shared" si="14"/>
        <v>0</v>
      </c>
      <c r="M985" s="6">
        <f t="shared" si="15"/>
        <v>0</v>
      </c>
      <c r="N985" s="6">
        <f t="shared" si="10"/>
        <v>0</v>
      </c>
      <c r="T985" s="6">
        <f t="shared" si="16"/>
        <v>0</v>
      </c>
      <c r="V985" s="57">
        <f t="shared" si="17"/>
        <v>0</v>
      </c>
    </row>
    <row r="986" spans="8:22" x14ac:dyDescent="0.3">
      <c r="H986" s="7">
        <f t="shared" si="14"/>
        <v>0</v>
      </c>
      <c r="M986" s="6">
        <f t="shared" si="15"/>
        <v>0</v>
      </c>
      <c r="N986" s="6">
        <f t="shared" si="10"/>
        <v>0</v>
      </c>
      <c r="T986" s="6">
        <f t="shared" si="16"/>
        <v>0</v>
      </c>
      <c r="V986" s="57">
        <f t="shared" si="17"/>
        <v>0</v>
      </c>
    </row>
    <row r="987" spans="8:22" x14ac:dyDescent="0.3">
      <c r="H987" s="7">
        <f t="shared" si="14"/>
        <v>0</v>
      </c>
      <c r="M987" s="6">
        <f t="shared" si="15"/>
        <v>0</v>
      </c>
      <c r="N987" s="6">
        <f t="shared" si="10"/>
        <v>0</v>
      </c>
      <c r="T987" s="6">
        <f t="shared" si="16"/>
        <v>0</v>
      </c>
      <c r="V987" s="57">
        <f t="shared" si="17"/>
        <v>0</v>
      </c>
    </row>
    <row r="988" spans="8:22" x14ac:dyDescent="0.3">
      <c r="H988" s="7">
        <f t="shared" si="14"/>
        <v>0</v>
      </c>
      <c r="M988" s="6">
        <f t="shared" si="15"/>
        <v>0</v>
      </c>
      <c r="N988" s="6">
        <f t="shared" si="10"/>
        <v>0</v>
      </c>
      <c r="T988" s="6">
        <f t="shared" si="16"/>
        <v>0</v>
      </c>
      <c r="V988" s="57">
        <f t="shared" si="17"/>
        <v>0</v>
      </c>
    </row>
    <row r="989" spans="8:22" x14ac:dyDescent="0.3">
      <c r="H989" s="7">
        <f t="shared" si="14"/>
        <v>0</v>
      </c>
      <c r="M989" s="6">
        <f t="shared" si="15"/>
        <v>0</v>
      </c>
      <c r="N989" s="6">
        <f t="shared" si="10"/>
        <v>0</v>
      </c>
      <c r="T989" s="6">
        <f t="shared" si="16"/>
        <v>0</v>
      </c>
      <c r="V989" s="57">
        <f t="shared" si="17"/>
        <v>0</v>
      </c>
    </row>
    <row r="990" spans="8:22" x14ac:dyDescent="0.3">
      <c r="H990" s="7">
        <f t="shared" si="14"/>
        <v>0</v>
      </c>
      <c r="M990" s="6">
        <f t="shared" si="15"/>
        <v>0</v>
      </c>
      <c r="N990" s="6">
        <f t="shared" si="10"/>
        <v>0</v>
      </c>
      <c r="T990" s="6">
        <f t="shared" si="16"/>
        <v>0</v>
      </c>
      <c r="V990" s="57">
        <f t="shared" si="17"/>
        <v>0</v>
      </c>
    </row>
    <row r="991" spans="8:22" x14ac:dyDescent="0.3">
      <c r="H991" s="7">
        <f t="shared" si="14"/>
        <v>0</v>
      </c>
      <c r="M991" s="6">
        <f t="shared" si="15"/>
        <v>0</v>
      </c>
      <c r="N991" s="6">
        <f t="shared" si="10"/>
        <v>0</v>
      </c>
      <c r="T991" s="6">
        <f t="shared" si="16"/>
        <v>0</v>
      </c>
      <c r="V991" s="57">
        <f t="shared" si="17"/>
        <v>0</v>
      </c>
    </row>
    <row r="992" spans="8:22" x14ac:dyDescent="0.3">
      <c r="H992" s="7">
        <f t="shared" si="14"/>
        <v>0</v>
      </c>
      <c r="M992" s="6">
        <f t="shared" si="15"/>
        <v>0</v>
      </c>
      <c r="N992" s="6">
        <f t="shared" si="10"/>
        <v>0</v>
      </c>
      <c r="T992" s="6">
        <f t="shared" si="16"/>
        <v>0</v>
      </c>
      <c r="V992" s="57">
        <f t="shared" si="17"/>
        <v>0</v>
      </c>
    </row>
    <row r="993" spans="8:22" x14ac:dyDescent="0.3">
      <c r="H993" s="7">
        <f t="shared" si="14"/>
        <v>0</v>
      </c>
      <c r="M993" s="6">
        <f t="shared" si="15"/>
        <v>0</v>
      </c>
      <c r="N993" s="6">
        <f t="shared" si="10"/>
        <v>0</v>
      </c>
      <c r="T993" s="6">
        <f t="shared" si="16"/>
        <v>0</v>
      </c>
      <c r="V993" s="57">
        <f t="shared" si="17"/>
        <v>0</v>
      </c>
    </row>
    <row r="994" spans="8:22" x14ac:dyDescent="0.3">
      <c r="H994" s="7">
        <f t="shared" si="14"/>
        <v>0</v>
      </c>
      <c r="M994" s="6">
        <f t="shared" si="15"/>
        <v>0</v>
      </c>
      <c r="N994" s="6">
        <f t="shared" si="10"/>
        <v>0</v>
      </c>
      <c r="T994" s="6">
        <f t="shared" si="16"/>
        <v>0</v>
      </c>
      <c r="V994" s="57">
        <f t="shared" si="17"/>
        <v>0</v>
      </c>
    </row>
    <row r="995" spans="8:22" x14ac:dyDescent="0.3">
      <c r="H995" s="7">
        <f t="shared" si="14"/>
        <v>0</v>
      </c>
      <c r="M995" s="6">
        <f t="shared" si="15"/>
        <v>0</v>
      </c>
      <c r="N995" s="6">
        <f t="shared" si="10"/>
        <v>0</v>
      </c>
      <c r="T995" s="6">
        <f t="shared" si="16"/>
        <v>0</v>
      </c>
      <c r="V995" s="57">
        <f t="shared" si="17"/>
        <v>0</v>
      </c>
    </row>
    <row r="996" spans="8:22" x14ac:dyDescent="0.3">
      <c r="H996" s="7">
        <f t="shared" si="14"/>
        <v>0</v>
      </c>
      <c r="M996" s="6">
        <f t="shared" si="15"/>
        <v>0</v>
      </c>
      <c r="N996" s="6">
        <f t="shared" si="10"/>
        <v>0</v>
      </c>
      <c r="T996" s="6">
        <f t="shared" si="16"/>
        <v>0</v>
      </c>
      <c r="V996" s="57">
        <f t="shared" si="17"/>
        <v>0</v>
      </c>
    </row>
    <row r="997" spans="8:22" x14ac:dyDescent="0.3">
      <c r="H997" s="7">
        <f t="shared" si="14"/>
        <v>0</v>
      </c>
      <c r="M997" s="6">
        <f t="shared" si="15"/>
        <v>0</v>
      </c>
      <c r="N997" s="6">
        <f t="shared" si="10"/>
        <v>0</v>
      </c>
      <c r="T997" s="6">
        <f t="shared" si="16"/>
        <v>0</v>
      </c>
      <c r="V997" s="57">
        <f t="shared" si="17"/>
        <v>0</v>
      </c>
    </row>
    <row r="998" spans="8:22" x14ac:dyDescent="0.3">
      <c r="H998" s="7">
        <f t="shared" si="14"/>
        <v>0</v>
      </c>
      <c r="M998" s="6">
        <f t="shared" si="15"/>
        <v>0</v>
      </c>
      <c r="N998" s="6">
        <f t="shared" si="10"/>
        <v>0</v>
      </c>
      <c r="T998" s="6">
        <f t="shared" si="16"/>
        <v>0</v>
      </c>
      <c r="V998" s="57">
        <f t="shared" si="17"/>
        <v>0</v>
      </c>
    </row>
    <row r="999" spans="8:22" x14ac:dyDescent="0.3">
      <c r="H999" s="7">
        <f t="shared" si="14"/>
        <v>0</v>
      </c>
      <c r="M999" s="6">
        <f t="shared" si="15"/>
        <v>0</v>
      </c>
      <c r="N999" s="6">
        <f t="shared" si="10"/>
        <v>0</v>
      </c>
      <c r="T999" s="6">
        <f t="shared" si="16"/>
        <v>0</v>
      </c>
      <c r="V999" s="57">
        <f t="shared" si="17"/>
        <v>0</v>
      </c>
    </row>
    <row r="1000" spans="8:22" x14ac:dyDescent="0.3">
      <c r="H1000" s="7">
        <f t="shared" si="14"/>
        <v>0</v>
      </c>
      <c r="M1000" s="6">
        <f t="shared" si="15"/>
        <v>0</v>
      </c>
      <c r="N1000" s="6">
        <f t="shared" si="10"/>
        <v>0</v>
      </c>
      <c r="T1000" s="6">
        <f t="shared" si="16"/>
        <v>0</v>
      </c>
      <c r="V1000" s="57">
        <f t="shared" si="17"/>
        <v>0</v>
      </c>
    </row>
    <row r="1001" spans="8:22" x14ac:dyDescent="0.3">
      <c r="H1001" s="7">
        <f t="shared" si="14"/>
        <v>0</v>
      </c>
      <c r="M1001" s="6">
        <f t="shared" si="15"/>
        <v>0</v>
      </c>
      <c r="N1001" s="6">
        <f t="shared" si="10"/>
        <v>0</v>
      </c>
      <c r="T1001" s="6">
        <f t="shared" si="16"/>
        <v>0</v>
      </c>
      <c r="V1001" s="57">
        <f t="shared" si="17"/>
        <v>0</v>
      </c>
    </row>
    <row r="1002" spans="8:22" x14ac:dyDescent="0.3">
      <c r="H1002" s="7">
        <f t="shared" si="14"/>
        <v>0</v>
      </c>
      <c r="M1002" s="6">
        <f t="shared" si="15"/>
        <v>0</v>
      </c>
      <c r="N1002" s="6">
        <f t="shared" si="10"/>
        <v>0</v>
      </c>
      <c r="T1002" s="6">
        <f t="shared" si="16"/>
        <v>0</v>
      </c>
      <c r="V1002" s="57">
        <f t="shared" si="17"/>
        <v>0</v>
      </c>
    </row>
    <row r="1003" spans="8:22" x14ac:dyDescent="0.3">
      <c r="H1003" s="7">
        <f t="shared" si="14"/>
        <v>0</v>
      </c>
      <c r="M1003" s="6">
        <f t="shared" si="15"/>
        <v>0</v>
      </c>
      <c r="N1003" s="6">
        <f t="shared" si="10"/>
        <v>0</v>
      </c>
      <c r="T1003" s="6">
        <f t="shared" si="16"/>
        <v>0</v>
      </c>
      <c r="V1003" s="57">
        <f t="shared" si="17"/>
        <v>0</v>
      </c>
    </row>
    <row r="1004" spans="8:22" x14ac:dyDescent="0.3">
      <c r="H1004" s="7">
        <f t="shared" si="14"/>
        <v>0</v>
      </c>
      <c r="M1004" s="6">
        <f t="shared" si="15"/>
        <v>0</v>
      </c>
      <c r="N1004" s="6">
        <f t="shared" si="10"/>
        <v>0</v>
      </c>
      <c r="T1004" s="6">
        <f t="shared" si="16"/>
        <v>0</v>
      </c>
      <c r="V1004" s="57">
        <f t="shared" si="17"/>
        <v>0</v>
      </c>
    </row>
    <row r="1005" spans="8:22" x14ac:dyDescent="0.3">
      <c r="H1005" s="7">
        <f t="shared" si="14"/>
        <v>0</v>
      </c>
      <c r="M1005" s="6">
        <f t="shared" si="15"/>
        <v>0</v>
      </c>
      <c r="N1005" s="6">
        <f t="shared" si="10"/>
        <v>0</v>
      </c>
      <c r="T1005" s="6">
        <f t="shared" si="16"/>
        <v>0</v>
      </c>
      <c r="V1005" s="57">
        <f t="shared" si="17"/>
        <v>0</v>
      </c>
    </row>
    <row r="1006" spans="8:22" x14ac:dyDescent="0.3">
      <c r="H1006" s="7">
        <f t="shared" si="14"/>
        <v>0</v>
      </c>
      <c r="M1006" s="6">
        <f t="shared" si="15"/>
        <v>0</v>
      </c>
      <c r="N1006" s="6">
        <f t="shared" si="10"/>
        <v>0</v>
      </c>
      <c r="T1006" s="6">
        <f t="shared" si="16"/>
        <v>0</v>
      </c>
      <c r="V1006" s="57">
        <f t="shared" si="17"/>
        <v>0</v>
      </c>
    </row>
    <row r="1007" spans="8:22" x14ac:dyDescent="0.3">
      <c r="H1007" s="7">
        <f t="shared" si="14"/>
        <v>0</v>
      </c>
      <c r="M1007" s="6">
        <f t="shared" si="15"/>
        <v>0</v>
      </c>
      <c r="N1007" s="6">
        <f t="shared" si="10"/>
        <v>0</v>
      </c>
      <c r="T1007" s="6">
        <f t="shared" si="16"/>
        <v>0</v>
      </c>
      <c r="V1007" s="57">
        <f t="shared" si="17"/>
        <v>0</v>
      </c>
    </row>
    <row r="1008" spans="8:22" x14ac:dyDescent="0.3">
      <c r="H1008" s="7">
        <f t="shared" si="14"/>
        <v>0</v>
      </c>
      <c r="M1008" s="6">
        <f t="shared" si="15"/>
        <v>0</v>
      </c>
      <c r="N1008" s="6">
        <f t="shared" si="10"/>
        <v>0</v>
      </c>
      <c r="T1008" s="6">
        <f t="shared" si="16"/>
        <v>0</v>
      </c>
      <c r="V1008" s="57">
        <f t="shared" si="17"/>
        <v>0</v>
      </c>
    </row>
    <row r="1009" spans="8:22" x14ac:dyDescent="0.3">
      <c r="H1009" s="7">
        <f t="shared" si="14"/>
        <v>0</v>
      </c>
      <c r="M1009" s="6">
        <f t="shared" si="15"/>
        <v>0</v>
      </c>
      <c r="N1009" s="6">
        <f t="shared" si="10"/>
        <v>0</v>
      </c>
      <c r="T1009" s="6">
        <f t="shared" si="16"/>
        <v>0</v>
      </c>
      <c r="V1009" s="57">
        <f t="shared" si="17"/>
        <v>0</v>
      </c>
    </row>
    <row r="1010" spans="8:22" x14ac:dyDescent="0.3">
      <c r="H1010" s="7">
        <f t="shared" si="14"/>
        <v>0</v>
      </c>
      <c r="M1010" s="6">
        <f t="shared" si="15"/>
        <v>0</v>
      </c>
      <c r="N1010" s="6">
        <f t="shared" si="10"/>
        <v>0</v>
      </c>
      <c r="T1010" s="6">
        <f t="shared" si="16"/>
        <v>0</v>
      </c>
      <c r="V1010" s="57">
        <f t="shared" si="17"/>
        <v>0</v>
      </c>
    </row>
    <row r="1011" spans="8:22" x14ac:dyDescent="0.3">
      <c r="H1011" s="7">
        <f t="shared" si="14"/>
        <v>0</v>
      </c>
      <c r="M1011" s="6">
        <f t="shared" si="15"/>
        <v>0</v>
      </c>
      <c r="N1011" s="6">
        <f t="shared" si="10"/>
        <v>0</v>
      </c>
      <c r="T1011" s="6">
        <f t="shared" si="16"/>
        <v>0</v>
      </c>
      <c r="V1011" s="57">
        <f t="shared" si="17"/>
        <v>0</v>
      </c>
    </row>
    <row r="1012" spans="8:22" x14ac:dyDescent="0.3">
      <c r="H1012" s="7">
        <f t="shared" si="14"/>
        <v>0</v>
      </c>
      <c r="M1012" s="6">
        <f t="shared" si="15"/>
        <v>0</v>
      </c>
      <c r="N1012" s="6">
        <f t="shared" si="10"/>
        <v>0</v>
      </c>
      <c r="T1012" s="6">
        <f t="shared" si="16"/>
        <v>0</v>
      </c>
      <c r="V1012" s="57">
        <f t="shared" si="17"/>
        <v>0</v>
      </c>
    </row>
    <row r="1013" spans="8:22" x14ac:dyDescent="0.3">
      <c r="H1013" s="7">
        <f t="shared" si="14"/>
        <v>0</v>
      </c>
      <c r="M1013" s="6">
        <f t="shared" si="15"/>
        <v>0</v>
      </c>
      <c r="N1013" s="6">
        <f t="shared" si="10"/>
        <v>0</v>
      </c>
      <c r="T1013" s="6">
        <f t="shared" si="16"/>
        <v>0</v>
      </c>
      <c r="V1013" s="57">
        <f t="shared" si="17"/>
        <v>0</v>
      </c>
    </row>
    <row r="1014" spans="8:22" x14ac:dyDescent="0.3">
      <c r="H1014" s="7">
        <f t="shared" si="14"/>
        <v>0</v>
      </c>
      <c r="M1014" s="6">
        <f t="shared" si="15"/>
        <v>0</v>
      </c>
      <c r="N1014" s="6">
        <f t="shared" si="10"/>
        <v>0</v>
      </c>
      <c r="T1014" s="6">
        <f t="shared" si="16"/>
        <v>0</v>
      </c>
      <c r="V1014" s="57">
        <f t="shared" si="17"/>
        <v>0</v>
      </c>
    </row>
    <row r="1015" spans="8:22" x14ac:dyDescent="0.3">
      <c r="H1015" s="7">
        <f t="shared" si="14"/>
        <v>0</v>
      </c>
      <c r="M1015" s="6">
        <f t="shared" si="15"/>
        <v>0</v>
      </c>
      <c r="N1015" s="6">
        <f t="shared" si="10"/>
        <v>0</v>
      </c>
      <c r="T1015" s="6">
        <f t="shared" si="16"/>
        <v>0</v>
      </c>
      <c r="V1015" s="57">
        <f t="shared" si="17"/>
        <v>0</v>
      </c>
    </row>
    <row r="1016" spans="8:22" x14ac:dyDescent="0.3">
      <c r="H1016" s="7">
        <f t="shared" si="14"/>
        <v>0</v>
      </c>
      <c r="M1016" s="6">
        <f t="shared" si="15"/>
        <v>0</v>
      </c>
      <c r="N1016" s="6">
        <f t="shared" si="10"/>
        <v>0</v>
      </c>
      <c r="T1016" s="6">
        <f t="shared" si="16"/>
        <v>0</v>
      </c>
      <c r="V1016" s="57">
        <f t="shared" si="17"/>
        <v>0</v>
      </c>
    </row>
    <row r="1017" spans="8:22" x14ac:dyDescent="0.3">
      <c r="H1017" s="7">
        <f t="shared" si="14"/>
        <v>0</v>
      </c>
      <c r="M1017" s="6">
        <f t="shared" si="15"/>
        <v>0</v>
      </c>
      <c r="N1017" s="6">
        <f t="shared" si="10"/>
        <v>0</v>
      </c>
      <c r="T1017" s="6">
        <f t="shared" si="16"/>
        <v>0</v>
      </c>
      <c r="V1017" s="57">
        <f t="shared" si="17"/>
        <v>0</v>
      </c>
    </row>
    <row r="1018" spans="8:22" x14ac:dyDescent="0.3">
      <c r="H1018" s="7">
        <f t="shared" si="14"/>
        <v>0</v>
      </c>
      <c r="M1018" s="6">
        <f t="shared" si="15"/>
        <v>0</v>
      </c>
      <c r="N1018" s="6">
        <f t="shared" si="10"/>
        <v>0</v>
      </c>
      <c r="T1018" s="6">
        <f t="shared" si="16"/>
        <v>0</v>
      </c>
      <c r="V1018" s="57">
        <f t="shared" si="17"/>
        <v>0</v>
      </c>
    </row>
    <row r="1019" spans="8:22" x14ac:dyDescent="0.3">
      <c r="H1019" s="7">
        <f t="shared" si="14"/>
        <v>0</v>
      </c>
      <c r="M1019" s="6">
        <f t="shared" si="15"/>
        <v>0</v>
      </c>
      <c r="N1019" s="6">
        <f t="shared" si="10"/>
        <v>0</v>
      </c>
      <c r="T1019" s="6">
        <f t="shared" si="16"/>
        <v>0</v>
      </c>
      <c r="V1019" s="57">
        <f t="shared" si="17"/>
        <v>0</v>
      </c>
    </row>
    <row r="1020" spans="8:22" x14ac:dyDescent="0.3">
      <c r="H1020" s="7">
        <f t="shared" si="14"/>
        <v>0</v>
      </c>
      <c r="M1020" s="6">
        <f t="shared" si="15"/>
        <v>0</v>
      </c>
      <c r="N1020" s="6">
        <f t="shared" si="10"/>
        <v>0</v>
      </c>
      <c r="T1020" s="6">
        <f t="shared" si="16"/>
        <v>0</v>
      </c>
      <c r="V1020" s="57">
        <f t="shared" si="17"/>
        <v>0</v>
      </c>
    </row>
    <row r="1021" spans="8:22" x14ac:dyDescent="0.3">
      <c r="H1021" s="7">
        <f t="shared" si="14"/>
        <v>0</v>
      </c>
      <c r="M1021" s="6">
        <f t="shared" si="15"/>
        <v>0</v>
      </c>
      <c r="N1021" s="6">
        <f t="shared" si="10"/>
        <v>0</v>
      </c>
      <c r="T1021" s="6">
        <f t="shared" si="16"/>
        <v>0</v>
      </c>
      <c r="V1021" s="57">
        <f t="shared" si="17"/>
        <v>0</v>
      </c>
    </row>
    <row r="1022" spans="8:22" x14ac:dyDescent="0.3">
      <c r="H1022" s="7">
        <f t="shared" si="14"/>
        <v>0</v>
      </c>
      <c r="M1022" s="6">
        <f t="shared" si="15"/>
        <v>0</v>
      </c>
      <c r="N1022" s="6">
        <f t="shared" si="10"/>
        <v>0</v>
      </c>
      <c r="T1022" s="6">
        <f t="shared" si="16"/>
        <v>0</v>
      </c>
      <c r="V1022" s="57">
        <f t="shared" si="17"/>
        <v>0</v>
      </c>
    </row>
    <row r="1023" spans="8:22" x14ac:dyDescent="0.3">
      <c r="H1023" s="7">
        <f t="shared" si="14"/>
        <v>0</v>
      </c>
      <c r="M1023" s="6">
        <f t="shared" si="15"/>
        <v>0</v>
      </c>
      <c r="N1023" s="6">
        <f t="shared" si="10"/>
        <v>0</v>
      </c>
      <c r="T1023" s="6">
        <f t="shared" si="16"/>
        <v>0</v>
      </c>
      <c r="V1023" s="57">
        <f t="shared" si="17"/>
        <v>0</v>
      </c>
    </row>
    <row r="1024" spans="8:22" x14ac:dyDescent="0.3">
      <c r="H1024" s="7">
        <f t="shared" si="14"/>
        <v>0</v>
      </c>
      <c r="M1024" s="6">
        <f t="shared" si="15"/>
        <v>0</v>
      </c>
      <c r="N1024" s="6">
        <f t="shared" si="10"/>
        <v>0</v>
      </c>
      <c r="T1024" s="6">
        <f t="shared" si="16"/>
        <v>0</v>
      </c>
      <c r="V1024" s="57">
        <f t="shared" si="17"/>
        <v>0</v>
      </c>
    </row>
    <row r="1025" spans="8:22" x14ac:dyDescent="0.3">
      <c r="H1025" s="7">
        <f t="shared" si="14"/>
        <v>0</v>
      </c>
      <c r="M1025" s="6">
        <f t="shared" si="15"/>
        <v>0</v>
      </c>
      <c r="N1025" s="6">
        <f t="shared" ref="N1025:N1088" si="18">(E1025+J1025)/2</f>
        <v>0</v>
      </c>
      <c r="T1025" s="6">
        <f t="shared" si="16"/>
        <v>0</v>
      </c>
      <c r="V1025" s="57">
        <f t="shared" si="17"/>
        <v>0</v>
      </c>
    </row>
    <row r="1026" spans="8:22" x14ac:dyDescent="0.3">
      <c r="H1026" s="7">
        <f t="shared" si="14"/>
        <v>0</v>
      </c>
      <c r="M1026" s="6">
        <f t="shared" si="15"/>
        <v>0</v>
      </c>
      <c r="N1026" s="6">
        <f t="shared" si="18"/>
        <v>0</v>
      </c>
      <c r="T1026" s="6">
        <f t="shared" si="16"/>
        <v>0</v>
      </c>
      <c r="V1026" s="57">
        <f t="shared" si="17"/>
        <v>0</v>
      </c>
    </row>
    <row r="1027" spans="8:22" x14ac:dyDescent="0.3">
      <c r="H1027" s="7">
        <f t="shared" si="14"/>
        <v>0</v>
      </c>
      <c r="M1027" s="6">
        <f t="shared" si="15"/>
        <v>0</v>
      </c>
      <c r="N1027" s="6">
        <f t="shared" si="18"/>
        <v>0</v>
      </c>
      <c r="T1027" s="6">
        <f t="shared" si="16"/>
        <v>0</v>
      </c>
      <c r="V1027" s="57">
        <f t="shared" si="17"/>
        <v>0</v>
      </c>
    </row>
    <row r="1028" spans="8:22" x14ac:dyDescent="0.3">
      <c r="H1028" s="7">
        <f t="shared" si="14"/>
        <v>0</v>
      </c>
      <c r="M1028" s="6">
        <f t="shared" si="15"/>
        <v>0</v>
      </c>
      <c r="N1028" s="6">
        <f t="shared" si="18"/>
        <v>0</v>
      </c>
      <c r="T1028" s="6">
        <f t="shared" si="16"/>
        <v>0</v>
      </c>
      <c r="V1028" s="57">
        <f t="shared" si="17"/>
        <v>0</v>
      </c>
    </row>
    <row r="1029" spans="8:22" x14ac:dyDescent="0.3">
      <c r="H1029" s="7">
        <f t="shared" si="14"/>
        <v>0</v>
      </c>
      <c r="M1029" s="6">
        <f t="shared" si="15"/>
        <v>0</v>
      </c>
      <c r="N1029" s="6">
        <f t="shared" si="18"/>
        <v>0</v>
      </c>
      <c r="T1029" s="6">
        <f t="shared" si="16"/>
        <v>0</v>
      </c>
      <c r="V1029" s="57">
        <f t="shared" si="17"/>
        <v>0</v>
      </c>
    </row>
    <row r="1030" spans="8:22" x14ac:dyDescent="0.3">
      <c r="H1030" s="7">
        <f t="shared" si="14"/>
        <v>0</v>
      </c>
      <c r="M1030" s="6">
        <f t="shared" si="15"/>
        <v>0</v>
      </c>
      <c r="N1030" s="6">
        <f t="shared" si="18"/>
        <v>0</v>
      </c>
      <c r="T1030" s="6">
        <f t="shared" si="16"/>
        <v>0</v>
      </c>
      <c r="V1030" s="57">
        <f t="shared" si="17"/>
        <v>0</v>
      </c>
    </row>
    <row r="1031" spans="8:22" x14ac:dyDescent="0.3">
      <c r="H1031" s="7">
        <f t="shared" si="14"/>
        <v>0</v>
      </c>
      <c r="M1031" s="6">
        <f t="shared" si="15"/>
        <v>0</v>
      </c>
      <c r="N1031" s="6">
        <f t="shared" si="18"/>
        <v>0</v>
      </c>
      <c r="T1031" s="6">
        <f t="shared" si="16"/>
        <v>0</v>
      </c>
      <c r="V1031" s="57">
        <f t="shared" si="17"/>
        <v>0</v>
      </c>
    </row>
    <row r="1032" spans="8:22" x14ac:dyDescent="0.3">
      <c r="H1032" s="7">
        <f t="shared" si="14"/>
        <v>0</v>
      </c>
      <c r="M1032" s="6">
        <f t="shared" si="15"/>
        <v>0</v>
      </c>
      <c r="N1032" s="6">
        <f t="shared" si="18"/>
        <v>0</v>
      </c>
      <c r="T1032" s="6">
        <f t="shared" si="16"/>
        <v>0</v>
      </c>
      <c r="V1032" s="57">
        <f t="shared" si="17"/>
        <v>0</v>
      </c>
    </row>
    <row r="1033" spans="8:22" x14ac:dyDescent="0.3">
      <c r="H1033" s="7">
        <f t="shared" si="14"/>
        <v>0</v>
      </c>
      <c r="M1033" s="6">
        <f t="shared" si="15"/>
        <v>0</v>
      </c>
      <c r="N1033" s="6">
        <f t="shared" si="18"/>
        <v>0</v>
      </c>
      <c r="T1033" s="6">
        <f t="shared" si="16"/>
        <v>0</v>
      </c>
      <c r="V1033" s="57">
        <f t="shared" si="17"/>
        <v>0</v>
      </c>
    </row>
    <row r="1034" spans="8:22" x14ac:dyDescent="0.3">
      <c r="H1034" s="7">
        <f t="shared" si="14"/>
        <v>0</v>
      </c>
      <c r="M1034" s="6">
        <f t="shared" si="15"/>
        <v>0</v>
      </c>
      <c r="N1034" s="6">
        <f t="shared" si="18"/>
        <v>0</v>
      </c>
      <c r="T1034" s="6">
        <f t="shared" si="16"/>
        <v>0</v>
      </c>
      <c r="V1034" s="57">
        <f t="shared" si="17"/>
        <v>0</v>
      </c>
    </row>
    <row r="1035" spans="8:22" x14ac:dyDescent="0.3">
      <c r="H1035" s="7">
        <f t="shared" si="14"/>
        <v>0</v>
      </c>
      <c r="M1035" s="6">
        <f t="shared" si="15"/>
        <v>0</v>
      </c>
      <c r="N1035" s="6">
        <f t="shared" si="18"/>
        <v>0</v>
      </c>
      <c r="T1035" s="6">
        <f t="shared" si="16"/>
        <v>0</v>
      </c>
      <c r="V1035" s="57">
        <f t="shared" si="17"/>
        <v>0</v>
      </c>
    </row>
    <row r="1036" spans="8:22" x14ac:dyDescent="0.3">
      <c r="H1036" s="7">
        <f t="shared" si="14"/>
        <v>0</v>
      </c>
      <c r="M1036" s="6">
        <f t="shared" si="15"/>
        <v>0</v>
      </c>
      <c r="N1036" s="6">
        <f t="shared" si="18"/>
        <v>0</v>
      </c>
      <c r="T1036" s="6">
        <f t="shared" si="16"/>
        <v>0</v>
      </c>
      <c r="V1036" s="57">
        <f t="shared" si="17"/>
        <v>0</v>
      </c>
    </row>
    <row r="1037" spans="8:22" x14ac:dyDescent="0.3">
      <c r="H1037" s="7">
        <f t="shared" si="14"/>
        <v>0</v>
      </c>
      <c r="M1037" s="6">
        <f t="shared" si="15"/>
        <v>0</v>
      </c>
      <c r="N1037" s="6">
        <f t="shared" si="18"/>
        <v>0</v>
      </c>
      <c r="T1037" s="6">
        <f t="shared" si="16"/>
        <v>0</v>
      </c>
      <c r="V1037" s="57">
        <f t="shared" si="17"/>
        <v>0</v>
      </c>
    </row>
    <row r="1038" spans="8:22" x14ac:dyDescent="0.3">
      <c r="H1038" s="7">
        <f t="shared" si="14"/>
        <v>0</v>
      </c>
      <c r="M1038" s="6">
        <f t="shared" si="15"/>
        <v>0</v>
      </c>
      <c r="N1038" s="6">
        <f t="shared" si="18"/>
        <v>0</v>
      </c>
      <c r="T1038" s="6">
        <f t="shared" si="16"/>
        <v>0</v>
      </c>
      <c r="V1038" s="57">
        <f t="shared" si="17"/>
        <v>0</v>
      </c>
    </row>
    <row r="1039" spans="8:22" x14ac:dyDescent="0.3">
      <c r="H1039" s="7">
        <f t="shared" si="14"/>
        <v>0</v>
      </c>
      <c r="M1039" s="6">
        <f t="shared" si="15"/>
        <v>0</v>
      </c>
      <c r="N1039" s="6">
        <f t="shared" si="18"/>
        <v>0</v>
      </c>
      <c r="T1039" s="6">
        <f t="shared" si="16"/>
        <v>0</v>
      </c>
      <c r="V1039" s="57">
        <f t="shared" si="17"/>
        <v>0</v>
      </c>
    </row>
    <row r="1040" spans="8:22" x14ac:dyDescent="0.3">
      <c r="H1040" s="7">
        <f t="shared" si="14"/>
        <v>0</v>
      </c>
      <c r="M1040" s="6">
        <f t="shared" si="15"/>
        <v>0</v>
      </c>
      <c r="N1040" s="6">
        <f t="shared" si="18"/>
        <v>0</v>
      </c>
      <c r="T1040" s="6">
        <f t="shared" si="16"/>
        <v>0</v>
      </c>
      <c r="V1040" s="57">
        <f t="shared" si="17"/>
        <v>0</v>
      </c>
    </row>
    <row r="1041" spans="8:22" x14ac:dyDescent="0.3">
      <c r="H1041" s="7">
        <f t="shared" si="14"/>
        <v>0</v>
      </c>
      <c r="M1041" s="6">
        <f t="shared" si="15"/>
        <v>0</v>
      </c>
      <c r="N1041" s="6">
        <f t="shared" si="18"/>
        <v>0</v>
      </c>
      <c r="T1041" s="6">
        <f t="shared" si="16"/>
        <v>0</v>
      </c>
      <c r="V1041" s="57">
        <f t="shared" si="17"/>
        <v>0</v>
      </c>
    </row>
    <row r="1042" spans="8:22" x14ac:dyDescent="0.3">
      <c r="H1042" s="7">
        <f t="shared" si="14"/>
        <v>0</v>
      </c>
      <c r="M1042" s="6">
        <f t="shared" si="15"/>
        <v>0</v>
      </c>
      <c r="N1042" s="6">
        <f t="shared" si="18"/>
        <v>0</v>
      </c>
      <c r="T1042" s="6">
        <f t="shared" si="16"/>
        <v>0</v>
      </c>
      <c r="V1042" s="57">
        <f t="shared" si="17"/>
        <v>0</v>
      </c>
    </row>
    <row r="1043" spans="8:22" x14ac:dyDescent="0.3">
      <c r="H1043" s="7">
        <f t="shared" si="14"/>
        <v>0</v>
      </c>
      <c r="M1043" s="6">
        <f t="shared" si="15"/>
        <v>0</v>
      </c>
      <c r="N1043" s="6">
        <f t="shared" si="18"/>
        <v>0</v>
      </c>
      <c r="T1043" s="6">
        <f t="shared" si="16"/>
        <v>0</v>
      </c>
      <c r="V1043" s="57">
        <f t="shared" si="17"/>
        <v>0</v>
      </c>
    </row>
    <row r="1044" spans="8:22" x14ac:dyDescent="0.3">
      <c r="H1044" s="7">
        <f t="shared" ref="H1044:H1107" si="19">F1044+G1044/2</f>
        <v>0</v>
      </c>
      <c r="M1044" s="6">
        <f t="shared" ref="M1044:M1107" si="20">K1044+L1044/2</f>
        <v>0</v>
      </c>
      <c r="N1044" s="6">
        <f t="shared" si="18"/>
        <v>0</v>
      </c>
      <c r="T1044" s="6">
        <f t="shared" ref="T1044:T1107" si="21">R1044+S1044/2</f>
        <v>0</v>
      </c>
      <c r="V1044" s="57">
        <f t="shared" ref="V1044:V1107" si="22">O1044+T1044/2</f>
        <v>0</v>
      </c>
    </row>
    <row r="1045" spans="8:22" x14ac:dyDescent="0.3">
      <c r="H1045" s="7">
        <f t="shared" si="19"/>
        <v>0</v>
      </c>
      <c r="M1045" s="6">
        <f t="shared" si="20"/>
        <v>0</v>
      </c>
      <c r="N1045" s="6">
        <f t="shared" si="18"/>
        <v>0</v>
      </c>
      <c r="T1045" s="6">
        <f t="shared" si="21"/>
        <v>0</v>
      </c>
      <c r="V1045" s="57">
        <f t="shared" si="22"/>
        <v>0</v>
      </c>
    </row>
    <row r="1046" spans="8:22" x14ac:dyDescent="0.3">
      <c r="H1046" s="7">
        <f t="shared" si="19"/>
        <v>0</v>
      </c>
      <c r="M1046" s="6">
        <f t="shared" si="20"/>
        <v>0</v>
      </c>
      <c r="N1046" s="6">
        <f t="shared" si="18"/>
        <v>0</v>
      </c>
      <c r="T1046" s="6">
        <f t="shared" si="21"/>
        <v>0</v>
      </c>
      <c r="V1046" s="57">
        <f t="shared" si="22"/>
        <v>0</v>
      </c>
    </row>
    <row r="1047" spans="8:22" x14ac:dyDescent="0.3">
      <c r="H1047" s="7">
        <f t="shared" si="19"/>
        <v>0</v>
      </c>
      <c r="M1047" s="6">
        <f t="shared" si="20"/>
        <v>0</v>
      </c>
      <c r="N1047" s="6">
        <f t="shared" si="18"/>
        <v>0</v>
      </c>
      <c r="T1047" s="6">
        <f t="shared" si="21"/>
        <v>0</v>
      </c>
      <c r="V1047" s="57">
        <f t="shared" si="22"/>
        <v>0</v>
      </c>
    </row>
    <row r="1048" spans="8:22" x14ac:dyDescent="0.3">
      <c r="H1048" s="7">
        <f t="shared" si="19"/>
        <v>0</v>
      </c>
      <c r="M1048" s="6">
        <f t="shared" si="20"/>
        <v>0</v>
      </c>
      <c r="N1048" s="6">
        <f t="shared" si="18"/>
        <v>0</v>
      </c>
      <c r="T1048" s="6">
        <f t="shared" si="21"/>
        <v>0</v>
      </c>
      <c r="V1048" s="57">
        <f t="shared" si="22"/>
        <v>0</v>
      </c>
    </row>
    <row r="1049" spans="8:22" x14ac:dyDescent="0.3">
      <c r="H1049" s="7">
        <f t="shared" si="19"/>
        <v>0</v>
      </c>
      <c r="M1049" s="6">
        <f t="shared" si="20"/>
        <v>0</v>
      </c>
      <c r="N1049" s="6">
        <f t="shared" si="18"/>
        <v>0</v>
      </c>
      <c r="T1049" s="6">
        <f t="shared" si="21"/>
        <v>0</v>
      </c>
      <c r="V1049" s="57">
        <f t="shared" si="22"/>
        <v>0</v>
      </c>
    </row>
    <row r="1050" spans="8:22" x14ac:dyDescent="0.3">
      <c r="H1050" s="7">
        <f t="shared" si="19"/>
        <v>0</v>
      </c>
      <c r="M1050" s="6">
        <f t="shared" si="20"/>
        <v>0</v>
      </c>
      <c r="N1050" s="6">
        <f t="shared" si="18"/>
        <v>0</v>
      </c>
      <c r="T1050" s="6">
        <f t="shared" si="21"/>
        <v>0</v>
      </c>
      <c r="V1050" s="57">
        <f t="shared" si="22"/>
        <v>0</v>
      </c>
    </row>
    <row r="1051" spans="8:22" x14ac:dyDescent="0.3">
      <c r="H1051" s="7">
        <f t="shared" si="19"/>
        <v>0</v>
      </c>
      <c r="M1051" s="6">
        <f t="shared" si="20"/>
        <v>0</v>
      </c>
      <c r="N1051" s="6">
        <f t="shared" si="18"/>
        <v>0</v>
      </c>
      <c r="T1051" s="6">
        <f t="shared" si="21"/>
        <v>0</v>
      </c>
      <c r="V1051" s="57">
        <f t="shared" si="22"/>
        <v>0</v>
      </c>
    </row>
    <row r="1052" spans="8:22" x14ac:dyDescent="0.3">
      <c r="H1052" s="7">
        <f t="shared" si="19"/>
        <v>0</v>
      </c>
      <c r="M1052" s="6">
        <f t="shared" si="20"/>
        <v>0</v>
      </c>
      <c r="N1052" s="6">
        <f t="shared" si="18"/>
        <v>0</v>
      </c>
      <c r="T1052" s="6">
        <f t="shared" si="21"/>
        <v>0</v>
      </c>
      <c r="V1052" s="57">
        <f t="shared" si="22"/>
        <v>0</v>
      </c>
    </row>
    <row r="1053" spans="8:22" x14ac:dyDescent="0.3">
      <c r="H1053" s="7">
        <f t="shared" si="19"/>
        <v>0</v>
      </c>
      <c r="M1053" s="6">
        <f t="shared" si="20"/>
        <v>0</v>
      </c>
      <c r="N1053" s="6">
        <f t="shared" si="18"/>
        <v>0</v>
      </c>
      <c r="T1053" s="6">
        <f t="shared" si="21"/>
        <v>0</v>
      </c>
      <c r="V1053" s="57">
        <f t="shared" si="22"/>
        <v>0</v>
      </c>
    </row>
    <row r="1054" spans="8:22" x14ac:dyDescent="0.3">
      <c r="H1054" s="7">
        <f t="shared" si="19"/>
        <v>0</v>
      </c>
      <c r="M1054" s="6">
        <f t="shared" si="20"/>
        <v>0</v>
      </c>
      <c r="N1054" s="6">
        <f t="shared" si="18"/>
        <v>0</v>
      </c>
      <c r="T1054" s="6">
        <f t="shared" si="21"/>
        <v>0</v>
      </c>
      <c r="V1054" s="57">
        <f t="shared" si="22"/>
        <v>0</v>
      </c>
    </row>
    <row r="1055" spans="8:22" x14ac:dyDescent="0.3">
      <c r="H1055" s="7">
        <f t="shared" si="19"/>
        <v>0</v>
      </c>
      <c r="M1055" s="6">
        <f t="shared" si="20"/>
        <v>0</v>
      </c>
      <c r="N1055" s="6">
        <f t="shared" si="18"/>
        <v>0</v>
      </c>
      <c r="T1055" s="6">
        <f t="shared" si="21"/>
        <v>0</v>
      </c>
      <c r="V1055" s="57">
        <f t="shared" si="22"/>
        <v>0</v>
      </c>
    </row>
    <row r="1056" spans="8:22" x14ac:dyDescent="0.3">
      <c r="H1056" s="7">
        <f t="shared" si="19"/>
        <v>0</v>
      </c>
      <c r="M1056" s="6">
        <f t="shared" si="20"/>
        <v>0</v>
      </c>
      <c r="N1056" s="6">
        <f t="shared" si="18"/>
        <v>0</v>
      </c>
      <c r="T1056" s="6">
        <f t="shared" si="21"/>
        <v>0</v>
      </c>
      <c r="V1056" s="57">
        <f t="shared" si="22"/>
        <v>0</v>
      </c>
    </row>
    <row r="1057" spans="8:22" x14ac:dyDescent="0.3">
      <c r="H1057" s="7">
        <f t="shared" si="19"/>
        <v>0</v>
      </c>
      <c r="M1057" s="6">
        <f t="shared" si="20"/>
        <v>0</v>
      </c>
      <c r="N1057" s="6">
        <f t="shared" si="18"/>
        <v>0</v>
      </c>
      <c r="T1057" s="6">
        <f t="shared" si="21"/>
        <v>0</v>
      </c>
      <c r="V1057" s="57">
        <f t="shared" si="22"/>
        <v>0</v>
      </c>
    </row>
    <row r="1058" spans="8:22" x14ac:dyDescent="0.3">
      <c r="H1058" s="7">
        <f t="shared" si="19"/>
        <v>0</v>
      </c>
      <c r="M1058" s="6">
        <f t="shared" si="20"/>
        <v>0</v>
      </c>
      <c r="N1058" s="6">
        <f t="shared" si="18"/>
        <v>0</v>
      </c>
      <c r="T1058" s="6">
        <f t="shared" si="21"/>
        <v>0</v>
      </c>
      <c r="V1058" s="57">
        <f t="shared" si="22"/>
        <v>0</v>
      </c>
    </row>
    <row r="1059" spans="8:22" x14ac:dyDescent="0.3">
      <c r="H1059" s="7">
        <f t="shared" si="19"/>
        <v>0</v>
      </c>
      <c r="M1059" s="6">
        <f t="shared" si="20"/>
        <v>0</v>
      </c>
      <c r="N1059" s="6">
        <f t="shared" si="18"/>
        <v>0</v>
      </c>
      <c r="T1059" s="6">
        <f t="shared" si="21"/>
        <v>0</v>
      </c>
      <c r="V1059" s="57">
        <f t="shared" si="22"/>
        <v>0</v>
      </c>
    </row>
    <row r="1060" spans="8:22" x14ac:dyDescent="0.3">
      <c r="H1060" s="7">
        <f t="shared" si="19"/>
        <v>0</v>
      </c>
      <c r="M1060" s="6">
        <f t="shared" si="20"/>
        <v>0</v>
      </c>
      <c r="N1060" s="6">
        <f t="shared" si="18"/>
        <v>0</v>
      </c>
      <c r="T1060" s="6">
        <f t="shared" si="21"/>
        <v>0</v>
      </c>
      <c r="V1060" s="57">
        <f t="shared" si="22"/>
        <v>0</v>
      </c>
    </row>
    <row r="1061" spans="8:22" x14ac:dyDescent="0.3">
      <c r="H1061" s="7">
        <f t="shared" si="19"/>
        <v>0</v>
      </c>
      <c r="M1061" s="6">
        <f t="shared" si="20"/>
        <v>0</v>
      </c>
      <c r="N1061" s="6">
        <f t="shared" si="18"/>
        <v>0</v>
      </c>
      <c r="T1061" s="6">
        <f t="shared" si="21"/>
        <v>0</v>
      </c>
      <c r="V1061" s="57">
        <f t="shared" si="22"/>
        <v>0</v>
      </c>
    </row>
    <row r="1062" spans="8:22" x14ac:dyDescent="0.3">
      <c r="H1062" s="7">
        <f t="shared" si="19"/>
        <v>0</v>
      </c>
      <c r="M1062" s="6">
        <f t="shared" si="20"/>
        <v>0</v>
      </c>
      <c r="N1062" s="6">
        <f t="shared" si="18"/>
        <v>0</v>
      </c>
      <c r="T1062" s="6">
        <f t="shared" si="21"/>
        <v>0</v>
      </c>
      <c r="V1062" s="57">
        <f t="shared" si="22"/>
        <v>0</v>
      </c>
    </row>
    <row r="1063" spans="8:22" x14ac:dyDescent="0.3">
      <c r="H1063" s="7">
        <f t="shared" si="19"/>
        <v>0</v>
      </c>
      <c r="M1063" s="6">
        <f t="shared" si="20"/>
        <v>0</v>
      </c>
      <c r="N1063" s="6">
        <f t="shared" si="18"/>
        <v>0</v>
      </c>
      <c r="T1063" s="6">
        <f t="shared" si="21"/>
        <v>0</v>
      </c>
      <c r="V1063" s="57">
        <f t="shared" si="22"/>
        <v>0</v>
      </c>
    </row>
    <row r="1064" spans="8:22" x14ac:dyDescent="0.3">
      <c r="H1064" s="7">
        <f t="shared" si="19"/>
        <v>0</v>
      </c>
      <c r="M1064" s="6">
        <f t="shared" si="20"/>
        <v>0</v>
      </c>
      <c r="N1064" s="6">
        <f t="shared" si="18"/>
        <v>0</v>
      </c>
      <c r="T1064" s="6">
        <f t="shared" si="21"/>
        <v>0</v>
      </c>
      <c r="V1064" s="57">
        <f t="shared" si="22"/>
        <v>0</v>
      </c>
    </row>
    <row r="1065" spans="8:22" x14ac:dyDescent="0.3">
      <c r="H1065" s="7">
        <f t="shared" si="19"/>
        <v>0</v>
      </c>
      <c r="M1065" s="6">
        <f t="shared" si="20"/>
        <v>0</v>
      </c>
      <c r="N1065" s="6">
        <f t="shared" si="18"/>
        <v>0</v>
      </c>
      <c r="T1065" s="6">
        <f t="shared" si="21"/>
        <v>0</v>
      </c>
      <c r="V1065" s="57">
        <f t="shared" si="22"/>
        <v>0</v>
      </c>
    </row>
    <row r="1066" spans="8:22" x14ac:dyDescent="0.3">
      <c r="H1066" s="7">
        <f t="shared" si="19"/>
        <v>0</v>
      </c>
      <c r="M1066" s="6">
        <f t="shared" si="20"/>
        <v>0</v>
      </c>
      <c r="N1066" s="6">
        <f t="shared" si="18"/>
        <v>0</v>
      </c>
      <c r="T1066" s="6">
        <f t="shared" si="21"/>
        <v>0</v>
      </c>
      <c r="V1066" s="57">
        <f t="shared" si="22"/>
        <v>0</v>
      </c>
    </row>
    <row r="1067" spans="8:22" x14ac:dyDescent="0.3">
      <c r="H1067" s="7">
        <f t="shared" si="19"/>
        <v>0</v>
      </c>
      <c r="M1067" s="6">
        <f t="shared" si="20"/>
        <v>0</v>
      </c>
      <c r="N1067" s="6">
        <f t="shared" si="18"/>
        <v>0</v>
      </c>
      <c r="T1067" s="6">
        <f t="shared" si="21"/>
        <v>0</v>
      </c>
      <c r="V1067" s="57">
        <f t="shared" si="22"/>
        <v>0</v>
      </c>
    </row>
    <row r="1068" spans="8:22" x14ac:dyDescent="0.3">
      <c r="H1068" s="7">
        <f t="shared" si="19"/>
        <v>0</v>
      </c>
      <c r="M1068" s="6">
        <f t="shared" si="20"/>
        <v>0</v>
      </c>
      <c r="N1068" s="6">
        <f t="shared" si="18"/>
        <v>0</v>
      </c>
      <c r="T1068" s="6">
        <f t="shared" si="21"/>
        <v>0</v>
      </c>
      <c r="V1068" s="57">
        <f t="shared" si="22"/>
        <v>0</v>
      </c>
    </row>
    <row r="1069" spans="8:22" x14ac:dyDescent="0.3">
      <c r="H1069" s="7">
        <f t="shared" si="19"/>
        <v>0</v>
      </c>
      <c r="M1069" s="6">
        <f t="shared" si="20"/>
        <v>0</v>
      </c>
      <c r="N1069" s="6">
        <f t="shared" si="18"/>
        <v>0</v>
      </c>
      <c r="T1069" s="6">
        <f t="shared" si="21"/>
        <v>0</v>
      </c>
      <c r="V1069" s="57">
        <f t="shared" si="22"/>
        <v>0</v>
      </c>
    </row>
    <row r="1070" spans="8:22" x14ac:dyDescent="0.3">
      <c r="H1070" s="7">
        <f t="shared" si="19"/>
        <v>0</v>
      </c>
      <c r="M1070" s="6">
        <f t="shared" si="20"/>
        <v>0</v>
      </c>
      <c r="N1070" s="6">
        <f t="shared" si="18"/>
        <v>0</v>
      </c>
      <c r="T1070" s="6">
        <f t="shared" si="21"/>
        <v>0</v>
      </c>
      <c r="V1070" s="57">
        <f t="shared" si="22"/>
        <v>0</v>
      </c>
    </row>
    <row r="1071" spans="8:22" x14ac:dyDescent="0.3">
      <c r="H1071" s="7">
        <f t="shared" si="19"/>
        <v>0</v>
      </c>
      <c r="M1071" s="6">
        <f t="shared" si="20"/>
        <v>0</v>
      </c>
      <c r="N1071" s="6">
        <f t="shared" si="18"/>
        <v>0</v>
      </c>
      <c r="T1071" s="6">
        <f t="shared" si="21"/>
        <v>0</v>
      </c>
      <c r="V1071" s="57">
        <f t="shared" si="22"/>
        <v>0</v>
      </c>
    </row>
    <row r="1072" spans="8:22" x14ac:dyDescent="0.3">
      <c r="H1072" s="7">
        <f t="shared" si="19"/>
        <v>0</v>
      </c>
      <c r="M1072" s="6">
        <f t="shared" si="20"/>
        <v>0</v>
      </c>
      <c r="N1072" s="6">
        <f t="shared" si="18"/>
        <v>0</v>
      </c>
      <c r="T1072" s="6">
        <f t="shared" si="21"/>
        <v>0</v>
      </c>
      <c r="V1072" s="57">
        <f t="shared" si="22"/>
        <v>0</v>
      </c>
    </row>
    <row r="1073" spans="8:22" x14ac:dyDescent="0.3">
      <c r="H1073" s="7">
        <f t="shared" si="19"/>
        <v>0</v>
      </c>
      <c r="M1073" s="6">
        <f t="shared" si="20"/>
        <v>0</v>
      </c>
      <c r="N1073" s="6">
        <f t="shared" si="18"/>
        <v>0</v>
      </c>
      <c r="T1073" s="6">
        <f t="shared" si="21"/>
        <v>0</v>
      </c>
      <c r="V1073" s="57">
        <f t="shared" si="22"/>
        <v>0</v>
      </c>
    </row>
    <row r="1074" spans="8:22" x14ac:dyDescent="0.3">
      <c r="H1074" s="7">
        <f t="shared" si="19"/>
        <v>0</v>
      </c>
      <c r="M1074" s="6">
        <f t="shared" si="20"/>
        <v>0</v>
      </c>
      <c r="N1074" s="6">
        <f t="shared" si="18"/>
        <v>0</v>
      </c>
      <c r="T1074" s="6">
        <f t="shared" si="21"/>
        <v>0</v>
      </c>
      <c r="V1074" s="57">
        <f t="shared" si="22"/>
        <v>0</v>
      </c>
    </row>
    <row r="1075" spans="8:22" x14ac:dyDescent="0.3">
      <c r="H1075" s="7">
        <f t="shared" si="19"/>
        <v>0</v>
      </c>
      <c r="M1075" s="6">
        <f t="shared" si="20"/>
        <v>0</v>
      </c>
      <c r="N1075" s="6">
        <f t="shared" si="18"/>
        <v>0</v>
      </c>
      <c r="T1075" s="6">
        <f t="shared" si="21"/>
        <v>0</v>
      </c>
      <c r="V1075" s="57">
        <f t="shared" si="22"/>
        <v>0</v>
      </c>
    </row>
    <row r="1076" spans="8:22" x14ac:dyDescent="0.3">
      <c r="H1076" s="7">
        <f t="shared" si="19"/>
        <v>0</v>
      </c>
      <c r="M1076" s="6">
        <f t="shared" si="20"/>
        <v>0</v>
      </c>
      <c r="N1076" s="6">
        <f t="shared" si="18"/>
        <v>0</v>
      </c>
      <c r="T1076" s="6">
        <f t="shared" si="21"/>
        <v>0</v>
      </c>
      <c r="V1076" s="57">
        <f t="shared" si="22"/>
        <v>0</v>
      </c>
    </row>
    <row r="1077" spans="8:22" x14ac:dyDescent="0.3">
      <c r="H1077" s="7">
        <f t="shared" si="19"/>
        <v>0</v>
      </c>
      <c r="M1077" s="6">
        <f t="shared" si="20"/>
        <v>0</v>
      </c>
      <c r="N1077" s="6">
        <f t="shared" si="18"/>
        <v>0</v>
      </c>
      <c r="T1077" s="6">
        <f t="shared" si="21"/>
        <v>0</v>
      </c>
      <c r="V1077" s="57">
        <f t="shared" si="22"/>
        <v>0</v>
      </c>
    </row>
    <row r="1078" spans="8:22" x14ac:dyDescent="0.3">
      <c r="H1078" s="7">
        <f t="shared" si="19"/>
        <v>0</v>
      </c>
      <c r="M1078" s="6">
        <f t="shared" si="20"/>
        <v>0</v>
      </c>
      <c r="N1078" s="6">
        <f t="shared" si="18"/>
        <v>0</v>
      </c>
      <c r="T1078" s="6">
        <f t="shared" si="21"/>
        <v>0</v>
      </c>
      <c r="V1078" s="57">
        <f t="shared" si="22"/>
        <v>0</v>
      </c>
    </row>
    <row r="1079" spans="8:22" x14ac:dyDescent="0.3">
      <c r="H1079" s="7">
        <f t="shared" si="19"/>
        <v>0</v>
      </c>
      <c r="M1079" s="6">
        <f t="shared" si="20"/>
        <v>0</v>
      </c>
      <c r="N1079" s="6">
        <f t="shared" si="18"/>
        <v>0</v>
      </c>
      <c r="T1079" s="6">
        <f t="shared" si="21"/>
        <v>0</v>
      </c>
      <c r="V1079" s="57">
        <f t="shared" si="22"/>
        <v>0</v>
      </c>
    </row>
    <row r="1080" spans="8:22" x14ac:dyDescent="0.3">
      <c r="H1080" s="7">
        <f t="shared" si="19"/>
        <v>0</v>
      </c>
      <c r="M1080" s="6">
        <f t="shared" si="20"/>
        <v>0</v>
      </c>
      <c r="N1080" s="6">
        <f t="shared" si="18"/>
        <v>0</v>
      </c>
      <c r="T1080" s="6">
        <f t="shared" si="21"/>
        <v>0</v>
      </c>
      <c r="V1080" s="57">
        <f t="shared" si="22"/>
        <v>0</v>
      </c>
    </row>
    <row r="1081" spans="8:22" x14ac:dyDescent="0.3">
      <c r="H1081" s="7">
        <f t="shared" si="19"/>
        <v>0</v>
      </c>
      <c r="M1081" s="6">
        <f t="shared" si="20"/>
        <v>0</v>
      </c>
      <c r="N1081" s="6">
        <f t="shared" si="18"/>
        <v>0</v>
      </c>
      <c r="T1081" s="6">
        <f t="shared" si="21"/>
        <v>0</v>
      </c>
      <c r="V1081" s="57">
        <f t="shared" si="22"/>
        <v>0</v>
      </c>
    </row>
    <row r="1082" spans="8:22" x14ac:dyDescent="0.3">
      <c r="H1082" s="7">
        <f t="shared" si="19"/>
        <v>0</v>
      </c>
      <c r="M1082" s="6">
        <f t="shared" si="20"/>
        <v>0</v>
      </c>
      <c r="N1082" s="6">
        <f t="shared" si="18"/>
        <v>0</v>
      </c>
      <c r="T1082" s="6">
        <f t="shared" si="21"/>
        <v>0</v>
      </c>
      <c r="V1082" s="57">
        <f t="shared" si="22"/>
        <v>0</v>
      </c>
    </row>
    <row r="1083" spans="8:22" x14ac:dyDescent="0.3">
      <c r="H1083" s="7">
        <f t="shared" si="19"/>
        <v>0</v>
      </c>
      <c r="M1083" s="6">
        <f t="shared" si="20"/>
        <v>0</v>
      </c>
      <c r="N1083" s="6">
        <f t="shared" si="18"/>
        <v>0</v>
      </c>
      <c r="T1083" s="6">
        <f t="shared" si="21"/>
        <v>0</v>
      </c>
      <c r="V1083" s="57">
        <f t="shared" si="22"/>
        <v>0</v>
      </c>
    </row>
    <row r="1084" spans="8:22" x14ac:dyDescent="0.3">
      <c r="H1084" s="7">
        <f t="shared" si="19"/>
        <v>0</v>
      </c>
      <c r="M1084" s="6">
        <f t="shared" si="20"/>
        <v>0</v>
      </c>
      <c r="N1084" s="6">
        <f t="shared" si="18"/>
        <v>0</v>
      </c>
      <c r="T1084" s="6">
        <f t="shared" si="21"/>
        <v>0</v>
      </c>
      <c r="V1084" s="57">
        <f t="shared" si="22"/>
        <v>0</v>
      </c>
    </row>
    <row r="1085" spans="8:22" x14ac:dyDescent="0.3">
      <c r="H1085" s="7">
        <f t="shared" si="19"/>
        <v>0</v>
      </c>
      <c r="M1085" s="6">
        <f t="shared" si="20"/>
        <v>0</v>
      </c>
      <c r="N1085" s="6">
        <f t="shared" si="18"/>
        <v>0</v>
      </c>
      <c r="T1085" s="6">
        <f t="shared" si="21"/>
        <v>0</v>
      </c>
      <c r="V1085" s="57">
        <f t="shared" si="22"/>
        <v>0</v>
      </c>
    </row>
    <row r="1086" spans="8:22" x14ac:dyDescent="0.3">
      <c r="H1086" s="7">
        <f t="shared" si="19"/>
        <v>0</v>
      </c>
      <c r="M1086" s="6">
        <f t="shared" si="20"/>
        <v>0</v>
      </c>
      <c r="N1086" s="6">
        <f t="shared" si="18"/>
        <v>0</v>
      </c>
      <c r="T1086" s="6">
        <f t="shared" si="21"/>
        <v>0</v>
      </c>
      <c r="V1086" s="57">
        <f t="shared" si="22"/>
        <v>0</v>
      </c>
    </row>
    <row r="1087" spans="8:22" x14ac:dyDescent="0.3">
      <c r="H1087" s="7">
        <f t="shared" si="19"/>
        <v>0</v>
      </c>
      <c r="M1087" s="6">
        <f t="shared" si="20"/>
        <v>0</v>
      </c>
      <c r="N1087" s="6">
        <f t="shared" si="18"/>
        <v>0</v>
      </c>
      <c r="T1087" s="6">
        <f t="shared" si="21"/>
        <v>0</v>
      </c>
      <c r="V1087" s="57">
        <f t="shared" si="22"/>
        <v>0</v>
      </c>
    </row>
    <row r="1088" spans="8:22" x14ac:dyDescent="0.3">
      <c r="H1088" s="7">
        <f t="shared" si="19"/>
        <v>0</v>
      </c>
      <c r="M1088" s="6">
        <f t="shared" si="20"/>
        <v>0</v>
      </c>
      <c r="N1088" s="6">
        <f t="shared" si="18"/>
        <v>0</v>
      </c>
      <c r="T1088" s="6">
        <f t="shared" si="21"/>
        <v>0</v>
      </c>
      <c r="V1088" s="57">
        <f t="shared" si="22"/>
        <v>0</v>
      </c>
    </row>
    <row r="1089" spans="8:22" x14ac:dyDescent="0.3">
      <c r="H1089" s="7">
        <f t="shared" si="19"/>
        <v>0</v>
      </c>
      <c r="M1089" s="6">
        <f t="shared" si="20"/>
        <v>0</v>
      </c>
      <c r="N1089" s="6">
        <f t="shared" ref="N1089:N1152" si="23">(E1089+J1089)/2</f>
        <v>0</v>
      </c>
      <c r="T1089" s="6">
        <f t="shared" si="21"/>
        <v>0</v>
      </c>
      <c r="V1089" s="57">
        <f t="shared" si="22"/>
        <v>0</v>
      </c>
    </row>
    <row r="1090" spans="8:22" x14ac:dyDescent="0.3">
      <c r="H1090" s="7">
        <f t="shared" si="19"/>
        <v>0</v>
      </c>
      <c r="M1090" s="6">
        <f t="shared" si="20"/>
        <v>0</v>
      </c>
      <c r="N1090" s="6">
        <f t="shared" si="23"/>
        <v>0</v>
      </c>
      <c r="T1090" s="6">
        <f t="shared" si="21"/>
        <v>0</v>
      </c>
      <c r="V1090" s="57">
        <f t="shared" si="22"/>
        <v>0</v>
      </c>
    </row>
    <row r="1091" spans="8:22" x14ac:dyDescent="0.3">
      <c r="H1091" s="7">
        <f t="shared" si="19"/>
        <v>0</v>
      </c>
      <c r="M1091" s="6">
        <f t="shared" si="20"/>
        <v>0</v>
      </c>
      <c r="N1091" s="6">
        <f t="shared" si="23"/>
        <v>0</v>
      </c>
      <c r="T1091" s="6">
        <f t="shared" si="21"/>
        <v>0</v>
      </c>
      <c r="V1091" s="57">
        <f t="shared" si="22"/>
        <v>0</v>
      </c>
    </row>
    <row r="1092" spans="8:22" x14ac:dyDescent="0.3">
      <c r="H1092" s="7">
        <f t="shared" si="19"/>
        <v>0</v>
      </c>
      <c r="M1092" s="6">
        <f t="shared" si="20"/>
        <v>0</v>
      </c>
      <c r="N1092" s="6">
        <f t="shared" si="23"/>
        <v>0</v>
      </c>
      <c r="T1092" s="6">
        <f t="shared" si="21"/>
        <v>0</v>
      </c>
      <c r="V1092" s="57">
        <f t="shared" si="22"/>
        <v>0</v>
      </c>
    </row>
    <row r="1093" spans="8:22" x14ac:dyDescent="0.3">
      <c r="H1093" s="7">
        <f t="shared" si="19"/>
        <v>0</v>
      </c>
      <c r="M1093" s="6">
        <f t="shared" si="20"/>
        <v>0</v>
      </c>
      <c r="N1093" s="6">
        <f t="shared" si="23"/>
        <v>0</v>
      </c>
      <c r="T1093" s="6">
        <f t="shared" si="21"/>
        <v>0</v>
      </c>
      <c r="V1093" s="57">
        <f t="shared" si="22"/>
        <v>0</v>
      </c>
    </row>
    <row r="1094" spans="8:22" x14ac:dyDescent="0.3">
      <c r="H1094" s="7">
        <f t="shared" si="19"/>
        <v>0</v>
      </c>
      <c r="M1094" s="6">
        <f t="shared" si="20"/>
        <v>0</v>
      </c>
      <c r="N1094" s="6">
        <f t="shared" si="23"/>
        <v>0</v>
      </c>
      <c r="T1094" s="6">
        <f t="shared" si="21"/>
        <v>0</v>
      </c>
      <c r="V1094" s="57">
        <f t="shared" si="22"/>
        <v>0</v>
      </c>
    </row>
    <row r="1095" spans="8:22" x14ac:dyDescent="0.3">
      <c r="H1095" s="7">
        <f t="shared" si="19"/>
        <v>0</v>
      </c>
      <c r="M1095" s="6">
        <f t="shared" si="20"/>
        <v>0</v>
      </c>
      <c r="N1095" s="6">
        <f t="shared" si="23"/>
        <v>0</v>
      </c>
      <c r="T1095" s="6">
        <f t="shared" si="21"/>
        <v>0</v>
      </c>
      <c r="V1095" s="57">
        <f t="shared" si="22"/>
        <v>0</v>
      </c>
    </row>
    <row r="1096" spans="8:22" x14ac:dyDescent="0.3">
      <c r="H1096" s="7">
        <f t="shared" si="19"/>
        <v>0</v>
      </c>
      <c r="M1096" s="6">
        <f t="shared" si="20"/>
        <v>0</v>
      </c>
      <c r="N1096" s="6">
        <f t="shared" si="23"/>
        <v>0</v>
      </c>
      <c r="T1096" s="6">
        <f t="shared" si="21"/>
        <v>0</v>
      </c>
      <c r="V1096" s="57">
        <f t="shared" si="22"/>
        <v>0</v>
      </c>
    </row>
    <row r="1097" spans="8:22" x14ac:dyDescent="0.3">
      <c r="H1097" s="7">
        <f t="shared" si="19"/>
        <v>0</v>
      </c>
      <c r="M1097" s="6">
        <f t="shared" si="20"/>
        <v>0</v>
      </c>
      <c r="N1097" s="6">
        <f t="shared" si="23"/>
        <v>0</v>
      </c>
      <c r="T1097" s="6">
        <f t="shared" si="21"/>
        <v>0</v>
      </c>
      <c r="V1097" s="57">
        <f t="shared" si="22"/>
        <v>0</v>
      </c>
    </row>
    <row r="1098" spans="8:22" x14ac:dyDescent="0.3">
      <c r="H1098" s="7">
        <f t="shared" si="19"/>
        <v>0</v>
      </c>
      <c r="M1098" s="6">
        <f t="shared" si="20"/>
        <v>0</v>
      </c>
      <c r="N1098" s="6">
        <f t="shared" si="23"/>
        <v>0</v>
      </c>
      <c r="T1098" s="6">
        <f t="shared" si="21"/>
        <v>0</v>
      </c>
      <c r="V1098" s="57">
        <f t="shared" si="22"/>
        <v>0</v>
      </c>
    </row>
    <row r="1099" spans="8:22" x14ac:dyDescent="0.3">
      <c r="H1099" s="7">
        <f t="shared" si="19"/>
        <v>0</v>
      </c>
      <c r="M1099" s="6">
        <f t="shared" si="20"/>
        <v>0</v>
      </c>
      <c r="N1099" s="6">
        <f t="shared" si="23"/>
        <v>0</v>
      </c>
      <c r="T1099" s="6">
        <f t="shared" si="21"/>
        <v>0</v>
      </c>
      <c r="V1099" s="57">
        <f t="shared" si="22"/>
        <v>0</v>
      </c>
    </row>
    <row r="1100" spans="8:22" x14ac:dyDescent="0.3">
      <c r="H1100" s="7">
        <f t="shared" si="19"/>
        <v>0</v>
      </c>
      <c r="M1100" s="6">
        <f t="shared" si="20"/>
        <v>0</v>
      </c>
      <c r="N1100" s="6">
        <f t="shared" si="23"/>
        <v>0</v>
      </c>
      <c r="T1100" s="6">
        <f t="shared" si="21"/>
        <v>0</v>
      </c>
      <c r="V1100" s="57">
        <f t="shared" si="22"/>
        <v>0</v>
      </c>
    </row>
    <row r="1101" spans="8:22" x14ac:dyDescent="0.3">
      <c r="H1101" s="7">
        <f t="shared" si="19"/>
        <v>0</v>
      </c>
      <c r="M1101" s="6">
        <f t="shared" si="20"/>
        <v>0</v>
      </c>
      <c r="N1101" s="6">
        <f t="shared" si="23"/>
        <v>0</v>
      </c>
      <c r="T1101" s="6">
        <f t="shared" si="21"/>
        <v>0</v>
      </c>
      <c r="V1101" s="57">
        <f t="shared" si="22"/>
        <v>0</v>
      </c>
    </row>
    <row r="1102" spans="8:22" x14ac:dyDescent="0.3">
      <c r="H1102" s="7">
        <f t="shared" si="19"/>
        <v>0</v>
      </c>
      <c r="M1102" s="6">
        <f t="shared" si="20"/>
        <v>0</v>
      </c>
      <c r="N1102" s="6">
        <f t="shared" si="23"/>
        <v>0</v>
      </c>
      <c r="T1102" s="6">
        <f t="shared" si="21"/>
        <v>0</v>
      </c>
      <c r="V1102" s="57">
        <f t="shared" si="22"/>
        <v>0</v>
      </c>
    </row>
    <row r="1103" spans="8:22" x14ac:dyDescent="0.3">
      <c r="H1103" s="7">
        <f t="shared" si="19"/>
        <v>0</v>
      </c>
      <c r="M1103" s="6">
        <f t="shared" si="20"/>
        <v>0</v>
      </c>
      <c r="N1103" s="6">
        <f t="shared" si="23"/>
        <v>0</v>
      </c>
      <c r="T1103" s="6">
        <f t="shared" si="21"/>
        <v>0</v>
      </c>
      <c r="V1103" s="57">
        <f t="shared" si="22"/>
        <v>0</v>
      </c>
    </row>
    <row r="1104" spans="8:22" x14ac:dyDescent="0.3">
      <c r="H1104" s="7">
        <f t="shared" si="19"/>
        <v>0</v>
      </c>
      <c r="M1104" s="6">
        <f t="shared" si="20"/>
        <v>0</v>
      </c>
      <c r="N1104" s="6">
        <f t="shared" si="23"/>
        <v>0</v>
      </c>
      <c r="T1104" s="6">
        <f t="shared" si="21"/>
        <v>0</v>
      </c>
      <c r="V1104" s="57">
        <f t="shared" si="22"/>
        <v>0</v>
      </c>
    </row>
    <row r="1105" spans="8:22" x14ac:dyDescent="0.3">
      <c r="H1105" s="7">
        <f t="shared" si="19"/>
        <v>0</v>
      </c>
      <c r="M1105" s="6">
        <f t="shared" si="20"/>
        <v>0</v>
      </c>
      <c r="N1105" s="6">
        <f t="shared" si="23"/>
        <v>0</v>
      </c>
      <c r="T1105" s="6">
        <f t="shared" si="21"/>
        <v>0</v>
      </c>
      <c r="V1105" s="57">
        <f t="shared" si="22"/>
        <v>0</v>
      </c>
    </row>
    <row r="1106" spans="8:22" x14ac:dyDescent="0.3">
      <c r="H1106" s="7">
        <f t="shared" si="19"/>
        <v>0</v>
      </c>
      <c r="M1106" s="6">
        <f t="shared" si="20"/>
        <v>0</v>
      </c>
      <c r="N1106" s="6">
        <f t="shared" si="23"/>
        <v>0</v>
      </c>
      <c r="T1106" s="6">
        <f t="shared" si="21"/>
        <v>0</v>
      </c>
      <c r="V1106" s="57">
        <f t="shared" si="22"/>
        <v>0</v>
      </c>
    </row>
    <row r="1107" spans="8:22" x14ac:dyDescent="0.3">
      <c r="H1107" s="7">
        <f t="shared" si="19"/>
        <v>0</v>
      </c>
      <c r="M1107" s="6">
        <f t="shared" si="20"/>
        <v>0</v>
      </c>
      <c r="N1107" s="6">
        <f t="shared" si="23"/>
        <v>0</v>
      </c>
      <c r="T1107" s="6">
        <f t="shared" si="21"/>
        <v>0</v>
      </c>
      <c r="V1107" s="57">
        <f t="shared" si="22"/>
        <v>0</v>
      </c>
    </row>
    <row r="1108" spans="8:22" x14ac:dyDescent="0.3">
      <c r="H1108" s="7">
        <f t="shared" ref="H1108:H1171" si="24">F1108+G1108/2</f>
        <v>0</v>
      </c>
      <c r="M1108" s="6">
        <f t="shared" ref="M1108:M1171" si="25">K1108+L1108/2</f>
        <v>0</v>
      </c>
      <c r="N1108" s="6">
        <f t="shared" si="23"/>
        <v>0</v>
      </c>
      <c r="T1108" s="6">
        <f t="shared" ref="T1108:T1171" si="26">R1108+S1108/2</f>
        <v>0</v>
      </c>
      <c r="V1108" s="57">
        <f t="shared" ref="V1108:V1171" si="27">O1108+T1108/2</f>
        <v>0</v>
      </c>
    </row>
    <row r="1109" spans="8:22" x14ac:dyDescent="0.3">
      <c r="H1109" s="7">
        <f t="shared" si="24"/>
        <v>0</v>
      </c>
      <c r="M1109" s="6">
        <f t="shared" si="25"/>
        <v>0</v>
      </c>
      <c r="N1109" s="6">
        <f t="shared" si="23"/>
        <v>0</v>
      </c>
      <c r="T1109" s="6">
        <f t="shared" si="26"/>
        <v>0</v>
      </c>
      <c r="V1109" s="57">
        <f t="shared" si="27"/>
        <v>0</v>
      </c>
    </row>
    <row r="1110" spans="8:22" x14ac:dyDescent="0.3">
      <c r="H1110" s="7">
        <f t="shared" si="24"/>
        <v>0</v>
      </c>
      <c r="M1110" s="6">
        <f t="shared" si="25"/>
        <v>0</v>
      </c>
      <c r="N1110" s="6">
        <f t="shared" si="23"/>
        <v>0</v>
      </c>
      <c r="T1110" s="6">
        <f t="shared" si="26"/>
        <v>0</v>
      </c>
      <c r="V1110" s="57">
        <f t="shared" si="27"/>
        <v>0</v>
      </c>
    </row>
    <row r="1111" spans="8:22" x14ac:dyDescent="0.3">
      <c r="H1111" s="7">
        <f t="shared" si="24"/>
        <v>0</v>
      </c>
      <c r="M1111" s="6">
        <f t="shared" si="25"/>
        <v>0</v>
      </c>
      <c r="N1111" s="6">
        <f t="shared" si="23"/>
        <v>0</v>
      </c>
      <c r="T1111" s="6">
        <f t="shared" si="26"/>
        <v>0</v>
      </c>
      <c r="V1111" s="57">
        <f t="shared" si="27"/>
        <v>0</v>
      </c>
    </row>
    <row r="1112" spans="8:22" x14ac:dyDescent="0.3">
      <c r="H1112" s="7">
        <f t="shared" si="24"/>
        <v>0</v>
      </c>
      <c r="M1112" s="6">
        <f t="shared" si="25"/>
        <v>0</v>
      </c>
      <c r="N1112" s="6">
        <f t="shared" si="23"/>
        <v>0</v>
      </c>
      <c r="T1112" s="6">
        <f t="shared" si="26"/>
        <v>0</v>
      </c>
      <c r="V1112" s="57">
        <f t="shared" si="27"/>
        <v>0</v>
      </c>
    </row>
    <row r="1113" spans="8:22" x14ac:dyDescent="0.3">
      <c r="H1113" s="7">
        <f t="shared" si="24"/>
        <v>0</v>
      </c>
      <c r="M1113" s="6">
        <f t="shared" si="25"/>
        <v>0</v>
      </c>
      <c r="N1113" s="6">
        <f t="shared" si="23"/>
        <v>0</v>
      </c>
      <c r="T1113" s="6">
        <f t="shared" si="26"/>
        <v>0</v>
      </c>
      <c r="V1113" s="57">
        <f t="shared" si="27"/>
        <v>0</v>
      </c>
    </row>
    <row r="1114" spans="8:22" x14ac:dyDescent="0.3">
      <c r="H1114" s="7">
        <f t="shared" si="24"/>
        <v>0</v>
      </c>
      <c r="M1114" s="6">
        <f t="shared" si="25"/>
        <v>0</v>
      </c>
      <c r="N1114" s="6">
        <f t="shared" si="23"/>
        <v>0</v>
      </c>
      <c r="T1114" s="6">
        <f t="shared" si="26"/>
        <v>0</v>
      </c>
      <c r="V1114" s="57">
        <f t="shared" si="27"/>
        <v>0</v>
      </c>
    </row>
    <row r="1115" spans="8:22" x14ac:dyDescent="0.3">
      <c r="H1115" s="7">
        <f t="shared" si="24"/>
        <v>0</v>
      </c>
      <c r="M1115" s="6">
        <f t="shared" si="25"/>
        <v>0</v>
      </c>
      <c r="N1115" s="6">
        <f t="shared" si="23"/>
        <v>0</v>
      </c>
      <c r="T1115" s="6">
        <f t="shared" si="26"/>
        <v>0</v>
      </c>
      <c r="V1115" s="57">
        <f t="shared" si="27"/>
        <v>0</v>
      </c>
    </row>
    <row r="1116" spans="8:22" x14ac:dyDescent="0.3">
      <c r="H1116" s="7">
        <f t="shared" si="24"/>
        <v>0</v>
      </c>
      <c r="M1116" s="6">
        <f t="shared" si="25"/>
        <v>0</v>
      </c>
      <c r="N1116" s="6">
        <f t="shared" si="23"/>
        <v>0</v>
      </c>
      <c r="T1116" s="6">
        <f t="shared" si="26"/>
        <v>0</v>
      </c>
      <c r="V1116" s="57">
        <f t="shared" si="27"/>
        <v>0</v>
      </c>
    </row>
    <row r="1117" spans="8:22" x14ac:dyDescent="0.3">
      <c r="H1117" s="7">
        <f t="shared" si="24"/>
        <v>0</v>
      </c>
      <c r="M1117" s="6">
        <f t="shared" si="25"/>
        <v>0</v>
      </c>
      <c r="N1117" s="6">
        <f t="shared" si="23"/>
        <v>0</v>
      </c>
      <c r="T1117" s="6">
        <f t="shared" si="26"/>
        <v>0</v>
      </c>
      <c r="V1117" s="57">
        <f t="shared" si="27"/>
        <v>0</v>
      </c>
    </row>
    <row r="1118" spans="8:22" x14ac:dyDescent="0.3">
      <c r="H1118" s="7">
        <f t="shared" si="24"/>
        <v>0</v>
      </c>
      <c r="M1118" s="6">
        <f t="shared" si="25"/>
        <v>0</v>
      </c>
      <c r="N1118" s="6">
        <f t="shared" si="23"/>
        <v>0</v>
      </c>
      <c r="T1118" s="6">
        <f t="shared" si="26"/>
        <v>0</v>
      </c>
      <c r="V1118" s="57">
        <f t="shared" si="27"/>
        <v>0</v>
      </c>
    </row>
    <row r="1119" spans="8:22" x14ac:dyDescent="0.3">
      <c r="H1119" s="7">
        <f t="shared" si="24"/>
        <v>0</v>
      </c>
      <c r="M1119" s="6">
        <f t="shared" si="25"/>
        <v>0</v>
      </c>
      <c r="N1119" s="6">
        <f t="shared" si="23"/>
        <v>0</v>
      </c>
      <c r="T1119" s="6">
        <f t="shared" si="26"/>
        <v>0</v>
      </c>
      <c r="V1119" s="57">
        <f t="shared" si="27"/>
        <v>0</v>
      </c>
    </row>
    <row r="1120" spans="8:22" x14ac:dyDescent="0.3">
      <c r="H1120" s="7">
        <f t="shared" si="24"/>
        <v>0</v>
      </c>
      <c r="M1120" s="6">
        <f t="shared" si="25"/>
        <v>0</v>
      </c>
      <c r="N1120" s="6">
        <f t="shared" si="23"/>
        <v>0</v>
      </c>
      <c r="T1120" s="6">
        <f t="shared" si="26"/>
        <v>0</v>
      </c>
      <c r="V1120" s="57">
        <f t="shared" si="27"/>
        <v>0</v>
      </c>
    </row>
    <row r="1121" spans="8:22" x14ac:dyDescent="0.3">
      <c r="H1121" s="7">
        <f t="shared" si="24"/>
        <v>0</v>
      </c>
      <c r="M1121" s="6">
        <f t="shared" si="25"/>
        <v>0</v>
      </c>
      <c r="N1121" s="6">
        <f t="shared" si="23"/>
        <v>0</v>
      </c>
      <c r="T1121" s="6">
        <f t="shared" si="26"/>
        <v>0</v>
      </c>
      <c r="V1121" s="57">
        <f t="shared" si="27"/>
        <v>0</v>
      </c>
    </row>
    <row r="1122" spans="8:22" x14ac:dyDescent="0.3">
      <c r="H1122" s="7">
        <f t="shared" si="24"/>
        <v>0</v>
      </c>
      <c r="M1122" s="6">
        <f t="shared" si="25"/>
        <v>0</v>
      </c>
      <c r="N1122" s="6">
        <f t="shared" si="23"/>
        <v>0</v>
      </c>
      <c r="T1122" s="6">
        <f t="shared" si="26"/>
        <v>0</v>
      </c>
      <c r="V1122" s="57">
        <f t="shared" si="27"/>
        <v>0</v>
      </c>
    </row>
    <row r="1123" spans="8:22" x14ac:dyDescent="0.3">
      <c r="H1123" s="7">
        <f t="shared" si="24"/>
        <v>0</v>
      </c>
      <c r="M1123" s="6">
        <f t="shared" si="25"/>
        <v>0</v>
      </c>
      <c r="N1123" s="6">
        <f t="shared" si="23"/>
        <v>0</v>
      </c>
      <c r="T1123" s="6">
        <f t="shared" si="26"/>
        <v>0</v>
      </c>
      <c r="V1123" s="57">
        <f t="shared" si="27"/>
        <v>0</v>
      </c>
    </row>
    <row r="1124" spans="8:22" x14ac:dyDescent="0.3">
      <c r="H1124" s="7">
        <f t="shared" si="24"/>
        <v>0</v>
      </c>
      <c r="M1124" s="6">
        <f t="shared" si="25"/>
        <v>0</v>
      </c>
      <c r="N1124" s="6">
        <f t="shared" si="23"/>
        <v>0</v>
      </c>
      <c r="T1124" s="6">
        <f t="shared" si="26"/>
        <v>0</v>
      </c>
      <c r="V1124" s="57">
        <f t="shared" si="27"/>
        <v>0</v>
      </c>
    </row>
    <row r="1125" spans="8:22" x14ac:dyDescent="0.3">
      <c r="H1125" s="7">
        <f t="shared" si="24"/>
        <v>0</v>
      </c>
      <c r="M1125" s="6">
        <f t="shared" si="25"/>
        <v>0</v>
      </c>
      <c r="N1125" s="6">
        <f t="shared" si="23"/>
        <v>0</v>
      </c>
      <c r="T1125" s="6">
        <f t="shared" si="26"/>
        <v>0</v>
      </c>
      <c r="V1125" s="57">
        <f t="shared" si="27"/>
        <v>0</v>
      </c>
    </row>
    <row r="1126" spans="8:22" x14ac:dyDescent="0.3">
      <c r="H1126" s="7">
        <f t="shared" si="24"/>
        <v>0</v>
      </c>
      <c r="M1126" s="6">
        <f t="shared" si="25"/>
        <v>0</v>
      </c>
      <c r="N1126" s="6">
        <f t="shared" si="23"/>
        <v>0</v>
      </c>
      <c r="T1126" s="6">
        <f t="shared" si="26"/>
        <v>0</v>
      </c>
      <c r="V1126" s="57">
        <f t="shared" si="27"/>
        <v>0</v>
      </c>
    </row>
    <row r="1127" spans="8:22" x14ac:dyDescent="0.3">
      <c r="H1127" s="7">
        <f t="shared" si="24"/>
        <v>0</v>
      </c>
      <c r="M1127" s="6">
        <f t="shared" si="25"/>
        <v>0</v>
      </c>
      <c r="N1127" s="6">
        <f t="shared" si="23"/>
        <v>0</v>
      </c>
      <c r="T1127" s="6">
        <f t="shared" si="26"/>
        <v>0</v>
      </c>
      <c r="V1127" s="57">
        <f t="shared" si="27"/>
        <v>0</v>
      </c>
    </row>
    <row r="1128" spans="8:22" x14ac:dyDescent="0.3">
      <c r="H1128" s="7">
        <f t="shared" si="24"/>
        <v>0</v>
      </c>
      <c r="M1128" s="6">
        <f t="shared" si="25"/>
        <v>0</v>
      </c>
      <c r="N1128" s="6">
        <f t="shared" si="23"/>
        <v>0</v>
      </c>
      <c r="T1128" s="6">
        <f t="shared" si="26"/>
        <v>0</v>
      </c>
      <c r="V1128" s="57">
        <f t="shared" si="27"/>
        <v>0</v>
      </c>
    </row>
    <row r="1129" spans="8:22" x14ac:dyDescent="0.3">
      <c r="H1129" s="7">
        <f t="shared" si="24"/>
        <v>0</v>
      </c>
      <c r="M1129" s="6">
        <f t="shared" si="25"/>
        <v>0</v>
      </c>
      <c r="N1129" s="6">
        <f t="shared" si="23"/>
        <v>0</v>
      </c>
      <c r="T1129" s="6">
        <f t="shared" si="26"/>
        <v>0</v>
      </c>
      <c r="V1129" s="57">
        <f t="shared" si="27"/>
        <v>0</v>
      </c>
    </row>
    <row r="1130" spans="8:22" x14ac:dyDescent="0.3">
      <c r="H1130" s="7">
        <f t="shared" si="24"/>
        <v>0</v>
      </c>
      <c r="M1130" s="6">
        <f t="shared" si="25"/>
        <v>0</v>
      </c>
      <c r="N1130" s="6">
        <f t="shared" si="23"/>
        <v>0</v>
      </c>
      <c r="T1130" s="6">
        <f t="shared" si="26"/>
        <v>0</v>
      </c>
      <c r="V1130" s="57">
        <f t="shared" si="27"/>
        <v>0</v>
      </c>
    </row>
    <row r="1131" spans="8:22" x14ac:dyDescent="0.3">
      <c r="H1131" s="7">
        <f t="shared" si="24"/>
        <v>0</v>
      </c>
      <c r="M1131" s="6">
        <f t="shared" si="25"/>
        <v>0</v>
      </c>
      <c r="N1131" s="6">
        <f t="shared" si="23"/>
        <v>0</v>
      </c>
      <c r="T1131" s="6">
        <f t="shared" si="26"/>
        <v>0</v>
      </c>
      <c r="V1131" s="57">
        <f t="shared" si="27"/>
        <v>0</v>
      </c>
    </row>
    <row r="1132" spans="8:22" x14ac:dyDescent="0.3">
      <c r="H1132" s="7">
        <f t="shared" si="24"/>
        <v>0</v>
      </c>
      <c r="M1132" s="6">
        <f t="shared" si="25"/>
        <v>0</v>
      </c>
      <c r="N1132" s="6">
        <f t="shared" si="23"/>
        <v>0</v>
      </c>
      <c r="T1132" s="6">
        <f t="shared" si="26"/>
        <v>0</v>
      </c>
      <c r="V1132" s="57">
        <f t="shared" si="27"/>
        <v>0</v>
      </c>
    </row>
    <row r="1133" spans="8:22" x14ac:dyDescent="0.3">
      <c r="H1133" s="7">
        <f t="shared" si="24"/>
        <v>0</v>
      </c>
      <c r="M1133" s="6">
        <f t="shared" si="25"/>
        <v>0</v>
      </c>
      <c r="N1133" s="6">
        <f t="shared" si="23"/>
        <v>0</v>
      </c>
      <c r="T1133" s="6">
        <f t="shared" si="26"/>
        <v>0</v>
      </c>
      <c r="V1133" s="57">
        <f t="shared" si="27"/>
        <v>0</v>
      </c>
    </row>
    <row r="1134" spans="8:22" x14ac:dyDescent="0.3">
      <c r="H1134" s="7">
        <f t="shared" si="24"/>
        <v>0</v>
      </c>
      <c r="M1134" s="6">
        <f t="shared" si="25"/>
        <v>0</v>
      </c>
      <c r="N1134" s="6">
        <f t="shared" si="23"/>
        <v>0</v>
      </c>
      <c r="T1134" s="6">
        <f t="shared" si="26"/>
        <v>0</v>
      </c>
      <c r="V1134" s="57">
        <f t="shared" si="27"/>
        <v>0</v>
      </c>
    </row>
    <row r="1135" spans="8:22" x14ac:dyDescent="0.3">
      <c r="H1135" s="7">
        <f t="shared" si="24"/>
        <v>0</v>
      </c>
      <c r="M1135" s="6">
        <f t="shared" si="25"/>
        <v>0</v>
      </c>
      <c r="N1135" s="6">
        <f t="shared" si="23"/>
        <v>0</v>
      </c>
      <c r="T1135" s="6">
        <f t="shared" si="26"/>
        <v>0</v>
      </c>
      <c r="V1135" s="57">
        <f t="shared" si="27"/>
        <v>0</v>
      </c>
    </row>
    <row r="1136" spans="8:22" x14ac:dyDescent="0.3">
      <c r="H1136" s="7">
        <f t="shared" si="24"/>
        <v>0</v>
      </c>
      <c r="M1136" s="6">
        <f t="shared" si="25"/>
        <v>0</v>
      </c>
      <c r="N1136" s="6">
        <f t="shared" si="23"/>
        <v>0</v>
      </c>
      <c r="T1136" s="6">
        <f t="shared" si="26"/>
        <v>0</v>
      </c>
      <c r="V1136" s="57">
        <f t="shared" si="27"/>
        <v>0</v>
      </c>
    </row>
    <row r="1137" spans="8:22" x14ac:dyDescent="0.3">
      <c r="H1137" s="7">
        <f t="shared" si="24"/>
        <v>0</v>
      </c>
      <c r="M1137" s="6">
        <f t="shared" si="25"/>
        <v>0</v>
      </c>
      <c r="N1137" s="6">
        <f t="shared" si="23"/>
        <v>0</v>
      </c>
      <c r="T1137" s="6">
        <f t="shared" si="26"/>
        <v>0</v>
      </c>
      <c r="V1137" s="57">
        <f t="shared" si="27"/>
        <v>0</v>
      </c>
    </row>
    <row r="1138" spans="8:22" x14ac:dyDescent="0.3">
      <c r="H1138" s="7">
        <f t="shared" si="24"/>
        <v>0</v>
      </c>
      <c r="M1138" s="6">
        <f t="shared" si="25"/>
        <v>0</v>
      </c>
      <c r="N1138" s="6">
        <f t="shared" si="23"/>
        <v>0</v>
      </c>
      <c r="T1138" s="6">
        <f t="shared" si="26"/>
        <v>0</v>
      </c>
      <c r="V1138" s="57">
        <f t="shared" si="27"/>
        <v>0</v>
      </c>
    </row>
    <row r="1139" spans="8:22" x14ac:dyDescent="0.3">
      <c r="H1139" s="7">
        <f t="shared" si="24"/>
        <v>0</v>
      </c>
      <c r="M1139" s="6">
        <f t="shared" si="25"/>
        <v>0</v>
      </c>
      <c r="N1139" s="6">
        <f t="shared" si="23"/>
        <v>0</v>
      </c>
      <c r="T1139" s="6">
        <f t="shared" si="26"/>
        <v>0</v>
      </c>
      <c r="V1139" s="57">
        <f t="shared" si="27"/>
        <v>0</v>
      </c>
    </row>
    <row r="1140" spans="8:22" x14ac:dyDescent="0.3">
      <c r="H1140" s="7">
        <f t="shared" si="24"/>
        <v>0</v>
      </c>
      <c r="M1140" s="6">
        <f t="shared" si="25"/>
        <v>0</v>
      </c>
      <c r="N1140" s="6">
        <f t="shared" si="23"/>
        <v>0</v>
      </c>
      <c r="T1140" s="6">
        <f t="shared" si="26"/>
        <v>0</v>
      </c>
      <c r="V1140" s="57">
        <f t="shared" si="27"/>
        <v>0</v>
      </c>
    </row>
    <row r="1141" spans="8:22" x14ac:dyDescent="0.3">
      <c r="H1141" s="7">
        <f t="shared" si="24"/>
        <v>0</v>
      </c>
      <c r="M1141" s="6">
        <f t="shared" si="25"/>
        <v>0</v>
      </c>
      <c r="N1141" s="6">
        <f t="shared" si="23"/>
        <v>0</v>
      </c>
      <c r="T1141" s="6">
        <f t="shared" si="26"/>
        <v>0</v>
      </c>
      <c r="V1141" s="57">
        <f t="shared" si="27"/>
        <v>0</v>
      </c>
    </row>
    <row r="1142" spans="8:22" x14ac:dyDescent="0.3">
      <c r="H1142" s="7">
        <f t="shared" si="24"/>
        <v>0</v>
      </c>
      <c r="M1142" s="6">
        <f t="shared" si="25"/>
        <v>0</v>
      </c>
      <c r="N1142" s="6">
        <f t="shared" si="23"/>
        <v>0</v>
      </c>
      <c r="T1142" s="6">
        <f t="shared" si="26"/>
        <v>0</v>
      </c>
      <c r="V1142" s="57">
        <f t="shared" si="27"/>
        <v>0</v>
      </c>
    </row>
    <row r="1143" spans="8:22" x14ac:dyDescent="0.3">
      <c r="H1143" s="7">
        <f t="shared" si="24"/>
        <v>0</v>
      </c>
      <c r="M1143" s="6">
        <f t="shared" si="25"/>
        <v>0</v>
      </c>
      <c r="N1143" s="6">
        <f t="shared" si="23"/>
        <v>0</v>
      </c>
      <c r="T1143" s="6">
        <f t="shared" si="26"/>
        <v>0</v>
      </c>
      <c r="V1143" s="57">
        <f t="shared" si="27"/>
        <v>0</v>
      </c>
    </row>
    <row r="1144" spans="8:22" x14ac:dyDescent="0.3">
      <c r="H1144" s="7">
        <f t="shared" si="24"/>
        <v>0</v>
      </c>
      <c r="M1144" s="6">
        <f t="shared" si="25"/>
        <v>0</v>
      </c>
      <c r="N1144" s="6">
        <f t="shared" si="23"/>
        <v>0</v>
      </c>
      <c r="T1144" s="6">
        <f t="shared" si="26"/>
        <v>0</v>
      </c>
      <c r="V1144" s="57">
        <f t="shared" si="27"/>
        <v>0</v>
      </c>
    </row>
    <row r="1145" spans="8:22" x14ac:dyDescent="0.3">
      <c r="H1145" s="7">
        <f t="shared" si="24"/>
        <v>0</v>
      </c>
      <c r="M1145" s="6">
        <f t="shared" si="25"/>
        <v>0</v>
      </c>
      <c r="N1145" s="6">
        <f t="shared" si="23"/>
        <v>0</v>
      </c>
      <c r="T1145" s="6">
        <f t="shared" si="26"/>
        <v>0</v>
      </c>
      <c r="V1145" s="57">
        <f t="shared" si="27"/>
        <v>0</v>
      </c>
    </row>
    <row r="1146" spans="8:22" x14ac:dyDescent="0.3">
      <c r="H1146" s="7">
        <f t="shared" si="24"/>
        <v>0</v>
      </c>
      <c r="M1146" s="6">
        <f t="shared" si="25"/>
        <v>0</v>
      </c>
      <c r="N1146" s="6">
        <f t="shared" si="23"/>
        <v>0</v>
      </c>
      <c r="T1146" s="6">
        <f t="shared" si="26"/>
        <v>0</v>
      </c>
      <c r="V1146" s="57">
        <f t="shared" si="27"/>
        <v>0</v>
      </c>
    </row>
    <row r="1147" spans="8:22" x14ac:dyDescent="0.3">
      <c r="H1147" s="7">
        <f t="shared" si="24"/>
        <v>0</v>
      </c>
      <c r="M1147" s="6">
        <f t="shared" si="25"/>
        <v>0</v>
      </c>
      <c r="N1147" s="6">
        <f t="shared" si="23"/>
        <v>0</v>
      </c>
      <c r="T1147" s="6">
        <f t="shared" si="26"/>
        <v>0</v>
      </c>
      <c r="V1147" s="57">
        <f t="shared" si="27"/>
        <v>0</v>
      </c>
    </row>
    <row r="1148" spans="8:22" x14ac:dyDescent="0.3">
      <c r="H1148" s="7">
        <f t="shared" si="24"/>
        <v>0</v>
      </c>
      <c r="M1148" s="6">
        <f t="shared" si="25"/>
        <v>0</v>
      </c>
      <c r="N1148" s="6">
        <f t="shared" si="23"/>
        <v>0</v>
      </c>
      <c r="T1148" s="6">
        <f t="shared" si="26"/>
        <v>0</v>
      </c>
      <c r="V1148" s="57">
        <f t="shared" si="27"/>
        <v>0</v>
      </c>
    </row>
    <row r="1149" spans="8:22" x14ac:dyDescent="0.3">
      <c r="H1149" s="7">
        <f t="shared" si="24"/>
        <v>0</v>
      </c>
      <c r="M1149" s="6">
        <f t="shared" si="25"/>
        <v>0</v>
      </c>
      <c r="N1149" s="6">
        <f t="shared" si="23"/>
        <v>0</v>
      </c>
      <c r="T1149" s="6">
        <f t="shared" si="26"/>
        <v>0</v>
      </c>
      <c r="V1149" s="57">
        <f t="shared" si="27"/>
        <v>0</v>
      </c>
    </row>
    <row r="1150" spans="8:22" x14ac:dyDescent="0.3">
      <c r="H1150" s="7">
        <f t="shared" si="24"/>
        <v>0</v>
      </c>
      <c r="M1150" s="6">
        <f t="shared" si="25"/>
        <v>0</v>
      </c>
      <c r="N1150" s="6">
        <f t="shared" si="23"/>
        <v>0</v>
      </c>
      <c r="T1150" s="6">
        <f t="shared" si="26"/>
        <v>0</v>
      </c>
      <c r="V1150" s="57">
        <f t="shared" si="27"/>
        <v>0</v>
      </c>
    </row>
    <row r="1151" spans="8:22" x14ac:dyDescent="0.3">
      <c r="H1151" s="7">
        <f t="shared" si="24"/>
        <v>0</v>
      </c>
      <c r="M1151" s="6">
        <f t="shared" si="25"/>
        <v>0</v>
      </c>
      <c r="N1151" s="6">
        <f t="shared" si="23"/>
        <v>0</v>
      </c>
      <c r="T1151" s="6">
        <f t="shared" si="26"/>
        <v>0</v>
      </c>
      <c r="V1151" s="57">
        <f t="shared" si="27"/>
        <v>0</v>
      </c>
    </row>
    <row r="1152" spans="8:22" x14ac:dyDescent="0.3">
      <c r="H1152" s="7">
        <f t="shared" si="24"/>
        <v>0</v>
      </c>
      <c r="M1152" s="6">
        <f t="shared" si="25"/>
        <v>0</v>
      </c>
      <c r="N1152" s="6">
        <f t="shared" si="23"/>
        <v>0</v>
      </c>
      <c r="T1152" s="6">
        <f t="shared" si="26"/>
        <v>0</v>
      </c>
      <c r="V1152" s="57">
        <f t="shared" si="27"/>
        <v>0</v>
      </c>
    </row>
    <row r="1153" spans="8:22" x14ac:dyDescent="0.3">
      <c r="H1153" s="7">
        <f t="shared" si="24"/>
        <v>0</v>
      </c>
      <c r="M1153" s="6">
        <f t="shared" si="25"/>
        <v>0</v>
      </c>
      <c r="N1153" s="6">
        <f t="shared" ref="N1153:N1216" si="28">(E1153+J1153)/2</f>
        <v>0</v>
      </c>
      <c r="T1153" s="6">
        <f t="shared" si="26"/>
        <v>0</v>
      </c>
      <c r="V1153" s="57">
        <f t="shared" si="27"/>
        <v>0</v>
      </c>
    </row>
    <row r="1154" spans="8:22" x14ac:dyDescent="0.3">
      <c r="H1154" s="7">
        <f t="shared" si="24"/>
        <v>0</v>
      </c>
      <c r="M1154" s="6">
        <f t="shared" si="25"/>
        <v>0</v>
      </c>
      <c r="N1154" s="6">
        <f t="shared" si="28"/>
        <v>0</v>
      </c>
      <c r="T1154" s="6">
        <f t="shared" si="26"/>
        <v>0</v>
      </c>
      <c r="V1154" s="57">
        <f t="shared" si="27"/>
        <v>0</v>
      </c>
    </row>
    <row r="1155" spans="8:22" x14ac:dyDescent="0.3">
      <c r="H1155" s="7">
        <f t="shared" si="24"/>
        <v>0</v>
      </c>
      <c r="M1155" s="6">
        <f t="shared" si="25"/>
        <v>0</v>
      </c>
      <c r="N1155" s="6">
        <f t="shared" si="28"/>
        <v>0</v>
      </c>
      <c r="T1155" s="6">
        <f t="shared" si="26"/>
        <v>0</v>
      </c>
      <c r="V1155" s="57">
        <f t="shared" si="27"/>
        <v>0</v>
      </c>
    </row>
    <row r="1156" spans="8:22" x14ac:dyDescent="0.3">
      <c r="H1156" s="7">
        <f t="shared" si="24"/>
        <v>0</v>
      </c>
      <c r="M1156" s="6">
        <f t="shared" si="25"/>
        <v>0</v>
      </c>
      <c r="N1156" s="6">
        <f t="shared" si="28"/>
        <v>0</v>
      </c>
      <c r="T1156" s="6">
        <f t="shared" si="26"/>
        <v>0</v>
      </c>
      <c r="V1156" s="57">
        <f t="shared" si="27"/>
        <v>0</v>
      </c>
    </row>
    <row r="1157" spans="8:22" x14ac:dyDescent="0.3">
      <c r="H1157" s="7">
        <f t="shared" si="24"/>
        <v>0</v>
      </c>
      <c r="M1157" s="6">
        <f t="shared" si="25"/>
        <v>0</v>
      </c>
      <c r="N1157" s="6">
        <f t="shared" si="28"/>
        <v>0</v>
      </c>
      <c r="T1157" s="6">
        <f t="shared" si="26"/>
        <v>0</v>
      </c>
      <c r="V1157" s="57">
        <f t="shared" si="27"/>
        <v>0</v>
      </c>
    </row>
    <row r="1158" spans="8:22" x14ac:dyDescent="0.3">
      <c r="H1158" s="7">
        <f t="shared" si="24"/>
        <v>0</v>
      </c>
      <c r="M1158" s="6">
        <f t="shared" si="25"/>
        <v>0</v>
      </c>
      <c r="N1158" s="6">
        <f t="shared" si="28"/>
        <v>0</v>
      </c>
      <c r="T1158" s="6">
        <f t="shared" si="26"/>
        <v>0</v>
      </c>
      <c r="V1158" s="57">
        <f t="shared" si="27"/>
        <v>0</v>
      </c>
    </row>
    <row r="1159" spans="8:22" x14ac:dyDescent="0.3">
      <c r="H1159" s="7">
        <f t="shared" si="24"/>
        <v>0</v>
      </c>
      <c r="M1159" s="6">
        <f t="shared" si="25"/>
        <v>0</v>
      </c>
      <c r="N1159" s="6">
        <f t="shared" si="28"/>
        <v>0</v>
      </c>
      <c r="T1159" s="6">
        <f t="shared" si="26"/>
        <v>0</v>
      </c>
      <c r="V1159" s="57">
        <f t="shared" si="27"/>
        <v>0</v>
      </c>
    </row>
    <row r="1160" spans="8:22" x14ac:dyDescent="0.3">
      <c r="H1160" s="7">
        <f t="shared" si="24"/>
        <v>0</v>
      </c>
      <c r="M1160" s="6">
        <f t="shared" si="25"/>
        <v>0</v>
      </c>
      <c r="N1160" s="6">
        <f t="shared" si="28"/>
        <v>0</v>
      </c>
      <c r="T1160" s="6">
        <f t="shared" si="26"/>
        <v>0</v>
      </c>
      <c r="V1160" s="57">
        <f t="shared" si="27"/>
        <v>0</v>
      </c>
    </row>
    <row r="1161" spans="8:22" x14ac:dyDescent="0.3">
      <c r="H1161" s="7">
        <f t="shared" si="24"/>
        <v>0</v>
      </c>
      <c r="M1161" s="6">
        <f t="shared" si="25"/>
        <v>0</v>
      </c>
      <c r="N1161" s="6">
        <f t="shared" si="28"/>
        <v>0</v>
      </c>
      <c r="T1161" s="6">
        <f t="shared" si="26"/>
        <v>0</v>
      </c>
      <c r="V1161" s="57">
        <f t="shared" si="27"/>
        <v>0</v>
      </c>
    </row>
    <row r="1162" spans="8:22" x14ac:dyDescent="0.3">
      <c r="H1162" s="7">
        <f t="shared" si="24"/>
        <v>0</v>
      </c>
      <c r="M1162" s="6">
        <f t="shared" si="25"/>
        <v>0</v>
      </c>
      <c r="N1162" s="6">
        <f t="shared" si="28"/>
        <v>0</v>
      </c>
      <c r="T1162" s="6">
        <f t="shared" si="26"/>
        <v>0</v>
      </c>
      <c r="V1162" s="57">
        <f t="shared" si="27"/>
        <v>0</v>
      </c>
    </row>
    <row r="1163" spans="8:22" x14ac:dyDescent="0.3">
      <c r="H1163" s="7">
        <f t="shared" si="24"/>
        <v>0</v>
      </c>
      <c r="M1163" s="6">
        <f t="shared" si="25"/>
        <v>0</v>
      </c>
      <c r="N1163" s="6">
        <f t="shared" si="28"/>
        <v>0</v>
      </c>
      <c r="T1163" s="6">
        <f t="shared" si="26"/>
        <v>0</v>
      </c>
      <c r="V1163" s="57">
        <f t="shared" si="27"/>
        <v>0</v>
      </c>
    </row>
    <row r="1164" spans="8:22" x14ac:dyDescent="0.3">
      <c r="H1164" s="7">
        <f t="shared" si="24"/>
        <v>0</v>
      </c>
      <c r="M1164" s="6">
        <f t="shared" si="25"/>
        <v>0</v>
      </c>
      <c r="N1164" s="6">
        <f t="shared" si="28"/>
        <v>0</v>
      </c>
      <c r="T1164" s="6">
        <f t="shared" si="26"/>
        <v>0</v>
      </c>
      <c r="V1164" s="57">
        <f t="shared" si="27"/>
        <v>0</v>
      </c>
    </row>
    <row r="1165" spans="8:22" x14ac:dyDescent="0.3">
      <c r="H1165" s="7">
        <f t="shared" si="24"/>
        <v>0</v>
      </c>
      <c r="M1165" s="6">
        <f t="shared" si="25"/>
        <v>0</v>
      </c>
      <c r="N1165" s="6">
        <f t="shared" si="28"/>
        <v>0</v>
      </c>
      <c r="T1165" s="6">
        <f t="shared" si="26"/>
        <v>0</v>
      </c>
      <c r="V1165" s="57">
        <f t="shared" si="27"/>
        <v>0</v>
      </c>
    </row>
    <row r="1166" spans="8:22" x14ac:dyDescent="0.3">
      <c r="H1166" s="7">
        <f t="shared" si="24"/>
        <v>0</v>
      </c>
      <c r="M1166" s="6">
        <f t="shared" si="25"/>
        <v>0</v>
      </c>
      <c r="N1166" s="6">
        <f t="shared" si="28"/>
        <v>0</v>
      </c>
      <c r="T1166" s="6">
        <f t="shared" si="26"/>
        <v>0</v>
      </c>
      <c r="V1166" s="57">
        <f t="shared" si="27"/>
        <v>0</v>
      </c>
    </row>
    <row r="1167" spans="8:22" x14ac:dyDescent="0.3">
      <c r="H1167" s="7">
        <f t="shared" si="24"/>
        <v>0</v>
      </c>
      <c r="M1167" s="6">
        <f t="shared" si="25"/>
        <v>0</v>
      </c>
      <c r="N1167" s="6">
        <f t="shared" si="28"/>
        <v>0</v>
      </c>
      <c r="T1167" s="6">
        <f t="shared" si="26"/>
        <v>0</v>
      </c>
      <c r="V1167" s="57">
        <f t="shared" si="27"/>
        <v>0</v>
      </c>
    </row>
    <row r="1168" spans="8:22" x14ac:dyDescent="0.3">
      <c r="H1168" s="7">
        <f t="shared" si="24"/>
        <v>0</v>
      </c>
      <c r="M1168" s="6">
        <f t="shared" si="25"/>
        <v>0</v>
      </c>
      <c r="N1168" s="6">
        <f t="shared" si="28"/>
        <v>0</v>
      </c>
      <c r="T1168" s="6">
        <f t="shared" si="26"/>
        <v>0</v>
      </c>
      <c r="V1168" s="57">
        <f t="shared" si="27"/>
        <v>0</v>
      </c>
    </row>
    <row r="1169" spans="8:22" x14ac:dyDescent="0.3">
      <c r="H1169" s="7">
        <f t="shared" si="24"/>
        <v>0</v>
      </c>
      <c r="M1169" s="6">
        <f t="shared" si="25"/>
        <v>0</v>
      </c>
      <c r="N1169" s="6">
        <f t="shared" si="28"/>
        <v>0</v>
      </c>
      <c r="T1169" s="6">
        <f t="shared" si="26"/>
        <v>0</v>
      </c>
      <c r="V1169" s="57">
        <f t="shared" si="27"/>
        <v>0</v>
      </c>
    </row>
    <row r="1170" spans="8:22" x14ac:dyDescent="0.3">
      <c r="H1170" s="7">
        <f t="shared" si="24"/>
        <v>0</v>
      </c>
      <c r="M1170" s="6">
        <f t="shared" si="25"/>
        <v>0</v>
      </c>
      <c r="N1170" s="6">
        <f t="shared" si="28"/>
        <v>0</v>
      </c>
      <c r="T1170" s="6">
        <f t="shared" si="26"/>
        <v>0</v>
      </c>
      <c r="V1170" s="57">
        <f t="shared" si="27"/>
        <v>0</v>
      </c>
    </row>
    <row r="1171" spans="8:22" x14ac:dyDescent="0.3">
      <c r="H1171" s="7">
        <f t="shared" si="24"/>
        <v>0</v>
      </c>
      <c r="M1171" s="6">
        <f t="shared" si="25"/>
        <v>0</v>
      </c>
      <c r="N1171" s="6">
        <f t="shared" si="28"/>
        <v>0</v>
      </c>
      <c r="T1171" s="6">
        <f t="shared" si="26"/>
        <v>0</v>
      </c>
      <c r="V1171" s="57">
        <f t="shared" si="27"/>
        <v>0</v>
      </c>
    </row>
    <row r="1172" spans="8:22" x14ac:dyDescent="0.3">
      <c r="H1172" s="7">
        <f t="shared" ref="H1172:H1235" si="29">F1172+G1172/2</f>
        <v>0</v>
      </c>
      <c r="M1172" s="6">
        <f t="shared" ref="M1172:M1235" si="30">K1172+L1172/2</f>
        <v>0</v>
      </c>
      <c r="N1172" s="6">
        <f t="shared" si="28"/>
        <v>0</v>
      </c>
      <c r="T1172" s="6">
        <f t="shared" ref="T1172:T1235" si="31">R1172+S1172/2</f>
        <v>0</v>
      </c>
      <c r="V1172" s="57">
        <f t="shared" ref="V1172:V1187" si="32">O1172+T1172/2</f>
        <v>0</v>
      </c>
    </row>
    <row r="1173" spans="8:22" x14ac:dyDescent="0.3">
      <c r="H1173" s="7">
        <f t="shared" si="29"/>
        <v>0</v>
      </c>
      <c r="M1173" s="6">
        <f t="shared" si="30"/>
        <v>0</v>
      </c>
      <c r="N1173" s="6">
        <f t="shared" si="28"/>
        <v>0</v>
      </c>
      <c r="T1173" s="6">
        <f t="shared" si="31"/>
        <v>0</v>
      </c>
      <c r="V1173" s="57">
        <f t="shared" si="32"/>
        <v>0</v>
      </c>
    </row>
    <row r="1174" spans="8:22" x14ac:dyDescent="0.3">
      <c r="H1174" s="7">
        <f t="shared" si="29"/>
        <v>0</v>
      </c>
      <c r="M1174" s="6">
        <f t="shared" si="30"/>
        <v>0</v>
      </c>
      <c r="N1174" s="6">
        <f t="shared" si="28"/>
        <v>0</v>
      </c>
      <c r="T1174" s="6">
        <f t="shared" si="31"/>
        <v>0</v>
      </c>
      <c r="V1174" s="57">
        <f t="shared" si="32"/>
        <v>0</v>
      </c>
    </row>
    <row r="1175" spans="8:22" x14ac:dyDescent="0.3">
      <c r="H1175" s="7">
        <f t="shared" si="29"/>
        <v>0</v>
      </c>
      <c r="M1175" s="6">
        <f t="shared" si="30"/>
        <v>0</v>
      </c>
      <c r="N1175" s="6">
        <f t="shared" si="28"/>
        <v>0</v>
      </c>
      <c r="T1175" s="6">
        <f t="shared" si="31"/>
        <v>0</v>
      </c>
      <c r="V1175" s="57">
        <f t="shared" si="32"/>
        <v>0</v>
      </c>
    </row>
    <row r="1176" spans="8:22" x14ac:dyDescent="0.3">
      <c r="H1176" s="7">
        <f t="shared" si="29"/>
        <v>0</v>
      </c>
      <c r="M1176" s="6">
        <f t="shared" si="30"/>
        <v>0</v>
      </c>
      <c r="N1176" s="6">
        <f t="shared" si="28"/>
        <v>0</v>
      </c>
      <c r="T1176" s="6">
        <f t="shared" si="31"/>
        <v>0</v>
      </c>
      <c r="V1176" s="57">
        <f t="shared" si="32"/>
        <v>0</v>
      </c>
    </row>
    <row r="1177" spans="8:22" x14ac:dyDescent="0.3">
      <c r="H1177" s="7">
        <f t="shared" si="29"/>
        <v>0</v>
      </c>
      <c r="M1177" s="6">
        <f t="shared" si="30"/>
        <v>0</v>
      </c>
      <c r="N1177" s="6">
        <f t="shared" si="28"/>
        <v>0</v>
      </c>
      <c r="T1177" s="6">
        <f t="shared" si="31"/>
        <v>0</v>
      </c>
      <c r="V1177" s="57">
        <f t="shared" si="32"/>
        <v>0</v>
      </c>
    </row>
    <row r="1178" spans="8:22" x14ac:dyDescent="0.3">
      <c r="H1178" s="7">
        <f t="shared" si="29"/>
        <v>0</v>
      </c>
      <c r="M1178" s="6">
        <f t="shared" si="30"/>
        <v>0</v>
      </c>
      <c r="N1178" s="6">
        <f t="shared" si="28"/>
        <v>0</v>
      </c>
      <c r="T1178" s="6">
        <f t="shared" si="31"/>
        <v>0</v>
      </c>
      <c r="V1178" s="57">
        <f t="shared" si="32"/>
        <v>0</v>
      </c>
    </row>
    <row r="1179" spans="8:22" x14ac:dyDescent="0.3">
      <c r="H1179" s="7">
        <f t="shared" si="29"/>
        <v>0</v>
      </c>
      <c r="M1179" s="6">
        <f t="shared" si="30"/>
        <v>0</v>
      </c>
      <c r="N1179" s="6">
        <f t="shared" si="28"/>
        <v>0</v>
      </c>
      <c r="T1179" s="6">
        <f t="shared" si="31"/>
        <v>0</v>
      </c>
      <c r="V1179" s="57">
        <f t="shared" si="32"/>
        <v>0</v>
      </c>
    </row>
    <row r="1180" spans="8:22" x14ac:dyDescent="0.3">
      <c r="H1180" s="7">
        <f t="shared" si="29"/>
        <v>0</v>
      </c>
      <c r="M1180" s="6">
        <f t="shared" si="30"/>
        <v>0</v>
      </c>
      <c r="N1180" s="6">
        <f t="shared" si="28"/>
        <v>0</v>
      </c>
      <c r="T1180" s="6">
        <f t="shared" si="31"/>
        <v>0</v>
      </c>
      <c r="V1180" s="57">
        <f t="shared" si="32"/>
        <v>0</v>
      </c>
    </row>
    <row r="1181" spans="8:22" x14ac:dyDescent="0.3">
      <c r="H1181" s="7">
        <f t="shared" si="29"/>
        <v>0</v>
      </c>
      <c r="M1181" s="6">
        <f t="shared" si="30"/>
        <v>0</v>
      </c>
      <c r="N1181" s="6">
        <f t="shared" si="28"/>
        <v>0</v>
      </c>
      <c r="T1181" s="6">
        <f t="shared" si="31"/>
        <v>0</v>
      </c>
      <c r="V1181" s="57">
        <f t="shared" si="32"/>
        <v>0</v>
      </c>
    </row>
    <row r="1182" spans="8:22" x14ac:dyDescent="0.3">
      <c r="H1182" s="7">
        <f t="shared" si="29"/>
        <v>0</v>
      </c>
      <c r="M1182" s="6">
        <f t="shared" si="30"/>
        <v>0</v>
      </c>
      <c r="N1182" s="6">
        <f t="shared" si="28"/>
        <v>0</v>
      </c>
      <c r="T1182" s="6">
        <f t="shared" si="31"/>
        <v>0</v>
      </c>
      <c r="V1182" s="57">
        <f t="shared" si="32"/>
        <v>0</v>
      </c>
    </row>
    <row r="1183" spans="8:22" x14ac:dyDescent="0.3">
      <c r="H1183" s="7">
        <f t="shared" si="29"/>
        <v>0</v>
      </c>
      <c r="M1183" s="6">
        <f t="shared" si="30"/>
        <v>0</v>
      </c>
      <c r="N1183" s="6">
        <f t="shared" si="28"/>
        <v>0</v>
      </c>
      <c r="T1183" s="6">
        <f t="shared" si="31"/>
        <v>0</v>
      </c>
      <c r="V1183" s="57">
        <f t="shared" si="32"/>
        <v>0</v>
      </c>
    </row>
    <row r="1184" spans="8:22" x14ac:dyDescent="0.3">
      <c r="H1184" s="7">
        <f t="shared" si="29"/>
        <v>0</v>
      </c>
      <c r="M1184" s="6">
        <f t="shared" si="30"/>
        <v>0</v>
      </c>
      <c r="N1184" s="6">
        <f t="shared" si="28"/>
        <v>0</v>
      </c>
      <c r="T1184" s="6">
        <f t="shared" si="31"/>
        <v>0</v>
      </c>
      <c r="V1184" s="57">
        <f t="shared" si="32"/>
        <v>0</v>
      </c>
    </row>
    <row r="1185" spans="8:22" x14ac:dyDescent="0.3">
      <c r="H1185" s="7">
        <f t="shared" si="29"/>
        <v>0</v>
      </c>
      <c r="M1185" s="6">
        <f t="shared" si="30"/>
        <v>0</v>
      </c>
      <c r="N1185" s="6">
        <f t="shared" si="28"/>
        <v>0</v>
      </c>
      <c r="T1185" s="6">
        <f t="shared" si="31"/>
        <v>0</v>
      </c>
      <c r="V1185" s="57">
        <f t="shared" si="32"/>
        <v>0</v>
      </c>
    </row>
    <row r="1186" spans="8:22" x14ac:dyDescent="0.3">
      <c r="H1186" s="7">
        <f t="shared" si="29"/>
        <v>0</v>
      </c>
      <c r="M1186" s="6">
        <f t="shared" si="30"/>
        <v>0</v>
      </c>
      <c r="N1186" s="6">
        <f t="shared" si="28"/>
        <v>0</v>
      </c>
      <c r="T1186" s="6">
        <f t="shared" si="31"/>
        <v>0</v>
      </c>
      <c r="V1186" s="57">
        <f t="shared" si="32"/>
        <v>0</v>
      </c>
    </row>
    <row r="1187" spans="8:22" x14ac:dyDescent="0.3">
      <c r="H1187" s="7">
        <f t="shared" si="29"/>
        <v>0</v>
      </c>
      <c r="M1187" s="6">
        <f t="shared" si="30"/>
        <v>0</v>
      </c>
      <c r="N1187" s="6">
        <f t="shared" si="28"/>
        <v>0</v>
      </c>
      <c r="T1187" s="6">
        <f t="shared" si="31"/>
        <v>0</v>
      </c>
      <c r="V1187" s="57">
        <f t="shared" si="32"/>
        <v>0</v>
      </c>
    </row>
    <row r="1188" spans="8:22" x14ac:dyDescent="0.3">
      <c r="H1188" s="7">
        <f t="shared" si="29"/>
        <v>0</v>
      </c>
      <c r="M1188" s="6">
        <f t="shared" si="30"/>
        <v>0</v>
      </c>
      <c r="N1188" s="6">
        <f t="shared" si="28"/>
        <v>0</v>
      </c>
      <c r="T1188" s="6">
        <f t="shared" si="31"/>
        <v>0</v>
      </c>
    </row>
    <row r="1189" spans="8:22" x14ac:dyDescent="0.3">
      <c r="H1189" s="7">
        <f t="shared" si="29"/>
        <v>0</v>
      </c>
      <c r="M1189" s="6">
        <f t="shared" si="30"/>
        <v>0</v>
      </c>
      <c r="N1189" s="6">
        <f t="shared" si="28"/>
        <v>0</v>
      </c>
      <c r="T1189" s="6">
        <f t="shared" si="31"/>
        <v>0</v>
      </c>
    </row>
    <row r="1190" spans="8:22" x14ac:dyDescent="0.3">
      <c r="H1190" s="7">
        <f t="shared" si="29"/>
        <v>0</v>
      </c>
      <c r="M1190" s="6">
        <f t="shared" si="30"/>
        <v>0</v>
      </c>
      <c r="N1190" s="6">
        <f t="shared" si="28"/>
        <v>0</v>
      </c>
      <c r="T1190" s="6">
        <f t="shared" si="31"/>
        <v>0</v>
      </c>
    </row>
    <row r="1191" spans="8:22" x14ac:dyDescent="0.3">
      <c r="H1191" s="7">
        <f t="shared" si="29"/>
        <v>0</v>
      </c>
      <c r="M1191" s="6">
        <f t="shared" si="30"/>
        <v>0</v>
      </c>
      <c r="N1191" s="6">
        <f t="shared" si="28"/>
        <v>0</v>
      </c>
      <c r="T1191" s="6">
        <f t="shared" si="31"/>
        <v>0</v>
      </c>
    </row>
    <row r="1192" spans="8:22" x14ac:dyDescent="0.3">
      <c r="H1192" s="7">
        <f t="shared" si="29"/>
        <v>0</v>
      </c>
      <c r="M1192" s="6">
        <f t="shared" si="30"/>
        <v>0</v>
      </c>
      <c r="N1192" s="6">
        <f t="shared" si="28"/>
        <v>0</v>
      </c>
      <c r="T1192" s="6">
        <f t="shared" si="31"/>
        <v>0</v>
      </c>
    </row>
    <row r="1193" spans="8:22" x14ac:dyDescent="0.3">
      <c r="H1193" s="7">
        <f t="shared" si="29"/>
        <v>0</v>
      </c>
      <c r="M1193" s="6">
        <f t="shared" si="30"/>
        <v>0</v>
      </c>
      <c r="N1193" s="6">
        <f t="shared" si="28"/>
        <v>0</v>
      </c>
      <c r="T1193" s="6">
        <f t="shared" si="31"/>
        <v>0</v>
      </c>
    </row>
    <row r="1194" spans="8:22" x14ac:dyDescent="0.3">
      <c r="H1194" s="7">
        <f t="shared" si="29"/>
        <v>0</v>
      </c>
      <c r="M1194" s="6">
        <f t="shared" si="30"/>
        <v>0</v>
      </c>
      <c r="N1194" s="6">
        <f t="shared" si="28"/>
        <v>0</v>
      </c>
      <c r="T1194" s="6">
        <f t="shared" si="31"/>
        <v>0</v>
      </c>
    </row>
    <row r="1195" spans="8:22" x14ac:dyDescent="0.3">
      <c r="H1195" s="7">
        <f t="shared" si="29"/>
        <v>0</v>
      </c>
      <c r="M1195" s="6">
        <f t="shared" si="30"/>
        <v>0</v>
      </c>
      <c r="N1195" s="6">
        <f t="shared" si="28"/>
        <v>0</v>
      </c>
      <c r="T1195" s="6">
        <f t="shared" si="31"/>
        <v>0</v>
      </c>
    </row>
    <row r="1196" spans="8:22" x14ac:dyDescent="0.3">
      <c r="H1196" s="7">
        <f t="shared" si="29"/>
        <v>0</v>
      </c>
      <c r="M1196" s="6">
        <f t="shared" si="30"/>
        <v>0</v>
      </c>
      <c r="N1196" s="6">
        <f t="shared" si="28"/>
        <v>0</v>
      </c>
      <c r="T1196" s="6">
        <f t="shared" si="31"/>
        <v>0</v>
      </c>
    </row>
    <row r="1197" spans="8:22" x14ac:dyDescent="0.3">
      <c r="H1197" s="7">
        <f t="shared" si="29"/>
        <v>0</v>
      </c>
      <c r="M1197" s="6">
        <f t="shared" si="30"/>
        <v>0</v>
      </c>
      <c r="N1197" s="6">
        <f t="shared" si="28"/>
        <v>0</v>
      </c>
      <c r="T1197" s="6">
        <f t="shared" si="31"/>
        <v>0</v>
      </c>
    </row>
    <row r="1198" spans="8:22" x14ac:dyDescent="0.3">
      <c r="H1198" s="7">
        <f t="shared" si="29"/>
        <v>0</v>
      </c>
      <c r="M1198" s="6">
        <f t="shared" si="30"/>
        <v>0</v>
      </c>
      <c r="N1198" s="6">
        <f t="shared" si="28"/>
        <v>0</v>
      </c>
      <c r="T1198" s="6">
        <f t="shared" si="31"/>
        <v>0</v>
      </c>
    </row>
    <row r="1199" spans="8:22" x14ac:dyDescent="0.3">
      <c r="H1199" s="7">
        <f t="shared" si="29"/>
        <v>0</v>
      </c>
      <c r="M1199" s="6">
        <f t="shared" si="30"/>
        <v>0</v>
      </c>
      <c r="N1199" s="6">
        <f t="shared" si="28"/>
        <v>0</v>
      </c>
      <c r="T1199" s="6">
        <f t="shared" si="31"/>
        <v>0</v>
      </c>
    </row>
    <row r="1200" spans="8:22" x14ac:dyDescent="0.3">
      <c r="H1200" s="7">
        <f t="shared" si="29"/>
        <v>0</v>
      </c>
      <c r="M1200" s="6">
        <f t="shared" si="30"/>
        <v>0</v>
      </c>
      <c r="N1200" s="6">
        <f t="shared" si="28"/>
        <v>0</v>
      </c>
      <c r="T1200" s="6">
        <f t="shared" si="31"/>
        <v>0</v>
      </c>
    </row>
    <row r="1201" spans="8:20" x14ac:dyDescent="0.3">
      <c r="H1201" s="7">
        <f t="shared" si="29"/>
        <v>0</v>
      </c>
      <c r="M1201" s="6">
        <f t="shared" si="30"/>
        <v>0</v>
      </c>
      <c r="N1201" s="6">
        <f t="shared" si="28"/>
        <v>0</v>
      </c>
      <c r="T1201" s="6">
        <f t="shared" si="31"/>
        <v>0</v>
      </c>
    </row>
    <row r="1202" spans="8:20" x14ac:dyDescent="0.3">
      <c r="H1202" s="7">
        <f t="shared" si="29"/>
        <v>0</v>
      </c>
      <c r="M1202" s="6">
        <f t="shared" si="30"/>
        <v>0</v>
      </c>
      <c r="N1202" s="6">
        <f t="shared" si="28"/>
        <v>0</v>
      </c>
      <c r="T1202" s="6">
        <f t="shared" si="31"/>
        <v>0</v>
      </c>
    </row>
    <row r="1203" spans="8:20" x14ac:dyDescent="0.3">
      <c r="H1203" s="7">
        <f t="shared" si="29"/>
        <v>0</v>
      </c>
      <c r="M1203" s="6">
        <f t="shared" si="30"/>
        <v>0</v>
      </c>
      <c r="N1203" s="6">
        <f t="shared" si="28"/>
        <v>0</v>
      </c>
      <c r="T1203" s="6">
        <f t="shared" si="31"/>
        <v>0</v>
      </c>
    </row>
    <row r="1204" spans="8:20" x14ac:dyDescent="0.3">
      <c r="H1204" s="7">
        <f t="shared" si="29"/>
        <v>0</v>
      </c>
      <c r="M1204" s="6">
        <f t="shared" si="30"/>
        <v>0</v>
      </c>
      <c r="N1204" s="6">
        <f t="shared" si="28"/>
        <v>0</v>
      </c>
      <c r="T1204" s="6">
        <f t="shared" si="31"/>
        <v>0</v>
      </c>
    </row>
    <row r="1205" spans="8:20" x14ac:dyDescent="0.3">
      <c r="H1205" s="7">
        <f t="shared" si="29"/>
        <v>0</v>
      </c>
      <c r="M1205" s="6">
        <f t="shared" si="30"/>
        <v>0</v>
      </c>
      <c r="N1205" s="6">
        <f t="shared" si="28"/>
        <v>0</v>
      </c>
      <c r="T1205" s="6">
        <f t="shared" si="31"/>
        <v>0</v>
      </c>
    </row>
    <row r="1206" spans="8:20" x14ac:dyDescent="0.3">
      <c r="H1206" s="7">
        <f t="shared" si="29"/>
        <v>0</v>
      </c>
      <c r="M1206" s="6">
        <f t="shared" si="30"/>
        <v>0</v>
      </c>
      <c r="N1206" s="6">
        <f t="shared" si="28"/>
        <v>0</v>
      </c>
      <c r="T1206" s="6">
        <f t="shared" si="31"/>
        <v>0</v>
      </c>
    </row>
    <row r="1207" spans="8:20" x14ac:dyDescent="0.3">
      <c r="H1207" s="7">
        <f t="shared" si="29"/>
        <v>0</v>
      </c>
      <c r="M1207" s="6">
        <f t="shared" si="30"/>
        <v>0</v>
      </c>
      <c r="N1207" s="6">
        <f t="shared" si="28"/>
        <v>0</v>
      </c>
      <c r="T1207" s="6">
        <f t="shared" si="31"/>
        <v>0</v>
      </c>
    </row>
    <row r="1208" spans="8:20" x14ac:dyDescent="0.3">
      <c r="H1208" s="7">
        <f t="shared" si="29"/>
        <v>0</v>
      </c>
      <c r="M1208" s="6">
        <f t="shared" si="30"/>
        <v>0</v>
      </c>
      <c r="N1208" s="6">
        <f t="shared" si="28"/>
        <v>0</v>
      </c>
      <c r="T1208" s="6">
        <f t="shared" si="31"/>
        <v>0</v>
      </c>
    </row>
    <row r="1209" spans="8:20" x14ac:dyDescent="0.3">
      <c r="H1209" s="7">
        <f t="shared" si="29"/>
        <v>0</v>
      </c>
      <c r="M1209" s="6">
        <f t="shared" si="30"/>
        <v>0</v>
      </c>
      <c r="N1209" s="6">
        <f t="shared" si="28"/>
        <v>0</v>
      </c>
      <c r="T1209" s="6">
        <f t="shared" si="31"/>
        <v>0</v>
      </c>
    </row>
    <row r="1210" spans="8:20" x14ac:dyDescent="0.3">
      <c r="H1210" s="7">
        <f t="shared" si="29"/>
        <v>0</v>
      </c>
      <c r="M1210" s="6">
        <f t="shared" si="30"/>
        <v>0</v>
      </c>
      <c r="N1210" s="6">
        <f t="shared" si="28"/>
        <v>0</v>
      </c>
      <c r="T1210" s="6">
        <f t="shared" si="31"/>
        <v>0</v>
      </c>
    </row>
    <row r="1211" spans="8:20" x14ac:dyDescent="0.3">
      <c r="H1211" s="7">
        <f t="shared" si="29"/>
        <v>0</v>
      </c>
      <c r="M1211" s="6">
        <f t="shared" si="30"/>
        <v>0</v>
      </c>
      <c r="N1211" s="6">
        <f t="shared" si="28"/>
        <v>0</v>
      </c>
      <c r="T1211" s="6">
        <f t="shared" si="31"/>
        <v>0</v>
      </c>
    </row>
    <row r="1212" spans="8:20" x14ac:dyDescent="0.3">
      <c r="H1212" s="7">
        <f t="shared" si="29"/>
        <v>0</v>
      </c>
      <c r="M1212" s="6">
        <f t="shared" si="30"/>
        <v>0</v>
      </c>
      <c r="N1212" s="6">
        <f t="shared" si="28"/>
        <v>0</v>
      </c>
      <c r="T1212" s="6">
        <f t="shared" si="31"/>
        <v>0</v>
      </c>
    </row>
    <row r="1213" spans="8:20" x14ac:dyDescent="0.3">
      <c r="H1213" s="7">
        <f t="shared" si="29"/>
        <v>0</v>
      </c>
      <c r="M1213" s="6">
        <f t="shared" si="30"/>
        <v>0</v>
      </c>
      <c r="N1213" s="6">
        <f t="shared" si="28"/>
        <v>0</v>
      </c>
      <c r="T1213" s="6">
        <f t="shared" si="31"/>
        <v>0</v>
      </c>
    </row>
    <row r="1214" spans="8:20" x14ac:dyDescent="0.3">
      <c r="H1214" s="7">
        <f t="shared" si="29"/>
        <v>0</v>
      </c>
      <c r="M1214" s="6">
        <f t="shared" si="30"/>
        <v>0</v>
      </c>
      <c r="N1214" s="6">
        <f t="shared" si="28"/>
        <v>0</v>
      </c>
      <c r="T1214" s="6">
        <f t="shared" si="31"/>
        <v>0</v>
      </c>
    </row>
    <row r="1215" spans="8:20" x14ac:dyDescent="0.3">
      <c r="H1215" s="7">
        <f t="shared" si="29"/>
        <v>0</v>
      </c>
      <c r="M1215" s="6">
        <f t="shared" si="30"/>
        <v>0</v>
      </c>
      <c r="N1215" s="6">
        <f t="shared" si="28"/>
        <v>0</v>
      </c>
      <c r="T1215" s="6">
        <f t="shared" si="31"/>
        <v>0</v>
      </c>
    </row>
    <row r="1216" spans="8:20" x14ac:dyDescent="0.3">
      <c r="H1216" s="7">
        <f t="shared" si="29"/>
        <v>0</v>
      </c>
      <c r="M1216" s="6">
        <f t="shared" si="30"/>
        <v>0</v>
      </c>
      <c r="N1216" s="6">
        <f t="shared" si="28"/>
        <v>0</v>
      </c>
      <c r="T1216" s="6">
        <f t="shared" si="31"/>
        <v>0</v>
      </c>
    </row>
    <row r="1217" spans="8:20" x14ac:dyDescent="0.3">
      <c r="H1217" s="7">
        <f t="shared" si="29"/>
        <v>0</v>
      </c>
      <c r="M1217" s="6">
        <f t="shared" si="30"/>
        <v>0</v>
      </c>
      <c r="N1217" s="6">
        <f t="shared" ref="N1217:N1280" si="33">(E1217+J1217)/2</f>
        <v>0</v>
      </c>
      <c r="T1217" s="6">
        <f t="shared" si="31"/>
        <v>0</v>
      </c>
    </row>
    <row r="1218" spans="8:20" x14ac:dyDescent="0.3">
      <c r="H1218" s="7">
        <f t="shared" si="29"/>
        <v>0</v>
      </c>
      <c r="M1218" s="6">
        <f t="shared" si="30"/>
        <v>0</v>
      </c>
      <c r="N1218" s="6">
        <f t="shared" si="33"/>
        <v>0</v>
      </c>
      <c r="T1218" s="6">
        <f t="shared" si="31"/>
        <v>0</v>
      </c>
    </row>
    <row r="1219" spans="8:20" x14ac:dyDescent="0.3">
      <c r="H1219" s="7">
        <f t="shared" si="29"/>
        <v>0</v>
      </c>
      <c r="M1219" s="6">
        <f t="shared" si="30"/>
        <v>0</v>
      </c>
      <c r="N1219" s="6">
        <f t="shared" si="33"/>
        <v>0</v>
      </c>
      <c r="T1219" s="6">
        <f t="shared" si="31"/>
        <v>0</v>
      </c>
    </row>
    <row r="1220" spans="8:20" x14ac:dyDescent="0.3">
      <c r="H1220" s="7">
        <f t="shared" si="29"/>
        <v>0</v>
      </c>
      <c r="M1220" s="6">
        <f t="shared" si="30"/>
        <v>0</v>
      </c>
      <c r="N1220" s="6">
        <f t="shared" si="33"/>
        <v>0</v>
      </c>
      <c r="T1220" s="6">
        <f t="shared" si="31"/>
        <v>0</v>
      </c>
    </row>
    <row r="1221" spans="8:20" x14ac:dyDescent="0.3">
      <c r="H1221" s="7">
        <f t="shared" si="29"/>
        <v>0</v>
      </c>
      <c r="M1221" s="6">
        <f t="shared" si="30"/>
        <v>0</v>
      </c>
      <c r="N1221" s="6">
        <f t="shared" si="33"/>
        <v>0</v>
      </c>
      <c r="T1221" s="6">
        <f t="shared" si="31"/>
        <v>0</v>
      </c>
    </row>
    <row r="1222" spans="8:20" x14ac:dyDescent="0.3">
      <c r="H1222" s="7">
        <f t="shared" si="29"/>
        <v>0</v>
      </c>
      <c r="M1222" s="6">
        <f t="shared" si="30"/>
        <v>0</v>
      </c>
      <c r="N1222" s="6">
        <f t="shared" si="33"/>
        <v>0</v>
      </c>
      <c r="T1222" s="6">
        <f t="shared" si="31"/>
        <v>0</v>
      </c>
    </row>
    <row r="1223" spans="8:20" x14ac:dyDescent="0.3">
      <c r="H1223" s="7">
        <f t="shared" si="29"/>
        <v>0</v>
      </c>
      <c r="M1223" s="6">
        <f t="shared" si="30"/>
        <v>0</v>
      </c>
      <c r="N1223" s="6">
        <f t="shared" si="33"/>
        <v>0</v>
      </c>
      <c r="T1223" s="6">
        <f t="shared" si="31"/>
        <v>0</v>
      </c>
    </row>
    <row r="1224" spans="8:20" x14ac:dyDescent="0.3">
      <c r="H1224" s="7">
        <f t="shared" si="29"/>
        <v>0</v>
      </c>
      <c r="M1224" s="6">
        <f t="shared" si="30"/>
        <v>0</v>
      </c>
      <c r="N1224" s="6">
        <f t="shared" si="33"/>
        <v>0</v>
      </c>
      <c r="T1224" s="6">
        <f t="shared" si="31"/>
        <v>0</v>
      </c>
    </row>
    <row r="1225" spans="8:20" x14ac:dyDescent="0.3">
      <c r="H1225" s="7">
        <f t="shared" si="29"/>
        <v>0</v>
      </c>
      <c r="M1225" s="6">
        <f t="shared" si="30"/>
        <v>0</v>
      </c>
      <c r="N1225" s="6">
        <f t="shared" si="33"/>
        <v>0</v>
      </c>
      <c r="T1225" s="6">
        <f t="shared" si="31"/>
        <v>0</v>
      </c>
    </row>
    <row r="1226" spans="8:20" x14ac:dyDescent="0.3">
      <c r="H1226" s="7">
        <f t="shared" si="29"/>
        <v>0</v>
      </c>
      <c r="M1226" s="6">
        <f t="shared" si="30"/>
        <v>0</v>
      </c>
      <c r="N1226" s="6">
        <f t="shared" si="33"/>
        <v>0</v>
      </c>
      <c r="T1226" s="6">
        <f t="shared" si="31"/>
        <v>0</v>
      </c>
    </row>
    <row r="1227" spans="8:20" x14ac:dyDescent="0.3">
      <c r="H1227" s="7">
        <f t="shared" si="29"/>
        <v>0</v>
      </c>
      <c r="M1227" s="6">
        <f t="shared" si="30"/>
        <v>0</v>
      </c>
      <c r="N1227" s="6">
        <f t="shared" si="33"/>
        <v>0</v>
      </c>
      <c r="T1227" s="6">
        <f t="shared" si="31"/>
        <v>0</v>
      </c>
    </row>
    <row r="1228" spans="8:20" x14ac:dyDescent="0.3">
      <c r="H1228" s="7">
        <f t="shared" si="29"/>
        <v>0</v>
      </c>
      <c r="M1228" s="6">
        <f t="shared" si="30"/>
        <v>0</v>
      </c>
      <c r="N1228" s="6">
        <f t="shared" si="33"/>
        <v>0</v>
      </c>
      <c r="T1228" s="6">
        <f t="shared" si="31"/>
        <v>0</v>
      </c>
    </row>
    <row r="1229" spans="8:20" x14ac:dyDescent="0.3">
      <c r="H1229" s="7">
        <f t="shared" si="29"/>
        <v>0</v>
      </c>
      <c r="M1229" s="6">
        <f t="shared" si="30"/>
        <v>0</v>
      </c>
      <c r="N1229" s="6">
        <f t="shared" si="33"/>
        <v>0</v>
      </c>
      <c r="T1229" s="6">
        <f t="shared" si="31"/>
        <v>0</v>
      </c>
    </row>
    <row r="1230" spans="8:20" x14ac:dyDescent="0.3">
      <c r="H1230" s="7">
        <f t="shared" si="29"/>
        <v>0</v>
      </c>
      <c r="M1230" s="6">
        <f t="shared" si="30"/>
        <v>0</v>
      </c>
      <c r="N1230" s="6">
        <f t="shared" si="33"/>
        <v>0</v>
      </c>
      <c r="T1230" s="6">
        <f t="shared" si="31"/>
        <v>0</v>
      </c>
    </row>
    <row r="1231" spans="8:20" x14ac:dyDescent="0.3">
      <c r="H1231" s="7">
        <f t="shared" si="29"/>
        <v>0</v>
      </c>
      <c r="M1231" s="6">
        <f t="shared" si="30"/>
        <v>0</v>
      </c>
      <c r="N1231" s="6">
        <f t="shared" si="33"/>
        <v>0</v>
      </c>
      <c r="T1231" s="6">
        <f t="shared" si="31"/>
        <v>0</v>
      </c>
    </row>
    <row r="1232" spans="8:20" x14ac:dyDescent="0.3">
      <c r="H1232" s="7">
        <f t="shared" si="29"/>
        <v>0</v>
      </c>
      <c r="M1232" s="6">
        <f t="shared" si="30"/>
        <v>0</v>
      </c>
      <c r="N1232" s="6">
        <f t="shared" si="33"/>
        <v>0</v>
      </c>
      <c r="T1232" s="6">
        <f t="shared" si="31"/>
        <v>0</v>
      </c>
    </row>
    <row r="1233" spans="8:20" x14ac:dyDescent="0.3">
      <c r="H1233" s="7">
        <f t="shared" si="29"/>
        <v>0</v>
      </c>
      <c r="M1233" s="6">
        <f t="shared" si="30"/>
        <v>0</v>
      </c>
      <c r="N1233" s="6">
        <f t="shared" si="33"/>
        <v>0</v>
      </c>
      <c r="T1233" s="6">
        <f t="shared" si="31"/>
        <v>0</v>
      </c>
    </row>
    <row r="1234" spans="8:20" x14ac:dyDescent="0.3">
      <c r="H1234" s="7">
        <f t="shared" si="29"/>
        <v>0</v>
      </c>
      <c r="M1234" s="6">
        <f t="shared" si="30"/>
        <v>0</v>
      </c>
      <c r="N1234" s="6">
        <f t="shared" si="33"/>
        <v>0</v>
      </c>
      <c r="T1234" s="6">
        <f t="shared" si="31"/>
        <v>0</v>
      </c>
    </row>
    <row r="1235" spans="8:20" x14ac:dyDescent="0.3">
      <c r="H1235" s="7">
        <f t="shared" si="29"/>
        <v>0</v>
      </c>
      <c r="M1235" s="6">
        <f t="shared" si="30"/>
        <v>0</v>
      </c>
      <c r="N1235" s="6">
        <f t="shared" si="33"/>
        <v>0</v>
      </c>
      <c r="T1235" s="6">
        <f t="shared" si="31"/>
        <v>0</v>
      </c>
    </row>
    <row r="1236" spans="8:20" x14ac:dyDescent="0.3">
      <c r="H1236" s="7">
        <f t="shared" ref="H1236:H1299" si="34">F1236+G1236/2</f>
        <v>0</v>
      </c>
      <c r="M1236" s="6">
        <f t="shared" ref="M1236:M1299" si="35">K1236+L1236/2</f>
        <v>0</v>
      </c>
      <c r="N1236" s="6">
        <f t="shared" si="33"/>
        <v>0</v>
      </c>
      <c r="T1236" s="6">
        <f t="shared" ref="T1236:T1299" si="36">R1236+S1236/2</f>
        <v>0</v>
      </c>
    </row>
    <row r="1237" spans="8:20" x14ac:dyDescent="0.3">
      <c r="H1237" s="7">
        <f t="shared" si="34"/>
        <v>0</v>
      </c>
      <c r="M1237" s="6">
        <f t="shared" si="35"/>
        <v>0</v>
      </c>
      <c r="N1237" s="6">
        <f t="shared" si="33"/>
        <v>0</v>
      </c>
      <c r="T1237" s="6">
        <f t="shared" si="36"/>
        <v>0</v>
      </c>
    </row>
    <row r="1238" spans="8:20" x14ac:dyDescent="0.3">
      <c r="H1238" s="7">
        <f t="shared" si="34"/>
        <v>0</v>
      </c>
      <c r="M1238" s="6">
        <f t="shared" si="35"/>
        <v>0</v>
      </c>
      <c r="N1238" s="6">
        <f t="shared" si="33"/>
        <v>0</v>
      </c>
      <c r="T1238" s="6">
        <f t="shared" si="36"/>
        <v>0</v>
      </c>
    </row>
    <row r="1239" spans="8:20" x14ac:dyDescent="0.3">
      <c r="H1239" s="7">
        <f t="shared" si="34"/>
        <v>0</v>
      </c>
      <c r="M1239" s="6">
        <f t="shared" si="35"/>
        <v>0</v>
      </c>
      <c r="N1239" s="6">
        <f t="shared" si="33"/>
        <v>0</v>
      </c>
      <c r="T1239" s="6">
        <f t="shared" si="36"/>
        <v>0</v>
      </c>
    </row>
    <row r="1240" spans="8:20" x14ac:dyDescent="0.3">
      <c r="H1240" s="7">
        <f t="shared" si="34"/>
        <v>0</v>
      </c>
      <c r="M1240" s="6">
        <f t="shared" si="35"/>
        <v>0</v>
      </c>
      <c r="N1240" s="6">
        <f t="shared" si="33"/>
        <v>0</v>
      </c>
      <c r="T1240" s="6">
        <f t="shared" si="36"/>
        <v>0</v>
      </c>
    </row>
    <row r="1241" spans="8:20" x14ac:dyDescent="0.3">
      <c r="H1241" s="7">
        <f t="shared" si="34"/>
        <v>0</v>
      </c>
      <c r="M1241" s="6">
        <f t="shared" si="35"/>
        <v>0</v>
      </c>
      <c r="N1241" s="6">
        <f t="shared" si="33"/>
        <v>0</v>
      </c>
      <c r="T1241" s="6">
        <f t="shared" si="36"/>
        <v>0</v>
      </c>
    </row>
    <row r="1242" spans="8:20" x14ac:dyDescent="0.3">
      <c r="H1242" s="7">
        <f t="shared" si="34"/>
        <v>0</v>
      </c>
      <c r="M1242" s="6">
        <f t="shared" si="35"/>
        <v>0</v>
      </c>
      <c r="N1242" s="6">
        <f t="shared" si="33"/>
        <v>0</v>
      </c>
      <c r="T1242" s="6">
        <f t="shared" si="36"/>
        <v>0</v>
      </c>
    </row>
    <row r="1243" spans="8:20" x14ac:dyDescent="0.3">
      <c r="H1243" s="7">
        <f t="shared" si="34"/>
        <v>0</v>
      </c>
      <c r="M1243" s="6">
        <f t="shared" si="35"/>
        <v>0</v>
      </c>
      <c r="N1243" s="6">
        <f t="shared" si="33"/>
        <v>0</v>
      </c>
      <c r="T1243" s="6">
        <f t="shared" si="36"/>
        <v>0</v>
      </c>
    </row>
    <row r="1244" spans="8:20" x14ac:dyDescent="0.3">
      <c r="H1244" s="7">
        <f t="shared" si="34"/>
        <v>0</v>
      </c>
      <c r="M1244" s="6">
        <f t="shared" si="35"/>
        <v>0</v>
      </c>
      <c r="N1244" s="6">
        <f t="shared" si="33"/>
        <v>0</v>
      </c>
      <c r="T1244" s="6">
        <f t="shared" si="36"/>
        <v>0</v>
      </c>
    </row>
    <row r="1245" spans="8:20" x14ac:dyDescent="0.3">
      <c r="H1245" s="7">
        <f t="shared" si="34"/>
        <v>0</v>
      </c>
      <c r="M1245" s="6">
        <f t="shared" si="35"/>
        <v>0</v>
      </c>
      <c r="N1245" s="6">
        <f t="shared" si="33"/>
        <v>0</v>
      </c>
      <c r="T1245" s="6">
        <f t="shared" si="36"/>
        <v>0</v>
      </c>
    </row>
    <row r="1246" spans="8:20" x14ac:dyDescent="0.3">
      <c r="H1246" s="7">
        <f t="shared" si="34"/>
        <v>0</v>
      </c>
      <c r="M1246" s="6">
        <f t="shared" si="35"/>
        <v>0</v>
      </c>
      <c r="N1246" s="6">
        <f t="shared" si="33"/>
        <v>0</v>
      </c>
      <c r="T1246" s="6">
        <f t="shared" si="36"/>
        <v>0</v>
      </c>
    </row>
    <row r="1247" spans="8:20" x14ac:dyDescent="0.3">
      <c r="H1247" s="7">
        <f t="shared" si="34"/>
        <v>0</v>
      </c>
      <c r="M1247" s="6">
        <f t="shared" si="35"/>
        <v>0</v>
      </c>
      <c r="N1247" s="6">
        <f t="shared" si="33"/>
        <v>0</v>
      </c>
      <c r="T1247" s="6">
        <f t="shared" si="36"/>
        <v>0</v>
      </c>
    </row>
    <row r="1248" spans="8:20" x14ac:dyDescent="0.3">
      <c r="H1248" s="7">
        <f t="shared" si="34"/>
        <v>0</v>
      </c>
      <c r="M1248" s="6">
        <f t="shared" si="35"/>
        <v>0</v>
      </c>
      <c r="N1248" s="6">
        <f t="shared" si="33"/>
        <v>0</v>
      </c>
      <c r="T1248" s="6">
        <f t="shared" si="36"/>
        <v>0</v>
      </c>
    </row>
    <row r="1249" spans="8:20" x14ac:dyDescent="0.3">
      <c r="H1249" s="7">
        <f t="shared" si="34"/>
        <v>0</v>
      </c>
      <c r="M1249" s="6">
        <f t="shared" si="35"/>
        <v>0</v>
      </c>
      <c r="N1249" s="6">
        <f t="shared" si="33"/>
        <v>0</v>
      </c>
      <c r="T1249" s="6">
        <f t="shared" si="36"/>
        <v>0</v>
      </c>
    </row>
    <row r="1250" spans="8:20" x14ac:dyDescent="0.3">
      <c r="H1250" s="7">
        <f t="shared" si="34"/>
        <v>0</v>
      </c>
      <c r="M1250" s="6">
        <f t="shared" si="35"/>
        <v>0</v>
      </c>
      <c r="N1250" s="6">
        <f t="shared" si="33"/>
        <v>0</v>
      </c>
      <c r="T1250" s="6">
        <f t="shared" si="36"/>
        <v>0</v>
      </c>
    </row>
    <row r="1251" spans="8:20" x14ac:dyDescent="0.3">
      <c r="H1251" s="7">
        <f t="shared" si="34"/>
        <v>0</v>
      </c>
      <c r="M1251" s="6">
        <f t="shared" si="35"/>
        <v>0</v>
      </c>
      <c r="N1251" s="6">
        <f t="shared" si="33"/>
        <v>0</v>
      </c>
      <c r="T1251" s="6">
        <f t="shared" si="36"/>
        <v>0</v>
      </c>
    </row>
    <row r="1252" spans="8:20" x14ac:dyDescent="0.3">
      <c r="H1252" s="7">
        <f t="shared" si="34"/>
        <v>0</v>
      </c>
      <c r="M1252" s="6">
        <f t="shared" si="35"/>
        <v>0</v>
      </c>
      <c r="N1252" s="6">
        <f t="shared" si="33"/>
        <v>0</v>
      </c>
      <c r="T1252" s="6">
        <f t="shared" si="36"/>
        <v>0</v>
      </c>
    </row>
    <row r="1253" spans="8:20" x14ac:dyDescent="0.3">
      <c r="H1253" s="7">
        <f t="shared" si="34"/>
        <v>0</v>
      </c>
      <c r="M1253" s="6">
        <f t="shared" si="35"/>
        <v>0</v>
      </c>
      <c r="N1253" s="6">
        <f t="shared" si="33"/>
        <v>0</v>
      </c>
      <c r="T1253" s="6">
        <f t="shared" si="36"/>
        <v>0</v>
      </c>
    </row>
    <row r="1254" spans="8:20" x14ac:dyDescent="0.3">
      <c r="H1254" s="7">
        <f t="shared" si="34"/>
        <v>0</v>
      </c>
      <c r="M1254" s="6">
        <f t="shared" si="35"/>
        <v>0</v>
      </c>
      <c r="N1254" s="6">
        <f t="shared" si="33"/>
        <v>0</v>
      </c>
      <c r="T1254" s="6">
        <f t="shared" si="36"/>
        <v>0</v>
      </c>
    </row>
    <row r="1255" spans="8:20" x14ac:dyDescent="0.3">
      <c r="H1255" s="7">
        <f t="shared" si="34"/>
        <v>0</v>
      </c>
      <c r="M1255" s="6">
        <f t="shared" si="35"/>
        <v>0</v>
      </c>
      <c r="N1255" s="6">
        <f t="shared" si="33"/>
        <v>0</v>
      </c>
      <c r="T1255" s="6">
        <f t="shared" si="36"/>
        <v>0</v>
      </c>
    </row>
    <row r="1256" spans="8:20" x14ac:dyDescent="0.3">
      <c r="H1256" s="7">
        <f t="shared" si="34"/>
        <v>0</v>
      </c>
      <c r="M1256" s="6">
        <f t="shared" si="35"/>
        <v>0</v>
      </c>
      <c r="N1256" s="6">
        <f t="shared" si="33"/>
        <v>0</v>
      </c>
      <c r="T1256" s="6">
        <f t="shared" si="36"/>
        <v>0</v>
      </c>
    </row>
    <row r="1257" spans="8:20" x14ac:dyDescent="0.3">
      <c r="H1257" s="7">
        <f t="shared" si="34"/>
        <v>0</v>
      </c>
      <c r="M1257" s="6">
        <f t="shared" si="35"/>
        <v>0</v>
      </c>
      <c r="N1257" s="6">
        <f t="shared" si="33"/>
        <v>0</v>
      </c>
      <c r="T1257" s="6">
        <f t="shared" si="36"/>
        <v>0</v>
      </c>
    </row>
    <row r="1258" spans="8:20" x14ac:dyDescent="0.3">
      <c r="H1258" s="7">
        <f t="shared" si="34"/>
        <v>0</v>
      </c>
      <c r="M1258" s="6">
        <f t="shared" si="35"/>
        <v>0</v>
      </c>
      <c r="N1258" s="6">
        <f t="shared" si="33"/>
        <v>0</v>
      </c>
      <c r="T1258" s="6">
        <f t="shared" si="36"/>
        <v>0</v>
      </c>
    </row>
    <row r="1259" spans="8:20" x14ac:dyDescent="0.3">
      <c r="H1259" s="7">
        <f t="shared" si="34"/>
        <v>0</v>
      </c>
      <c r="M1259" s="6">
        <f t="shared" si="35"/>
        <v>0</v>
      </c>
      <c r="N1259" s="6">
        <f t="shared" si="33"/>
        <v>0</v>
      </c>
      <c r="T1259" s="6">
        <f t="shared" si="36"/>
        <v>0</v>
      </c>
    </row>
    <row r="1260" spans="8:20" x14ac:dyDescent="0.3">
      <c r="H1260" s="7">
        <f t="shared" si="34"/>
        <v>0</v>
      </c>
      <c r="M1260" s="6">
        <f t="shared" si="35"/>
        <v>0</v>
      </c>
      <c r="N1260" s="6">
        <f t="shared" si="33"/>
        <v>0</v>
      </c>
      <c r="T1260" s="6">
        <f t="shared" si="36"/>
        <v>0</v>
      </c>
    </row>
    <row r="1261" spans="8:20" x14ac:dyDescent="0.3">
      <c r="H1261" s="7">
        <f t="shared" si="34"/>
        <v>0</v>
      </c>
      <c r="M1261" s="6">
        <f t="shared" si="35"/>
        <v>0</v>
      </c>
      <c r="N1261" s="6">
        <f t="shared" si="33"/>
        <v>0</v>
      </c>
      <c r="T1261" s="6">
        <f t="shared" si="36"/>
        <v>0</v>
      </c>
    </row>
    <row r="1262" spans="8:20" x14ac:dyDescent="0.3">
      <c r="H1262" s="7">
        <f t="shared" si="34"/>
        <v>0</v>
      </c>
      <c r="M1262" s="6">
        <f t="shared" si="35"/>
        <v>0</v>
      </c>
      <c r="N1262" s="6">
        <f t="shared" si="33"/>
        <v>0</v>
      </c>
      <c r="T1262" s="6">
        <f t="shared" si="36"/>
        <v>0</v>
      </c>
    </row>
    <row r="1263" spans="8:20" x14ac:dyDescent="0.3">
      <c r="H1263" s="7">
        <f t="shared" si="34"/>
        <v>0</v>
      </c>
      <c r="M1263" s="6">
        <f t="shared" si="35"/>
        <v>0</v>
      </c>
      <c r="N1263" s="6">
        <f t="shared" si="33"/>
        <v>0</v>
      </c>
      <c r="T1263" s="6">
        <f t="shared" si="36"/>
        <v>0</v>
      </c>
    </row>
    <row r="1264" spans="8:20" x14ac:dyDescent="0.3">
      <c r="H1264" s="7">
        <f t="shared" si="34"/>
        <v>0</v>
      </c>
      <c r="M1264" s="6">
        <f t="shared" si="35"/>
        <v>0</v>
      </c>
      <c r="N1264" s="6">
        <f t="shared" si="33"/>
        <v>0</v>
      </c>
      <c r="T1264" s="6">
        <f t="shared" si="36"/>
        <v>0</v>
      </c>
    </row>
    <row r="1265" spans="8:20" x14ac:dyDescent="0.3">
      <c r="H1265" s="7">
        <f t="shared" si="34"/>
        <v>0</v>
      </c>
      <c r="M1265" s="6">
        <f t="shared" si="35"/>
        <v>0</v>
      </c>
      <c r="N1265" s="6">
        <f t="shared" si="33"/>
        <v>0</v>
      </c>
      <c r="T1265" s="6">
        <f t="shared" si="36"/>
        <v>0</v>
      </c>
    </row>
    <row r="1266" spans="8:20" x14ac:dyDescent="0.3">
      <c r="H1266" s="7">
        <f t="shared" si="34"/>
        <v>0</v>
      </c>
      <c r="M1266" s="6">
        <f t="shared" si="35"/>
        <v>0</v>
      </c>
      <c r="N1266" s="6">
        <f t="shared" si="33"/>
        <v>0</v>
      </c>
      <c r="T1266" s="6">
        <f t="shared" si="36"/>
        <v>0</v>
      </c>
    </row>
    <row r="1267" spans="8:20" x14ac:dyDescent="0.3">
      <c r="H1267" s="7">
        <f t="shared" si="34"/>
        <v>0</v>
      </c>
      <c r="M1267" s="6">
        <f t="shared" si="35"/>
        <v>0</v>
      </c>
      <c r="N1267" s="6">
        <f t="shared" si="33"/>
        <v>0</v>
      </c>
      <c r="T1267" s="6">
        <f t="shared" si="36"/>
        <v>0</v>
      </c>
    </row>
    <row r="1268" spans="8:20" x14ac:dyDescent="0.3">
      <c r="H1268" s="7">
        <f t="shared" si="34"/>
        <v>0</v>
      </c>
      <c r="M1268" s="6">
        <f t="shared" si="35"/>
        <v>0</v>
      </c>
      <c r="N1268" s="6">
        <f t="shared" si="33"/>
        <v>0</v>
      </c>
      <c r="T1268" s="6">
        <f t="shared" si="36"/>
        <v>0</v>
      </c>
    </row>
    <row r="1269" spans="8:20" x14ac:dyDescent="0.3">
      <c r="H1269" s="7">
        <f t="shared" si="34"/>
        <v>0</v>
      </c>
      <c r="M1269" s="6">
        <f t="shared" si="35"/>
        <v>0</v>
      </c>
      <c r="N1269" s="6">
        <f t="shared" si="33"/>
        <v>0</v>
      </c>
      <c r="T1269" s="6">
        <f t="shared" si="36"/>
        <v>0</v>
      </c>
    </row>
    <row r="1270" spans="8:20" x14ac:dyDescent="0.3">
      <c r="H1270" s="7">
        <f t="shared" si="34"/>
        <v>0</v>
      </c>
      <c r="M1270" s="6">
        <f t="shared" si="35"/>
        <v>0</v>
      </c>
      <c r="N1270" s="6">
        <f t="shared" si="33"/>
        <v>0</v>
      </c>
      <c r="T1270" s="6">
        <f t="shared" si="36"/>
        <v>0</v>
      </c>
    </row>
    <row r="1271" spans="8:20" x14ac:dyDescent="0.3">
      <c r="H1271" s="7">
        <f t="shared" si="34"/>
        <v>0</v>
      </c>
      <c r="M1271" s="6">
        <f t="shared" si="35"/>
        <v>0</v>
      </c>
      <c r="N1271" s="6">
        <f t="shared" si="33"/>
        <v>0</v>
      </c>
      <c r="T1271" s="6">
        <f t="shared" si="36"/>
        <v>0</v>
      </c>
    </row>
    <row r="1272" spans="8:20" x14ac:dyDescent="0.3">
      <c r="H1272" s="7">
        <f t="shared" si="34"/>
        <v>0</v>
      </c>
      <c r="M1272" s="6">
        <f t="shared" si="35"/>
        <v>0</v>
      </c>
      <c r="N1272" s="6">
        <f t="shared" si="33"/>
        <v>0</v>
      </c>
      <c r="T1272" s="6">
        <f t="shared" si="36"/>
        <v>0</v>
      </c>
    </row>
    <row r="1273" spans="8:20" x14ac:dyDescent="0.3">
      <c r="H1273" s="7">
        <f t="shared" si="34"/>
        <v>0</v>
      </c>
      <c r="M1273" s="6">
        <f t="shared" si="35"/>
        <v>0</v>
      </c>
      <c r="N1273" s="6">
        <f t="shared" si="33"/>
        <v>0</v>
      </c>
      <c r="T1273" s="6">
        <f t="shared" si="36"/>
        <v>0</v>
      </c>
    </row>
    <row r="1274" spans="8:20" x14ac:dyDescent="0.3">
      <c r="H1274" s="7">
        <f t="shared" si="34"/>
        <v>0</v>
      </c>
      <c r="M1274" s="6">
        <f t="shared" si="35"/>
        <v>0</v>
      </c>
      <c r="N1274" s="6">
        <f t="shared" si="33"/>
        <v>0</v>
      </c>
      <c r="T1274" s="6">
        <f t="shared" si="36"/>
        <v>0</v>
      </c>
    </row>
    <row r="1275" spans="8:20" x14ac:dyDescent="0.3">
      <c r="H1275" s="7">
        <f t="shared" si="34"/>
        <v>0</v>
      </c>
      <c r="M1275" s="6">
        <f t="shared" si="35"/>
        <v>0</v>
      </c>
      <c r="N1275" s="6">
        <f t="shared" si="33"/>
        <v>0</v>
      </c>
      <c r="T1275" s="6">
        <f t="shared" si="36"/>
        <v>0</v>
      </c>
    </row>
    <row r="1276" spans="8:20" x14ac:dyDescent="0.3">
      <c r="H1276" s="7">
        <f t="shared" si="34"/>
        <v>0</v>
      </c>
      <c r="M1276" s="6">
        <f t="shared" si="35"/>
        <v>0</v>
      </c>
      <c r="N1276" s="6">
        <f t="shared" si="33"/>
        <v>0</v>
      </c>
      <c r="T1276" s="6">
        <f t="shared" si="36"/>
        <v>0</v>
      </c>
    </row>
    <row r="1277" spans="8:20" x14ac:dyDescent="0.3">
      <c r="H1277" s="7">
        <f t="shared" si="34"/>
        <v>0</v>
      </c>
      <c r="M1277" s="6">
        <f t="shared" si="35"/>
        <v>0</v>
      </c>
      <c r="N1277" s="6">
        <f t="shared" si="33"/>
        <v>0</v>
      </c>
      <c r="T1277" s="6">
        <f t="shared" si="36"/>
        <v>0</v>
      </c>
    </row>
    <row r="1278" spans="8:20" x14ac:dyDescent="0.3">
      <c r="H1278" s="7">
        <f t="shared" si="34"/>
        <v>0</v>
      </c>
      <c r="M1278" s="6">
        <f t="shared" si="35"/>
        <v>0</v>
      </c>
      <c r="N1278" s="6">
        <f t="shared" si="33"/>
        <v>0</v>
      </c>
      <c r="T1278" s="6">
        <f t="shared" si="36"/>
        <v>0</v>
      </c>
    </row>
    <row r="1279" spans="8:20" x14ac:dyDescent="0.3">
      <c r="H1279" s="7">
        <f t="shared" si="34"/>
        <v>0</v>
      </c>
      <c r="M1279" s="6">
        <f t="shared" si="35"/>
        <v>0</v>
      </c>
      <c r="N1279" s="6">
        <f t="shared" si="33"/>
        <v>0</v>
      </c>
      <c r="T1279" s="6">
        <f t="shared" si="36"/>
        <v>0</v>
      </c>
    </row>
    <row r="1280" spans="8:20" x14ac:dyDescent="0.3">
      <c r="H1280" s="7">
        <f t="shared" si="34"/>
        <v>0</v>
      </c>
      <c r="M1280" s="6">
        <f t="shared" si="35"/>
        <v>0</v>
      </c>
      <c r="N1280" s="6">
        <f t="shared" si="33"/>
        <v>0</v>
      </c>
      <c r="T1280" s="6">
        <f t="shared" si="36"/>
        <v>0</v>
      </c>
    </row>
    <row r="1281" spans="8:20" x14ac:dyDescent="0.3">
      <c r="H1281" s="7">
        <f t="shared" si="34"/>
        <v>0</v>
      </c>
      <c r="M1281" s="6">
        <f t="shared" si="35"/>
        <v>0</v>
      </c>
      <c r="N1281" s="6">
        <f t="shared" ref="N1281:N1344" si="37">(E1281+J1281)/2</f>
        <v>0</v>
      </c>
      <c r="T1281" s="6">
        <f t="shared" si="36"/>
        <v>0</v>
      </c>
    </row>
    <row r="1282" spans="8:20" x14ac:dyDescent="0.3">
      <c r="H1282" s="7">
        <f t="shared" si="34"/>
        <v>0</v>
      </c>
      <c r="M1282" s="6">
        <f t="shared" si="35"/>
        <v>0</v>
      </c>
      <c r="N1282" s="6">
        <f t="shared" si="37"/>
        <v>0</v>
      </c>
      <c r="T1282" s="6">
        <f t="shared" si="36"/>
        <v>0</v>
      </c>
    </row>
    <row r="1283" spans="8:20" x14ac:dyDescent="0.3">
      <c r="H1283" s="7">
        <f t="shared" si="34"/>
        <v>0</v>
      </c>
      <c r="M1283" s="6">
        <f t="shared" si="35"/>
        <v>0</v>
      </c>
      <c r="N1283" s="6">
        <f t="shared" si="37"/>
        <v>0</v>
      </c>
      <c r="T1283" s="6">
        <f t="shared" si="36"/>
        <v>0</v>
      </c>
    </row>
    <row r="1284" spans="8:20" x14ac:dyDescent="0.3">
      <c r="H1284" s="7">
        <f t="shared" si="34"/>
        <v>0</v>
      </c>
      <c r="M1284" s="6">
        <f t="shared" si="35"/>
        <v>0</v>
      </c>
      <c r="N1284" s="6">
        <f t="shared" si="37"/>
        <v>0</v>
      </c>
      <c r="T1284" s="6">
        <f t="shared" si="36"/>
        <v>0</v>
      </c>
    </row>
    <row r="1285" spans="8:20" x14ac:dyDescent="0.3">
      <c r="H1285" s="7">
        <f t="shared" si="34"/>
        <v>0</v>
      </c>
      <c r="M1285" s="6">
        <f t="shared" si="35"/>
        <v>0</v>
      </c>
      <c r="N1285" s="6">
        <f t="shared" si="37"/>
        <v>0</v>
      </c>
      <c r="T1285" s="6">
        <f t="shared" si="36"/>
        <v>0</v>
      </c>
    </row>
    <row r="1286" spans="8:20" x14ac:dyDescent="0.3">
      <c r="H1286" s="7">
        <f t="shared" si="34"/>
        <v>0</v>
      </c>
      <c r="M1286" s="6">
        <f t="shared" si="35"/>
        <v>0</v>
      </c>
      <c r="N1286" s="6">
        <f t="shared" si="37"/>
        <v>0</v>
      </c>
      <c r="T1286" s="6">
        <f t="shared" si="36"/>
        <v>0</v>
      </c>
    </row>
    <row r="1287" spans="8:20" x14ac:dyDescent="0.3">
      <c r="H1287" s="7">
        <f t="shared" si="34"/>
        <v>0</v>
      </c>
      <c r="M1287" s="6">
        <f t="shared" si="35"/>
        <v>0</v>
      </c>
      <c r="N1287" s="6">
        <f t="shared" si="37"/>
        <v>0</v>
      </c>
      <c r="T1287" s="6">
        <f t="shared" si="36"/>
        <v>0</v>
      </c>
    </row>
    <row r="1288" spans="8:20" x14ac:dyDescent="0.3">
      <c r="H1288" s="7">
        <f t="shared" si="34"/>
        <v>0</v>
      </c>
      <c r="M1288" s="6">
        <f t="shared" si="35"/>
        <v>0</v>
      </c>
      <c r="N1288" s="6">
        <f t="shared" si="37"/>
        <v>0</v>
      </c>
      <c r="T1288" s="6">
        <f t="shared" si="36"/>
        <v>0</v>
      </c>
    </row>
    <row r="1289" spans="8:20" x14ac:dyDescent="0.3">
      <c r="H1289" s="7">
        <f t="shared" si="34"/>
        <v>0</v>
      </c>
      <c r="M1289" s="6">
        <f t="shared" si="35"/>
        <v>0</v>
      </c>
      <c r="N1289" s="6">
        <f t="shared" si="37"/>
        <v>0</v>
      </c>
      <c r="T1289" s="6">
        <f t="shared" si="36"/>
        <v>0</v>
      </c>
    </row>
    <row r="1290" spans="8:20" x14ac:dyDescent="0.3">
      <c r="H1290" s="7">
        <f t="shared" si="34"/>
        <v>0</v>
      </c>
      <c r="M1290" s="6">
        <f t="shared" si="35"/>
        <v>0</v>
      </c>
      <c r="N1290" s="6">
        <f t="shared" si="37"/>
        <v>0</v>
      </c>
      <c r="T1290" s="6">
        <f t="shared" si="36"/>
        <v>0</v>
      </c>
    </row>
    <row r="1291" spans="8:20" x14ac:dyDescent="0.3">
      <c r="H1291" s="7">
        <f t="shared" si="34"/>
        <v>0</v>
      </c>
      <c r="M1291" s="6">
        <f t="shared" si="35"/>
        <v>0</v>
      </c>
      <c r="N1291" s="6">
        <f t="shared" si="37"/>
        <v>0</v>
      </c>
      <c r="T1291" s="6">
        <f t="shared" si="36"/>
        <v>0</v>
      </c>
    </row>
    <row r="1292" spans="8:20" x14ac:dyDescent="0.3">
      <c r="H1292" s="7">
        <f t="shared" si="34"/>
        <v>0</v>
      </c>
      <c r="M1292" s="6">
        <f t="shared" si="35"/>
        <v>0</v>
      </c>
      <c r="N1292" s="6">
        <f t="shared" si="37"/>
        <v>0</v>
      </c>
      <c r="T1292" s="6">
        <f t="shared" si="36"/>
        <v>0</v>
      </c>
    </row>
    <row r="1293" spans="8:20" x14ac:dyDescent="0.3">
      <c r="H1293" s="7">
        <f t="shared" si="34"/>
        <v>0</v>
      </c>
      <c r="M1293" s="6">
        <f t="shared" si="35"/>
        <v>0</v>
      </c>
      <c r="N1293" s="6">
        <f t="shared" si="37"/>
        <v>0</v>
      </c>
      <c r="T1293" s="6">
        <f t="shared" si="36"/>
        <v>0</v>
      </c>
    </row>
    <row r="1294" spans="8:20" x14ac:dyDescent="0.3">
      <c r="H1294" s="7">
        <f t="shared" si="34"/>
        <v>0</v>
      </c>
      <c r="M1294" s="6">
        <f t="shared" si="35"/>
        <v>0</v>
      </c>
      <c r="N1294" s="6">
        <f t="shared" si="37"/>
        <v>0</v>
      </c>
      <c r="T1294" s="6">
        <f t="shared" si="36"/>
        <v>0</v>
      </c>
    </row>
    <row r="1295" spans="8:20" x14ac:dyDescent="0.3">
      <c r="H1295" s="7">
        <f t="shared" si="34"/>
        <v>0</v>
      </c>
      <c r="M1295" s="6">
        <f t="shared" si="35"/>
        <v>0</v>
      </c>
      <c r="N1295" s="6">
        <f t="shared" si="37"/>
        <v>0</v>
      </c>
      <c r="T1295" s="6">
        <f t="shared" si="36"/>
        <v>0</v>
      </c>
    </row>
    <row r="1296" spans="8:20" x14ac:dyDescent="0.3">
      <c r="H1296" s="7">
        <f t="shared" si="34"/>
        <v>0</v>
      </c>
      <c r="M1296" s="6">
        <f t="shared" si="35"/>
        <v>0</v>
      </c>
      <c r="N1296" s="6">
        <f t="shared" si="37"/>
        <v>0</v>
      </c>
      <c r="T1296" s="6">
        <f t="shared" si="36"/>
        <v>0</v>
      </c>
    </row>
    <row r="1297" spans="8:20" x14ac:dyDescent="0.3">
      <c r="H1297" s="7">
        <f t="shared" si="34"/>
        <v>0</v>
      </c>
      <c r="M1297" s="6">
        <f t="shared" si="35"/>
        <v>0</v>
      </c>
      <c r="N1297" s="6">
        <f t="shared" si="37"/>
        <v>0</v>
      </c>
      <c r="T1297" s="6">
        <f t="shared" si="36"/>
        <v>0</v>
      </c>
    </row>
    <row r="1298" spans="8:20" x14ac:dyDescent="0.3">
      <c r="H1298" s="7">
        <f t="shared" si="34"/>
        <v>0</v>
      </c>
      <c r="M1298" s="6">
        <f t="shared" si="35"/>
        <v>0</v>
      </c>
      <c r="N1298" s="6">
        <f t="shared" si="37"/>
        <v>0</v>
      </c>
      <c r="T1298" s="6">
        <f t="shared" si="36"/>
        <v>0</v>
      </c>
    </row>
    <row r="1299" spans="8:20" x14ac:dyDescent="0.3">
      <c r="H1299" s="7">
        <f t="shared" si="34"/>
        <v>0</v>
      </c>
      <c r="M1299" s="6">
        <f t="shared" si="35"/>
        <v>0</v>
      </c>
      <c r="N1299" s="6">
        <f t="shared" si="37"/>
        <v>0</v>
      </c>
      <c r="T1299" s="6">
        <f t="shared" si="36"/>
        <v>0</v>
      </c>
    </row>
    <row r="1300" spans="8:20" x14ac:dyDescent="0.3">
      <c r="H1300" s="7">
        <f t="shared" ref="H1300:H1363" si="38">F1300+G1300/2</f>
        <v>0</v>
      </c>
      <c r="M1300" s="6">
        <f t="shared" ref="M1300:M1363" si="39">K1300+L1300/2</f>
        <v>0</v>
      </c>
      <c r="N1300" s="6">
        <f t="shared" si="37"/>
        <v>0</v>
      </c>
      <c r="T1300" s="6">
        <f t="shared" ref="T1300:T1363" si="40">R1300+S1300/2</f>
        <v>0</v>
      </c>
    </row>
    <row r="1301" spans="8:20" x14ac:dyDescent="0.3">
      <c r="H1301" s="7">
        <f t="shared" si="38"/>
        <v>0</v>
      </c>
      <c r="M1301" s="6">
        <f t="shared" si="39"/>
        <v>0</v>
      </c>
      <c r="N1301" s="6">
        <f t="shared" si="37"/>
        <v>0</v>
      </c>
      <c r="T1301" s="6">
        <f t="shared" si="40"/>
        <v>0</v>
      </c>
    </row>
    <row r="1302" spans="8:20" x14ac:dyDescent="0.3">
      <c r="H1302" s="7">
        <f t="shared" si="38"/>
        <v>0</v>
      </c>
      <c r="M1302" s="6">
        <f t="shared" si="39"/>
        <v>0</v>
      </c>
      <c r="N1302" s="6">
        <f t="shared" si="37"/>
        <v>0</v>
      </c>
      <c r="T1302" s="6">
        <f t="shared" si="40"/>
        <v>0</v>
      </c>
    </row>
    <row r="1303" spans="8:20" x14ac:dyDescent="0.3">
      <c r="H1303" s="7">
        <f t="shared" si="38"/>
        <v>0</v>
      </c>
      <c r="M1303" s="6">
        <f t="shared" si="39"/>
        <v>0</v>
      </c>
      <c r="N1303" s="6">
        <f t="shared" si="37"/>
        <v>0</v>
      </c>
      <c r="T1303" s="6">
        <f t="shared" si="40"/>
        <v>0</v>
      </c>
    </row>
    <row r="1304" spans="8:20" x14ac:dyDescent="0.3">
      <c r="H1304" s="7">
        <f t="shared" si="38"/>
        <v>0</v>
      </c>
      <c r="M1304" s="6">
        <f t="shared" si="39"/>
        <v>0</v>
      </c>
      <c r="N1304" s="6">
        <f t="shared" si="37"/>
        <v>0</v>
      </c>
      <c r="T1304" s="6">
        <f t="shared" si="40"/>
        <v>0</v>
      </c>
    </row>
    <row r="1305" spans="8:20" x14ac:dyDescent="0.3">
      <c r="H1305" s="7">
        <f t="shared" si="38"/>
        <v>0</v>
      </c>
      <c r="M1305" s="6">
        <f t="shared" si="39"/>
        <v>0</v>
      </c>
      <c r="N1305" s="6">
        <f t="shared" si="37"/>
        <v>0</v>
      </c>
      <c r="T1305" s="6">
        <f t="shared" si="40"/>
        <v>0</v>
      </c>
    </row>
    <row r="1306" spans="8:20" x14ac:dyDescent="0.3">
      <c r="H1306" s="7">
        <f t="shared" si="38"/>
        <v>0</v>
      </c>
      <c r="M1306" s="6">
        <f t="shared" si="39"/>
        <v>0</v>
      </c>
      <c r="N1306" s="6">
        <f t="shared" si="37"/>
        <v>0</v>
      </c>
      <c r="T1306" s="6">
        <f t="shared" si="40"/>
        <v>0</v>
      </c>
    </row>
    <row r="1307" spans="8:20" x14ac:dyDescent="0.3">
      <c r="H1307" s="7">
        <f t="shared" si="38"/>
        <v>0</v>
      </c>
      <c r="M1307" s="6">
        <f t="shared" si="39"/>
        <v>0</v>
      </c>
      <c r="N1307" s="6">
        <f t="shared" si="37"/>
        <v>0</v>
      </c>
      <c r="T1307" s="6">
        <f t="shared" si="40"/>
        <v>0</v>
      </c>
    </row>
    <row r="1308" spans="8:20" x14ac:dyDescent="0.3">
      <c r="H1308" s="7">
        <f t="shared" si="38"/>
        <v>0</v>
      </c>
      <c r="M1308" s="6">
        <f t="shared" si="39"/>
        <v>0</v>
      </c>
      <c r="N1308" s="6">
        <f t="shared" si="37"/>
        <v>0</v>
      </c>
      <c r="T1308" s="6">
        <f t="shared" si="40"/>
        <v>0</v>
      </c>
    </row>
    <row r="1309" spans="8:20" x14ac:dyDescent="0.3">
      <c r="H1309" s="7">
        <f t="shared" si="38"/>
        <v>0</v>
      </c>
      <c r="M1309" s="6">
        <f t="shared" si="39"/>
        <v>0</v>
      </c>
      <c r="N1309" s="6">
        <f t="shared" si="37"/>
        <v>0</v>
      </c>
      <c r="T1309" s="6">
        <f t="shared" si="40"/>
        <v>0</v>
      </c>
    </row>
    <row r="1310" spans="8:20" x14ac:dyDescent="0.3">
      <c r="H1310" s="7">
        <f t="shared" si="38"/>
        <v>0</v>
      </c>
      <c r="M1310" s="6">
        <f t="shared" si="39"/>
        <v>0</v>
      </c>
      <c r="N1310" s="6">
        <f t="shared" si="37"/>
        <v>0</v>
      </c>
      <c r="T1310" s="6">
        <f t="shared" si="40"/>
        <v>0</v>
      </c>
    </row>
    <row r="1311" spans="8:20" x14ac:dyDescent="0.3">
      <c r="H1311" s="7">
        <f t="shared" si="38"/>
        <v>0</v>
      </c>
      <c r="M1311" s="6">
        <f t="shared" si="39"/>
        <v>0</v>
      </c>
      <c r="N1311" s="6">
        <f t="shared" si="37"/>
        <v>0</v>
      </c>
      <c r="T1311" s="6">
        <f t="shared" si="40"/>
        <v>0</v>
      </c>
    </row>
    <row r="1312" spans="8:20" x14ac:dyDescent="0.3">
      <c r="H1312" s="7">
        <f t="shared" si="38"/>
        <v>0</v>
      </c>
      <c r="M1312" s="6">
        <f t="shared" si="39"/>
        <v>0</v>
      </c>
      <c r="N1312" s="6">
        <f t="shared" si="37"/>
        <v>0</v>
      </c>
      <c r="T1312" s="6">
        <f t="shared" si="40"/>
        <v>0</v>
      </c>
    </row>
    <row r="1313" spans="8:20" x14ac:dyDescent="0.3">
      <c r="H1313" s="7">
        <f t="shared" si="38"/>
        <v>0</v>
      </c>
      <c r="M1313" s="6">
        <f t="shared" si="39"/>
        <v>0</v>
      </c>
      <c r="N1313" s="6">
        <f t="shared" si="37"/>
        <v>0</v>
      </c>
      <c r="T1313" s="6">
        <f t="shared" si="40"/>
        <v>0</v>
      </c>
    </row>
    <row r="1314" spans="8:20" x14ac:dyDescent="0.3">
      <c r="H1314" s="7">
        <f t="shared" si="38"/>
        <v>0</v>
      </c>
      <c r="M1314" s="6">
        <f t="shared" si="39"/>
        <v>0</v>
      </c>
      <c r="N1314" s="6">
        <f t="shared" si="37"/>
        <v>0</v>
      </c>
      <c r="T1314" s="6">
        <f t="shared" si="40"/>
        <v>0</v>
      </c>
    </row>
    <row r="1315" spans="8:20" x14ac:dyDescent="0.3">
      <c r="H1315" s="7">
        <f t="shared" si="38"/>
        <v>0</v>
      </c>
      <c r="M1315" s="6">
        <f t="shared" si="39"/>
        <v>0</v>
      </c>
      <c r="N1315" s="6">
        <f t="shared" si="37"/>
        <v>0</v>
      </c>
      <c r="T1315" s="6">
        <f t="shared" si="40"/>
        <v>0</v>
      </c>
    </row>
    <row r="1316" spans="8:20" x14ac:dyDescent="0.3">
      <c r="H1316" s="7">
        <f t="shared" si="38"/>
        <v>0</v>
      </c>
      <c r="M1316" s="6">
        <f t="shared" si="39"/>
        <v>0</v>
      </c>
      <c r="N1316" s="6">
        <f t="shared" si="37"/>
        <v>0</v>
      </c>
      <c r="T1316" s="6">
        <f t="shared" si="40"/>
        <v>0</v>
      </c>
    </row>
    <row r="1317" spans="8:20" x14ac:dyDescent="0.3">
      <c r="H1317" s="7">
        <f t="shared" si="38"/>
        <v>0</v>
      </c>
      <c r="M1317" s="6">
        <f t="shared" si="39"/>
        <v>0</v>
      </c>
      <c r="N1317" s="6">
        <f t="shared" si="37"/>
        <v>0</v>
      </c>
      <c r="T1317" s="6">
        <f t="shared" si="40"/>
        <v>0</v>
      </c>
    </row>
    <row r="1318" spans="8:20" x14ac:dyDescent="0.3">
      <c r="H1318" s="7">
        <f t="shared" si="38"/>
        <v>0</v>
      </c>
      <c r="M1318" s="6">
        <f t="shared" si="39"/>
        <v>0</v>
      </c>
      <c r="N1318" s="6">
        <f t="shared" si="37"/>
        <v>0</v>
      </c>
      <c r="T1318" s="6">
        <f t="shared" si="40"/>
        <v>0</v>
      </c>
    </row>
    <row r="1319" spans="8:20" x14ac:dyDescent="0.3">
      <c r="H1319" s="7">
        <f t="shared" si="38"/>
        <v>0</v>
      </c>
      <c r="M1319" s="6">
        <f t="shared" si="39"/>
        <v>0</v>
      </c>
      <c r="N1319" s="6">
        <f t="shared" si="37"/>
        <v>0</v>
      </c>
      <c r="T1319" s="6">
        <f t="shared" si="40"/>
        <v>0</v>
      </c>
    </row>
    <row r="1320" spans="8:20" x14ac:dyDescent="0.3">
      <c r="H1320" s="7">
        <f t="shared" si="38"/>
        <v>0</v>
      </c>
      <c r="M1320" s="6">
        <f t="shared" si="39"/>
        <v>0</v>
      </c>
      <c r="N1320" s="6">
        <f t="shared" si="37"/>
        <v>0</v>
      </c>
      <c r="T1320" s="6">
        <f t="shared" si="40"/>
        <v>0</v>
      </c>
    </row>
    <row r="1321" spans="8:20" x14ac:dyDescent="0.3">
      <c r="H1321" s="7">
        <f t="shared" si="38"/>
        <v>0</v>
      </c>
      <c r="M1321" s="6">
        <f t="shared" si="39"/>
        <v>0</v>
      </c>
      <c r="N1321" s="6">
        <f t="shared" si="37"/>
        <v>0</v>
      </c>
      <c r="T1321" s="6">
        <f t="shared" si="40"/>
        <v>0</v>
      </c>
    </row>
    <row r="1322" spans="8:20" x14ac:dyDescent="0.3">
      <c r="H1322" s="7">
        <f t="shared" si="38"/>
        <v>0</v>
      </c>
      <c r="M1322" s="6">
        <f t="shared" si="39"/>
        <v>0</v>
      </c>
      <c r="N1322" s="6">
        <f t="shared" si="37"/>
        <v>0</v>
      </c>
      <c r="T1322" s="6">
        <f t="shared" si="40"/>
        <v>0</v>
      </c>
    </row>
    <row r="1323" spans="8:20" x14ac:dyDescent="0.3">
      <c r="H1323" s="7">
        <f t="shared" si="38"/>
        <v>0</v>
      </c>
      <c r="M1323" s="6">
        <f t="shared" si="39"/>
        <v>0</v>
      </c>
      <c r="N1323" s="6">
        <f t="shared" si="37"/>
        <v>0</v>
      </c>
      <c r="T1323" s="6">
        <f t="shared" si="40"/>
        <v>0</v>
      </c>
    </row>
    <row r="1324" spans="8:20" x14ac:dyDescent="0.3">
      <c r="H1324" s="7">
        <f t="shared" si="38"/>
        <v>0</v>
      </c>
      <c r="M1324" s="6">
        <f t="shared" si="39"/>
        <v>0</v>
      </c>
      <c r="N1324" s="6">
        <f t="shared" si="37"/>
        <v>0</v>
      </c>
      <c r="T1324" s="6">
        <f t="shared" si="40"/>
        <v>0</v>
      </c>
    </row>
    <row r="1325" spans="8:20" x14ac:dyDescent="0.3">
      <c r="H1325" s="7">
        <f t="shared" si="38"/>
        <v>0</v>
      </c>
      <c r="M1325" s="6">
        <f t="shared" si="39"/>
        <v>0</v>
      </c>
      <c r="N1325" s="6">
        <f t="shared" si="37"/>
        <v>0</v>
      </c>
      <c r="T1325" s="6">
        <f t="shared" si="40"/>
        <v>0</v>
      </c>
    </row>
    <row r="1326" spans="8:20" x14ac:dyDescent="0.3">
      <c r="H1326" s="7">
        <f t="shared" si="38"/>
        <v>0</v>
      </c>
      <c r="M1326" s="6">
        <f t="shared" si="39"/>
        <v>0</v>
      </c>
      <c r="N1326" s="6">
        <f t="shared" si="37"/>
        <v>0</v>
      </c>
      <c r="T1326" s="6">
        <f t="shared" si="40"/>
        <v>0</v>
      </c>
    </row>
    <row r="1327" spans="8:20" x14ac:dyDescent="0.3">
      <c r="H1327" s="7">
        <f t="shared" si="38"/>
        <v>0</v>
      </c>
      <c r="M1327" s="6">
        <f t="shared" si="39"/>
        <v>0</v>
      </c>
      <c r="N1327" s="6">
        <f t="shared" si="37"/>
        <v>0</v>
      </c>
      <c r="T1327" s="6">
        <f t="shared" si="40"/>
        <v>0</v>
      </c>
    </row>
    <row r="1328" spans="8:20" x14ac:dyDescent="0.3">
      <c r="H1328" s="7">
        <f t="shared" si="38"/>
        <v>0</v>
      </c>
      <c r="M1328" s="6">
        <f t="shared" si="39"/>
        <v>0</v>
      </c>
      <c r="N1328" s="6">
        <f t="shared" si="37"/>
        <v>0</v>
      </c>
      <c r="T1328" s="6">
        <f t="shared" si="40"/>
        <v>0</v>
      </c>
    </row>
    <row r="1329" spans="8:20" x14ac:dyDescent="0.3">
      <c r="H1329" s="7">
        <f t="shared" si="38"/>
        <v>0</v>
      </c>
      <c r="M1329" s="6">
        <f t="shared" si="39"/>
        <v>0</v>
      </c>
      <c r="N1329" s="6">
        <f t="shared" si="37"/>
        <v>0</v>
      </c>
      <c r="T1329" s="6">
        <f t="shared" si="40"/>
        <v>0</v>
      </c>
    </row>
    <row r="1330" spans="8:20" x14ac:dyDescent="0.3">
      <c r="H1330" s="7">
        <f t="shared" si="38"/>
        <v>0</v>
      </c>
      <c r="M1330" s="6">
        <f t="shared" si="39"/>
        <v>0</v>
      </c>
      <c r="N1330" s="6">
        <f t="shared" si="37"/>
        <v>0</v>
      </c>
      <c r="T1330" s="6">
        <f t="shared" si="40"/>
        <v>0</v>
      </c>
    </row>
    <row r="1331" spans="8:20" x14ac:dyDescent="0.3">
      <c r="H1331" s="7">
        <f t="shared" si="38"/>
        <v>0</v>
      </c>
      <c r="M1331" s="6">
        <f t="shared" si="39"/>
        <v>0</v>
      </c>
      <c r="N1331" s="6">
        <f t="shared" si="37"/>
        <v>0</v>
      </c>
      <c r="T1331" s="6">
        <f t="shared" si="40"/>
        <v>0</v>
      </c>
    </row>
    <row r="1332" spans="8:20" x14ac:dyDescent="0.3">
      <c r="H1332" s="7">
        <f t="shared" si="38"/>
        <v>0</v>
      </c>
      <c r="M1332" s="6">
        <f t="shared" si="39"/>
        <v>0</v>
      </c>
      <c r="N1332" s="6">
        <f t="shared" si="37"/>
        <v>0</v>
      </c>
      <c r="T1332" s="6">
        <f t="shared" si="40"/>
        <v>0</v>
      </c>
    </row>
    <row r="1333" spans="8:20" x14ac:dyDescent="0.3">
      <c r="H1333" s="7">
        <f t="shared" si="38"/>
        <v>0</v>
      </c>
      <c r="M1333" s="6">
        <f t="shared" si="39"/>
        <v>0</v>
      </c>
      <c r="N1333" s="6">
        <f t="shared" si="37"/>
        <v>0</v>
      </c>
      <c r="T1333" s="6">
        <f t="shared" si="40"/>
        <v>0</v>
      </c>
    </row>
    <row r="1334" spans="8:20" x14ac:dyDescent="0.3">
      <c r="H1334" s="7">
        <f t="shared" si="38"/>
        <v>0</v>
      </c>
      <c r="M1334" s="6">
        <f t="shared" si="39"/>
        <v>0</v>
      </c>
      <c r="N1334" s="6">
        <f t="shared" si="37"/>
        <v>0</v>
      </c>
      <c r="T1334" s="6">
        <f t="shared" si="40"/>
        <v>0</v>
      </c>
    </row>
    <row r="1335" spans="8:20" x14ac:dyDescent="0.3">
      <c r="H1335" s="7">
        <f t="shared" si="38"/>
        <v>0</v>
      </c>
      <c r="M1335" s="6">
        <f t="shared" si="39"/>
        <v>0</v>
      </c>
      <c r="N1335" s="6">
        <f t="shared" si="37"/>
        <v>0</v>
      </c>
      <c r="T1335" s="6">
        <f t="shared" si="40"/>
        <v>0</v>
      </c>
    </row>
    <row r="1336" spans="8:20" x14ac:dyDescent="0.3">
      <c r="H1336" s="7">
        <f t="shared" si="38"/>
        <v>0</v>
      </c>
      <c r="M1336" s="6">
        <f t="shared" si="39"/>
        <v>0</v>
      </c>
      <c r="N1336" s="6">
        <f t="shared" si="37"/>
        <v>0</v>
      </c>
      <c r="T1336" s="6">
        <f t="shared" si="40"/>
        <v>0</v>
      </c>
    </row>
    <row r="1337" spans="8:20" x14ac:dyDescent="0.3">
      <c r="H1337" s="7">
        <f t="shared" si="38"/>
        <v>0</v>
      </c>
      <c r="M1337" s="6">
        <f t="shared" si="39"/>
        <v>0</v>
      </c>
      <c r="N1337" s="6">
        <f t="shared" si="37"/>
        <v>0</v>
      </c>
      <c r="T1337" s="6">
        <f t="shared" si="40"/>
        <v>0</v>
      </c>
    </row>
    <row r="1338" spans="8:20" x14ac:dyDescent="0.3">
      <c r="H1338" s="7">
        <f t="shared" si="38"/>
        <v>0</v>
      </c>
      <c r="M1338" s="6">
        <f t="shared" si="39"/>
        <v>0</v>
      </c>
      <c r="N1338" s="6">
        <f t="shared" si="37"/>
        <v>0</v>
      </c>
      <c r="T1338" s="6">
        <f t="shared" si="40"/>
        <v>0</v>
      </c>
    </row>
    <row r="1339" spans="8:20" x14ac:dyDescent="0.3">
      <c r="H1339" s="7">
        <f t="shared" si="38"/>
        <v>0</v>
      </c>
      <c r="M1339" s="6">
        <f t="shared" si="39"/>
        <v>0</v>
      </c>
      <c r="N1339" s="6">
        <f t="shared" si="37"/>
        <v>0</v>
      </c>
      <c r="T1339" s="6">
        <f t="shared" si="40"/>
        <v>0</v>
      </c>
    </row>
    <row r="1340" spans="8:20" x14ac:dyDescent="0.3">
      <c r="H1340" s="7">
        <f t="shared" si="38"/>
        <v>0</v>
      </c>
      <c r="M1340" s="6">
        <f t="shared" si="39"/>
        <v>0</v>
      </c>
      <c r="N1340" s="6">
        <f t="shared" si="37"/>
        <v>0</v>
      </c>
      <c r="T1340" s="6">
        <f t="shared" si="40"/>
        <v>0</v>
      </c>
    </row>
    <row r="1341" spans="8:20" x14ac:dyDescent="0.3">
      <c r="H1341" s="7">
        <f t="shared" si="38"/>
        <v>0</v>
      </c>
      <c r="M1341" s="6">
        <f t="shared" si="39"/>
        <v>0</v>
      </c>
      <c r="N1341" s="6">
        <f t="shared" si="37"/>
        <v>0</v>
      </c>
      <c r="T1341" s="6">
        <f t="shared" si="40"/>
        <v>0</v>
      </c>
    </row>
    <row r="1342" spans="8:20" x14ac:dyDescent="0.3">
      <c r="H1342" s="7">
        <f t="shared" si="38"/>
        <v>0</v>
      </c>
      <c r="M1342" s="6">
        <f t="shared" si="39"/>
        <v>0</v>
      </c>
      <c r="N1342" s="6">
        <f t="shared" si="37"/>
        <v>0</v>
      </c>
      <c r="T1342" s="6">
        <f t="shared" si="40"/>
        <v>0</v>
      </c>
    </row>
    <row r="1343" spans="8:20" x14ac:dyDescent="0.3">
      <c r="H1343" s="7">
        <f t="shared" si="38"/>
        <v>0</v>
      </c>
      <c r="M1343" s="6">
        <f t="shared" si="39"/>
        <v>0</v>
      </c>
      <c r="N1343" s="6">
        <f t="shared" si="37"/>
        <v>0</v>
      </c>
      <c r="T1343" s="6">
        <f t="shared" si="40"/>
        <v>0</v>
      </c>
    </row>
    <row r="1344" spans="8:20" x14ac:dyDescent="0.3">
      <c r="H1344" s="7">
        <f t="shared" si="38"/>
        <v>0</v>
      </c>
      <c r="M1344" s="6">
        <f t="shared" si="39"/>
        <v>0</v>
      </c>
      <c r="N1344" s="6">
        <f t="shared" si="37"/>
        <v>0</v>
      </c>
      <c r="T1344" s="6">
        <f t="shared" si="40"/>
        <v>0</v>
      </c>
    </row>
    <row r="1345" spans="8:20" x14ac:dyDescent="0.3">
      <c r="H1345" s="7">
        <f t="shared" si="38"/>
        <v>0</v>
      </c>
      <c r="M1345" s="6">
        <f t="shared" si="39"/>
        <v>0</v>
      </c>
      <c r="N1345" s="6">
        <f t="shared" ref="N1345:N1380" si="41">(E1345+J1345)/2</f>
        <v>0</v>
      </c>
      <c r="T1345" s="6">
        <f t="shared" si="40"/>
        <v>0</v>
      </c>
    </row>
    <row r="1346" spans="8:20" x14ac:dyDescent="0.3">
      <c r="H1346" s="7">
        <f t="shared" si="38"/>
        <v>0</v>
      </c>
      <c r="M1346" s="6">
        <f t="shared" si="39"/>
        <v>0</v>
      </c>
      <c r="N1346" s="6">
        <f t="shared" si="41"/>
        <v>0</v>
      </c>
      <c r="T1346" s="6">
        <f t="shared" si="40"/>
        <v>0</v>
      </c>
    </row>
    <row r="1347" spans="8:20" x14ac:dyDescent="0.3">
      <c r="H1347" s="7">
        <f t="shared" si="38"/>
        <v>0</v>
      </c>
      <c r="M1347" s="6">
        <f t="shared" si="39"/>
        <v>0</v>
      </c>
      <c r="N1347" s="6">
        <f t="shared" si="41"/>
        <v>0</v>
      </c>
      <c r="T1347" s="6">
        <f t="shared" si="40"/>
        <v>0</v>
      </c>
    </row>
    <row r="1348" spans="8:20" x14ac:dyDescent="0.3">
      <c r="H1348" s="7">
        <f t="shared" si="38"/>
        <v>0</v>
      </c>
      <c r="M1348" s="6">
        <f t="shared" si="39"/>
        <v>0</v>
      </c>
      <c r="N1348" s="6">
        <f t="shared" si="41"/>
        <v>0</v>
      </c>
      <c r="T1348" s="6">
        <f t="shared" si="40"/>
        <v>0</v>
      </c>
    </row>
    <row r="1349" spans="8:20" x14ac:dyDescent="0.3">
      <c r="H1349" s="7">
        <f t="shared" si="38"/>
        <v>0</v>
      </c>
      <c r="M1349" s="6">
        <f t="shared" si="39"/>
        <v>0</v>
      </c>
      <c r="N1349" s="6">
        <f t="shared" si="41"/>
        <v>0</v>
      </c>
      <c r="T1349" s="6">
        <f t="shared" si="40"/>
        <v>0</v>
      </c>
    </row>
    <row r="1350" spans="8:20" x14ac:dyDescent="0.3">
      <c r="H1350" s="7">
        <f t="shared" si="38"/>
        <v>0</v>
      </c>
      <c r="M1350" s="6">
        <f t="shared" si="39"/>
        <v>0</v>
      </c>
      <c r="N1350" s="6">
        <f t="shared" si="41"/>
        <v>0</v>
      </c>
      <c r="T1350" s="6">
        <f t="shared" si="40"/>
        <v>0</v>
      </c>
    </row>
    <row r="1351" spans="8:20" x14ac:dyDescent="0.3">
      <c r="H1351" s="7">
        <f t="shared" si="38"/>
        <v>0</v>
      </c>
      <c r="M1351" s="6">
        <f t="shared" si="39"/>
        <v>0</v>
      </c>
      <c r="N1351" s="6">
        <f t="shared" si="41"/>
        <v>0</v>
      </c>
      <c r="T1351" s="6">
        <f t="shared" si="40"/>
        <v>0</v>
      </c>
    </row>
    <row r="1352" spans="8:20" x14ac:dyDescent="0.3">
      <c r="H1352" s="7">
        <f t="shared" si="38"/>
        <v>0</v>
      </c>
      <c r="M1352" s="6">
        <f t="shared" si="39"/>
        <v>0</v>
      </c>
      <c r="N1352" s="6">
        <f t="shared" si="41"/>
        <v>0</v>
      </c>
      <c r="T1352" s="6">
        <f t="shared" si="40"/>
        <v>0</v>
      </c>
    </row>
    <row r="1353" spans="8:20" x14ac:dyDescent="0.3">
      <c r="H1353" s="7">
        <f t="shared" si="38"/>
        <v>0</v>
      </c>
      <c r="M1353" s="6">
        <f t="shared" si="39"/>
        <v>0</v>
      </c>
      <c r="N1353" s="6">
        <f t="shared" si="41"/>
        <v>0</v>
      </c>
      <c r="T1353" s="6">
        <f t="shared" si="40"/>
        <v>0</v>
      </c>
    </row>
    <row r="1354" spans="8:20" x14ac:dyDescent="0.3">
      <c r="H1354" s="7">
        <f t="shared" si="38"/>
        <v>0</v>
      </c>
      <c r="M1354" s="6">
        <f t="shared" si="39"/>
        <v>0</v>
      </c>
      <c r="N1354" s="6">
        <f t="shared" si="41"/>
        <v>0</v>
      </c>
      <c r="T1354" s="6">
        <f t="shared" si="40"/>
        <v>0</v>
      </c>
    </row>
    <row r="1355" spans="8:20" x14ac:dyDescent="0.3">
      <c r="H1355" s="7">
        <f t="shared" si="38"/>
        <v>0</v>
      </c>
      <c r="M1355" s="6">
        <f t="shared" si="39"/>
        <v>0</v>
      </c>
      <c r="N1355" s="6">
        <f t="shared" si="41"/>
        <v>0</v>
      </c>
      <c r="T1355" s="6">
        <f t="shared" si="40"/>
        <v>0</v>
      </c>
    </row>
    <row r="1356" spans="8:20" x14ac:dyDescent="0.3">
      <c r="H1356" s="7">
        <f t="shared" si="38"/>
        <v>0</v>
      </c>
      <c r="M1356" s="6">
        <f t="shared" si="39"/>
        <v>0</v>
      </c>
      <c r="N1356" s="6">
        <f t="shared" si="41"/>
        <v>0</v>
      </c>
      <c r="T1356" s="6">
        <f t="shared" si="40"/>
        <v>0</v>
      </c>
    </row>
    <row r="1357" spans="8:20" x14ac:dyDescent="0.3">
      <c r="H1357" s="7">
        <f t="shared" si="38"/>
        <v>0</v>
      </c>
      <c r="M1357" s="6">
        <f t="shared" si="39"/>
        <v>0</v>
      </c>
      <c r="N1357" s="6">
        <f t="shared" si="41"/>
        <v>0</v>
      </c>
      <c r="T1357" s="6">
        <f t="shared" si="40"/>
        <v>0</v>
      </c>
    </row>
    <row r="1358" spans="8:20" x14ac:dyDescent="0.3">
      <c r="H1358" s="7">
        <f t="shared" si="38"/>
        <v>0</v>
      </c>
      <c r="M1358" s="6">
        <f t="shared" si="39"/>
        <v>0</v>
      </c>
      <c r="N1358" s="6">
        <f t="shared" si="41"/>
        <v>0</v>
      </c>
      <c r="T1358" s="6">
        <f t="shared" si="40"/>
        <v>0</v>
      </c>
    </row>
    <row r="1359" spans="8:20" x14ac:dyDescent="0.3">
      <c r="H1359" s="7">
        <f t="shared" si="38"/>
        <v>0</v>
      </c>
      <c r="M1359" s="6">
        <f t="shared" si="39"/>
        <v>0</v>
      </c>
      <c r="N1359" s="6">
        <f t="shared" si="41"/>
        <v>0</v>
      </c>
      <c r="T1359" s="6">
        <f t="shared" si="40"/>
        <v>0</v>
      </c>
    </row>
    <row r="1360" spans="8:20" x14ac:dyDescent="0.3">
      <c r="H1360" s="7">
        <f t="shared" si="38"/>
        <v>0</v>
      </c>
      <c r="M1360" s="6">
        <f t="shared" si="39"/>
        <v>0</v>
      </c>
      <c r="N1360" s="6">
        <f t="shared" si="41"/>
        <v>0</v>
      </c>
      <c r="T1360" s="6">
        <f t="shared" si="40"/>
        <v>0</v>
      </c>
    </row>
    <row r="1361" spans="8:20" x14ac:dyDescent="0.3">
      <c r="H1361" s="7">
        <f t="shared" si="38"/>
        <v>0</v>
      </c>
      <c r="M1361" s="6">
        <f t="shared" si="39"/>
        <v>0</v>
      </c>
      <c r="N1361" s="6">
        <f t="shared" si="41"/>
        <v>0</v>
      </c>
      <c r="T1361" s="6">
        <f t="shared" si="40"/>
        <v>0</v>
      </c>
    </row>
    <row r="1362" spans="8:20" x14ac:dyDescent="0.3">
      <c r="H1362" s="7">
        <f t="shared" si="38"/>
        <v>0</v>
      </c>
      <c r="M1362" s="6">
        <f t="shared" si="39"/>
        <v>0</v>
      </c>
      <c r="N1362" s="6">
        <f t="shared" si="41"/>
        <v>0</v>
      </c>
      <c r="T1362" s="6">
        <f t="shared" si="40"/>
        <v>0</v>
      </c>
    </row>
    <row r="1363" spans="8:20" x14ac:dyDescent="0.3">
      <c r="H1363" s="7">
        <f t="shared" si="38"/>
        <v>0</v>
      </c>
      <c r="M1363" s="6">
        <f t="shared" si="39"/>
        <v>0</v>
      </c>
      <c r="N1363" s="6">
        <f t="shared" si="41"/>
        <v>0</v>
      </c>
      <c r="T1363" s="6">
        <f t="shared" si="40"/>
        <v>0</v>
      </c>
    </row>
    <row r="1364" spans="8:20" x14ac:dyDescent="0.3">
      <c r="H1364" s="7">
        <f t="shared" ref="H1364:H1384" si="42">F1364+G1364/2</f>
        <v>0</v>
      </c>
      <c r="M1364" s="6">
        <f t="shared" ref="M1364:M1384" si="43">K1364+L1364/2</f>
        <v>0</v>
      </c>
      <c r="N1364" s="6">
        <f t="shared" si="41"/>
        <v>0</v>
      </c>
      <c r="T1364" s="6">
        <f t="shared" ref="T1364:T1384" si="44">R1364+S1364/2</f>
        <v>0</v>
      </c>
    </row>
    <row r="1365" spans="8:20" x14ac:dyDescent="0.3">
      <c r="H1365" s="7">
        <f t="shared" si="42"/>
        <v>0</v>
      </c>
      <c r="M1365" s="6">
        <f t="shared" si="43"/>
        <v>0</v>
      </c>
      <c r="N1365" s="6">
        <f t="shared" si="41"/>
        <v>0</v>
      </c>
      <c r="T1365" s="6">
        <f t="shared" si="44"/>
        <v>0</v>
      </c>
    </row>
    <row r="1366" spans="8:20" x14ac:dyDescent="0.3">
      <c r="H1366" s="7">
        <f t="shared" si="42"/>
        <v>0</v>
      </c>
      <c r="M1366" s="6">
        <f t="shared" si="43"/>
        <v>0</v>
      </c>
      <c r="N1366" s="6">
        <f t="shared" si="41"/>
        <v>0</v>
      </c>
      <c r="T1366" s="6">
        <f t="shared" si="44"/>
        <v>0</v>
      </c>
    </row>
    <row r="1367" spans="8:20" x14ac:dyDescent="0.3">
      <c r="H1367" s="7">
        <f t="shared" si="42"/>
        <v>0</v>
      </c>
      <c r="M1367" s="6">
        <f t="shared" si="43"/>
        <v>0</v>
      </c>
      <c r="N1367" s="6">
        <f t="shared" si="41"/>
        <v>0</v>
      </c>
      <c r="T1367" s="6">
        <f t="shared" si="44"/>
        <v>0</v>
      </c>
    </row>
    <row r="1368" spans="8:20" x14ac:dyDescent="0.3">
      <c r="H1368" s="7">
        <f t="shared" si="42"/>
        <v>0</v>
      </c>
      <c r="M1368" s="6">
        <f t="shared" si="43"/>
        <v>0</v>
      </c>
      <c r="N1368" s="6">
        <f t="shared" si="41"/>
        <v>0</v>
      </c>
      <c r="T1368" s="6">
        <f t="shared" si="44"/>
        <v>0</v>
      </c>
    </row>
    <row r="1369" spans="8:20" x14ac:dyDescent="0.3">
      <c r="H1369" s="7">
        <f t="shared" si="42"/>
        <v>0</v>
      </c>
      <c r="M1369" s="6">
        <f t="shared" si="43"/>
        <v>0</v>
      </c>
      <c r="N1369" s="6">
        <f t="shared" si="41"/>
        <v>0</v>
      </c>
      <c r="T1369" s="6">
        <f t="shared" si="44"/>
        <v>0</v>
      </c>
    </row>
    <row r="1370" spans="8:20" x14ac:dyDescent="0.3">
      <c r="H1370" s="7">
        <f t="shared" si="42"/>
        <v>0</v>
      </c>
      <c r="M1370" s="6">
        <f t="shared" si="43"/>
        <v>0</v>
      </c>
      <c r="N1370" s="6">
        <f t="shared" si="41"/>
        <v>0</v>
      </c>
      <c r="T1370" s="6">
        <f t="shared" si="44"/>
        <v>0</v>
      </c>
    </row>
    <row r="1371" spans="8:20" x14ac:dyDescent="0.3">
      <c r="H1371" s="7">
        <f t="shared" si="42"/>
        <v>0</v>
      </c>
      <c r="M1371" s="6">
        <f t="shared" si="43"/>
        <v>0</v>
      </c>
      <c r="N1371" s="6">
        <f t="shared" si="41"/>
        <v>0</v>
      </c>
      <c r="T1371" s="6">
        <f t="shared" si="44"/>
        <v>0</v>
      </c>
    </row>
    <row r="1372" spans="8:20" x14ac:dyDescent="0.3">
      <c r="H1372" s="7">
        <f t="shared" si="42"/>
        <v>0</v>
      </c>
      <c r="M1372" s="6">
        <f t="shared" si="43"/>
        <v>0</v>
      </c>
      <c r="N1372" s="6">
        <f t="shared" si="41"/>
        <v>0</v>
      </c>
      <c r="T1372" s="6">
        <f t="shared" si="44"/>
        <v>0</v>
      </c>
    </row>
    <row r="1373" spans="8:20" x14ac:dyDescent="0.3">
      <c r="H1373" s="7">
        <f t="shared" si="42"/>
        <v>0</v>
      </c>
      <c r="M1373" s="6">
        <f t="shared" si="43"/>
        <v>0</v>
      </c>
      <c r="N1373" s="6">
        <f t="shared" si="41"/>
        <v>0</v>
      </c>
      <c r="T1373" s="6">
        <f t="shared" si="44"/>
        <v>0</v>
      </c>
    </row>
    <row r="1374" spans="8:20" x14ac:dyDescent="0.3">
      <c r="H1374" s="7">
        <f t="shared" si="42"/>
        <v>0</v>
      </c>
      <c r="M1374" s="6">
        <f t="shared" si="43"/>
        <v>0</v>
      </c>
      <c r="N1374" s="6">
        <f t="shared" si="41"/>
        <v>0</v>
      </c>
      <c r="T1374" s="6">
        <f t="shared" si="44"/>
        <v>0</v>
      </c>
    </row>
    <row r="1375" spans="8:20" x14ac:dyDescent="0.3">
      <c r="H1375" s="7">
        <f t="shared" si="42"/>
        <v>0</v>
      </c>
      <c r="M1375" s="6">
        <f t="shared" si="43"/>
        <v>0</v>
      </c>
      <c r="N1375" s="6">
        <f t="shared" si="41"/>
        <v>0</v>
      </c>
      <c r="T1375" s="6">
        <f t="shared" si="44"/>
        <v>0</v>
      </c>
    </row>
    <row r="1376" spans="8:20" x14ac:dyDescent="0.3">
      <c r="H1376" s="7">
        <f t="shared" si="42"/>
        <v>0</v>
      </c>
      <c r="M1376" s="6">
        <f t="shared" si="43"/>
        <v>0</v>
      </c>
      <c r="N1376" s="6">
        <f t="shared" si="41"/>
        <v>0</v>
      </c>
      <c r="T1376" s="6">
        <f t="shared" si="44"/>
        <v>0</v>
      </c>
    </row>
    <row r="1377" spans="8:20" x14ac:dyDescent="0.3">
      <c r="H1377" s="7">
        <f t="shared" si="42"/>
        <v>0</v>
      </c>
      <c r="M1377" s="6">
        <f t="shared" si="43"/>
        <v>0</v>
      </c>
      <c r="N1377" s="6">
        <f t="shared" si="41"/>
        <v>0</v>
      </c>
      <c r="T1377" s="6">
        <f t="shared" si="44"/>
        <v>0</v>
      </c>
    </row>
    <row r="1378" spans="8:20" x14ac:dyDescent="0.3">
      <c r="H1378" s="7">
        <f t="shared" si="42"/>
        <v>0</v>
      </c>
      <c r="M1378" s="6">
        <f t="shared" si="43"/>
        <v>0</v>
      </c>
      <c r="N1378" s="6">
        <f t="shared" si="41"/>
        <v>0</v>
      </c>
      <c r="T1378" s="6">
        <f t="shared" si="44"/>
        <v>0</v>
      </c>
    </row>
    <row r="1379" spans="8:20" x14ac:dyDescent="0.3">
      <c r="H1379" s="7">
        <f t="shared" si="42"/>
        <v>0</v>
      </c>
      <c r="M1379" s="6">
        <f t="shared" si="43"/>
        <v>0</v>
      </c>
      <c r="N1379" s="6">
        <f t="shared" si="41"/>
        <v>0</v>
      </c>
      <c r="T1379" s="6">
        <f t="shared" si="44"/>
        <v>0</v>
      </c>
    </row>
    <row r="1380" spans="8:20" x14ac:dyDescent="0.3">
      <c r="H1380" s="7">
        <f t="shared" si="42"/>
        <v>0</v>
      </c>
      <c r="M1380" s="6">
        <f t="shared" si="43"/>
        <v>0</v>
      </c>
      <c r="N1380" s="6">
        <f t="shared" si="41"/>
        <v>0</v>
      </c>
      <c r="T1380" s="6">
        <f t="shared" si="44"/>
        <v>0</v>
      </c>
    </row>
    <row r="1381" spans="8:20" x14ac:dyDescent="0.3">
      <c r="H1381" s="7">
        <f t="shared" si="42"/>
        <v>0</v>
      </c>
      <c r="M1381" s="6">
        <f t="shared" si="43"/>
        <v>0</v>
      </c>
      <c r="T1381" s="6">
        <f t="shared" si="44"/>
        <v>0</v>
      </c>
    </row>
    <row r="1382" spans="8:20" x14ac:dyDescent="0.3">
      <c r="H1382" s="7">
        <f t="shared" si="42"/>
        <v>0</v>
      </c>
      <c r="M1382" s="6">
        <f t="shared" si="43"/>
        <v>0</v>
      </c>
      <c r="T1382" s="6">
        <f t="shared" si="44"/>
        <v>0</v>
      </c>
    </row>
    <row r="1383" spans="8:20" x14ac:dyDescent="0.3">
      <c r="H1383" s="7">
        <f t="shared" si="42"/>
        <v>0</v>
      </c>
      <c r="M1383" s="6">
        <f t="shared" si="43"/>
        <v>0</v>
      </c>
      <c r="T1383" s="6">
        <f t="shared" si="44"/>
        <v>0</v>
      </c>
    </row>
    <row r="1384" spans="8:20" x14ac:dyDescent="0.3">
      <c r="H1384" s="7">
        <f t="shared" si="42"/>
        <v>0</v>
      </c>
      <c r="M1384" s="6">
        <f t="shared" si="43"/>
        <v>0</v>
      </c>
      <c r="T1384" s="6">
        <f t="shared" si="44"/>
        <v>0</v>
      </c>
    </row>
  </sheetData>
  <sheetProtection sheet="1" objects="1" scenarios="1"/>
  <mergeCells count="1">
    <mergeCell ref="A1:AA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0000000}">
          <x14:formula1>
            <xm:f>Dropdowns!$P$2:$P$5</xm:f>
          </x14:formula1>
          <xm:sqref>Y3:Y11 X3:X10 X13:X1121 Y19:Y1121 Y14:Y16</xm:sqref>
        </x14:dataValidation>
        <x14:dataValidation type="list" allowBlank="1" showInputMessage="1" showErrorMessage="1" xr:uid="{00000000-0002-0000-0400-000001000000}">
          <x14:formula1>
            <xm:f>Dropdowns!$J$2:$J$3</xm:f>
          </x14:formula1>
          <xm:sqref>B22 B29:B1931 B15:B19 B3:B11 B13</xm:sqref>
        </x14:dataValidation>
        <x14:dataValidation type="list" allowBlank="1" showInputMessage="1" showErrorMessage="1" xr:uid="{00000000-0002-0000-0400-000002000000}">
          <x14:formula1>
            <xm:f>Dropdowns!$N$3:$N$5</xm:f>
          </x14:formula1>
          <xm:sqref>F20:G1452 K20:L1452 R20:S1452</xm:sqref>
        </x14:dataValidation>
        <x14:dataValidation type="list" allowBlank="1" showInputMessage="1" showErrorMessage="1" xr:uid="{00000000-0002-0000-0400-000003000000}">
          <x14:formula1>
            <xm:f>Dropdowns!$N$3:$N$9</xm:f>
          </x14:formula1>
          <xm:sqref>E20:E1183 J20:J1183 Q20:Q1270</xm:sqref>
        </x14:dataValidation>
        <x14:dataValidation type="list" allowBlank="1" showInputMessage="1" showErrorMessage="1" xr:uid="{00000000-0002-0000-0400-000004000000}">
          <x14:formula1>
            <xm:f>Dropdowns!$N$2:$N$9</xm:f>
          </x14:formula1>
          <xm:sqref>E3:E19 J3:J19 K19:L19 F19:G19 F3:G6 F9:G10 F15:G15 K9:L10 K3:L6 R3:S6 R9:S11 R15:S15 Q3:Q19 R19:S19</xm:sqref>
        </x14:dataValidation>
        <x14:dataValidation type="list" allowBlank="1" showInputMessage="1" showErrorMessage="1" xr:uid="{00000000-0002-0000-0400-000005000000}">
          <x14:formula1>
            <xm:f>Dropdowns!$N$2:$N$6</xm:f>
          </x14:formula1>
          <xm:sqref>R7:S8 F16:G18 K7:L8 F7:G8 F11:G14 K11:L18 R12:S14 R16:S18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384"/>
  <sheetViews>
    <sheetView showGridLines="0" zoomScale="80" zoomScaleNormal="80" workbookViewId="0">
      <pane xSplit="1" ySplit="2" topLeftCell="B13" activePane="bottomRight" state="frozen"/>
      <selection pane="topRight" activeCell="B1" sqref="B1"/>
      <selection pane="bottomLeft" activeCell="A3" sqref="A3"/>
      <selection pane="bottomRight" activeCell="A14" sqref="A14"/>
    </sheetView>
  </sheetViews>
  <sheetFormatPr defaultColWidth="9" defaultRowHeight="12.5" x14ac:dyDescent="0.3"/>
  <cols>
    <col min="1" max="1" width="23" style="6" customWidth="1"/>
    <col min="2" max="2" width="9.33203125" style="6" customWidth="1"/>
    <col min="3" max="3" width="29.58203125" style="6" customWidth="1"/>
    <col min="4" max="4" width="42.25" style="6" customWidth="1"/>
    <col min="5" max="8" width="13.08203125" style="6" customWidth="1"/>
    <col min="9" max="9" width="27.58203125" style="6" customWidth="1"/>
    <col min="10" max="15" width="13.08203125" style="6" customWidth="1"/>
    <col min="16" max="16" width="27.58203125" style="6" customWidth="1"/>
    <col min="17" max="20" width="13.5" style="6" customWidth="1"/>
    <col min="21" max="22" width="13.5" style="57" customWidth="1"/>
    <col min="23" max="23" width="13.5" style="58" customWidth="1"/>
    <col min="24" max="25" width="13.5" style="6" customWidth="1"/>
    <col min="26" max="27" width="38.5" style="6" customWidth="1"/>
    <col min="28" max="16384" width="9" style="9"/>
  </cols>
  <sheetData>
    <row r="1" spans="1:27" ht="13" x14ac:dyDescent="0.3">
      <c r="A1" s="133" t="s">
        <v>294</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5"/>
    </row>
    <row r="2" spans="1:27" s="5" customFormat="1" ht="77.5" customHeight="1" x14ac:dyDescent="0.3">
      <c r="A2" s="4" t="s">
        <v>28</v>
      </c>
      <c r="B2" s="4" t="s">
        <v>29</v>
      </c>
      <c r="C2" s="4" t="s">
        <v>30</v>
      </c>
      <c r="D2" s="4" t="s">
        <v>157</v>
      </c>
      <c r="E2" s="4" t="s">
        <v>158</v>
      </c>
      <c r="F2" s="4" t="s">
        <v>33</v>
      </c>
      <c r="G2" s="4" t="s">
        <v>34</v>
      </c>
      <c r="H2" s="4" t="s">
        <v>159</v>
      </c>
      <c r="I2" s="4" t="s">
        <v>160</v>
      </c>
      <c r="J2" s="4" t="s">
        <v>161</v>
      </c>
      <c r="K2" s="4" t="s">
        <v>33</v>
      </c>
      <c r="L2" s="4" t="s">
        <v>34</v>
      </c>
      <c r="M2" s="4" t="s">
        <v>162</v>
      </c>
      <c r="N2" s="4" t="s">
        <v>163</v>
      </c>
      <c r="O2" s="4" t="s">
        <v>164</v>
      </c>
      <c r="P2" s="4" t="s">
        <v>165</v>
      </c>
      <c r="Q2" s="4" t="s">
        <v>166</v>
      </c>
      <c r="R2" s="4" t="s">
        <v>33</v>
      </c>
      <c r="S2" s="4" t="s">
        <v>34</v>
      </c>
      <c r="T2" s="4" t="s">
        <v>167</v>
      </c>
      <c r="U2" s="43" t="s">
        <v>168</v>
      </c>
      <c r="V2" s="43" t="s">
        <v>169</v>
      </c>
      <c r="W2" s="44" t="s">
        <v>170</v>
      </c>
      <c r="X2" s="4" t="s">
        <v>171</v>
      </c>
      <c r="Y2" s="4" t="s">
        <v>172</v>
      </c>
      <c r="Z2" s="4" t="s">
        <v>46</v>
      </c>
      <c r="AA2" s="4" t="s">
        <v>47</v>
      </c>
    </row>
    <row r="3" spans="1:27" ht="75" x14ac:dyDescent="0.3">
      <c r="A3" s="7" t="s">
        <v>48</v>
      </c>
      <c r="B3" s="7" t="s">
        <v>49</v>
      </c>
      <c r="C3" s="7" t="s">
        <v>50</v>
      </c>
      <c r="D3" s="7" t="s">
        <v>52</v>
      </c>
      <c r="E3" s="7" t="s">
        <v>53</v>
      </c>
      <c r="F3" s="7" t="s">
        <v>53</v>
      </c>
      <c r="G3" s="7" t="s">
        <v>53</v>
      </c>
      <c r="H3" s="7" t="str">
        <f>IF(E3="N/A", "N/A", (F3+G3)/2)</f>
        <v>N/A</v>
      </c>
      <c r="I3" s="7" t="s">
        <v>52</v>
      </c>
      <c r="J3" s="7" t="s">
        <v>53</v>
      </c>
      <c r="K3" s="7" t="s">
        <v>53</v>
      </c>
      <c r="L3" s="7" t="s">
        <v>53</v>
      </c>
      <c r="M3" s="7" t="str">
        <f>IF(J3="N/A", "N/A", (K3+L3)/2)</f>
        <v>N/A</v>
      </c>
      <c r="N3" s="7" t="str">
        <f>IF(E3 = "N/A", IF(J3="N/A", "N/A", J3), IF(J3="N/A", E3, (E3+J3)/2))</f>
        <v>N/A</v>
      </c>
      <c r="O3" s="7" t="str">
        <f>IF(H3 = "N/A", IF(M3="N/A", "N/A",M3), IF(M3="N/A", H3, (H3+M3)/2))</f>
        <v>N/A</v>
      </c>
      <c r="P3" s="7" t="s">
        <v>52</v>
      </c>
      <c r="Q3" s="7" t="s">
        <v>53</v>
      </c>
      <c r="R3" s="7" t="s">
        <v>53</v>
      </c>
      <c r="S3" s="7" t="s">
        <v>53</v>
      </c>
      <c r="T3" s="68" t="str">
        <f>IF(Q3="N/A", "N/A", (R3+S3)/2)</f>
        <v>N/A</v>
      </c>
      <c r="U3" s="68" t="str">
        <f>IF(N3="N/A", IF(Q3="N/A", "N/A", Q3), IF(Q3="N/A", N3, (N3+Q3)/2))</f>
        <v>N/A</v>
      </c>
      <c r="V3" s="68" t="str">
        <f>IF(O3="N/A", IF(T3="N/A", "N/A",T3), IF(T3="N/A", O3, (O3+T3)/2))</f>
        <v>N/A</v>
      </c>
      <c r="W3" s="69" t="str">
        <f>IF(U3="N/A", IF(V3="N/A", "N/A", "Error: check assigned scores"), IF(V3="N/A","Error: check assigned scores",U3*V3))</f>
        <v>N/A</v>
      </c>
      <c r="X3" s="7"/>
      <c r="Y3" s="7"/>
      <c r="Z3" s="7"/>
      <c r="AA3" s="7"/>
    </row>
    <row r="4" spans="1:27" ht="100" x14ac:dyDescent="0.3">
      <c r="A4" s="7" t="s">
        <v>56</v>
      </c>
      <c r="B4" s="7" t="s">
        <v>57</v>
      </c>
      <c r="C4" s="7" t="s">
        <v>58</v>
      </c>
      <c r="D4" s="7" t="s">
        <v>52</v>
      </c>
      <c r="E4" s="7" t="s">
        <v>53</v>
      </c>
      <c r="F4" s="7" t="s">
        <v>53</v>
      </c>
      <c r="G4" s="7" t="s">
        <v>53</v>
      </c>
      <c r="H4" s="7" t="str">
        <f t="shared" ref="H4:H19" si="0">IF(E4="N/A", "N/A", (F4+G4)/2)</f>
        <v>N/A</v>
      </c>
      <c r="I4" s="7" t="s">
        <v>52</v>
      </c>
      <c r="J4" s="7" t="s">
        <v>53</v>
      </c>
      <c r="K4" s="7" t="s">
        <v>53</v>
      </c>
      <c r="L4" s="7" t="s">
        <v>53</v>
      </c>
      <c r="M4" s="7" t="str">
        <f t="shared" ref="M4:M14" si="1">IF(J4="N/A", "N/A", (K4+L4)/2)</f>
        <v>N/A</v>
      </c>
      <c r="N4" s="7" t="str">
        <f t="shared" ref="N4:N14" si="2">IF(E4 = "N/A", IF(J4="N/A", "N/A", J4), IF(J4="N/A", E4, (E4+J4)/2))</f>
        <v>N/A</v>
      </c>
      <c r="O4" s="7" t="str">
        <f t="shared" ref="O4:O14" si="3">IF(H4 = "N/A", IF(M4="N/A", "N/A",M4), IF(M4="N/A", H4, (H4+M4)/2))</f>
        <v>N/A</v>
      </c>
      <c r="P4" s="7" t="s">
        <v>52</v>
      </c>
      <c r="Q4" s="7" t="s">
        <v>53</v>
      </c>
      <c r="R4" s="7" t="s">
        <v>53</v>
      </c>
      <c r="S4" s="7" t="s">
        <v>53</v>
      </c>
      <c r="T4" s="68" t="str">
        <f t="shared" ref="T4:T19" si="4">IF(Q4="N/A", "N/A", (R4+S4)/2)</f>
        <v>N/A</v>
      </c>
      <c r="U4" s="68" t="str">
        <f t="shared" ref="U4:U19" si="5">IF(N4="N/A", IF(Q4="N/A", "N/A", Q4), IF(Q4="N/A", N4, (N4+Q4)/2))</f>
        <v>N/A</v>
      </c>
      <c r="V4" s="68" t="str">
        <f t="shared" ref="V4:V19" si="6">IF(O4="N/A", IF(T4="N/A", "N/A",T4), IF(T4="N/A", O4, (O4+T4)/2))</f>
        <v>N/A</v>
      </c>
      <c r="W4" s="69" t="str">
        <f t="shared" ref="W4:W19" si="7">IF(U4="N/A", IF(V4="N/A", "N/A", "Error: check assigned scores"), IF(V4="N/A","Error: check assigned scores",U4*V4))</f>
        <v>N/A</v>
      </c>
      <c r="X4" s="7"/>
      <c r="Y4" s="7"/>
      <c r="Z4" s="7"/>
      <c r="AA4" s="7"/>
    </row>
    <row r="5" spans="1:27" ht="100" x14ac:dyDescent="0.3">
      <c r="A5" s="52" t="s">
        <v>62</v>
      </c>
      <c r="B5" s="7" t="s">
        <v>63</v>
      </c>
      <c r="C5" s="7" t="s">
        <v>64</v>
      </c>
      <c r="D5" s="7" t="s">
        <v>295</v>
      </c>
      <c r="E5" s="7">
        <v>2</v>
      </c>
      <c r="F5" s="7">
        <v>1</v>
      </c>
      <c r="G5" s="7">
        <v>1</v>
      </c>
      <c r="H5" s="7">
        <f t="shared" si="0"/>
        <v>1</v>
      </c>
      <c r="I5" s="7" t="s">
        <v>52</v>
      </c>
      <c r="J5" s="7" t="s">
        <v>53</v>
      </c>
      <c r="K5" s="7" t="s">
        <v>53</v>
      </c>
      <c r="L5" s="7" t="s">
        <v>53</v>
      </c>
      <c r="M5" s="7" t="str">
        <f t="shared" si="1"/>
        <v>N/A</v>
      </c>
      <c r="N5" s="7">
        <f t="shared" si="2"/>
        <v>2</v>
      </c>
      <c r="O5" s="7">
        <f t="shared" si="3"/>
        <v>1</v>
      </c>
      <c r="P5" s="7" t="s">
        <v>52</v>
      </c>
      <c r="Q5" s="7" t="s">
        <v>53</v>
      </c>
      <c r="R5" s="7" t="s">
        <v>53</v>
      </c>
      <c r="S5" s="7" t="s">
        <v>53</v>
      </c>
      <c r="T5" s="68" t="str">
        <f t="shared" si="4"/>
        <v>N/A</v>
      </c>
      <c r="U5" s="68">
        <f t="shared" si="5"/>
        <v>2</v>
      </c>
      <c r="V5" s="68">
        <f t="shared" si="6"/>
        <v>1</v>
      </c>
      <c r="W5" s="69">
        <f t="shared" si="7"/>
        <v>2</v>
      </c>
      <c r="X5" s="7"/>
      <c r="Y5" s="7"/>
      <c r="Z5" s="7" t="s">
        <v>296</v>
      </c>
      <c r="AA5" s="7" t="s">
        <v>188</v>
      </c>
    </row>
    <row r="6" spans="1:27" ht="112.5" x14ac:dyDescent="0.3">
      <c r="A6" s="7" t="s">
        <v>69</v>
      </c>
      <c r="B6" s="7" t="s">
        <v>49</v>
      </c>
      <c r="C6" s="7" t="s">
        <v>70</v>
      </c>
      <c r="D6" s="7" t="s">
        <v>52</v>
      </c>
      <c r="E6" s="7" t="s">
        <v>53</v>
      </c>
      <c r="F6" s="7" t="s">
        <v>53</v>
      </c>
      <c r="G6" s="7" t="s">
        <v>53</v>
      </c>
      <c r="H6" s="7" t="str">
        <f t="shared" si="0"/>
        <v>N/A</v>
      </c>
      <c r="I6" s="7" t="s">
        <v>52</v>
      </c>
      <c r="J6" s="7" t="s">
        <v>53</v>
      </c>
      <c r="K6" s="7" t="s">
        <v>53</v>
      </c>
      <c r="L6" s="7" t="s">
        <v>53</v>
      </c>
      <c r="M6" s="7" t="str">
        <f t="shared" si="1"/>
        <v>N/A</v>
      </c>
      <c r="N6" s="7" t="str">
        <f t="shared" si="2"/>
        <v>N/A</v>
      </c>
      <c r="O6" s="7" t="str">
        <f t="shared" si="3"/>
        <v>N/A</v>
      </c>
      <c r="P6" s="7" t="s">
        <v>52</v>
      </c>
      <c r="Q6" s="7" t="s">
        <v>53</v>
      </c>
      <c r="R6" s="7" t="s">
        <v>53</v>
      </c>
      <c r="S6" s="7" t="s">
        <v>53</v>
      </c>
      <c r="T6" s="68" t="str">
        <f t="shared" si="4"/>
        <v>N/A</v>
      </c>
      <c r="U6" s="68" t="str">
        <f t="shared" si="5"/>
        <v>N/A</v>
      </c>
      <c r="V6" s="68" t="str">
        <f t="shared" si="6"/>
        <v>N/A</v>
      </c>
      <c r="W6" s="69" t="str">
        <f t="shared" si="7"/>
        <v>N/A</v>
      </c>
      <c r="X6" s="7"/>
      <c r="Y6" s="7"/>
      <c r="Z6" s="7"/>
      <c r="AA6" s="7"/>
    </row>
    <row r="7" spans="1:27" ht="75" x14ac:dyDescent="0.3">
      <c r="A7" s="7" t="s">
        <v>74</v>
      </c>
      <c r="B7" s="7" t="s">
        <v>49</v>
      </c>
      <c r="C7" s="7" t="s">
        <v>75</v>
      </c>
      <c r="D7" s="7" t="s">
        <v>52</v>
      </c>
      <c r="E7" s="7" t="s">
        <v>53</v>
      </c>
      <c r="F7" s="7" t="s">
        <v>53</v>
      </c>
      <c r="G7" s="7" t="s">
        <v>53</v>
      </c>
      <c r="H7" s="7" t="str">
        <f t="shared" si="0"/>
        <v>N/A</v>
      </c>
      <c r="I7" s="7" t="s">
        <v>52</v>
      </c>
      <c r="J7" s="7" t="s">
        <v>53</v>
      </c>
      <c r="K7" s="7" t="s">
        <v>53</v>
      </c>
      <c r="L7" s="7" t="s">
        <v>53</v>
      </c>
      <c r="M7" s="7" t="str">
        <f t="shared" si="1"/>
        <v>N/A</v>
      </c>
      <c r="N7" s="7" t="str">
        <f t="shared" si="2"/>
        <v>N/A</v>
      </c>
      <c r="O7" s="7" t="str">
        <f t="shared" si="3"/>
        <v>N/A</v>
      </c>
      <c r="P7" s="7" t="s">
        <v>52</v>
      </c>
      <c r="Q7" s="7" t="s">
        <v>53</v>
      </c>
      <c r="R7" s="7" t="s">
        <v>53</v>
      </c>
      <c r="S7" s="7" t="s">
        <v>53</v>
      </c>
      <c r="T7" s="68" t="str">
        <f t="shared" si="4"/>
        <v>N/A</v>
      </c>
      <c r="U7" s="68" t="str">
        <f t="shared" si="5"/>
        <v>N/A</v>
      </c>
      <c r="V7" s="68" t="str">
        <f t="shared" si="6"/>
        <v>N/A</v>
      </c>
      <c r="W7" s="69" t="str">
        <f t="shared" si="7"/>
        <v>N/A</v>
      </c>
      <c r="X7" s="7"/>
      <c r="Y7" s="7"/>
      <c r="Z7" s="7"/>
      <c r="AA7" s="7"/>
    </row>
    <row r="8" spans="1:27" ht="87.5" x14ac:dyDescent="0.3">
      <c r="A8" s="7" t="s">
        <v>80</v>
      </c>
      <c r="B8" s="7" t="s">
        <v>49</v>
      </c>
      <c r="C8" s="7" t="s">
        <v>81</v>
      </c>
      <c r="D8" s="7" t="s">
        <v>52</v>
      </c>
      <c r="E8" s="7" t="s">
        <v>53</v>
      </c>
      <c r="F8" s="7" t="s">
        <v>53</v>
      </c>
      <c r="G8" s="7" t="s">
        <v>53</v>
      </c>
      <c r="H8" s="7" t="str">
        <f t="shared" si="0"/>
        <v>N/A</v>
      </c>
      <c r="I8" s="7" t="s">
        <v>52</v>
      </c>
      <c r="J8" s="7" t="s">
        <v>53</v>
      </c>
      <c r="K8" s="7" t="s">
        <v>53</v>
      </c>
      <c r="L8" s="7" t="s">
        <v>53</v>
      </c>
      <c r="M8" s="7" t="str">
        <f t="shared" si="1"/>
        <v>N/A</v>
      </c>
      <c r="N8" s="7" t="str">
        <f t="shared" si="2"/>
        <v>N/A</v>
      </c>
      <c r="O8" s="7" t="str">
        <f t="shared" si="3"/>
        <v>N/A</v>
      </c>
      <c r="P8" s="7" t="s">
        <v>52</v>
      </c>
      <c r="Q8" s="7" t="s">
        <v>53</v>
      </c>
      <c r="R8" s="7" t="s">
        <v>53</v>
      </c>
      <c r="S8" s="7" t="s">
        <v>53</v>
      </c>
      <c r="T8" s="68" t="str">
        <f t="shared" si="4"/>
        <v>N/A</v>
      </c>
      <c r="U8" s="68" t="str">
        <f t="shared" si="5"/>
        <v>N/A</v>
      </c>
      <c r="V8" s="68" t="str">
        <f t="shared" si="6"/>
        <v>N/A</v>
      </c>
      <c r="W8" s="69" t="str">
        <f t="shared" si="7"/>
        <v>N/A</v>
      </c>
      <c r="X8" s="7"/>
      <c r="Y8" s="7"/>
      <c r="Z8" s="7"/>
      <c r="AA8" s="7"/>
    </row>
    <row r="9" spans="1:27" ht="87.5" x14ac:dyDescent="0.3">
      <c r="A9" s="7" t="s">
        <v>85</v>
      </c>
      <c r="B9" s="7" t="s">
        <v>49</v>
      </c>
      <c r="C9" s="7" t="s">
        <v>86</v>
      </c>
      <c r="D9" s="7" t="s">
        <v>52</v>
      </c>
      <c r="E9" s="7" t="s">
        <v>53</v>
      </c>
      <c r="F9" s="7" t="s">
        <v>53</v>
      </c>
      <c r="G9" s="7" t="s">
        <v>53</v>
      </c>
      <c r="H9" s="7" t="str">
        <f t="shared" si="0"/>
        <v>N/A</v>
      </c>
      <c r="I9" s="7" t="s">
        <v>52</v>
      </c>
      <c r="J9" s="7" t="s">
        <v>53</v>
      </c>
      <c r="K9" s="7" t="s">
        <v>53</v>
      </c>
      <c r="L9" s="7" t="s">
        <v>53</v>
      </c>
      <c r="M9" s="7" t="str">
        <f t="shared" si="1"/>
        <v>N/A</v>
      </c>
      <c r="N9" s="7" t="str">
        <f t="shared" si="2"/>
        <v>N/A</v>
      </c>
      <c r="O9" s="7" t="str">
        <f t="shared" si="3"/>
        <v>N/A</v>
      </c>
      <c r="P9" s="7" t="s">
        <v>52</v>
      </c>
      <c r="Q9" s="7" t="s">
        <v>53</v>
      </c>
      <c r="R9" s="7" t="s">
        <v>53</v>
      </c>
      <c r="S9" s="7" t="s">
        <v>53</v>
      </c>
      <c r="T9" s="68" t="str">
        <f t="shared" si="4"/>
        <v>N/A</v>
      </c>
      <c r="U9" s="68" t="str">
        <f t="shared" si="5"/>
        <v>N/A</v>
      </c>
      <c r="V9" s="68" t="str">
        <f t="shared" si="6"/>
        <v>N/A</v>
      </c>
      <c r="W9" s="69" t="str">
        <f t="shared" si="7"/>
        <v>N/A</v>
      </c>
      <c r="X9" s="7"/>
      <c r="Y9" s="7"/>
      <c r="Z9" s="7"/>
      <c r="AA9" s="7"/>
    </row>
    <row r="10" spans="1:27" ht="125" x14ac:dyDescent="0.3">
      <c r="A10" s="7" t="s">
        <v>90</v>
      </c>
      <c r="B10" s="7" t="s">
        <v>49</v>
      </c>
      <c r="C10" s="7" t="s">
        <v>91</v>
      </c>
      <c r="D10" s="7" t="s">
        <v>52</v>
      </c>
      <c r="E10" s="7" t="s">
        <v>53</v>
      </c>
      <c r="F10" s="7" t="s">
        <v>53</v>
      </c>
      <c r="G10" s="7" t="s">
        <v>53</v>
      </c>
      <c r="H10" s="7" t="str">
        <f t="shared" si="0"/>
        <v>N/A</v>
      </c>
      <c r="I10" s="7" t="s">
        <v>52</v>
      </c>
      <c r="J10" s="7" t="s">
        <v>53</v>
      </c>
      <c r="K10" s="7" t="s">
        <v>53</v>
      </c>
      <c r="L10" s="7" t="s">
        <v>53</v>
      </c>
      <c r="M10" s="7" t="str">
        <f t="shared" si="1"/>
        <v>N/A</v>
      </c>
      <c r="N10" s="7" t="str">
        <f t="shared" si="2"/>
        <v>N/A</v>
      </c>
      <c r="O10" s="7" t="str">
        <f t="shared" si="3"/>
        <v>N/A</v>
      </c>
      <c r="P10" s="7" t="s">
        <v>52</v>
      </c>
      <c r="Q10" s="7" t="s">
        <v>53</v>
      </c>
      <c r="R10" s="7" t="s">
        <v>53</v>
      </c>
      <c r="S10" s="7" t="s">
        <v>53</v>
      </c>
      <c r="T10" s="68" t="str">
        <f t="shared" si="4"/>
        <v>N/A</v>
      </c>
      <c r="U10" s="68" t="str">
        <f t="shared" si="5"/>
        <v>N/A</v>
      </c>
      <c r="V10" s="68" t="str">
        <f t="shared" si="6"/>
        <v>N/A</v>
      </c>
      <c r="W10" s="69" t="str">
        <f t="shared" si="7"/>
        <v>N/A</v>
      </c>
      <c r="X10" s="7"/>
      <c r="Y10" s="7"/>
      <c r="Z10" s="7"/>
      <c r="AA10" s="7"/>
    </row>
    <row r="11" spans="1:27" ht="125" x14ac:dyDescent="0.25">
      <c r="A11" s="7" t="s">
        <v>95</v>
      </c>
      <c r="B11" s="7" t="s">
        <v>49</v>
      </c>
      <c r="C11" s="7" t="s">
        <v>96</v>
      </c>
      <c r="D11" s="97" t="s">
        <v>297</v>
      </c>
      <c r="E11" s="56">
        <v>-1</v>
      </c>
      <c r="F11" s="56">
        <v>3</v>
      </c>
      <c r="G11" s="56">
        <v>1</v>
      </c>
      <c r="H11" s="7">
        <f t="shared" si="0"/>
        <v>2</v>
      </c>
      <c r="I11" s="56" t="s">
        <v>52</v>
      </c>
      <c r="J11" s="7" t="s">
        <v>53</v>
      </c>
      <c r="K11" s="7" t="s">
        <v>53</v>
      </c>
      <c r="L11" s="7" t="s">
        <v>53</v>
      </c>
      <c r="M11" s="7" t="str">
        <f t="shared" si="1"/>
        <v>N/A</v>
      </c>
      <c r="N11" s="7">
        <f t="shared" si="2"/>
        <v>-1</v>
      </c>
      <c r="O11" s="7">
        <f t="shared" si="3"/>
        <v>2</v>
      </c>
      <c r="P11" s="56" t="s">
        <v>52</v>
      </c>
      <c r="Q11" s="7" t="s">
        <v>53</v>
      </c>
      <c r="R11" s="7" t="s">
        <v>53</v>
      </c>
      <c r="S11" s="7" t="s">
        <v>53</v>
      </c>
      <c r="T11" s="68" t="str">
        <f t="shared" si="4"/>
        <v>N/A</v>
      </c>
      <c r="U11" s="68">
        <f t="shared" si="5"/>
        <v>-1</v>
      </c>
      <c r="V11" s="68">
        <f t="shared" si="6"/>
        <v>2</v>
      </c>
      <c r="W11" s="69">
        <f t="shared" si="7"/>
        <v>-2</v>
      </c>
      <c r="X11" s="54">
        <v>2030</v>
      </c>
      <c r="Y11" s="7"/>
      <c r="Z11" s="7" t="s">
        <v>298</v>
      </c>
      <c r="AA11" s="7" t="s">
        <v>299</v>
      </c>
    </row>
    <row r="12" spans="1:27" ht="287.5" x14ac:dyDescent="0.3">
      <c r="A12" s="73" t="s">
        <v>102</v>
      </c>
      <c r="B12" s="56" t="s">
        <v>63</v>
      </c>
      <c r="C12" s="56" t="s">
        <v>103</v>
      </c>
      <c r="D12" s="56" t="s">
        <v>300</v>
      </c>
      <c r="E12" s="56">
        <v>3</v>
      </c>
      <c r="F12" s="56">
        <v>3</v>
      </c>
      <c r="G12" s="56">
        <v>3</v>
      </c>
      <c r="H12" s="7">
        <f t="shared" si="0"/>
        <v>3</v>
      </c>
      <c r="I12" s="7" t="s">
        <v>52</v>
      </c>
      <c r="J12" s="7" t="s">
        <v>53</v>
      </c>
      <c r="K12" s="7" t="s">
        <v>53</v>
      </c>
      <c r="L12" s="7" t="s">
        <v>53</v>
      </c>
      <c r="M12" s="7" t="str">
        <f t="shared" si="1"/>
        <v>N/A</v>
      </c>
      <c r="N12" s="7">
        <f>IF(E12 = "N/A", IF(J12="N/A", "N/A", J12), IF(J12="N/A", E12, (E12+J12)/2))</f>
        <v>3</v>
      </c>
      <c r="O12" s="7">
        <f t="shared" si="3"/>
        <v>3</v>
      </c>
      <c r="P12" s="56" t="s">
        <v>52</v>
      </c>
      <c r="Q12" s="93" t="s">
        <v>53</v>
      </c>
      <c r="R12" s="93" t="s">
        <v>53</v>
      </c>
      <c r="S12" s="93" t="s">
        <v>53</v>
      </c>
      <c r="T12" s="68" t="str">
        <f t="shared" si="4"/>
        <v>N/A</v>
      </c>
      <c r="U12" s="68">
        <f t="shared" si="5"/>
        <v>3</v>
      </c>
      <c r="V12" s="68">
        <f t="shared" si="6"/>
        <v>3</v>
      </c>
      <c r="W12" s="69">
        <f t="shared" si="7"/>
        <v>9</v>
      </c>
      <c r="X12" s="56">
        <v>2050</v>
      </c>
      <c r="Y12" s="56" t="s">
        <v>301</v>
      </c>
      <c r="Z12" s="56" t="s">
        <v>302</v>
      </c>
      <c r="AA12" s="56" t="s">
        <v>303</v>
      </c>
    </row>
    <row r="13" spans="1:27" ht="237.5" x14ac:dyDescent="0.3">
      <c r="A13" s="52" t="s">
        <v>109</v>
      </c>
      <c r="B13" s="7" t="s">
        <v>63</v>
      </c>
      <c r="C13" s="7" t="s">
        <v>110</v>
      </c>
      <c r="D13" s="7" t="s">
        <v>304</v>
      </c>
      <c r="E13" s="7" t="s">
        <v>53</v>
      </c>
      <c r="F13" s="7" t="s">
        <v>53</v>
      </c>
      <c r="G13" s="7" t="s">
        <v>53</v>
      </c>
      <c r="H13" s="7" t="str">
        <f t="shared" si="0"/>
        <v>N/A</v>
      </c>
      <c r="I13" s="7" t="s">
        <v>52</v>
      </c>
      <c r="J13" s="7" t="s">
        <v>53</v>
      </c>
      <c r="K13" s="7" t="s">
        <v>53</v>
      </c>
      <c r="L13" s="7" t="s">
        <v>53</v>
      </c>
      <c r="M13" s="7" t="str">
        <f t="shared" si="1"/>
        <v>N/A</v>
      </c>
      <c r="N13" s="7" t="str">
        <f t="shared" si="2"/>
        <v>N/A</v>
      </c>
      <c r="O13" s="7" t="str">
        <f t="shared" si="3"/>
        <v>N/A</v>
      </c>
      <c r="P13" s="7" t="s">
        <v>305</v>
      </c>
      <c r="Q13" s="7">
        <v>1</v>
      </c>
      <c r="R13" s="7">
        <v>2</v>
      </c>
      <c r="S13" s="7">
        <v>2</v>
      </c>
      <c r="T13" s="68">
        <f t="shared" si="4"/>
        <v>2</v>
      </c>
      <c r="U13" s="68">
        <f t="shared" si="5"/>
        <v>1</v>
      </c>
      <c r="V13" s="68">
        <f t="shared" si="6"/>
        <v>2</v>
      </c>
      <c r="W13" s="69">
        <f t="shared" si="7"/>
        <v>2</v>
      </c>
      <c r="X13" s="7"/>
      <c r="Y13" s="7"/>
      <c r="Z13" s="56" t="s">
        <v>188</v>
      </c>
      <c r="AA13" s="7" t="s">
        <v>306</v>
      </c>
    </row>
    <row r="14" spans="1:27" ht="225" x14ac:dyDescent="0.25">
      <c r="A14" s="7" t="s">
        <v>116</v>
      </c>
      <c r="B14" s="7" t="s">
        <v>57</v>
      </c>
      <c r="C14" s="7" t="s">
        <v>117</v>
      </c>
      <c r="D14" s="53" t="s">
        <v>307</v>
      </c>
      <c r="E14" s="7">
        <v>3</v>
      </c>
      <c r="F14" s="7">
        <v>2</v>
      </c>
      <c r="G14" s="7">
        <v>3</v>
      </c>
      <c r="H14" s="7">
        <f t="shared" si="0"/>
        <v>2.5</v>
      </c>
      <c r="I14" s="7" t="s">
        <v>52</v>
      </c>
      <c r="J14" s="7" t="s">
        <v>53</v>
      </c>
      <c r="K14" s="7" t="s">
        <v>53</v>
      </c>
      <c r="L14" s="7" t="s">
        <v>53</v>
      </c>
      <c r="M14" s="7" t="str">
        <f t="shared" si="1"/>
        <v>N/A</v>
      </c>
      <c r="N14" s="7">
        <f t="shared" si="2"/>
        <v>3</v>
      </c>
      <c r="O14" s="7">
        <f t="shared" si="3"/>
        <v>2.5</v>
      </c>
      <c r="P14" s="95" t="s">
        <v>52</v>
      </c>
      <c r="Q14" s="83" t="s">
        <v>53</v>
      </c>
      <c r="R14" s="83" t="s">
        <v>53</v>
      </c>
      <c r="S14" s="83" t="s">
        <v>53</v>
      </c>
      <c r="T14" s="68" t="str">
        <f t="shared" si="4"/>
        <v>N/A</v>
      </c>
      <c r="U14" s="68">
        <f t="shared" si="5"/>
        <v>3</v>
      </c>
      <c r="V14" s="68">
        <f t="shared" si="6"/>
        <v>2.5</v>
      </c>
      <c r="W14" s="69">
        <f t="shared" si="7"/>
        <v>7.5</v>
      </c>
      <c r="X14" s="7">
        <v>2030</v>
      </c>
      <c r="Y14" s="7" t="s">
        <v>308</v>
      </c>
      <c r="Z14" s="56" t="s">
        <v>302</v>
      </c>
      <c r="AA14" s="7" t="s">
        <v>309</v>
      </c>
    </row>
    <row r="15" spans="1:27" ht="409.5" x14ac:dyDescent="0.3">
      <c r="A15" s="52" t="s">
        <v>123</v>
      </c>
      <c r="B15" s="7" t="s">
        <v>63</v>
      </c>
      <c r="C15" s="7" t="s">
        <v>124</v>
      </c>
      <c r="D15" s="7" t="s">
        <v>310</v>
      </c>
      <c r="E15" s="7" t="s">
        <v>53</v>
      </c>
      <c r="F15" s="7" t="s">
        <v>53</v>
      </c>
      <c r="G15" s="7" t="s">
        <v>53</v>
      </c>
      <c r="H15" s="7" t="str">
        <f t="shared" si="0"/>
        <v>N/A</v>
      </c>
      <c r="I15" s="7" t="s">
        <v>311</v>
      </c>
      <c r="J15" s="7" t="s">
        <v>53</v>
      </c>
      <c r="K15" s="7" t="s">
        <v>53</v>
      </c>
      <c r="L15" s="7" t="s">
        <v>53</v>
      </c>
      <c r="M15" s="7" t="str">
        <f t="shared" ref="M15:M19" si="8">IF(J15="N/A", "N/A", (K15+L15)/2)</f>
        <v>N/A</v>
      </c>
      <c r="N15" s="7" t="str">
        <f t="shared" ref="N15:N19" si="9">IF(E15 = "N/A", IF(J15="N/A", "N/A", J15), IF(J15="N/A", E15, (E15+J15)/2))</f>
        <v>N/A</v>
      </c>
      <c r="O15" s="7" t="str">
        <f t="shared" ref="O15:O19" si="10">IF(H15 = "N/A", IF(M15="N/A", "N/A",M15), IF(M15="N/A", H15, (H15+M15)/2))</f>
        <v>N/A</v>
      </c>
      <c r="P15" s="7" t="s">
        <v>312</v>
      </c>
      <c r="Q15" s="7">
        <v>2</v>
      </c>
      <c r="R15" s="7">
        <v>1</v>
      </c>
      <c r="S15" s="7">
        <v>3</v>
      </c>
      <c r="T15" s="68">
        <f t="shared" si="4"/>
        <v>2</v>
      </c>
      <c r="U15" s="68">
        <f t="shared" si="5"/>
        <v>2</v>
      </c>
      <c r="V15" s="68">
        <f t="shared" si="6"/>
        <v>2</v>
      </c>
      <c r="W15" s="69">
        <f t="shared" si="7"/>
        <v>4</v>
      </c>
      <c r="X15" s="7">
        <v>2030</v>
      </c>
      <c r="Y15" s="7" t="s">
        <v>313</v>
      </c>
      <c r="Z15" s="87" t="s">
        <v>314</v>
      </c>
      <c r="AA15" s="87" t="s">
        <v>315</v>
      </c>
    </row>
    <row r="16" spans="1:27" ht="150" x14ac:dyDescent="0.3">
      <c r="A16" s="52" t="s">
        <v>130</v>
      </c>
      <c r="B16" s="7" t="s">
        <v>63</v>
      </c>
      <c r="C16" s="7" t="s">
        <v>131</v>
      </c>
      <c r="D16" s="7" t="s">
        <v>316</v>
      </c>
      <c r="E16" s="7" t="s">
        <v>53</v>
      </c>
      <c r="F16" s="7" t="s">
        <v>53</v>
      </c>
      <c r="G16" s="7" t="s">
        <v>53</v>
      </c>
      <c r="H16" s="7" t="str">
        <f t="shared" si="0"/>
        <v>N/A</v>
      </c>
      <c r="I16" s="7" t="s">
        <v>317</v>
      </c>
      <c r="J16" s="7" t="s">
        <v>53</v>
      </c>
      <c r="K16" s="7" t="s">
        <v>53</v>
      </c>
      <c r="L16" s="7" t="s">
        <v>53</v>
      </c>
      <c r="M16" s="7" t="str">
        <f t="shared" si="8"/>
        <v>N/A</v>
      </c>
      <c r="N16" s="7" t="str">
        <f t="shared" si="9"/>
        <v>N/A</v>
      </c>
      <c r="O16" s="7" t="str">
        <f t="shared" si="10"/>
        <v>N/A</v>
      </c>
      <c r="P16" s="7" t="s">
        <v>318</v>
      </c>
      <c r="Q16" s="7">
        <v>1</v>
      </c>
      <c r="R16" s="7">
        <v>2</v>
      </c>
      <c r="S16" s="7">
        <v>2</v>
      </c>
      <c r="T16" s="68">
        <f t="shared" si="4"/>
        <v>2</v>
      </c>
      <c r="U16" s="68">
        <f t="shared" si="5"/>
        <v>1</v>
      </c>
      <c r="V16" s="68">
        <f t="shared" si="6"/>
        <v>2</v>
      </c>
      <c r="W16" s="69">
        <f t="shared" si="7"/>
        <v>2</v>
      </c>
      <c r="X16" s="7"/>
      <c r="Y16" s="7" t="s">
        <v>319</v>
      </c>
      <c r="Z16" s="7" t="s">
        <v>320</v>
      </c>
      <c r="AA16" s="7" t="s">
        <v>321</v>
      </c>
    </row>
    <row r="17" spans="1:27" ht="176.5" customHeight="1" x14ac:dyDescent="0.3">
      <c r="A17" s="7" t="s">
        <v>137</v>
      </c>
      <c r="B17" s="7" t="s">
        <v>49</v>
      </c>
      <c r="C17" s="7" t="s">
        <v>138</v>
      </c>
      <c r="D17" s="7" t="s">
        <v>322</v>
      </c>
      <c r="E17" s="7" t="s">
        <v>53</v>
      </c>
      <c r="F17" s="7" t="s">
        <v>53</v>
      </c>
      <c r="G17" s="7" t="s">
        <v>53</v>
      </c>
      <c r="H17" s="7" t="str">
        <f t="shared" si="0"/>
        <v>N/A</v>
      </c>
      <c r="I17" s="7" t="s">
        <v>323</v>
      </c>
      <c r="J17" s="7" t="s">
        <v>53</v>
      </c>
      <c r="K17" s="7" t="s">
        <v>53</v>
      </c>
      <c r="L17" s="7" t="s">
        <v>53</v>
      </c>
      <c r="M17" s="7" t="str">
        <f t="shared" si="8"/>
        <v>N/A</v>
      </c>
      <c r="N17" s="7" t="str">
        <f t="shared" si="9"/>
        <v>N/A</v>
      </c>
      <c r="O17" s="7" t="str">
        <f t="shared" si="10"/>
        <v>N/A</v>
      </c>
      <c r="P17" s="7" t="s">
        <v>324</v>
      </c>
      <c r="Q17" s="7">
        <v>0</v>
      </c>
      <c r="R17" s="7">
        <v>1</v>
      </c>
      <c r="S17" s="7">
        <v>2</v>
      </c>
      <c r="T17" s="68">
        <f t="shared" si="4"/>
        <v>1.5</v>
      </c>
      <c r="U17" s="68">
        <f t="shared" si="5"/>
        <v>0</v>
      </c>
      <c r="V17" s="68">
        <f t="shared" si="6"/>
        <v>1.5</v>
      </c>
      <c r="W17" s="69">
        <f t="shared" si="7"/>
        <v>0</v>
      </c>
      <c r="X17" s="7"/>
      <c r="Y17" s="7" t="s">
        <v>325</v>
      </c>
      <c r="Z17" s="7" t="s">
        <v>326</v>
      </c>
      <c r="AA17" s="7" t="s">
        <v>327</v>
      </c>
    </row>
    <row r="18" spans="1:27" ht="87.5" x14ac:dyDescent="0.3">
      <c r="A18" s="7" t="s">
        <v>144</v>
      </c>
      <c r="B18" s="7" t="s">
        <v>49</v>
      </c>
      <c r="C18" s="7" t="s">
        <v>145</v>
      </c>
      <c r="D18" s="7" t="s">
        <v>52</v>
      </c>
      <c r="E18" s="7" t="s">
        <v>53</v>
      </c>
      <c r="F18" s="7" t="s">
        <v>53</v>
      </c>
      <c r="G18" s="7" t="s">
        <v>53</v>
      </c>
      <c r="H18" s="7" t="str">
        <f t="shared" si="0"/>
        <v>N/A</v>
      </c>
      <c r="I18" s="7" t="s">
        <v>52</v>
      </c>
      <c r="J18" s="7" t="s">
        <v>53</v>
      </c>
      <c r="K18" s="7" t="s">
        <v>53</v>
      </c>
      <c r="L18" s="7" t="s">
        <v>53</v>
      </c>
      <c r="M18" s="7" t="str">
        <f t="shared" si="8"/>
        <v>N/A</v>
      </c>
      <c r="N18" s="7" t="str">
        <f t="shared" si="9"/>
        <v>N/A</v>
      </c>
      <c r="O18" s="7" t="str">
        <f t="shared" si="10"/>
        <v>N/A</v>
      </c>
      <c r="P18" s="7" t="s">
        <v>52</v>
      </c>
      <c r="Q18" s="7" t="s">
        <v>53</v>
      </c>
      <c r="R18" s="7" t="s">
        <v>53</v>
      </c>
      <c r="S18" s="7" t="s">
        <v>53</v>
      </c>
      <c r="T18" s="68" t="str">
        <f t="shared" si="4"/>
        <v>N/A</v>
      </c>
      <c r="U18" s="68" t="str">
        <f t="shared" si="5"/>
        <v>N/A</v>
      </c>
      <c r="V18" s="68" t="str">
        <f t="shared" si="6"/>
        <v>N/A</v>
      </c>
      <c r="W18" s="69" t="str">
        <f t="shared" si="7"/>
        <v>N/A</v>
      </c>
      <c r="X18" s="7"/>
      <c r="Y18" s="7"/>
      <c r="Z18" s="7"/>
      <c r="AA18" s="7"/>
    </row>
    <row r="19" spans="1:27" ht="251.5" customHeight="1" x14ac:dyDescent="0.3">
      <c r="A19" s="7" t="s">
        <v>150</v>
      </c>
      <c r="B19" s="7" t="s">
        <v>49</v>
      </c>
      <c r="C19" s="7" t="s">
        <v>151</v>
      </c>
      <c r="D19" s="7" t="s">
        <v>328</v>
      </c>
      <c r="E19" s="7">
        <v>1</v>
      </c>
      <c r="F19" s="7">
        <v>1</v>
      </c>
      <c r="G19" s="7">
        <v>1</v>
      </c>
      <c r="H19" s="7">
        <f t="shared" si="0"/>
        <v>1</v>
      </c>
      <c r="I19" s="7" t="s">
        <v>52</v>
      </c>
      <c r="J19" s="7" t="s">
        <v>53</v>
      </c>
      <c r="K19" s="7" t="s">
        <v>53</v>
      </c>
      <c r="L19" s="7" t="s">
        <v>53</v>
      </c>
      <c r="M19" s="7" t="str">
        <f t="shared" si="8"/>
        <v>N/A</v>
      </c>
      <c r="N19" s="7">
        <f t="shared" si="9"/>
        <v>1</v>
      </c>
      <c r="O19" s="7">
        <f t="shared" si="10"/>
        <v>1</v>
      </c>
      <c r="P19" s="7" t="s">
        <v>52</v>
      </c>
      <c r="Q19" s="7" t="s">
        <v>53</v>
      </c>
      <c r="R19" s="7" t="s">
        <v>53</v>
      </c>
      <c r="S19" s="7" t="s">
        <v>53</v>
      </c>
      <c r="T19" s="68" t="str">
        <f t="shared" si="4"/>
        <v>N/A</v>
      </c>
      <c r="U19" s="68">
        <f t="shared" si="5"/>
        <v>1</v>
      </c>
      <c r="V19" s="68">
        <f t="shared" si="6"/>
        <v>1</v>
      </c>
      <c r="W19" s="69">
        <f t="shared" si="7"/>
        <v>1</v>
      </c>
      <c r="X19" s="7"/>
      <c r="Y19" s="7" t="s">
        <v>329</v>
      </c>
      <c r="Z19" s="7" t="s">
        <v>292</v>
      </c>
      <c r="AA19" s="7" t="s">
        <v>330</v>
      </c>
    </row>
    <row r="20" spans="1:27" x14ac:dyDescent="0.3">
      <c r="A20" s="9"/>
      <c r="B20" s="9"/>
      <c r="C20" s="9"/>
      <c r="D20" s="9"/>
      <c r="E20" s="9"/>
      <c r="F20" s="9"/>
      <c r="G20" s="9"/>
      <c r="H20" s="9"/>
      <c r="I20" s="9"/>
      <c r="J20" s="9"/>
      <c r="K20" s="9"/>
      <c r="L20" s="9"/>
      <c r="M20" s="9"/>
      <c r="N20" s="9"/>
      <c r="O20" s="9"/>
      <c r="P20" s="9"/>
      <c r="Q20" s="9"/>
      <c r="R20" s="9"/>
      <c r="S20" s="9"/>
      <c r="T20" s="9"/>
      <c r="U20" s="63"/>
      <c r="V20" s="63"/>
      <c r="W20" s="63"/>
      <c r="X20" s="9"/>
      <c r="Y20" s="9"/>
      <c r="Z20" s="9"/>
      <c r="AA20" s="9"/>
    </row>
    <row r="21" spans="1:27" x14ac:dyDescent="0.3">
      <c r="A21" s="9"/>
      <c r="B21" s="9"/>
      <c r="C21" s="9"/>
      <c r="D21" s="9"/>
      <c r="E21" s="9"/>
      <c r="F21" s="9"/>
      <c r="G21" s="9"/>
      <c r="H21" s="9"/>
      <c r="I21" s="9"/>
      <c r="J21" s="9"/>
      <c r="K21" s="9"/>
      <c r="L21" s="9"/>
      <c r="M21" s="9"/>
      <c r="N21" s="9"/>
      <c r="O21" s="9"/>
      <c r="P21" s="9"/>
      <c r="Q21" s="9"/>
      <c r="R21" s="9"/>
      <c r="S21" s="9"/>
      <c r="T21" s="9"/>
      <c r="U21" s="63"/>
      <c r="V21" s="63"/>
      <c r="W21" s="63"/>
      <c r="X21" s="9"/>
      <c r="Y21" s="9"/>
      <c r="Z21" s="9"/>
      <c r="AA21" s="9"/>
    </row>
    <row r="22" spans="1:27" x14ac:dyDescent="0.3">
      <c r="A22" s="9"/>
      <c r="B22" s="9"/>
      <c r="C22" s="9"/>
      <c r="D22" s="9"/>
      <c r="E22" s="9"/>
      <c r="F22" s="9"/>
      <c r="G22" s="9"/>
      <c r="H22" s="9"/>
      <c r="I22" s="9"/>
      <c r="J22" s="9"/>
      <c r="K22" s="9"/>
      <c r="L22" s="9"/>
      <c r="M22" s="9"/>
      <c r="N22" s="9"/>
      <c r="O22" s="9"/>
      <c r="P22" s="9"/>
      <c r="Q22" s="9"/>
      <c r="R22" s="9"/>
      <c r="S22" s="9"/>
      <c r="T22" s="9"/>
      <c r="U22" s="63"/>
      <c r="V22" s="63"/>
      <c r="W22" s="63"/>
      <c r="X22" s="9"/>
      <c r="Y22" s="9"/>
      <c r="Z22" s="9"/>
      <c r="AA22" s="9"/>
    </row>
    <row r="23" spans="1:27" x14ac:dyDescent="0.3">
      <c r="A23" s="9"/>
      <c r="B23" s="9"/>
      <c r="C23" s="9"/>
      <c r="D23" s="9"/>
      <c r="E23" s="9"/>
      <c r="F23" s="9"/>
      <c r="G23" s="9"/>
      <c r="H23" s="9"/>
      <c r="I23" s="9"/>
      <c r="J23" s="9"/>
      <c r="K23" s="9"/>
      <c r="L23" s="9"/>
      <c r="M23" s="9"/>
      <c r="N23" s="9"/>
      <c r="O23" s="9"/>
      <c r="P23" s="9"/>
      <c r="Q23" s="9"/>
      <c r="R23" s="9"/>
      <c r="S23" s="9"/>
      <c r="T23" s="9"/>
      <c r="U23" s="63"/>
      <c r="V23" s="63"/>
      <c r="W23" s="63"/>
      <c r="X23" s="9"/>
      <c r="Y23" s="9"/>
      <c r="Z23" s="9"/>
      <c r="AA23" s="9"/>
    </row>
    <row r="24" spans="1:27" x14ac:dyDescent="0.3">
      <c r="A24" s="9"/>
      <c r="B24" s="9"/>
      <c r="C24" s="9"/>
      <c r="D24" s="9"/>
      <c r="E24" s="9"/>
      <c r="F24" s="9"/>
      <c r="G24" s="9"/>
      <c r="H24" s="9"/>
      <c r="I24" s="9"/>
      <c r="J24" s="9"/>
      <c r="K24" s="9"/>
      <c r="L24" s="9"/>
      <c r="M24" s="9"/>
      <c r="N24" s="9"/>
      <c r="O24" s="9"/>
      <c r="P24" s="9"/>
      <c r="Q24" s="9"/>
      <c r="R24" s="9"/>
      <c r="S24" s="9"/>
      <c r="T24" s="9"/>
      <c r="U24" s="63"/>
      <c r="V24" s="63"/>
      <c r="W24" s="63"/>
      <c r="X24" s="9"/>
      <c r="Y24" s="9"/>
      <c r="Z24" s="9"/>
      <c r="AA24" s="9"/>
    </row>
    <row r="25" spans="1:27" x14ac:dyDescent="0.3">
      <c r="A25" s="9"/>
      <c r="B25" s="9"/>
      <c r="C25" s="9"/>
      <c r="D25" s="9"/>
      <c r="E25" s="9"/>
      <c r="F25" s="9"/>
      <c r="G25" s="9"/>
      <c r="H25" s="9"/>
      <c r="I25" s="9"/>
      <c r="J25" s="9"/>
      <c r="K25" s="9"/>
      <c r="L25" s="9"/>
      <c r="M25" s="9"/>
      <c r="N25" s="9"/>
      <c r="O25" s="9"/>
      <c r="P25" s="9"/>
      <c r="Q25" s="9"/>
      <c r="R25" s="9"/>
      <c r="S25" s="9"/>
      <c r="T25" s="9"/>
      <c r="U25" s="63"/>
      <c r="V25" s="63"/>
      <c r="W25" s="63"/>
      <c r="X25" s="9"/>
      <c r="Y25" s="9"/>
      <c r="Z25" s="9"/>
      <c r="AA25" s="9"/>
    </row>
    <row r="26" spans="1:27" x14ac:dyDescent="0.3">
      <c r="A26" s="9"/>
      <c r="B26" s="9"/>
      <c r="C26" s="9"/>
      <c r="D26" s="9"/>
      <c r="E26" s="9"/>
      <c r="F26" s="9"/>
      <c r="G26" s="9"/>
      <c r="H26" s="9"/>
      <c r="I26" s="9"/>
      <c r="J26" s="9"/>
      <c r="K26" s="9"/>
      <c r="L26" s="9"/>
      <c r="M26" s="9"/>
      <c r="N26" s="9"/>
      <c r="O26" s="9"/>
      <c r="P26" s="9"/>
      <c r="Q26" s="9"/>
      <c r="R26" s="9"/>
      <c r="S26" s="9"/>
      <c r="T26" s="9"/>
      <c r="U26" s="63"/>
      <c r="V26" s="63"/>
      <c r="W26" s="63"/>
      <c r="X26" s="9"/>
      <c r="Y26" s="9"/>
      <c r="Z26" s="9"/>
      <c r="AA26" s="9"/>
    </row>
    <row r="27" spans="1:27" x14ac:dyDescent="0.3">
      <c r="A27" s="9"/>
      <c r="B27" s="9"/>
      <c r="C27" s="9"/>
      <c r="D27" s="9"/>
      <c r="E27" s="9"/>
      <c r="F27" s="9"/>
      <c r="G27" s="9"/>
      <c r="H27" s="9"/>
      <c r="I27" s="9"/>
      <c r="J27" s="9"/>
      <c r="K27" s="9"/>
      <c r="L27" s="9"/>
      <c r="M27" s="9"/>
      <c r="N27" s="9"/>
      <c r="O27" s="9"/>
      <c r="P27" s="9"/>
      <c r="Q27" s="9"/>
      <c r="R27" s="9"/>
      <c r="S27" s="9"/>
      <c r="T27" s="9"/>
      <c r="U27" s="63"/>
      <c r="V27" s="63"/>
      <c r="W27" s="63"/>
      <c r="X27" s="9"/>
      <c r="Y27" s="9"/>
      <c r="Z27" s="9"/>
      <c r="AA27" s="9"/>
    </row>
    <row r="28" spans="1:27" x14ac:dyDescent="0.3">
      <c r="A28" s="9"/>
      <c r="B28" s="9"/>
      <c r="C28" s="9"/>
      <c r="D28" s="9"/>
      <c r="E28" s="9"/>
      <c r="F28" s="9"/>
      <c r="G28" s="9"/>
      <c r="H28" s="9"/>
      <c r="I28" s="9"/>
      <c r="J28" s="9"/>
      <c r="K28" s="9"/>
      <c r="L28" s="9"/>
      <c r="M28" s="9"/>
      <c r="N28" s="9"/>
      <c r="O28" s="9"/>
      <c r="P28" s="9"/>
      <c r="Q28" s="9"/>
      <c r="R28" s="9"/>
      <c r="S28" s="9"/>
      <c r="T28" s="9"/>
      <c r="U28" s="63"/>
      <c r="V28" s="63"/>
      <c r="W28" s="63"/>
      <c r="X28" s="9"/>
      <c r="Y28" s="9"/>
      <c r="Z28" s="9"/>
      <c r="AA28" s="9"/>
    </row>
    <row r="29" spans="1:27" x14ac:dyDescent="0.3">
      <c r="A29" s="9"/>
      <c r="B29" s="9"/>
      <c r="C29" s="9"/>
      <c r="D29" s="9"/>
      <c r="E29" s="9"/>
      <c r="F29" s="9"/>
      <c r="G29" s="9"/>
      <c r="H29" s="9"/>
      <c r="I29" s="9"/>
      <c r="J29" s="9"/>
      <c r="K29" s="9"/>
      <c r="L29" s="9"/>
      <c r="M29" s="9"/>
      <c r="N29" s="9"/>
      <c r="O29" s="9"/>
      <c r="P29" s="9"/>
      <c r="Q29" s="9"/>
      <c r="R29" s="9"/>
      <c r="S29" s="9"/>
      <c r="T29" s="9"/>
      <c r="U29" s="63"/>
      <c r="V29" s="63"/>
      <c r="W29" s="63"/>
      <c r="X29" s="9"/>
      <c r="Y29" s="9"/>
      <c r="Z29" s="9"/>
      <c r="AA29" s="9"/>
    </row>
    <row r="30" spans="1:27" x14ac:dyDescent="0.3">
      <c r="A30" s="9"/>
      <c r="B30" s="9"/>
      <c r="C30" s="9"/>
      <c r="D30" s="9"/>
      <c r="E30" s="9"/>
      <c r="F30" s="9"/>
      <c r="G30" s="9"/>
      <c r="H30" s="9"/>
      <c r="I30" s="9"/>
      <c r="J30" s="9"/>
      <c r="K30" s="9"/>
      <c r="L30" s="9"/>
      <c r="M30" s="9"/>
      <c r="N30" s="9"/>
      <c r="O30" s="9"/>
      <c r="P30" s="9"/>
      <c r="Q30" s="9"/>
      <c r="R30" s="9"/>
      <c r="S30" s="9"/>
      <c r="T30" s="9"/>
      <c r="U30" s="63"/>
      <c r="V30" s="63"/>
      <c r="W30" s="63"/>
      <c r="X30" s="9"/>
      <c r="Y30" s="9"/>
      <c r="Z30" s="9"/>
      <c r="AA30" s="9"/>
    </row>
    <row r="31" spans="1:27" x14ac:dyDescent="0.3">
      <c r="A31" s="9"/>
      <c r="B31" s="9"/>
      <c r="C31" s="9"/>
      <c r="D31" s="9"/>
      <c r="E31" s="9"/>
      <c r="F31" s="9"/>
      <c r="G31" s="9"/>
      <c r="H31" s="9"/>
      <c r="I31" s="9"/>
      <c r="J31" s="9"/>
      <c r="K31" s="9"/>
      <c r="L31" s="9"/>
      <c r="M31" s="9"/>
      <c r="N31" s="9"/>
      <c r="O31" s="9"/>
      <c r="P31" s="9"/>
      <c r="Q31" s="9"/>
      <c r="R31" s="9"/>
      <c r="S31" s="9"/>
      <c r="T31" s="9"/>
      <c r="U31" s="63"/>
      <c r="V31" s="63"/>
      <c r="W31" s="63"/>
      <c r="X31" s="9"/>
      <c r="Y31" s="9"/>
      <c r="Z31" s="9"/>
      <c r="AA31" s="9"/>
    </row>
    <row r="32" spans="1:27" x14ac:dyDescent="0.3">
      <c r="A32" s="9"/>
      <c r="B32" s="9"/>
      <c r="C32" s="9"/>
      <c r="D32" s="9"/>
      <c r="E32" s="9"/>
      <c r="F32" s="9"/>
      <c r="G32" s="9"/>
      <c r="H32" s="9"/>
      <c r="I32" s="9"/>
      <c r="J32" s="9"/>
      <c r="K32" s="9"/>
      <c r="L32" s="9"/>
      <c r="M32" s="9"/>
      <c r="N32" s="9"/>
      <c r="O32" s="9"/>
      <c r="P32" s="9"/>
      <c r="Q32" s="9"/>
      <c r="R32" s="9"/>
      <c r="S32" s="9"/>
      <c r="T32" s="9"/>
      <c r="U32" s="63"/>
      <c r="V32" s="63"/>
      <c r="W32" s="63"/>
      <c r="X32" s="9"/>
      <c r="Y32" s="9"/>
      <c r="Z32" s="9"/>
      <c r="AA32" s="9"/>
    </row>
    <row r="33" spans="21:23" s="9" customFormat="1" x14ac:dyDescent="0.3">
      <c r="U33" s="63"/>
      <c r="V33" s="63"/>
      <c r="W33" s="63"/>
    </row>
    <row r="34" spans="21:23" s="9" customFormat="1" x14ac:dyDescent="0.3">
      <c r="U34" s="63"/>
      <c r="V34" s="63"/>
      <c r="W34" s="63"/>
    </row>
    <row r="35" spans="21:23" s="9" customFormat="1" x14ac:dyDescent="0.3">
      <c r="U35" s="63"/>
      <c r="V35" s="63"/>
      <c r="W35" s="63"/>
    </row>
    <row r="36" spans="21:23" s="9" customFormat="1" x14ac:dyDescent="0.3">
      <c r="U36" s="63"/>
      <c r="V36" s="63"/>
      <c r="W36" s="63"/>
    </row>
    <row r="37" spans="21:23" s="9" customFormat="1" x14ac:dyDescent="0.3">
      <c r="U37" s="63"/>
      <c r="V37" s="63"/>
      <c r="W37" s="63"/>
    </row>
    <row r="38" spans="21:23" s="9" customFormat="1" x14ac:dyDescent="0.3">
      <c r="U38" s="63"/>
      <c r="V38" s="63"/>
      <c r="W38" s="63"/>
    </row>
    <row r="39" spans="21:23" s="9" customFormat="1" x14ac:dyDescent="0.3">
      <c r="U39" s="63"/>
      <c r="V39" s="63"/>
      <c r="W39" s="63"/>
    </row>
    <row r="40" spans="21:23" s="9" customFormat="1" x14ac:dyDescent="0.3">
      <c r="U40" s="63"/>
      <c r="V40" s="63"/>
      <c r="W40" s="63"/>
    </row>
    <row r="41" spans="21:23" s="9" customFormat="1" x14ac:dyDescent="0.3">
      <c r="U41" s="63"/>
      <c r="V41" s="63"/>
      <c r="W41" s="63"/>
    </row>
    <row r="42" spans="21:23" s="9" customFormat="1" x14ac:dyDescent="0.3">
      <c r="U42" s="63"/>
      <c r="V42" s="63"/>
      <c r="W42" s="63"/>
    </row>
    <row r="43" spans="21:23" s="9" customFormat="1" x14ac:dyDescent="0.3">
      <c r="U43" s="63"/>
      <c r="V43" s="63"/>
      <c r="W43" s="63"/>
    </row>
    <row r="44" spans="21:23" s="9" customFormat="1" x14ac:dyDescent="0.3">
      <c r="U44" s="63"/>
      <c r="V44" s="63"/>
      <c r="W44" s="63"/>
    </row>
    <row r="45" spans="21:23" s="9" customFormat="1" x14ac:dyDescent="0.3">
      <c r="U45" s="63"/>
      <c r="V45" s="63"/>
      <c r="W45" s="63"/>
    </row>
    <row r="46" spans="21:23" s="9" customFormat="1" x14ac:dyDescent="0.3">
      <c r="U46" s="63"/>
      <c r="V46" s="63"/>
      <c r="W46" s="63"/>
    </row>
    <row r="47" spans="21:23" s="9" customFormat="1" x14ac:dyDescent="0.3">
      <c r="U47" s="63"/>
      <c r="V47" s="63"/>
      <c r="W47" s="63"/>
    </row>
    <row r="48" spans="21:23" s="9" customFormat="1" x14ac:dyDescent="0.3">
      <c r="U48" s="63"/>
      <c r="V48" s="63"/>
      <c r="W48" s="63"/>
    </row>
    <row r="49" spans="21:23" s="9" customFormat="1" x14ac:dyDescent="0.3">
      <c r="U49" s="63"/>
      <c r="V49" s="63"/>
      <c r="W49" s="63"/>
    </row>
    <row r="50" spans="21:23" s="9" customFormat="1" x14ac:dyDescent="0.3">
      <c r="U50" s="63"/>
      <c r="V50" s="63"/>
      <c r="W50" s="63"/>
    </row>
    <row r="51" spans="21:23" s="9" customFormat="1" x14ac:dyDescent="0.3">
      <c r="U51" s="63"/>
      <c r="V51" s="63"/>
      <c r="W51" s="63"/>
    </row>
    <row r="52" spans="21:23" s="9" customFormat="1" x14ac:dyDescent="0.3">
      <c r="U52" s="63"/>
      <c r="V52" s="63"/>
      <c r="W52" s="63"/>
    </row>
    <row r="53" spans="21:23" s="9" customFormat="1" x14ac:dyDescent="0.3">
      <c r="U53" s="63"/>
      <c r="V53" s="63"/>
      <c r="W53" s="63"/>
    </row>
    <row r="54" spans="21:23" s="9" customFormat="1" x14ac:dyDescent="0.3">
      <c r="U54" s="63"/>
      <c r="V54" s="63"/>
      <c r="W54" s="63"/>
    </row>
    <row r="55" spans="21:23" s="9" customFormat="1" x14ac:dyDescent="0.3">
      <c r="U55" s="63"/>
      <c r="V55" s="63"/>
      <c r="W55" s="63"/>
    </row>
    <row r="56" spans="21:23" s="9" customFormat="1" x14ac:dyDescent="0.3">
      <c r="U56" s="63"/>
      <c r="V56" s="63"/>
      <c r="W56" s="63"/>
    </row>
    <row r="57" spans="21:23" s="9" customFormat="1" x14ac:dyDescent="0.3">
      <c r="U57" s="63"/>
      <c r="V57" s="63"/>
      <c r="W57" s="63"/>
    </row>
    <row r="58" spans="21:23" s="9" customFormat="1" x14ac:dyDescent="0.3">
      <c r="U58" s="63"/>
      <c r="V58" s="63"/>
      <c r="W58" s="63"/>
    </row>
    <row r="59" spans="21:23" s="9" customFormat="1" x14ac:dyDescent="0.3">
      <c r="U59" s="63"/>
      <c r="V59" s="63"/>
      <c r="W59" s="63"/>
    </row>
    <row r="60" spans="21:23" s="9" customFormat="1" x14ac:dyDescent="0.3">
      <c r="U60" s="63"/>
      <c r="V60" s="63"/>
      <c r="W60" s="63"/>
    </row>
    <row r="61" spans="21:23" s="9" customFormat="1" x14ac:dyDescent="0.3">
      <c r="U61" s="63"/>
      <c r="V61" s="63"/>
      <c r="W61" s="63"/>
    </row>
    <row r="62" spans="21:23" s="9" customFormat="1" x14ac:dyDescent="0.3">
      <c r="U62" s="63"/>
      <c r="V62" s="63"/>
      <c r="W62" s="63"/>
    </row>
    <row r="63" spans="21:23" s="9" customFormat="1" x14ac:dyDescent="0.3">
      <c r="U63" s="63"/>
      <c r="V63" s="63"/>
      <c r="W63" s="63"/>
    </row>
    <row r="64" spans="21:23" s="9" customFormat="1" x14ac:dyDescent="0.3">
      <c r="U64" s="63"/>
      <c r="V64" s="63"/>
      <c r="W64" s="63"/>
    </row>
    <row r="65" spans="21:23" s="9" customFormat="1" x14ac:dyDescent="0.3">
      <c r="U65" s="63"/>
      <c r="V65" s="63"/>
      <c r="W65" s="63"/>
    </row>
    <row r="66" spans="21:23" s="9" customFormat="1" x14ac:dyDescent="0.3">
      <c r="U66" s="63"/>
      <c r="V66" s="63"/>
      <c r="W66" s="63"/>
    </row>
    <row r="67" spans="21:23" s="9" customFormat="1" x14ac:dyDescent="0.3">
      <c r="U67" s="63"/>
      <c r="V67" s="63"/>
      <c r="W67" s="63"/>
    </row>
    <row r="68" spans="21:23" s="9" customFormat="1" x14ac:dyDescent="0.3">
      <c r="U68" s="63"/>
      <c r="V68" s="63"/>
      <c r="W68" s="63"/>
    </row>
    <row r="69" spans="21:23" s="9" customFormat="1" x14ac:dyDescent="0.3">
      <c r="U69" s="63"/>
      <c r="V69" s="63"/>
      <c r="W69" s="63"/>
    </row>
    <row r="70" spans="21:23" s="9" customFormat="1" x14ac:dyDescent="0.3">
      <c r="U70" s="63"/>
      <c r="V70" s="63"/>
      <c r="W70" s="63"/>
    </row>
    <row r="71" spans="21:23" s="9" customFormat="1" x14ac:dyDescent="0.3">
      <c r="U71" s="63"/>
      <c r="V71" s="63"/>
      <c r="W71" s="63"/>
    </row>
    <row r="72" spans="21:23" s="9" customFormat="1" x14ac:dyDescent="0.3">
      <c r="U72" s="63"/>
      <c r="V72" s="63"/>
      <c r="W72" s="63"/>
    </row>
    <row r="73" spans="21:23" s="9" customFormat="1" x14ac:dyDescent="0.3">
      <c r="U73" s="63"/>
      <c r="V73" s="63"/>
      <c r="W73" s="63"/>
    </row>
    <row r="74" spans="21:23" s="9" customFormat="1" x14ac:dyDescent="0.3">
      <c r="U74" s="63"/>
      <c r="V74" s="63"/>
      <c r="W74" s="63"/>
    </row>
    <row r="75" spans="21:23" s="9" customFormat="1" x14ac:dyDescent="0.3">
      <c r="U75" s="63"/>
      <c r="V75" s="63"/>
      <c r="W75" s="63"/>
    </row>
    <row r="76" spans="21:23" s="9" customFormat="1" x14ac:dyDescent="0.3">
      <c r="U76" s="63"/>
      <c r="V76" s="63"/>
      <c r="W76" s="63"/>
    </row>
    <row r="77" spans="21:23" s="9" customFormat="1" x14ac:dyDescent="0.3">
      <c r="U77" s="63"/>
      <c r="V77" s="63"/>
      <c r="W77" s="63"/>
    </row>
    <row r="78" spans="21:23" s="9" customFormat="1" x14ac:dyDescent="0.3">
      <c r="U78" s="63"/>
      <c r="V78" s="63"/>
      <c r="W78" s="63"/>
    </row>
    <row r="79" spans="21:23" s="9" customFormat="1" x14ac:dyDescent="0.3">
      <c r="U79" s="63"/>
      <c r="V79" s="63"/>
      <c r="W79" s="63"/>
    </row>
    <row r="80" spans="21:23" s="9" customFormat="1" x14ac:dyDescent="0.3">
      <c r="U80" s="63"/>
      <c r="V80" s="63"/>
      <c r="W80" s="63"/>
    </row>
    <row r="81" spans="21:23" s="9" customFormat="1" x14ac:dyDescent="0.3">
      <c r="U81" s="63"/>
      <c r="V81" s="63"/>
      <c r="W81" s="63"/>
    </row>
    <row r="82" spans="21:23" s="9" customFormat="1" x14ac:dyDescent="0.3">
      <c r="U82" s="63"/>
      <c r="V82" s="63"/>
      <c r="W82" s="63"/>
    </row>
    <row r="83" spans="21:23" s="9" customFormat="1" x14ac:dyDescent="0.3">
      <c r="U83" s="63"/>
      <c r="V83" s="63"/>
      <c r="W83" s="63"/>
    </row>
    <row r="84" spans="21:23" s="9" customFormat="1" x14ac:dyDescent="0.3">
      <c r="U84" s="63"/>
      <c r="V84" s="63"/>
      <c r="W84" s="63"/>
    </row>
    <row r="85" spans="21:23" s="9" customFormat="1" x14ac:dyDescent="0.3">
      <c r="U85" s="63"/>
      <c r="V85" s="63"/>
      <c r="W85" s="63"/>
    </row>
    <row r="86" spans="21:23" s="9" customFormat="1" x14ac:dyDescent="0.3">
      <c r="U86" s="63"/>
      <c r="V86" s="63"/>
      <c r="W86" s="63"/>
    </row>
    <row r="87" spans="21:23" s="9" customFormat="1" x14ac:dyDescent="0.3">
      <c r="U87" s="63"/>
      <c r="V87" s="63"/>
      <c r="W87" s="63"/>
    </row>
    <row r="88" spans="21:23" s="9" customFormat="1" x14ac:dyDescent="0.3">
      <c r="U88" s="63"/>
      <c r="V88" s="63"/>
      <c r="W88" s="63"/>
    </row>
    <row r="89" spans="21:23" s="9" customFormat="1" x14ac:dyDescent="0.3">
      <c r="U89" s="63"/>
      <c r="V89" s="63"/>
      <c r="W89" s="63"/>
    </row>
    <row r="90" spans="21:23" s="9" customFormat="1" x14ac:dyDescent="0.3">
      <c r="U90" s="63"/>
      <c r="V90" s="63"/>
      <c r="W90" s="63"/>
    </row>
    <row r="91" spans="21:23" s="9" customFormat="1" x14ac:dyDescent="0.3">
      <c r="U91" s="63"/>
      <c r="V91" s="63"/>
      <c r="W91" s="63"/>
    </row>
    <row r="92" spans="21:23" s="9" customFormat="1" x14ac:dyDescent="0.3">
      <c r="U92" s="63"/>
      <c r="V92" s="63"/>
      <c r="W92" s="63"/>
    </row>
    <row r="93" spans="21:23" s="9" customFormat="1" x14ac:dyDescent="0.3">
      <c r="U93" s="63"/>
      <c r="V93" s="63"/>
      <c r="W93" s="63"/>
    </row>
    <row r="94" spans="21:23" s="9" customFormat="1" x14ac:dyDescent="0.3">
      <c r="U94" s="63"/>
      <c r="V94" s="63"/>
      <c r="W94" s="63"/>
    </row>
    <row r="95" spans="21:23" s="9" customFormat="1" x14ac:dyDescent="0.3">
      <c r="U95" s="63"/>
      <c r="V95" s="63"/>
      <c r="W95" s="63"/>
    </row>
    <row r="96" spans="21:23" s="9" customFormat="1" x14ac:dyDescent="0.3">
      <c r="U96" s="63"/>
      <c r="V96" s="63"/>
      <c r="W96" s="63"/>
    </row>
    <row r="97" spans="21:23" s="9" customFormat="1" x14ac:dyDescent="0.3">
      <c r="U97" s="63"/>
      <c r="V97" s="63"/>
      <c r="W97" s="63"/>
    </row>
    <row r="98" spans="21:23" s="9" customFormat="1" x14ac:dyDescent="0.3">
      <c r="U98" s="63"/>
      <c r="V98" s="63"/>
      <c r="W98" s="63"/>
    </row>
    <row r="99" spans="21:23" s="9" customFormat="1" x14ac:dyDescent="0.3">
      <c r="U99" s="63"/>
      <c r="V99" s="63"/>
      <c r="W99" s="63"/>
    </row>
    <row r="100" spans="21:23" s="9" customFormat="1" x14ac:dyDescent="0.3">
      <c r="U100" s="63"/>
      <c r="V100" s="63"/>
      <c r="W100" s="63"/>
    </row>
    <row r="101" spans="21:23" s="9" customFormat="1" x14ac:dyDescent="0.3">
      <c r="U101" s="63"/>
      <c r="V101" s="63"/>
      <c r="W101" s="63"/>
    </row>
    <row r="102" spans="21:23" s="9" customFormat="1" x14ac:dyDescent="0.3">
      <c r="U102" s="63"/>
      <c r="V102" s="63"/>
      <c r="W102" s="63"/>
    </row>
    <row r="103" spans="21:23" s="9" customFormat="1" x14ac:dyDescent="0.3">
      <c r="U103" s="63"/>
      <c r="V103" s="63"/>
      <c r="W103" s="63"/>
    </row>
    <row r="104" spans="21:23" s="9" customFormat="1" x14ac:dyDescent="0.3">
      <c r="U104" s="63"/>
      <c r="V104" s="63"/>
      <c r="W104" s="63"/>
    </row>
    <row r="105" spans="21:23" s="9" customFormat="1" x14ac:dyDescent="0.3">
      <c r="U105" s="63"/>
      <c r="V105" s="63"/>
      <c r="W105" s="63"/>
    </row>
    <row r="106" spans="21:23" s="9" customFormat="1" x14ac:dyDescent="0.3">
      <c r="U106" s="63"/>
      <c r="V106" s="63"/>
      <c r="W106" s="63"/>
    </row>
    <row r="107" spans="21:23" s="9" customFormat="1" x14ac:dyDescent="0.3">
      <c r="U107" s="63"/>
      <c r="V107" s="63"/>
      <c r="W107" s="63"/>
    </row>
    <row r="108" spans="21:23" s="9" customFormat="1" x14ac:dyDescent="0.3">
      <c r="U108" s="63"/>
      <c r="V108" s="63"/>
      <c r="W108" s="63"/>
    </row>
    <row r="109" spans="21:23" s="9" customFormat="1" x14ac:dyDescent="0.3">
      <c r="U109" s="63"/>
      <c r="V109" s="63"/>
      <c r="W109" s="63"/>
    </row>
    <row r="110" spans="21:23" s="9" customFormat="1" x14ac:dyDescent="0.3">
      <c r="U110" s="63"/>
      <c r="V110" s="63"/>
      <c r="W110" s="63"/>
    </row>
    <row r="111" spans="21:23" s="9" customFormat="1" x14ac:dyDescent="0.3">
      <c r="U111" s="63"/>
      <c r="V111" s="63"/>
      <c r="W111" s="63"/>
    </row>
    <row r="112" spans="21:23" s="9" customFormat="1" x14ac:dyDescent="0.3">
      <c r="U112" s="63"/>
      <c r="V112" s="63"/>
      <c r="W112" s="63"/>
    </row>
    <row r="113" spans="21:23" s="9" customFormat="1" x14ac:dyDescent="0.3">
      <c r="U113" s="63"/>
      <c r="V113" s="63"/>
      <c r="W113" s="63"/>
    </row>
    <row r="114" spans="21:23" s="9" customFormat="1" x14ac:dyDescent="0.3">
      <c r="U114" s="63"/>
      <c r="V114" s="63"/>
      <c r="W114" s="63"/>
    </row>
    <row r="115" spans="21:23" s="9" customFormat="1" x14ac:dyDescent="0.3">
      <c r="U115" s="63"/>
      <c r="V115" s="63"/>
      <c r="W115" s="63"/>
    </row>
    <row r="116" spans="21:23" s="9" customFormat="1" x14ac:dyDescent="0.3">
      <c r="U116" s="63"/>
      <c r="V116" s="63"/>
      <c r="W116" s="63"/>
    </row>
    <row r="117" spans="21:23" s="9" customFormat="1" x14ac:dyDescent="0.3">
      <c r="U117" s="63"/>
      <c r="V117" s="63"/>
      <c r="W117" s="63"/>
    </row>
    <row r="118" spans="21:23" s="9" customFormat="1" x14ac:dyDescent="0.3">
      <c r="U118" s="63"/>
      <c r="V118" s="63"/>
      <c r="W118" s="63"/>
    </row>
    <row r="119" spans="21:23" s="9" customFormat="1" x14ac:dyDescent="0.3">
      <c r="U119" s="63"/>
      <c r="V119" s="63"/>
      <c r="W119" s="63"/>
    </row>
    <row r="120" spans="21:23" s="9" customFormat="1" x14ac:dyDescent="0.3">
      <c r="U120" s="63"/>
      <c r="V120" s="63"/>
      <c r="W120" s="63"/>
    </row>
    <row r="121" spans="21:23" s="9" customFormat="1" x14ac:dyDescent="0.3">
      <c r="U121" s="63"/>
      <c r="V121" s="63"/>
      <c r="W121" s="63"/>
    </row>
    <row r="122" spans="21:23" s="9" customFormat="1" x14ac:dyDescent="0.3">
      <c r="U122" s="63"/>
      <c r="V122" s="63"/>
      <c r="W122" s="63"/>
    </row>
    <row r="123" spans="21:23" s="9" customFormat="1" x14ac:dyDescent="0.3">
      <c r="U123" s="63"/>
      <c r="V123" s="63"/>
      <c r="W123" s="63"/>
    </row>
    <row r="124" spans="21:23" s="9" customFormat="1" x14ac:dyDescent="0.3">
      <c r="U124" s="63"/>
      <c r="V124" s="63"/>
      <c r="W124" s="63"/>
    </row>
    <row r="125" spans="21:23" s="9" customFormat="1" x14ac:dyDescent="0.3">
      <c r="U125" s="63"/>
      <c r="V125" s="63"/>
      <c r="W125" s="63"/>
    </row>
    <row r="126" spans="21:23" s="9" customFormat="1" x14ac:dyDescent="0.3">
      <c r="U126" s="63"/>
      <c r="V126" s="63"/>
      <c r="W126" s="63"/>
    </row>
    <row r="127" spans="21:23" s="9" customFormat="1" x14ac:dyDescent="0.3">
      <c r="U127" s="63"/>
      <c r="V127" s="63"/>
      <c r="W127" s="63"/>
    </row>
    <row r="128" spans="21:23" s="9" customFormat="1" x14ac:dyDescent="0.3">
      <c r="U128" s="63"/>
      <c r="V128" s="63"/>
      <c r="W128" s="63"/>
    </row>
    <row r="129" spans="21:23" s="9" customFormat="1" x14ac:dyDescent="0.3">
      <c r="U129" s="63"/>
      <c r="V129" s="63"/>
      <c r="W129" s="63"/>
    </row>
    <row r="130" spans="21:23" s="9" customFormat="1" x14ac:dyDescent="0.3">
      <c r="U130" s="63"/>
      <c r="V130" s="63"/>
      <c r="W130" s="63"/>
    </row>
    <row r="131" spans="21:23" s="9" customFormat="1" x14ac:dyDescent="0.3">
      <c r="U131" s="63"/>
      <c r="V131" s="63"/>
      <c r="W131" s="63"/>
    </row>
    <row r="132" spans="21:23" s="9" customFormat="1" x14ac:dyDescent="0.3">
      <c r="U132" s="63"/>
      <c r="V132" s="63"/>
      <c r="W132" s="63"/>
    </row>
    <row r="133" spans="21:23" s="9" customFormat="1" x14ac:dyDescent="0.3">
      <c r="U133" s="63"/>
      <c r="V133" s="63"/>
      <c r="W133" s="63"/>
    </row>
    <row r="134" spans="21:23" s="9" customFormat="1" x14ac:dyDescent="0.3">
      <c r="U134" s="63"/>
      <c r="V134" s="63"/>
      <c r="W134" s="63"/>
    </row>
    <row r="135" spans="21:23" s="9" customFormat="1" x14ac:dyDescent="0.3">
      <c r="U135" s="63"/>
      <c r="V135" s="63"/>
      <c r="W135" s="63"/>
    </row>
    <row r="136" spans="21:23" s="9" customFormat="1" x14ac:dyDescent="0.3">
      <c r="U136" s="63"/>
      <c r="V136" s="63"/>
      <c r="W136" s="63"/>
    </row>
    <row r="137" spans="21:23" s="9" customFormat="1" x14ac:dyDescent="0.3">
      <c r="U137" s="63"/>
      <c r="V137" s="63"/>
      <c r="W137" s="63"/>
    </row>
    <row r="138" spans="21:23" s="9" customFormat="1" x14ac:dyDescent="0.3">
      <c r="U138" s="63"/>
      <c r="V138" s="63"/>
      <c r="W138" s="63"/>
    </row>
    <row r="139" spans="21:23" s="9" customFormat="1" x14ac:dyDescent="0.3">
      <c r="U139" s="63"/>
      <c r="V139" s="63"/>
      <c r="W139" s="63"/>
    </row>
    <row r="140" spans="21:23" s="9" customFormat="1" x14ac:dyDescent="0.3">
      <c r="U140" s="63"/>
      <c r="V140" s="63"/>
      <c r="W140" s="63"/>
    </row>
    <row r="141" spans="21:23" s="9" customFormat="1" x14ac:dyDescent="0.3">
      <c r="U141" s="63"/>
      <c r="V141" s="63"/>
      <c r="W141" s="63"/>
    </row>
    <row r="142" spans="21:23" s="9" customFormat="1" x14ac:dyDescent="0.3">
      <c r="U142" s="63"/>
      <c r="V142" s="63"/>
      <c r="W142" s="63"/>
    </row>
    <row r="143" spans="21:23" s="9" customFormat="1" x14ac:dyDescent="0.3">
      <c r="U143" s="63"/>
      <c r="V143" s="63"/>
      <c r="W143" s="63"/>
    </row>
    <row r="144" spans="21:23" s="9" customFormat="1" x14ac:dyDescent="0.3">
      <c r="U144" s="63"/>
      <c r="V144" s="63"/>
      <c r="W144" s="63"/>
    </row>
    <row r="145" spans="21:23" s="9" customFormat="1" x14ac:dyDescent="0.3">
      <c r="U145" s="63"/>
      <c r="V145" s="63"/>
      <c r="W145" s="63"/>
    </row>
    <row r="146" spans="21:23" s="9" customFormat="1" x14ac:dyDescent="0.3">
      <c r="U146" s="63"/>
      <c r="V146" s="63"/>
      <c r="W146" s="63"/>
    </row>
    <row r="147" spans="21:23" s="9" customFormat="1" x14ac:dyDescent="0.3">
      <c r="U147" s="63"/>
      <c r="V147" s="63"/>
      <c r="W147" s="63"/>
    </row>
    <row r="148" spans="21:23" s="9" customFormat="1" x14ac:dyDescent="0.3">
      <c r="U148" s="63"/>
      <c r="V148" s="63"/>
      <c r="W148" s="63"/>
    </row>
    <row r="149" spans="21:23" s="9" customFormat="1" x14ac:dyDescent="0.3">
      <c r="U149" s="63"/>
      <c r="V149" s="63"/>
      <c r="W149" s="63"/>
    </row>
    <row r="150" spans="21:23" s="9" customFormat="1" x14ac:dyDescent="0.3">
      <c r="U150" s="63"/>
      <c r="V150" s="63"/>
      <c r="W150" s="63"/>
    </row>
    <row r="151" spans="21:23" s="9" customFormat="1" x14ac:dyDescent="0.3">
      <c r="U151" s="63"/>
      <c r="V151" s="63"/>
      <c r="W151" s="63"/>
    </row>
    <row r="152" spans="21:23" s="9" customFormat="1" x14ac:dyDescent="0.3">
      <c r="U152" s="63"/>
      <c r="V152" s="63"/>
      <c r="W152" s="63"/>
    </row>
    <row r="153" spans="21:23" s="9" customFormat="1" x14ac:dyDescent="0.3">
      <c r="U153" s="63"/>
      <c r="V153" s="63"/>
      <c r="W153" s="63"/>
    </row>
    <row r="154" spans="21:23" s="9" customFormat="1" x14ac:dyDescent="0.3">
      <c r="U154" s="63"/>
      <c r="V154" s="63"/>
      <c r="W154" s="63"/>
    </row>
    <row r="155" spans="21:23" s="9" customFormat="1" x14ac:dyDescent="0.3">
      <c r="U155" s="63"/>
      <c r="V155" s="63"/>
      <c r="W155" s="63"/>
    </row>
    <row r="156" spans="21:23" s="9" customFormat="1" x14ac:dyDescent="0.3">
      <c r="U156" s="63"/>
      <c r="V156" s="63"/>
      <c r="W156" s="63"/>
    </row>
    <row r="157" spans="21:23" s="9" customFormat="1" x14ac:dyDescent="0.3">
      <c r="U157" s="63"/>
      <c r="V157" s="63"/>
      <c r="W157" s="63"/>
    </row>
    <row r="158" spans="21:23" s="9" customFormat="1" x14ac:dyDescent="0.3">
      <c r="U158" s="63"/>
      <c r="V158" s="63"/>
      <c r="W158" s="63"/>
    </row>
    <row r="159" spans="21:23" s="9" customFormat="1" x14ac:dyDescent="0.3">
      <c r="U159" s="63"/>
      <c r="V159" s="63"/>
      <c r="W159" s="63"/>
    </row>
    <row r="160" spans="21:23" s="9" customFormat="1" x14ac:dyDescent="0.3">
      <c r="U160" s="63"/>
      <c r="V160" s="63"/>
      <c r="W160" s="63"/>
    </row>
    <row r="161" spans="21:23" s="9" customFormat="1" x14ac:dyDescent="0.3">
      <c r="U161" s="63"/>
      <c r="V161" s="63"/>
      <c r="W161" s="63"/>
    </row>
    <row r="162" spans="21:23" s="9" customFormat="1" x14ac:dyDescent="0.3">
      <c r="U162" s="63"/>
      <c r="V162" s="63"/>
      <c r="W162" s="63"/>
    </row>
    <row r="163" spans="21:23" s="9" customFormat="1" x14ac:dyDescent="0.3">
      <c r="U163" s="63"/>
      <c r="V163" s="63"/>
      <c r="W163" s="63"/>
    </row>
    <row r="164" spans="21:23" s="9" customFormat="1" x14ac:dyDescent="0.3">
      <c r="U164" s="63"/>
      <c r="V164" s="63"/>
      <c r="W164" s="63"/>
    </row>
    <row r="165" spans="21:23" s="9" customFormat="1" x14ac:dyDescent="0.3">
      <c r="U165" s="63"/>
      <c r="V165" s="63"/>
      <c r="W165" s="63"/>
    </row>
    <row r="166" spans="21:23" s="9" customFormat="1" x14ac:dyDescent="0.3">
      <c r="U166" s="63"/>
      <c r="V166" s="63"/>
      <c r="W166" s="63"/>
    </row>
    <row r="167" spans="21:23" s="9" customFormat="1" x14ac:dyDescent="0.3">
      <c r="U167" s="63"/>
      <c r="V167" s="63"/>
      <c r="W167" s="63"/>
    </row>
    <row r="168" spans="21:23" s="9" customFormat="1" x14ac:dyDescent="0.3">
      <c r="U168" s="63"/>
      <c r="V168" s="63"/>
      <c r="W168" s="63"/>
    </row>
    <row r="169" spans="21:23" s="9" customFormat="1" x14ac:dyDescent="0.3">
      <c r="U169" s="63"/>
      <c r="V169" s="63"/>
      <c r="W169" s="63"/>
    </row>
    <row r="170" spans="21:23" s="9" customFormat="1" x14ac:dyDescent="0.3">
      <c r="U170" s="63"/>
      <c r="V170" s="63"/>
      <c r="W170" s="63"/>
    </row>
    <row r="171" spans="21:23" s="9" customFormat="1" x14ac:dyDescent="0.3">
      <c r="U171" s="63"/>
      <c r="V171" s="63"/>
      <c r="W171" s="63"/>
    </row>
    <row r="172" spans="21:23" s="9" customFormat="1" x14ac:dyDescent="0.3">
      <c r="U172" s="63"/>
      <c r="V172" s="63"/>
      <c r="W172" s="63"/>
    </row>
    <row r="173" spans="21:23" s="9" customFormat="1" x14ac:dyDescent="0.3">
      <c r="U173" s="63"/>
      <c r="V173" s="63"/>
      <c r="W173" s="63"/>
    </row>
    <row r="174" spans="21:23" s="9" customFormat="1" x14ac:dyDescent="0.3">
      <c r="U174" s="63"/>
      <c r="V174" s="63"/>
      <c r="W174" s="63"/>
    </row>
    <row r="175" spans="21:23" s="9" customFormat="1" x14ac:dyDescent="0.3">
      <c r="U175" s="63"/>
      <c r="V175" s="63"/>
      <c r="W175" s="63"/>
    </row>
    <row r="176" spans="21:23" s="9" customFormat="1" x14ac:dyDescent="0.3">
      <c r="U176" s="63"/>
      <c r="V176" s="63"/>
      <c r="W176" s="63"/>
    </row>
    <row r="177" spans="21:23" s="9" customFormat="1" x14ac:dyDescent="0.3">
      <c r="U177" s="63"/>
      <c r="V177" s="63"/>
      <c r="W177" s="63"/>
    </row>
    <row r="178" spans="21:23" s="9" customFormat="1" x14ac:dyDescent="0.3">
      <c r="U178" s="63"/>
      <c r="V178" s="63"/>
      <c r="W178" s="63"/>
    </row>
    <row r="179" spans="21:23" s="9" customFormat="1" x14ac:dyDescent="0.3">
      <c r="U179" s="63"/>
      <c r="V179" s="63"/>
      <c r="W179" s="63"/>
    </row>
    <row r="180" spans="21:23" s="9" customFormat="1" x14ac:dyDescent="0.3">
      <c r="U180" s="63"/>
      <c r="V180" s="63"/>
      <c r="W180" s="63"/>
    </row>
    <row r="181" spans="21:23" s="9" customFormat="1" x14ac:dyDescent="0.3">
      <c r="U181" s="63"/>
      <c r="V181" s="63"/>
      <c r="W181" s="63"/>
    </row>
    <row r="182" spans="21:23" s="9" customFormat="1" x14ac:dyDescent="0.3">
      <c r="U182" s="63"/>
      <c r="V182" s="63"/>
      <c r="W182" s="63"/>
    </row>
    <row r="183" spans="21:23" s="9" customFormat="1" x14ac:dyDescent="0.3">
      <c r="U183" s="63"/>
      <c r="V183" s="63"/>
      <c r="W183" s="63"/>
    </row>
    <row r="184" spans="21:23" s="9" customFormat="1" x14ac:dyDescent="0.3">
      <c r="U184" s="63"/>
      <c r="V184" s="63"/>
      <c r="W184" s="63"/>
    </row>
    <row r="185" spans="21:23" s="9" customFormat="1" x14ac:dyDescent="0.3">
      <c r="U185" s="63"/>
      <c r="V185" s="63"/>
      <c r="W185" s="63"/>
    </row>
    <row r="186" spans="21:23" s="9" customFormat="1" x14ac:dyDescent="0.3">
      <c r="U186" s="63"/>
      <c r="V186" s="63"/>
      <c r="W186" s="63"/>
    </row>
    <row r="187" spans="21:23" s="9" customFormat="1" x14ac:dyDescent="0.3">
      <c r="U187" s="63"/>
      <c r="V187" s="63"/>
      <c r="W187" s="63"/>
    </row>
    <row r="188" spans="21:23" s="9" customFormat="1" x14ac:dyDescent="0.3">
      <c r="U188" s="63"/>
      <c r="V188" s="63"/>
      <c r="W188" s="63"/>
    </row>
    <row r="189" spans="21:23" s="9" customFormat="1" x14ac:dyDescent="0.3">
      <c r="U189" s="63"/>
      <c r="V189" s="63"/>
      <c r="W189" s="63"/>
    </row>
    <row r="190" spans="21:23" s="9" customFormat="1" x14ac:dyDescent="0.3">
      <c r="U190" s="63"/>
      <c r="V190" s="63"/>
      <c r="W190" s="63"/>
    </row>
    <row r="191" spans="21:23" s="9" customFormat="1" x14ac:dyDescent="0.3">
      <c r="U191" s="63"/>
      <c r="V191" s="63"/>
      <c r="W191" s="63"/>
    </row>
    <row r="192" spans="21:23" s="9" customFormat="1" x14ac:dyDescent="0.3">
      <c r="U192" s="63"/>
      <c r="V192" s="63"/>
      <c r="W192" s="63"/>
    </row>
    <row r="193" spans="21:23" s="9" customFormat="1" x14ac:dyDescent="0.3">
      <c r="U193" s="63"/>
      <c r="V193" s="63"/>
      <c r="W193" s="63"/>
    </row>
    <row r="194" spans="21:23" s="9" customFormat="1" x14ac:dyDescent="0.3">
      <c r="U194" s="63"/>
      <c r="V194" s="63"/>
      <c r="W194" s="63"/>
    </row>
    <row r="195" spans="21:23" s="9" customFormat="1" x14ac:dyDescent="0.3">
      <c r="U195" s="63"/>
      <c r="V195" s="63"/>
      <c r="W195" s="63"/>
    </row>
    <row r="196" spans="21:23" s="9" customFormat="1" x14ac:dyDescent="0.3">
      <c r="U196" s="63"/>
      <c r="V196" s="63"/>
      <c r="W196" s="63"/>
    </row>
    <row r="197" spans="21:23" s="9" customFormat="1" x14ac:dyDescent="0.3">
      <c r="U197" s="63"/>
      <c r="V197" s="63"/>
      <c r="W197" s="63"/>
    </row>
    <row r="198" spans="21:23" s="9" customFormat="1" x14ac:dyDescent="0.3">
      <c r="U198" s="63"/>
      <c r="V198" s="63"/>
      <c r="W198" s="63"/>
    </row>
    <row r="199" spans="21:23" s="9" customFormat="1" x14ac:dyDescent="0.3">
      <c r="U199" s="63"/>
      <c r="V199" s="63"/>
      <c r="W199" s="63"/>
    </row>
    <row r="200" spans="21:23" s="9" customFormat="1" x14ac:dyDescent="0.3">
      <c r="U200" s="63"/>
      <c r="V200" s="63"/>
      <c r="W200" s="63"/>
    </row>
    <row r="201" spans="21:23" s="9" customFormat="1" x14ac:dyDescent="0.3">
      <c r="U201" s="63"/>
      <c r="V201" s="63"/>
      <c r="W201" s="63"/>
    </row>
    <row r="202" spans="21:23" s="9" customFormat="1" x14ac:dyDescent="0.3">
      <c r="U202" s="63"/>
      <c r="V202" s="63"/>
      <c r="W202" s="63"/>
    </row>
    <row r="203" spans="21:23" s="9" customFormat="1" x14ac:dyDescent="0.3">
      <c r="U203" s="63"/>
      <c r="V203" s="63"/>
      <c r="W203" s="63"/>
    </row>
    <row r="204" spans="21:23" s="9" customFormat="1" x14ac:dyDescent="0.3">
      <c r="U204" s="63"/>
      <c r="V204" s="63"/>
      <c r="W204" s="63"/>
    </row>
    <row r="205" spans="21:23" s="9" customFormat="1" x14ac:dyDescent="0.3">
      <c r="U205" s="63"/>
      <c r="V205" s="63"/>
      <c r="W205" s="63"/>
    </row>
    <row r="206" spans="21:23" s="9" customFormat="1" x14ac:dyDescent="0.3">
      <c r="U206" s="63"/>
      <c r="V206" s="63"/>
      <c r="W206" s="63"/>
    </row>
    <row r="207" spans="21:23" s="9" customFormat="1" x14ac:dyDescent="0.3">
      <c r="U207" s="63"/>
      <c r="V207" s="63"/>
      <c r="W207" s="63"/>
    </row>
    <row r="208" spans="21:23" s="9" customFormat="1" x14ac:dyDescent="0.3">
      <c r="U208" s="63"/>
      <c r="V208" s="63"/>
      <c r="W208" s="63"/>
    </row>
    <row r="209" spans="21:23" s="9" customFormat="1" x14ac:dyDescent="0.3">
      <c r="U209" s="63"/>
      <c r="V209" s="63"/>
      <c r="W209" s="63"/>
    </row>
    <row r="210" spans="21:23" s="9" customFormat="1" x14ac:dyDescent="0.3">
      <c r="U210" s="63"/>
      <c r="V210" s="63"/>
      <c r="W210" s="63"/>
    </row>
    <row r="211" spans="21:23" s="9" customFormat="1" x14ac:dyDescent="0.3">
      <c r="U211" s="63"/>
      <c r="V211" s="63"/>
      <c r="W211" s="63"/>
    </row>
    <row r="212" spans="21:23" s="9" customFormat="1" x14ac:dyDescent="0.3">
      <c r="U212" s="63"/>
      <c r="V212" s="63"/>
      <c r="W212" s="63"/>
    </row>
    <row r="213" spans="21:23" s="9" customFormat="1" x14ac:dyDescent="0.3">
      <c r="U213" s="63"/>
      <c r="V213" s="63"/>
      <c r="W213" s="63"/>
    </row>
    <row r="214" spans="21:23" s="9" customFormat="1" x14ac:dyDescent="0.3">
      <c r="U214" s="63"/>
      <c r="V214" s="63"/>
      <c r="W214" s="63"/>
    </row>
    <row r="215" spans="21:23" s="9" customFormat="1" x14ac:dyDescent="0.3">
      <c r="U215" s="63"/>
      <c r="V215" s="63"/>
      <c r="W215" s="63"/>
    </row>
    <row r="216" spans="21:23" s="9" customFormat="1" x14ac:dyDescent="0.3">
      <c r="U216" s="63"/>
      <c r="V216" s="63"/>
      <c r="W216" s="63"/>
    </row>
    <row r="217" spans="21:23" s="9" customFormat="1" x14ac:dyDescent="0.3">
      <c r="U217" s="63"/>
      <c r="V217" s="63"/>
      <c r="W217" s="63"/>
    </row>
    <row r="218" spans="21:23" s="9" customFormat="1" x14ac:dyDescent="0.3">
      <c r="U218" s="63"/>
      <c r="V218" s="63"/>
      <c r="W218" s="63"/>
    </row>
    <row r="219" spans="21:23" s="9" customFormat="1" x14ac:dyDescent="0.3">
      <c r="U219" s="63"/>
      <c r="V219" s="63"/>
      <c r="W219" s="63"/>
    </row>
    <row r="220" spans="21:23" s="9" customFormat="1" x14ac:dyDescent="0.3">
      <c r="U220" s="63"/>
      <c r="V220" s="63"/>
      <c r="W220" s="63"/>
    </row>
    <row r="221" spans="21:23" s="9" customFormat="1" x14ac:dyDescent="0.3">
      <c r="U221" s="63"/>
      <c r="V221" s="63"/>
      <c r="W221" s="63"/>
    </row>
    <row r="222" spans="21:23" s="9" customFormat="1" x14ac:dyDescent="0.3">
      <c r="U222" s="63"/>
      <c r="V222" s="63"/>
      <c r="W222" s="63"/>
    </row>
    <row r="223" spans="21:23" s="9" customFormat="1" x14ac:dyDescent="0.3">
      <c r="U223" s="63"/>
      <c r="V223" s="63"/>
      <c r="W223" s="63"/>
    </row>
    <row r="224" spans="21:23" s="9" customFormat="1" x14ac:dyDescent="0.3">
      <c r="U224" s="63"/>
      <c r="V224" s="63"/>
      <c r="W224" s="63"/>
    </row>
    <row r="225" spans="21:23" s="9" customFormat="1" x14ac:dyDescent="0.3">
      <c r="U225" s="63"/>
      <c r="V225" s="63"/>
      <c r="W225" s="63"/>
    </row>
    <row r="226" spans="21:23" s="9" customFormat="1" x14ac:dyDescent="0.3">
      <c r="U226" s="63"/>
      <c r="V226" s="63"/>
      <c r="W226" s="63"/>
    </row>
    <row r="227" spans="21:23" s="9" customFormat="1" x14ac:dyDescent="0.3">
      <c r="U227" s="63"/>
      <c r="V227" s="63"/>
      <c r="W227" s="63"/>
    </row>
    <row r="228" spans="21:23" s="9" customFormat="1" x14ac:dyDescent="0.3">
      <c r="U228" s="63"/>
      <c r="V228" s="63"/>
      <c r="W228" s="63"/>
    </row>
    <row r="229" spans="21:23" s="9" customFormat="1" x14ac:dyDescent="0.3">
      <c r="U229" s="63"/>
      <c r="V229" s="63"/>
      <c r="W229" s="63"/>
    </row>
    <row r="230" spans="21:23" s="9" customFormat="1" x14ac:dyDescent="0.3">
      <c r="U230" s="63"/>
      <c r="V230" s="63"/>
      <c r="W230" s="63"/>
    </row>
    <row r="231" spans="21:23" s="9" customFormat="1" x14ac:dyDescent="0.3">
      <c r="U231" s="63"/>
      <c r="V231" s="63"/>
      <c r="W231" s="63"/>
    </row>
    <row r="232" spans="21:23" s="9" customFormat="1" x14ac:dyDescent="0.3">
      <c r="U232" s="63"/>
      <c r="V232" s="63"/>
      <c r="W232" s="63"/>
    </row>
    <row r="233" spans="21:23" s="9" customFormat="1" x14ac:dyDescent="0.3">
      <c r="U233" s="63"/>
      <c r="V233" s="63"/>
      <c r="W233" s="63"/>
    </row>
    <row r="234" spans="21:23" s="9" customFormat="1" x14ac:dyDescent="0.3">
      <c r="U234" s="63"/>
      <c r="V234" s="63"/>
      <c r="W234" s="63"/>
    </row>
    <row r="235" spans="21:23" s="9" customFormat="1" x14ac:dyDescent="0.3">
      <c r="U235" s="63"/>
      <c r="V235" s="63"/>
      <c r="W235" s="63"/>
    </row>
    <row r="236" spans="21:23" s="9" customFormat="1" x14ac:dyDescent="0.3">
      <c r="U236" s="63"/>
      <c r="V236" s="63"/>
      <c r="W236" s="63"/>
    </row>
    <row r="237" spans="21:23" s="9" customFormat="1" x14ac:dyDescent="0.3">
      <c r="U237" s="63"/>
      <c r="V237" s="63"/>
      <c r="W237" s="63"/>
    </row>
    <row r="238" spans="21:23" s="9" customFormat="1" x14ac:dyDescent="0.3">
      <c r="U238" s="63"/>
      <c r="V238" s="63"/>
      <c r="W238" s="63"/>
    </row>
    <row r="239" spans="21:23" s="9" customFormat="1" x14ac:dyDescent="0.3">
      <c r="U239" s="63"/>
      <c r="V239" s="63"/>
      <c r="W239" s="63"/>
    </row>
    <row r="240" spans="21:23" s="9" customFormat="1" x14ac:dyDescent="0.3">
      <c r="U240" s="63"/>
      <c r="V240" s="63"/>
      <c r="W240" s="63"/>
    </row>
    <row r="241" spans="21:23" s="9" customFormat="1" x14ac:dyDescent="0.3">
      <c r="U241" s="63"/>
      <c r="V241" s="63"/>
      <c r="W241" s="63"/>
    </row>
    <row r="242" spans="21:23" s="9" customFormat="1" x14ac:dyDescent="0.3">
      <c r="U242" s="63"/>
      <c r="V242" s="63"/>
      <c r="W242" s="63"/>
    </row>
    <row r="243" spans="21:23" s="9" customFormat="1" x14ac:dyDescent="0.3">
      <c r="U243" s="63"/>
      <c r="V243" s="63"/>
      <c r="W243" s="63"/>
    </row>
    <row r="244" spans="21:23" s="9" customFormat="1" x14ac:dyDescent="0.3">
      <c r="U244" s="63"/>
      <c r="V244" s="63"/>
      <c r="W244" s="63"/>
    </row>
    <row r="245" spans="21:23" s="9" customFormat="1" x14ac:dyDescent="0.3">
      <c r="U245" s="63"/>
      <c r="V245" s="63"/>
      <c r="W245" s="63"/>
    </row>
    <row r="246" spans="21:23" s="9" customFormat="1" x14ac:dyDescent="0.3">
      <c r="U246" s="63"/>
      <c r="V246" s="63"/>
      <c r="W246" s="63"/>
    </row>
    <row r="247" spans="21:23" s="9" customFormat="1" x14ac:dyDescent="0.3">
      <c r="U247" s="63"/>
      <c r="V247" s="63"/>
      <c r="W247" s="63"/>
    </row>
    <row r="248" spans="21:23" s="9" customFormat="1" x14ac:dyDescent="0.3">
      <c r="U248" s="63"/>
      <c r="V248" s="63"/>
      <c r="W248" s="63"/>
    </row>
    <row r="249" spans="21:23" s="9" customFormat="1" x14ac:dyDescent="0.3">
      <c r="U249" s="63"/>
      <c r="V249" s="63"/>
      <c r="W249" s="63"/>
    </row>
    <row r="250" spans="21:23" s="9" customFormat="1" x14ac:dyDescent="0.3">
      <c r="U250" s="63"/>
      <c r="V250" s="63"/>
      <c r="W250" s="63"/>
    </row>
    <row r="251" spans="21:23" s="9" customFormat="1" x14ac:dyDescent="0.3">
      <c r="U251" s="63"/>
      <c r="V251" s="63"/>
      <c r="W251" s="63"/>
    </row>
    <row r="252" spans="21:23" s="9" customFormat="1" x14ac:dyDescent="0.3">
      <c r="U252" s="63"/>
      <c r="V252" s="63"/>
      <c r="W252" s="63"/>
    </row>
    <row r="253" spans="21:23" s="9" customFormat="1" x14ac:dyDescent="0.3">
      <c r="U253" s="63"/>
      <c r="V253" s="63"/>
      <c r="W253" s="63"/>
    </row>
    <row r="254" spans="21:23" s="9" customFormat="1" x14ac:dyDescent="0.3">
      <c r="U254" s="63"/>
      <c r="V254" s="63"/>
      <c r="W254" s="63"/>
    </row>
    <row r="255" spans="21:23" s="9" customFormat="1" x14ac:dyDescent="0.3">
      <c r="U255" s="63"/>
      <c r="V255" s="63"/>
      <c r="W255" s="63"/>
    </row>
    <row r="256" spans="21:23" s="9" customFormat="1" x14ac:dyDescent="0.3">
      <c r="U256" s="63"/>
      <c r="V256" s="63"/>
      <c r="W256" s="63"/>
    </row>
    <row r="257" spans="21:23" s="9" customFormat="1" x14ac:dyDescent="0.3">
      <c r="U257" s="63"/>
      <c r="V257" s="63"/>
      <c r="W257" s="63"/>
    </row>
    <row r="258" spans="21:23" s="9" customFormat="1" x14ac:dyDescent="0.3">
      <c r="U258" s="63"/>
      <c r="V258" s="63"/>
      <c r="W258" s="63"/>
    </row>
    <row r="259" spans="21:23" s="9" customFormat="1" x14ac:dyDescent="0.3">
      <c r="U259" s="63"/>
      <c r="V259" s="63"/>
      <c r="W259" s="63"/>
    </row>
    <row r="260" spans="21:23" s="9" customFormat="1" x14ac:dyDescent="0.3">
      <c r="U260" s="63"/>
      <c r="V260" s="63"/>
      <c r="W260" s="63"/>
    </row>
    <row r="261" spans="21:23" s="9" customFormat="1" x14ac:dyDescent="0.3">
      <c r="U261" s="63"/>
      <c r="V261" s="63"/>
      <c r="W261" s="63"/>
    </row>
    <row r="262" spans="21:23" s="9" customFormat="1" x14ac:dyDescent="0.3">
      <c r="U262" s="63"/>
      <c r="V262" s="63"/>
      <c r="W262" s="63"/>
    </row>
    <row r="263" spans="21:23" s="9" customFormat="1" x14ac:dyDescent="0.3">
      <c r="U263" s="63"/>
      <c r="V263" s="63"/>
      <c r="W263" s="63"/>
    </row>
    <row r="264" spans="21:23" s="9" customFormat="1" x14ac:dyDescent="0.3">
      <c r="U264" s="63"/>
      <c r="V264" s="63"/>
      <c r="W264" s="63"/>
    </row>
    <row r="265" spans="21:23" s="9" customFormat="1" x14ac:dyDescent="0.3">
      <c r="U265" s="63"/>
      <c r="V265" s="63"/>
      <c r="W265" s="63"/>
    </row>
    <row r="266" spans="21:23" s="9" customFormat="1" x14ac:dyDescent="0.3">
      <c r="U266" s="63"/>
      <c r="V266" s="63"/>
      <c r="W266" s="63"/>
    </row>
    <row r="267" spans="21:23" s="9" customFormat="1" x14ac:dyDescent="0.3">
      <c r="U267" s="63"/>
      <c r="V267" s="63"/>
      <c r="W267" s="63"/>
    </row>
    <row r="268" spans="21:23" s="9" customFormat="1" x14ac:dyDescent="0.3">
      <c r="U268" s="63"/>
      <c r="V268" s="63"/>
      <c r="W268" s="63"/>
    </row>
    <row r="269" spans="21:23" s="9" customFormat="1" x14ac:dyDescent="0.3">
      <c r="U269" s="63"/>
      <c r="V269" s="63"/>
      <c r="W269" s="63"/>
    </row>
    <row r="270" spans="21:23" s="9" customFormat="1" x14ac:dyDescent="0.3">
      <c r="U270" s="63"/>
      <c r="V270" s="63"/>
      <c r="W270" s="63"/>
    </row>
    <row r="271" spans="21:23" s="9" customFormat="1" x14ac:dyDescent="0.3">
      <c r="U271" s="63"/>
      <c r="V271" s="63"/>
      <c r="W271" s="63"/>
    </row>
    <row r="272" spans="21:23" s="9" customFormat="1" x14ac:dyDescent="0.3">
      <c r="U272" s="63"/>
      <c r="V272" s="63"/>
      <c r="W272" s="63"/>
    </row>
    <row r="273" spans="21:23" s="9" customFormat="1" x14ac:dyDescent="0.3">
      <c r="U273" s="63"/>
      <c r="V273" s="63"/>
      <c r="W273" s="63"/>
    </row>
    <row r="274" spans="21:23" s="9" customFormat="1" x14ac:dyDescent="0.3">
      <c r="U274" s="63"/>
      <c r="V274" s="63"/>
      <c r="W274" s="63"/>
    </row>
    <row r="275" spans="21:23" s="9" customFormat="1" x14ac:dyDescent="0.3">
      <c r="U275" s="63"/>
      <c r="V275" s="63"/>
      <c r="W275" s="63"/>
    </row>
    <row r="276" spans="21:23" s="9" customFormat="1" x14ac:dyDescent="0.3">
      <c r="U276" s="63"/>
      <c r="V276" s="63"/>
      <c r="W276" s="63"/>
    </row>
    <row r="277" spans="21:23" s="9" customFormat="1" x14ac:dyDescent="0.3">
      <c r="U277" s="63"/>
      <c r="V277" s="63"/>
      <c r="W277" s="63"/>
    </row>
    <row r="278" spans="21:23" s="9" customFormat="1" x14ac:dyDescent="0.3">
      <c r="U278" s="63"/>
      <c r="V278" s="63"/>
      <c r="W278" s="63"/>
    </row>
    <row r="279" spans="21:23" s="9" customFormat="1" x14ac:dyDescent="0.3">
      <c r="U279" s="63"/>
      <c r="V279" s="63"/>
      <c r="W279" s="63"/>
    </row>
    <row r="280" spans="21:23" s="9" customFormat="1" x14ac:dyDescent="0.3">
      <c r="U280" s="63"/>
      <c r="V280" s="63"/>
      <c r="W280" s="63"/>
    </row>
    <row r="281" spans="21:23" s="9" customFormat="1" x14ac:dyDescent="0.3">
      <c r="U281" s="63"/>
      <c r="V281" s="63"/>
      <c r="W281" s="63"/>
    </row>
    <row r="282" spans="21:23" s="9" customFormat="1" x14ac:dyDescent="0.3">
      <c r="U282" s="63"/>
      <c r="V282" s="63"/>
      <c r="W282" s="63"/>
    </row>
    <row r="283" spans="21:23" s="9" customFormat="1" x14ac:dyDescent="0.3">
      <c r="U283" s="63"/>
      <c r="V283" s="63"/>
      <c r="W283" s="63"/>
    </row>
    <row r="284" spans="21:23" s="9" customFormat="1" x14ac:dyDescent="0.3">
      <c r="U284" s="63"/>
      <c r="V284" s="63"/>
      <c r="W284" s="63"/>
    </row>
    <row r="285" spans="21:23" s="9" customFormat="1" x14ac:dyDescent="0.3">
      <c r="U285" s="63"/>
      <c r="V285" s="63"/>
      <c r="W285" s="63"/>
    </row>
    <row r="286" spans="21:23" s="9" customFormat="1" x14ac:dyDescent="0.3">
      <c r="U286" s="63"/>
      <c r="V286" s="63"/>
      <c r="W286" s="63"/>
    </row>
    <row r="287" spans="21:23" s="9" customFormat="1" x14ac:dyDescent="0.3">
      <c r="U287" s="63"/>
      <c r="V287" s="63"/>
      <c r="W287" s="63"/>
    </row>
    <row r="288" spans="21:23" s="9" customFormat="1" x14ac:dyDescent="0.3">
      <c r="U288" s="63"/>
      <c r="V288" s="63"/>
      <c r="W288" s="63"/>
    </row>
    <row r="289" spans="21:23" s="9" customFormat="1" x14ac:dyDescent="0.3">
      <c r="U289" s="63"/>
      <c r="V289" s="63"/>
      <c r="W289" s="63"/>
    </row>
    <row r="290" spans="21:23" s="9" customFormat="1" x14ac:dyDescent="0.3">
      <c r="U290" s="63"/>
      <c r="V290" s="63"/>
      <c r="W290" s="63"/>
    </row>
    <row r="291" spans="21:23" s="9" customFormat="1" x14ac:dyDescent="0.3">
      <c r="U291" s="63"/>
      <c r="V291" s="63"/>
      <c r="W291" s="63"/>
    </row>
    <row r="292" spans="21:23" s="9" customFormat="1" x14ac:dyDescent="0.3">
      <c r="U292" s="63"/>
      <c r="V292" s="63"/>
      <c r="W292" s="63"/>
    </row>
    <row r="293" spans="21:23" s="9" customFormat="1" x14ac:dyDescent="0.3">
      <c r="U293" s="63"/>
      <c r="V293" s="63"/>
      <c r="W293" s="63"/>
    </row>
    <row r="294" spans="21:23" s="9" customFormat="1" x14ac:dyDescent="0.3">
      <c r="U294" s="63"/>
      <c r="V294" s="63"/>
      <c r="W294" s="63"/>
    </row>
    <row r="295" spans="21:23" s="9" customFormat="1" x14ac:dyDescent="0.3">
      <c r="U295" s="63"/>
      <c r="V295" s="63"/>
      <c r="W295" s="63"/>
    </row>
    <row r="296" spans="21:23" s="9" customFormat="1" x14ac:dyDescent="0.3">
      <c r="U296" s="63"/>
      <c r="V296" s="63"/>
      <c r="W296" s="63"/>
    </row>
    <row r="297" spans="21:23" s="9" customFormat="1" x14ac:dyDescent="0.3">
      <c r="U297" s="63"/>
      <c r="V297" s="63"/>
      <c r="W297" s="63"/>
    </row>
    <row r="298" spans="21:23" s="9" customFormat="1" x14ac:dyDescent="0.3">
      <c r="U298" s="63"/>
      <c r="V298" s="63"/>
      <c r="W298" s="63"/>
    </row>
    <row r="299" spans="21:23" s="9" customFormat="1" x14ac:dyDescent="0.3">
      <c r="U299" s="63"/>
      <c r="V299" s="63"/>
      <c r="W299" s="63"/>
    </row>
    <row r="300" spans="21:23" s="9" customFormat="1" x14ac:dyDescent="0.3">
      <c r="U300" s="63"/>
      <c r="V300" s="63"/>
      <c r="W300" s="63"/>
    </row>
    <row r="301" spans="21:23" s="9" customFormat="1" x14ac:dyDescent="0.3">
      <c r="U301" s="63"/>
      <c r="V301" s="63"/>
      <c r="W301" s="63"/>
    </row>
    <row r="302" spans="21:23" s="9" customFormat="1" x14ac:dyDescent="0.3">
      <c r="U302" s="63"/>
      <c r="V302" s="63"/>
      <c r="W302" s="63"/>
    </row>
    <row r="303" spans="21:23" s="9" customFormat="1" x14ac:dyDescent="0.3">
      <c r="U303" s="63"/>
      <c r="V303" s="63"/>
      <c r="W303" s="63"/>
    </row>
    <row r="304" spans="21:23" s="9" customFormat="1" x14ac:dyDescent="0.3">
      <c r="U304" s="63"/>
      <c r="V304" s="63"/>
      <c r="W304" s="63"/>
    </row>
    <row r="305" spans="21:23" s="9" customFormat="1" x14ac:dyDescent="0.3">
      <c r="U305" s="63"/>
      <c r="V305" s="63"/>
      <c r="W305" s="63"/>
    </row>
    <row r="306" spans="21:23" s="9" customFormat="1" x14ac:dyDescent="0.3">
      <c r="U306" s="63"/>
      <c r="V306" s="63"/>
      <c r="W306" s="63"/>
    </row>
    <row r="307" spans="21:23" s="9" customFormat="1" x14ac:dyDescent="0.3">
      <c r="U307" s="63"/>
      <c r="V307" s="63"/>
      <c r="W307" s="63"/>
    </row>
    <row r="308" spans="21:23" s="9" customFormat="1" x14ac:dyDescent="0.3">
      <c r="U308" s="63"/>
      <c r="V308" s="63"/>
      <c r="W308" s="63"/>
    </row>
    <row r="309" spans="21:23" s="9" customFormat="1" x14ac:dyDescent="0.3">
      <c r="U309" s="63"/>
      <c r="V309" s="63"/>
      <c r="W309" s="63"/>
    </row>
    <row r="310" spans="21:23" s="9" customFormat="1" x14ac:dyDescent="0.3">
      <c r="U310" s="63"/>
      <c r="V310" s="63"/>
      <c r="W310" s="63"/>
    </row>
    <row r="311" spans="21:23" s="9" customFormat="1" x14ac:dyDescent="0.3">
      <c r="U311" s="63"/>
      <c r="V311" s="63"/>
      <c r="W311" s="63"/>
    </row>
    <row r="312" spans="21:23" s="9" customFormat="1" x14ac:dyDescent="0.3">
      <c r="U312" s="63"/>
      <c r="V312" s="63"/>
      <c r="W312" s="63"/>
    </row>
    <row r="313" spans="21:23" s="9" customFormat="1" x14ac:dyDescent="0.3">
      <c r="U313" s="63"/>
      <c r="V313" s="63"/>
      <c r="W313" s="63"/>
    </row>
    <row r="314" spans="21:23" s="9" customFormat="1" x14ac:dyDescent="0.3">
      <c r="U314" s="63"/>
      <c r="V314" s="63"/>
      <c r="W314" s="63"/>
    </row>
    <row r="315" spans="21:23" s="9" customFormat="1" x14ac:dyDescent="0.3">
      <c r="U315" s="63"/>
      <c r="V315" s="63"/>
      <c r="W315" s="63"/>
    </row>
    <row r="316" spans="21:23" s="9" customFormat="1" x14ac:dyDescent="0.3">
      <c r="U316" s="63"/>
      <c r="V316" s="63"/>
      <c r="W316" s="63"/>
    </row>
    <row r="317" spans="21:23" s="9" customFormat="1" x14ac:dyDescent="0.3">
      <c r="U317" s="63"/>
      <c r="V317" s="63"/>
      <c r="W317" s="63"/>
    </row>
    <row r="318" spans="21:23" s="9" customFormat="1" x14ac:dyDescent="0.3">
      <c r="U318" s="63"/>
      <c r="V318" s="63"/>
      <c r="W318" s="63"/>
    </row>
    <row r="319" spans="21:23" s="9" customFormat="1" x14ac:dyDescent="0.3">
      <c r="U319" s="63"/>
      <c r="V319" s="63"/>
      <c r="W319" s="63"/>
    </row>
    <row r="320" spans="21:23" s="9" customFormat="1" x14ac:dyDescent="0.3">
      <c r="U320" s="63"/>
      <c r="V320" s="63"/>
      <c r="W320" s="63"/>
    </row>
    <row r="321" spans="21:23" s="9" customFormat="1" x14ac:dyDescent="0.3">
      <c r="U321" s="63"/>
      <c r="V321" s="63"/>
      <c r="W321" s="63"/>
    </row>
    <row r="322" spans="21:23" s="9" customFormat="1" x14ac:dyDescent="0.3">
      <c r="U322" s="63"/>
      <c r="V322" s="63"/>
      <c r="W322" s="63"/>
    </row>
    <row r="323" spans="21:23" s="9" customFormat="1" x14ac:dyDescent="0.3">
      <c r="U323" s="63"/>
      <c r="V323" s="63"/>
      <c r="W323" s="63"/>
    </row>
    <row r="324" spans="21:23" s="9" customFormat="1" x14ac:dyDescent="0.3">
      <c r="U324" s="63"/>
      <c r="V324" s="63"/>
      <c r="W324" s="63"/>
    </row>
    <row r="325" spans="21:23" s="9" customFormat="1" x14ac:dyDescent="0.3">
      <c r="U325" s="63"/>
      <c r="V325" s="63"/>
      <c r="W325" s="63"/>
    </row>
    <row r="326" spans="21:23" s="9" customFormat="1" x14ac:dyDescent="0.3">
      <c r="U326" s="63"/>
      <c r="V326" s="63"/>
      <c r="W326" s="63"/>
    </row>
    <row r="327" spans="21:23" s="9" customFormat="1" x14ac:dyDescent="0.3">
      <c r="U327" s="63"/>
      <c r="V327" s="63"/>
      <c r="W327" s="63"/>
    </row>
    <row r="328" spans="21:23" s="9" customFormat="1" x14ac:dyDescent="0.3">
      <c r="U328" s="63"/>
      <c r="V328" s="63"/>
      <c r="W328" s="63"/>
    </row>
    <row r="329" spans="21:23" s="9" customFormat="1" x14ac:dyDescent="0.3">
      <c r="U329" s="63"/>
      <c r="V329" s="63"/>
      <c r="W329" s="63"/>
    </row>
    <row r="330" spans="21:23" s="9" customFormat="1" x14ac:dyDescent="0.3">
      <c r="U330" s="63"/>
      <c r="V330" s="63"/>
      <c r="W330" s="63"/>
    </row>
    <row r="331" spans="21:23" s="9" customFormat="1" x14ac:dyDescent="0.3">
      <c r="U331" s="63"/>
      <c r="V331" s="63"/>
      <c r="W331" s="63"/>
    </row>
    <row r="332" spans="21:23" s="9" customFormat="1" x14ac:dyDescent="0.3">
      <c r="U332" s="63"/>
      <c r="V332" s="63"/>
      <c r="W332" s="63"/>
    </row>
    <row r="333" spans="21:23" s="9" customFormat="1" x14ac:dyDescent="0.3">
      <c r="U333" s="63"/>
      <c r="V333" s="63"/>
      <c r="W333" s="63"/>
    </row>
    <row r="334" spans="21:23" s="9" customFormat="1" x14ac:dyDescent="0.3">
      <c r="U334" s="63"/>
      <c r="V334" s="63"/>
      <c r="W334" s="63"/>
    </row>
    <row r="335" spans="21:23" s="9" customFormat="1" x14ac:dyDescent="0.3">
      <c r="U335" s="63"/>
      <c r="V335" s="63"/>
      <c r="W335" s="63"/>
    </row>
    <row r="336" spans="21:23" s="9" customFormat="1" x14ac:dyDescent="0.3">
      <c r="U336" s="63"/>
      <c r="V336" s="63"/>
      <c r="W336" s="63"/>
    </row>
    <row r="337" spans="21:23" s="9" customFormat="1" x14ac:dyDescent="0.3">
      <c r="U337" s="63"/>
      <c r="V337" s="63"/>
      <c r="W337" s="63"/>
    </row>
    <row r="338" spans="21:23" s="9" customFormat="1" x14ac:dyDescent="0.3">
      <c r="U338" s="63"/>
      <c r="V338" s="63"/>
      <c r="W338" s="63"/>
    </row>
    <row r="339" spans="21:23" s="9" customFormat="1" x14ac:dyDescent="0.3">
      <c r="U339" s="63"/>
      <c r="V339" s="63"/>
      <c r="W339" s="63"/>
    </row>
    <row r="340" spans="21:23" s="9" customFormat="1" x14ac:dyDescent="0.3">
      <c r="U340" s="63"/>
      <c r="V340" s="63"/>
      <c r="W340" s="63"/>
    </row>
    <row r="341" spans="21:23" s="9" customFormat="1" x14ac:dyDescent="0.3">
      <c r="U341" s="63"/>
      <c r="V341" s="63"/>
      <c r="W341" s="63"/>
    </row>
    <row r="342" spans="21:23" s="9" customFormat="1" x14ac:dyDescent="0.3">
      <c r="U342" s="63"/>
      <c r="V342" s="63"/>
      <c r="W342" s="63"/>
    </row>
    <row r="343" spans="21:23" s="9" customFormat="1" x14ac:dyDescent="0.3">
      <c r="U343" s="63"/>
      <c r="V343" s="63"/>
      <c r="W343" s="63"/>
    </row>
    <row r="344" spans="21:23" s="9" customFormat="1" x14ac:dyDescent="0.3">
      <c r="U344" s="63"/>
      <c r="V344" s="63"/>
      <c r="W344" s="63"/>
    </row>
    <row r="345" spans="21:23" s="9" customFormat="1" x14ac:dyDescent="0.3">
      <c r="U345" s="63"/>
      <c r="V345" s="63"/>
      <c r="W345" s="63"/>
    </row>
    <row r="346" spans="21:23" s="9" customFormat="1" x14ac:dyDescent="0.3">
      <c r="U346" s="63"/>
      <c r="V346" s="63"/>
      <c r="W346" s="63"/>
    </row>
    <row r="347" spans="21:23" s="9" customFormat="1" x14ac:dyDescent="0.3">
      <c r="U347" s="63"/>
      <c r="V347" s="63"/>
      <c r="W347" s="63"/>
    </row>
    <row r="348" spans="21:23" s="9" customFormat="1" x14ac:dyDescent="0.3">
      <c r="U348" s="63"/>
      <c r="V348" s="63"/>
      <c r="W348" s="63"/>
    </row>
    <row r="349" spans="21:23" s="9" customFormat="1" x14ac:dyDescent="0.3">
      <c r="U349" s="63"/>
      <c r="V349" s="63"/>
      <c r="W349" s="63"/>
    </row>
    <row r="350" spans="21:23" s="9" customFormat="1" x14ac:dyDescent="0.3">
      <c r="U350" s="63"/>
      <c r="V350" s="63"/>
      <c r="W350" s="63"/>
    </row>
    <row r="351" spans="21:23" s="9" customFormat="1" x14ac:dyDescent="0.3">
      <c r="U351" s="63"/>
      <c r="V351" s="63"/>
      <c r="W351" s="63"/>
    </row>
    <row r="352" spans="21:23" s="9" customFormat="1" x14ac:dyDescent="0.3">
      <c r="U352" s="63"/>
      <c r="V352" s="63"/>
      <c r="W352" s="63"/>
    </row>
    <row r="353" spans="21:23" s="9" customFormat="1" x14ac:dyDescent="0.3">
      <c r="U353" s="63"/>
      <c r="V353" s="63"/>
      <c r="W353" s="63"/>
    </row>
    <row r="354" spans="21:23" s="9" customFormat="1" x14ac:dyDescent="0.3">
      <c r="U354" s="63"/>
      <c r="V354" s="63"/>
      <c r="W354" s="63"/>
    </row>
    <row r="355" spans="21:23" s="9" customFormat="1" x14ac:dyDescent="0.3">
      <c r="U355" s="63"/>
      <c r="V355" s="63"/>
      <c r="W355" s="63"/>
    </row>
    <row r="356" spans="21:23" s="9" customFormat="1" x14ac:dyDescent="0.3">
      <c r="U356" s="63"/>
      <c r="V356" s="63"/>
      <c r="W356" s="63"/>
    </row>
    <row r="357" spans="21:23" s="9" customFormat="1" x14ac:dyDescent="0.3">
      <c r="U357" s="63"/>
      <c r="V357" s="63"/>
      <c r="W357" s="63"/>
    </row>
    <row r="358" spans="21:23" s="9" customFormat="1" x14ac:dyDescent="0.3">
      <c r="U358" s="63"/>
      <c r="V358" s="63"/>
      <c r="W358" s="63"/>
    </row>
    <row r="359" spans="21:23" s="9" customFormat="1" x14ac:dyDescent="0.3">
      <c r="U359" s="63"/>
      <c r="V359" s="63"/>
      <c r="W359" s="63"/>
    </row>
    <row r="360" spans="21:23" s="9" customFormat="1" x14ac:dyDescent="0.3">
      <c r="U360" s="63"/>
      <c r="V360" s="63"/>
      <c r="W360" s="63"/>
    </row>
    <row r="361" spans="21:23" s="9" customFormat="1" x14ac:dyDescent="0.3">
      <c r="U361" s="63"/>
      <c r="V361" s="63"/>
      <c r="W361" s="63"/>
    </row>
    <row r="362" spans="21:23" s="9" customFormat="1" x14ac:dyDescent="0.3">
      <c r="U362" s="63"/>
      <c r="V362" s="63"/>
      <c r="W362" s="63"/>
    </row>
    <row r="363" spans="21:23" s="9" customFormat="1" x14ac:dyDescent="0.3">
      <c r="U363" s="63"/>
      <c r="V363" s="63"/>
      <c r="W363" s="63"/>
    </row>
    <row r="364" spans="21:23" s="9" customFormat="1" x14ac:dyDescent="0.3">
      <c r="U364" s="63"/>
      <c r="V364" s="63"/>
      <c r="W364" s="63"/>
    </row>
    <row r="365" spans="21:23" s="9" customFormat="1" x14ac:dyDescent="0.3">
      <c r="U365" s="63"/>
      <c r="V365" s="63"/>
      <c r="W365" s="63"/>
    </row>
    <row r="366" spans="21:23" s="9" customFormat="1" x14ac:dyDescent="0.3">
      <c r="U366" s="63"/>
      <c r="V366" s="63"/>
      <c r="W366" s="63"/>
    </row>
    <row r="367" spans="21:23" s="9" customFormat="1" x14ac:dyDescent="0.3">
      <c r="U367" s="63"/>
      <c r="V367" s="63"/>
      <c r="W367" s="63"/>
    </row>
    <row r="368" spans="21:23" s="9" customFormat="1" x14ac:dyDescent="0.3">
      <c r="U368" s="63"/>
      <c r="V368" s="63"/>
      <c r="W368" s="63"/>
    </row>
    <row r="369" spans="21:23" s="9" customFormat="1" x14ac:dyDescent="0.3">
      <c r="U369" s="63"/>
      <c r="V369" s="63"/>
      <c r="W369" s="63"/>
    </row>
    <row r="370" spans="21:23" s="9" customFormat="1" x14ac:dyDescent="0.3">
      <c r="U370" s="63"/>
      <c r="V370" s="63"/>
      <c r="W370" s="63"/>
    </row>
    <row r="371" spans="21:23" s="9" customFormat="1" x14ac:dyDescent="0.3">
      <c r="U371" s="63"/>
      <c r="V371" s="63"/>
      <c r="W371" s="63"/>
    </row>
    <row r="372" spans="21:23" s="9" customFormat="1" x14ac:dyDescent="0.3">
      <c r="U372" s="63"/>
      <c r="V372" s="63"/>
      <c r="W372" s="63"/>
    </row>
    <row r="373" spans="21:23" s="9" customFormat="1" x14ac:dyDescent="0.3">
      <c r="U373" s="63"/>
      <c r="V373" s="63"/>
      <c r="W373" s="63"/>
    </row>
    <row r="374" spans="21:23" s="9" customFormat="1" x14ac:dyDescent="0.3">
      <c r="U374" s="63"/>
      <c r="V374" s="63"/>
      <c r="W374" s="63"/>
    </row>
    <row r="375" spans="21:23" s="9" customFormat="1" x14ac:dyDescent="0.3">
      <c r="U375" s="63"/>
      <c r="V375" s="63"/>
      <c r="W375" s="63"/>
    </row>
    <row r="376" spans="21:23" s="9" customFormat="1" x14ac:dyDescent="0.3">
      <c r="U376" s="63"/>
      <c r="V376" s="63"/>
      <c r="W376" s="63"/>
    </row>
    <row r="377" spans="21:23" s="9" customFormat="1" x14ac:dyDescent="0.3">
      <c r="U377" s="63"/>
      <c r="V377" s="63"/>
      <c r="W377" s="63"/>
    </row>
    <row r="378" spans="21:23" s="9" customFormat="1" x14ac:dyDescent="0.3">
      <c r="U378" s="63"/>
      <c r="V378" s="63"/>
      <c r="W378" s="63"/>
    </row>
    <row r="379" spans="21:23" s="9" customFormat="1" x14ac:dyDescent="0.3">
      <c r="U379" s="63"/>
      <c r="V379" s="63"/>
      <c r="W379" s="63"/>
    </row>
    <row r="380" spans="21:23" s="9" customFormat="1" x14ac:dyDescent="0.3">
      <c r="U380" s="63"/>
      <c r="V380" s="63"/>
      <c r="W380" s="63"/>
    </row>
    <row r="381" spans="21:23" s="9" customFormat="1" x14ac:dyDescent="0.3">
      <c r="U381" s="63"/>
      <c r="V381" s="63"/>
      <c r="W381" s="63"/>
    </row>
    <row r="382" spans="21:23" s="9" customFormat="1" x14ac:dyDescent="0.3">
      <c r="U382" s="63"/>
      <c r="V382" s="63"/>
      <c r="W382" s="63"/>
    </row>
    <row r="383" spans="21:23" s="9" customFormat="1" x14ac:dyDescent="0.3">
      <c r="U383" s="63"/>
      <c r="V383" s="63"/>
      <c r="W383" s="63"/>
    </row>
    <row r="384" spans="21:23" s="9" customFormat="1" x14ac:dyDescent="0.3">
      <c r="U384" s="63"/>
      <c r="V384" s="63"/>
      <c r="W384" s="63"/>
    </row>
    <row r="385" spans="21:23" s="9" customFormat="1" x14ac:dyDescent="0.3">
      <c r="U385" s="63"/>
      <c r="V385" s="63"/>
      <c r="W385" s="63"/>
    </row>
    <row r="386" spans="21:23" s="9" customFormat="1" x14ac:dyDescent="0.3">
      <c r="U386" s="63"/>
      <c r="V386" s="63"/>
      <c r="W386" s="63"/>
    </row>
    <row r="387" spans="21:23" s="9" customFormat="1" x14ac:dyDescent="0.3">
      <c r="U387" s="63"/>
      <c r="V387" s="63"/>
      <c r="W387" s="63"/>
    </row>
    <row r="388" spans="21:23" s="9" customFormat="1" x14ac:dyDescent="0.3">
      <c r="U388" s="63"/>
      <c r="V388" s="63"/>
      <c r="W388" s="63"/>
    </row>
    <row r="389" spans="21:23" s="9" customFormat="1" x14ac:dyDescent="0.3">
      <c r="U389" s="63"/>
      <c r="V389" s="63"/>
      <c r="W389" s="63"/>
    </row>
    <row r="390" spans="21:23" s="9" customFormat="1" x14ac:dyDescent="0.3">
      <c r="U390" s="63"/>
      <c r="V390" s="63"/>
      <c r="W390" s="63"/>
    </row>
    <row r="391" spans="21:23" s="9" customFormat="1" x14ac:dyDescent="0.3">
      <c r="U391" s="63"/>
      <c r="V391" s="63"/>
      <c r="W391" s="63"/>
    </row>
    <row r="392" spans="21:23" s="9" customFormat="1" x14ac:dyDescent="0.3">
      <c r="U392" s="63"/>
      <c r="V392" s="63"/>
      <c r="W392" s="63"/>
    </row>
    <row r="393" spans="21:23" s="9" customFormat="1" x14ac:dyDescent="0.3">
      <c r="U393" s="63"/>
      <c r="V393" s="63"/>
      <c r="W393" s="63"/>
    </row>
    <row r="394" spans="21:23" s="9" customFormat="1" x14ac:dyDescent="0.3">
      <c r="U394" s="63"/>
      <c r="V394" s="63"/>
      <c r="W394" s="63"/>
    </row>
    <row r="395" spans="21:23" s="9" customFormat="1" x14ac:dyDescent="0.3">
      <c r="U395" s="63"/>
      <c r="V395" s="63"/>
      <c r="W395" s="63"/>
    </row>
    <row r="396" spans="21:23" s="9" customFormat="1" x14ac:dyDescent="0.3">
      <c r="U396" s="63"/>
      <c r="V396" s="63"/>
      <c r="W396" s="63"/>
    </row>
    <row r="397" spans="21:23" s="9" customFormat="1" x14ac:dyDescent="0.3">
      <c r="U397" s="63"/>
      <c r="V397" s="63"/>
      <c r="W397" s="63"/>
    </row>
    <row r="398" spans="21:23" s="9" customFormat="1" x14ac:dyDescent="0.3">
      <c r="U398" s="63"/>
      <c r="V398" s="63"/>
      <c r="W398" s="63"/>
    </row>
    <row r="399" spans="21:23" s="9" customFormat="1" x14ac:dyDescent="0.3">
      <c r="U399" s="63"/>
      <c r="V399" s="63"/>
      <c r="W399" s="63"/>
    </row>
    <row r="400" spans="21:23" s="9" customFormat="1" x14ac:dyDescent="0.3">
      <c r="U400" s="63"/>
      <c r="V400" s="63"/>
      <c r="W400" s="63"/>
    </row>
    <row r="401" spans="21:23" s="9" customFormat="1" x14ac:dyDescent="0.3">
      <c r="U401" s="63"/>
      <c r="V401" s="63"/>
      <c r="W401" s="63"/>
    </row>
    <row r="402" spans="21:23" s="9" customFormat="1" x14ac:dyDescent="0.3">
      <c r="U402" s="63"/>
      <c r="V402" s="63"/>
      <c r="W402" s="63"/>
    </row>
    <row r="403" spans="21:23" s="9" customFormat="1" x14ac:dyDescent="0.3">
      <c r="U403" s="63"/>
      <c r="V403" s="63"/>
      <c r="W403" s="63"/>
    </row>
    <row r="404" spans="21:23" s="9" customFormat="1" x14ac:dyDescent="0.3">
      <c r="U404" s="63"/>
      <c r="V404" s="63"/>
      <c r="W404" s="63"/>
    </row>
    <row r="405" spans="21:23" s="9" customFormat="1" x14ac:dyDescent="0.3">
      <c r="U405" s="63"/>
      <c r="V405" s="63"/>
      <c r="W405" s="63"/>
    </row>
    <row r="406" spans="21:23" s="9" customFormat="1" x14ac:dyDescent="0.3">
      <c r="U406" s="63"/>
      <c r="V406" s="63"/>
      <c r="W406" s="63"/>
    </row>
    <row r="407" spans="21:23" s="9" customFormat="1" x14ac:dyDescent="0.3">
      <c r="U407" s="63"/>
      <c r="V407" s="63"/>
      <c r="W407" s="63"/>
    </row>
    <row r="408" spans="21:23" s="9" customFormat="1" x14ac:dyDescent="0.3">
      <c r="U408" s="63"/>
      <c r="V408" s="63"/>
      <c r="W408" s="63"/>
    </row>
    <row r="409" spans="21:23" s="9" customFormat="1" x14ac:dyDescent="0.3">
      <c r="U409" s="63"/>
      <c r="V409" s="63"/>
      <c r="W409" s="63"/>
    </row>
    <row r="410" spans="21:23" s="9" customFormat="1" x14ac:dyDescent="0.3">
      <c r="U410" s="63"/>
      <c r="V410" s="63"/>
      <c r="W410" s="63"/>
    </row>
    <row r="411" spans="21:23" s="9" customFormat="1" x14ac:dyDescent="0.3">
      <c r="U411" s="63"/>
      <c r="V411" s="63"/>
      <c r="W411" s="63"/>
    </row>
    <row r="412" spans="21:23" s="9" customFormat="1" x14ac:dyDescent="0.3">
      <c r="U412" s="63"/>
      <c r="V412" s="63"/>
      <c r="W412" s="63"/>
    </row>
    <row r="413" spans="21:23" s="9" customFormat="1" x14ac:dyDescent="0.3">
      <c r="U413" s="63"/>
      <c r="V413" s="63"/>
      <c r="W413" s="63"/>
    </row>
    <row r="414" spans="21:23" s="9" customFormat="1" x14ac:dyDescent="0.3">
      <c r="U414" s="63"/>
      <c r="V414" s="63"/>
      <c r="W414" s="63"/>
    </row>
    <row r="415" spans="21:23" s="9" customFormat="1" x14ac:dyDescent="0.3">
      <c r="U415" s="63"/>
      <c r="V415" s="63"/>
      <c r="W415" s="63"/>
    </row>
    <row r="416" spans="21:23" s="9" customFormat="1" x14ac:dyDescent="0.3">
      <c r="U416" s="63"/>
      <c r="V416" s="63"/>
      <c r="W416" s="63"/>
    </row>
    <row r="417" spans="21:23" s="9" customFormat="1" x14ac:dyDescent="0.3">
      <c r="U417" s="63"/>
      <c r="V417" s="63"/>
      <c r="W417" s="63"/>
    </row>
    <row r="418" spans="21:23" s="9" customFormat="1" x14ac:dyDescent="0.3">
      <c r="U418" s="63"/>
      <c r="V418" s="63"/>
      <c r="W418" s="63"/>
    </row>
    <row r="419" spans="21:23" s="9" customFormat="1" x14ac:dyDescent="0.3">
      <c r="U419" s="63"/>
      <c r="V419" s="63"/>
      <c r="W419" s="63"/>
    </row>
    <row r="420" spans="21:23" s="9" customFormat="1" x14ac:dyDescent="0.3">
      <c r="U420" s="63"/>
      <c r="V420" s="63"/>
      <c r="W420" s="63"/>
    </row>
    <row r="421" spans="21:23" s="9" customFormat="1" x14ac:dyDescent="0.3">
      <c r="U421" s="63"/>
      <c r="V421" s="63"/>
      <c r="W421" s="63"/>
    </row>
    <row r="422" spans="21:23" s="9" customFormat="1" x14ac:dyDescent="0.3">
      <c r="U422" s="63"/>
      <c r="V422" s="63"/>
      <c r="W422" s="63"/>
    </row>
    <row r="423" spans="21:23" s="9" customFormat="1" x14ac:dyDescent="0.3">
      <c r="U423" s="63"/>
      <c r="V423" s="63"/>
      <c r="W423" s="63"/>
    </row>
    <row r="424" spans="21:23" s="9" customFormat="1" x14ac:dyDescent="0.3">
      <c r="U424" s="63"/>
      <c r="V424" s="63"/>
      <c r="W424" s="63"/>
    </row>
    <row r="425" spans="21:23" s="9" customFormat="1" x14ac:dyDescent="0.3">
      <c r="U425" s="63"/>
      <c r="V425" s="63"/>
      <c r="W425" s="63"/>
    </row>
    <row r="426" spans="21:23" s="9" customFormat="1" x14ac:dyDescent="0.3">
      <c r="U426" s="63"/>
      <c r="V426" s="63"/>
      <c r="W426" s="63"/>
    </row>
    <row r="427" spans="21:23" s="9" customFormat="1" x14ac:dyDescent="0.3">
      <c r="U427" s="63"/>
      <c r="V427" s="63"/>
      <c r="W427" s="63"/>
    </row>
    <row r="428" spans="21:23" s="9" customFormat="1" x14ac:dyDescent="0.3">
      <c r="U428" s="63"/>
      <c r="V428" s="63"/>
      <c r="W428" s="63"/>
    </row>
    <row r="429" spans="21:23" s="9" customFormat="1" x14ac:dyDescent="0.3">
      <c r="U429" s="63"/>
      <c r="V429" s="63"/>
      <c r="W429" s="63"/>
    </row>
    <row r="430" spans="21:23" s="9" customFormat="1" x14ac:dyDescent="0.3">
      <c r="U430" s="63"/>
      <c r="V430" s="63"/>
      <c r="W430" s="63"/>
    </row>
    <row r="431" spans="21:23" s="9" customFormat="1" x14ac:dyDescent="0.3">
      <c r="U431" s="63"/>
      <c r="V431" s="63"/>
      <c r="W431" s="63"/>
    </row>
    <row r="432" spans="21:23" s="9" customFormat="1" x14ac:dyDescent="0.3">
      <c r="U432" s="63"/>
      <c r="V432" s="63"/>
      <c r="W432" s="63"/>
    </row>
    <row r="433" spans="21:23" s="9" customFormat="1" x14ac:dyDescent="0.3">
      <c r="U433" s="63"/>
      <c r="V433" s="63"/>
      <c r="W433" s="63"/>
    </row>
    <row r="434" spans="21:23" s="9" customFormat="1" x14ac:dyDescent="0.3">
      <c r="U434" s="63"/>
      <c r="V434" s="63"/>
      <c r="W434" s="63"/>
    </row>
    <row r="435" spans="21:23" s="9" customFormat="1" x14ac:dyDescent="0.3">
      <c r="U435" s="63"/>
      <c r="V435" s="63"/>
      <c r="W435" s="63"/>
    </row>
    <row r="436" spans="21:23" s="9" customFormat="1" x14ac:dyDescent="0.3">
      <c r="U436" s="63"/>
      <c r="V436" s="63"/>
      <c r="W436" s="63"/>
    </row>
    <row r="437" spans="21:23" s="9" customFormat="1" x14ac:dyDescent="0.3">
      <c r="U437" s="63"/>
      <c r="V437" s="63"/>
      <c r="W437" s="63"/>
    </row>
    <row r="438" spans="21:23" s="9" customFormat="1" x14ac:dyDescent="0.3">
      <c r="U438" s="63"/>
      <c r="V438" s="63"/>
      <c r="W438" s="63"/>
    </row>
    <row r="439" spans="21:23" s="9" customFormat="1" x14ac:dyDescent="0.3">
      <c r="U439" s="63"/>
      <c r="V439" s="63"/>
      <c r="W439" s="63"/>
    </row>
    <row r="440" spans="21:23" s="9" customFormat="1" x14ac:dyDescent="0.3">
      <c r="U440" s="63"/>
      <c r="V440" s="63"/>
      <c r="W440" s="63"/>
    </row>
    <row r="441" spans="21:23" s="9" customFormat="1" x14ac:dyDescent="0.3">
      <c r="U441" s="63"/>
      <c r="V441" s="63"/>
      <c r="W441" s="63"/>
    </row>
    <row r="442" spans="21:23" s="9" customFormat="1" x14ac:dyDescent="0.3">
      <c r="U442" s="63"/>
      <c r="V442" s="63"/>
      <c r="W442" s="63"/>
    </row>
    <row r="443" spans="21:23" s="9" customFormat="1" x14ac:dyDescent="0.3">
      <c r="U443" s="63"/>
      <c r="V443" s="63"/>
      <c r="W443" s="63"/>
    </row>
    <row r="444" spans="21:23" s="9" customFormat="1" x14ac:dyDescent="0.3">
      <c r="U444" s="63"/>
      <c r="V444" s="63"/>
      <c r="W444" s="63"/>
    </row>
    <row r="445" spans="21:23" s="9" customFormat="1" x14ac:dyDescent="0.3">
      <c r="U445" s="63"/>
      <c r="V445" s="63"/>
      <c r="W445" s="63"/>
    </row>
    <row r="446" spans="21:23" s="9" customFormat="1" x14ac:dyDescent="0.3">
      <c r="U446" s="63"/>
      <c r="V446" s="63"/>
      <c r="W446" s="63"/>
    </row>
    <row r="447" spans="21:23" s="9" customFormat="1" x14ac:dyDescent="0.3">
      <c r="U447" s="63"/>
      <c r="V447" s="63"/>
      <c r="W447" s="63"/>
    </row>
    <row r="448" spans="21:23" s="9" customFormat="1" x14ac:dyDescent="0.3">
      <c r="U448" s="63"/>
      <c r="V448" s="63"/>
      <c r="W448" s="63"/>
    </row>
    <row r="449" spans="21:23" s="9" customFormat="1" x14ac:dyDescent="0.3">
      <c r="U449" s="63"/>
      <c r="V449" s="63"/>
      <c r="W449" s="63"/>
    </row>
    <row r="450" spans="21:23" s="9" customFormat="1" x14ac:dyDescent="0.3">
      <c r="U450" s="63"/>
      <c r="V450" s="63"/>
      <c r="W450" s="63"/>
    </row>
    <row r="451" spans="21:23" s="9" customFormat="1" x14ac:dyDescent="0.3">
      <c r="U451" s="63"/>
      <c r="V451" s="63"/>
      <c r="W451" s="63"/>
    </row>
    <row r="452" spans="21:23" s="9" customFormat="1" x14ac:dyDescent="0.3">
      <c r="U452" s="63"/>
      <c r="V452" s="63"/>
      <c r="W452" s="63"/>
    </row>
    <row r="453" spans="21:23" s="9" customFormat="1" x14ac:dyDescent="0.3">
      <c r="U453" s="63"/>
      <c r="V453" s="63"/>
      <c r="W453" s="63"/>
    </row>
    <row r="454" spans="21:23" s="9" customFormat="1" x14ac:dyDescent="0.3">
      <c r="U454" s="63"/>
      <c r="V454" s="63"/>
      <c r="W454" s="63"/>
    </row>
    <row r="455" spans="21:23" s="9" customFormat="1" x14ac:dyDescent="0.3">
      <c r="U455" s="63"/>
      <c r="V455" s="63"/>
      <c r="W455" s="63"/>
    </row>
    <row r="456" spans="21:23" s="9" customFormat="1" x14ac:dyDescent="0.3">
      <c r="U456" s="63"/>
      <c r="V456" s="63"/>
      <c r="W456" s="63"/>
    </row>
    <row r="457" spans="21:23" s="9" customFormat="1" x14ac:dyDescent="0.3">
      <c r="U457" s="63"/>
      <c r="V457" s="63"/>
      <c r="W457" s="63"/>
    </row>
    <row r="458" spans="21:23" s="9" customFormat="1" x14ac:dyDescent="0.3">
      <c r="U458" s="63"/>
      <c r="V458" s="63"/>
      <c r="W458" s="63"/>
    </row>
    <row r="459" spans="21:23" s="9" customFormat="1" x14ac:dyDescent="0.3">
      <c r="U459" s="63"/>
      <c r="V459" s="63"/>
      <c r="W459" s="63"/>
    </row>
    <row r="460" spans="21:23" s="9" customFormat="1" x14ac:dyDescent="0.3">
      <c r="U460" s="63"/>
      <c r="V460" s="63"/>
      <c r="W460" s="63"/>
    </row>
    <row r="461" spans="21:23" s="9" customFormat="1" x14ac:dyDescent="0.3">
      <c r="U461" s="63"/>
      <c r="V461" s="63"/>
      <c r="W461" s="63"/>
    </row>
    <row r="462" spans="21:23" s="9" customFormat="1" x14ac:dyDescent="0.3">
      <c r="U462" s="63"/>
      <c r="V462" s="63"/>
      <c r="W462" s="63"/>
    </row>
    <row r="463" spans="21:23" s="9" customFormat="1" x14ac:dyDescent="0.3">
      <c r="U463" s="63"/>
      <c r="V463" s="63"/>
      <c r="W463" s="63"/>
    </row>
    <row r="464" spans="21:23" s="9" customFormat="1" x14ac:dyDescent="0.3">
      <c r="U464" s="63"/>
      <c r="V464" s="63"/>
      <c r="W464" s="63"/>
    </row>
    <row r="465" spans="21:23" s="9" customFormat="1" x14ac:dyDescent="0.3">
      <c r="U465" s="63"/>
      <c r="V465" s="63"/>
      <c r="W465" s="63"/>
    </row>
    <row r="466" spans="21:23" s="9" customFormat="1" x14ac:dyDescent="0.3">
      <c r="U466" s="63"/>
      <c r="V466" s="63"/>
      <c r="W466" s="63"/>
    </row>
    <row r="467" spans="21:23" s="9" customFormat="1" x14ac:dyDescent="0.3">
      <c r="U467" s="63"/>
      <c r="V467" s="63"/>
      <c r="W467" s="63"/>
    </row>
    <row r="468" spans="21:23" s="9" customFormat="1" x14ac:dyDescent="0.3">
      <c r="U468" s="63"/>
      <c r="V468" s="63"/>
      <c r="W468" s="63"/>
    </row>
    <row r="469" spans="21:23" s="9" customFormat="1" x14ac:dyDescent="0.3">
      <c r="U469" s="63"/>
      <c r="V469" s="63"/>
      <c r="W469" s="63"/>
    </row>
    <row r="470" spans="21:23" s="9" customFormat="1" x14ac:dyDescent="0.3">
      <c r="U470" s="63"/>
      <c r="V470" s="63"/>
      <c r="W470" s="63"/>
    </row>
    <row r="471" spans="21:23" s="9" customFormat="1" x14ac:dyDescent="0.3">
      <c r="U471" s="63"/>
      <c r="V471" s="63"/>
      <c r="W471" s="63"/>
    </row>
    <row r="472" spans="21:23" s="9" customFormat="1" x14ac:dyDescent="0.3">
      <c r="U472" s="63"/>
      <c r="V472" s="63"/>
      <c r="W472" s="63"/>
    </row>
    <row r="473" spans="21:23" s="9" customFormat="1" x14ac:dyDescent="0.3">
      <c r="U473" s="63"/>
      <c r="V473" s="63"/>
      <c r="W473" s="63"/>
    </row>
    <row r="474" spans="21:23" s="9" customFormat="1" x14ac:dyDescent="0.3">
      <c r="U474" s="63"/>
      <c r="V474" s="63"/>
      <c r="W474" s="63"/>
    </row>
    <row r="475" spans="21:23" s="9" customFormat="1" x14ac:dyDescent="0.3">
      <c r="U475" s="63"/>
      <c r="V475" s="63"/>
      <c r="W475" s="63"/>
    </row>
    <row r="476" spans="21:23" s="9" customFormat="1" x14ac:dyDescent="0.3">
      <c r="U476" s="63"/>
      <c r="V476" s="63"/>
      <c r="W476" s="63"/>
    </row>
    <row r="477" spans="21:23" s="9" customFormat="1" x14ac:dyDescent="0.3">
      <c r="U477" s="63"/>
      <c r="V477" s="63"/>
      <c r="W477" s="63"/>
    </row>
    <row r="478" spans="21:23" s="9" customFormat="1" x14ac:dyDescent="0.3">
      <c r="U478" s="63"/>
      <c r="V478" s="63"/>
      <c r="W478" s="63"/>
    </row>
    <row r="479" spans="21:23" s="9" customFormat="1" x14ac:dyDescent="0.3">
      <c r="U479" s="63"/>
      <c r="V479" s="63"/>
      <c r="W479" s="63"/>
    </row>
    <row r="480" spans="21:23" s="9" customFormat="1" x14ac:dyDescent="0.3">
      <c r="U480" s="63"/>
      <c r="V480" s="63"/>
      <c r="W480" s="63"/>
    </row>
    <row r="481" spans="21:23" s="9" customFormat="1" x14ac:dyDescent="0.3">
      <c r="U481" s="63"/>
      <c r="V481" s="63"/>
      <c r="W481" s="63"/>
    </row>
    <row r="482" spans="21:23" s="9" customFormat="1" x14ac:dyDescent="0.3">
      <c r="U482" s="63"/>
      <c r="V482" s="63"/>
      <c r="W482" s="63"/>
    </row>
    <row r="483" spans="21:23" s="9" customFormat="1" x14ac:dyDescent="0.3">
      <c r="U483" s="63"/>
      <c r="V483" s="63"/>
      <c r="W483" s="63"/>
    </row>
    <row r="484" spans="21:23" s="9" customFormat="1" x14ac:dyDescent="0.3">
      <c r="U484" s="63"/>
      <c r="V484" s="63"/>
      <c r="W484" s="63"/>
    </row>
    <row r="485" spans="21:23" s="9" customFormat="1" x14ac:dyDescent="0.3">
      <c r="U485" s="63"/>
      <c r="V485" s="63"/>
      <c r="W485" s="63"/>
    </row>
    <row r="486" spans="21:23" s="9" customFormat="1" x14ac:dyDescent="0.3">
      <c r="U486" s="63"/>
      <c r="V486" s="63"/>
      <c r="W486" s="63"/>
    </row>
    <row r="487" spans="21:23" s="9" customFormat="1" x14ac:dyDescent="0.3">
      <c r="U487" s="63"/>
      <c r="V487" s="63"/>
      <c r="W487" s="63"/>
    </row>
    <row r="488" spans="21:23" s="9" customFormat="1" x14ac:dyDescent="0.3">
      <c r="U488" s="63"/>
      <c r="V488" s="63"/>
      <c r="W488" s="63"/>
    </row>
    <row r="489" spans="21:23" s="9" customFormat="1" x14ac:dyDescent="0.3">
      <c r="U489" s="63"/>
      <c r="V489" s="63"/>
      <c r="W489" s="63"/>
    </row>
    <row r="490" spans="21:23" s="9" customFormat="1" x14ac:dyDescent="0.3">
      <c r="U490" s="63"/>
      <c r="V490" s="63"/>
      <c r="W490" s="63"/>
    </row>
    <row r="491" spans="21:23" s="9" customFormat="1" x14ac:dyDescent="0.3">
      <c r="U491" s="63"/>
      <c r="V491" s="63"/>
      <c r="W491" s="63"/>
    </row>
    <row r="492" spans="21:23" s="9" customFormat="1" x14ac:dyDescent="0.3">
      <c r="U492" s="63"/>
      <c r="V492" s="63"/>
      <c r="W492" s="63"/>
    </row>
    <row r="493" spans="21:23" s="9" customFormat="1" x14ac:dyDescent="0.3">
      <c r="U493" s="63"/>
      <c r="V493" s="63"/>
      <c r="W493" s="63"/>
    </row>
    <row r="494" spans="21:23" s="9" customFormat="1" x14ac:dyDescent="0.3">
      <c r="U494" s="63"/>
      <c r="V494" s="63"/>
      <c r="W494" s="63"/>
    </row>
    <row r="495" spans="21:23" s="9" customFormat="1" x14ac:dyDescent="0.3">
      <c r="U495" s="63"/>
      <c r="V495" s="63"/>
      <c r="W495" s="63"/>
    </row>
    <row r="496" spans="21:23" s="9" customFormat="1" x14ac:dyDescent="0.3">
      <c r="U496" s="63"/>
      <c r="V496" s="63"/>
      <c r="W496" s="63"/>
    </row>
    <row r="497" spans="21:23" s="9" customFormat="1" x14ac:dyDescent="0.3">
      <c r="U497" s="63"/>
      <c r="V497" s="63"/>
      <c r="W497" s="63"/>
    </row>
    <row r="498" spans="21:23" s="9" customFormat="1" x14ac:dyDescent="0.3">
      <c r="U498" s="63"/>
      <c r="V498" s="63"/>
      <c r="W498" s="63"/>
    </row>
    <row r="499" spans="21:23" s="9" customFormat="1" x14ac:dyDescent="0.3">
      <c r="U499" s="63"/>
      <c r="V499" s="63"/>
      <c r="W499" s="63"/>
    </row>
    <row r="500" spans="21:23" s="9" customFormat="1" x14ac:dyDescent="0.3">
      <c r="U500" s="63"/>
      <c r="V500" s="63"/>
      <c r="W500" s="63"/>
    </row>
    <row r="501" spans="21:23" s="9" customFormat="1" x14ac:dyDescent="0.3">
      <c r="U501" s="63"/>
      <c r="V501" s="63"/>
      <c r="W501" s="63"/>
    </row>
    <row r="502" spans="21:23" s="9" customFormat="1" x14ac:dyDescent="0.3">
      <c r="U502" s="63"/>
      <c r="V502" s="63"/>
      <c r="W502" s="63"/>
    </row>
    <row r="503" spans="21:23" s="9" customFormat="1" x14ac:dyDescent="0.3">
      <c r="U503" s="63"/>
      <c r="V503" s="63"/>
      <c r="W503" s="63"/>
    </row>
    <row r="504" spans="21:23" s="9" customFormat="1" x14ac:dyDescent="0.3">
      <c r="U504" s="63"/>
      <c r="V504" s="63"/>
      <c r="W504" s="63"/>
    </row>
    <row r="505" spans="21:23" s="9" customFormat="1" x14ac:dyDescent="0.3">
      <c r="U505" s="63"/>
      <c r="V505" s="63"/>
      <c r="W505" s="63"/>
    </row>
    <row r="506" spans="21:23" s="9" customFormat="1" x14ac:dyDescent="0.3">
      <c r="U506" s="63"/>
      <c r="V506" s="63"/>
      <c r="W506" s="63"/>
    </row>
    <row r="507" spans="21:23" s="9" customFormat="1" x14ac:dyDescent="0.3">
      <c r="U507" s="63"/>
      <c r="V507" s="63"/>
      <c r="W507" s="63"/>
    </row>
    <row r="508" spans="21:23" s="9" customFormat="1" x14ac:dyDescent="0.3">
      <c r="U508" s="63"/>
      <c r="V508" s="63"/>
      <c r="W508" s="63"/>
    </row>
    <row r="509" spans="21:23" s="9" customFormat="1" x14ac:dyDescent="0.3">
      <c r="U509" s="63"/>
      <c r="V509" s="63"/>
      <c r="W509" s="63"/>
    </row>
    <row r="510" spans="21:23" s="9" customFormat="1" x14ac:dyDescent="0.3">
      <c r="U510" s="63"/>
      <c r="V510" s="63"/>
      <c r="W510" s="63"/>
    </row>
    <row r="511" spans="21:23" s="9" customFormat="1" x14ac:dyDescent="0.3">
      <c r="U511" s="63"/>
      <c r="V511" s="63"/>
      <c r="W511" s="63"/>
    </row>
    <row r="512" spans="21:23" s="9" customFormat="1" x14ac:dyDescent="0.3">
      <c r="U512" s="63"/>
      <c r="V512" s="63"/>
      <c r="W512" s="63"/>
    </row>
    <row r="513" spans="21:23" s="9" customFormat="1" x14ac:dyDescent="0.3">
      <c r="U513" s="63"/>
      <c r="V513" s="63"/>
      <c r="W513" s="63"/>
    </row>
    <row r="514" spans="21:23" s="9" customFormat="1" x14ac:dyDescent="0.3">
      <c r="U514" s="63"/>
      <c r="V514" s="63"/>
      <c r="W514" s="63"/>
    </row>
    <row r="515" spans="21:23" s="9" customFormat="1" x14ac:dyDescent="0.3">
      <c r="U515" s="63"/>
      <c r="V515" s="63"/>
      <c r="W515" s="63"/>
    </row>
    <row r="516" spans="21:23" s="9" customFormat="1" x14ac:dyDescent="0.3">
      <c r="U516" s="63"/>
      <c r="V516" s="63"/>
      <c r="W516" s="63"/>
    </row>
    <row r="517" spans="21:23" s="9" customFormat="1" x14ac:dyDescent="0.3">
      <c r="U517" s="63"/>
      <c r="V517" s="63"/>
      <c r="W517" s="63"/>
    </row>
    <row r="518" spans="21:23" s="9" customFormat="1" x14ac:dyDescent="0.3">
      <c r="U518" s="63"/>
      <c r="V518" s="63"/>
      <c r="W518" s="63"/>
    </row>
    <row r="519" spans="21:23" s="9" customFormat="1" x14ac:dyDescent="0.3">
      <c r="U519" s="63"/>
      <c r="V519" s="63"/>
      <c r="W519" s="63"/>
    </row>
    <row r="520" spans="21:23" s="9" customFormat="1" x14ac:dyDescent="0.3">
      <c r="U520" s="63"/>
      <c r="V520" s="63"/>
      <c r="W520" s="63"/>
    </row>
    <row r="521" spans="21:23" s="9" customFormat="1" x14ac:dyDescent="0.3">
      <c r="U521" s="63"/>
      <c r="V521" s="63"/>
      <c r="W521" s="63"/>
    </row>
    <row r="522" spans="21:23" s="9" customFormat="1" x14ac:dyDescent="0.3">
      <c r="U522" s="63"/>
      <c r="V522" s="63"/>
      <c r="W522" s="63"/>
    </row>
    <row r="523" spans="21:23" s="9" customFormat="1" x14ac:dyDescent="0.3">
      <c r="U523" s="63"/>
      <c r="V523" s="63"/>
      <c r="W523" s="63"/>
    </row>
    <row r="524" spans="21:23" s="9" customFormat="1" x14ac:dyDescent="0.3">
      <c r="U524" s="63"/>
      <c r="V524" s="63"/>
      <c r="W524" s="63"/>
    </row>
    <row r="525" spans="21:23" s="9" customFormat="1" x14ac:dyDescent="0.3">
      <c r="U525" s="63"/>
      <c r="V525" s="63"/>
      <c r="W525" s="63"/>
    </row>
    <row r="526" spans="21:23" s="9" customFormat="1" x14ac:dyDescent="0.3">
      <c r="U526" s="63"/>
      <c r="V526" s="63"/>
      <c r="W526" s="63"/>
    </row>
    <row r="527" spans="21:23" s="9" customFormat="1" x14ac:dyDescent="0.3">
      <c r="U527" s="63"/>
      <c r="V527" s="63"/>
      <c r="W527" s="63"/>
    </row>
    <row r="528" spans="21:23" s="9" customFormat="1" x14ac:dyDescent="0.3">
      <c r="U528" s="63"/>
      <c r="V528" s="63"/>
      <c r="W528" s="63"/>
    </row>
    <row r="529" spans="21:23" s="9" customFormat="1" x14ac:dyDescent="0.3">
      <c r="U529" s="63"/>
      <c r="V529" s="63"/>
      <c r="W529" s="63"/>
    </row>
    <row r="530" spans="21:23" s="9" customFormat="1" x14ac:dyDescent="0.3">
      <c r="U530" s="63"/>
      <c r="V530" s="63"/>
      <c r="W530" s="63"/>
    </row>
    <row r="531" spans="21:23" s="9" customFormat="1" x14ac:dyDescent="0.3">
      <c r="U531" s="63"/>
      <c r="V531" s="63"/>
      <c r="W531" s="63"/>
    </row>
    <row r="532" spans="21:23" s="9" customFormat="1" x14ac:dyDescent="0.3">
      <c r="U532" s="63"/>
      <c r="V532" s="63"/>
      <c r="W532" s="63"/>
    </row>
    <row r="533" spans="21:23" s="9" customFormat="1" x14ac:dyDescent="0.3">
      <c r="U533" s="63"/>
      <c r="V533" s="63"/>
      <c r="W533" s="63"/>
    </row>
    <row r="534" spans="21:23" s="9" customFormat="1" x14ac:dyDescent="0.3">
      <c r="U534" s="63"/>
      <c r="V534" s="63"/>
      <c r="W534" s="63"/>
    </row>
    <row r="535" spans="21:23" s="9" customFormat="1" x14ac:dyDescent="0.3">
      <c r="U535" s="63"/>
      <c r="V535" s="63"/>
      <c r="W535" s="63"/>
    </row>
    <row r="536" spans="21:23" s="9" customFormat="1" x14ac:dyDescent="0.3">
      <c r="U536" s="63"/>
      <c r="V536" s="63"/>
      <c r="W536" s="63"/>
    </row>
    <row r="537" spans="21:23" s="9" customFormat="1" x14ac:dyDescent="0.3">
      <c r="U537" s="63"/>
      <c r="V537" s="63"/>
      <c r="W537" s="63"/>
    </row>
    <row r="538" spans="21:23" s="9" customFormat="1" x14ac:dyDescent="0.3">
      <c r="U538" s="63"/>
      <c r="V538" s="63"/>
      <c r="W538" s="63"/>
    </row>
    <row r="539" spans="21:23" s="9" customFormat="1" x14ac:dyDescent="0.3">
      <c r="U539" s="63"/>
      <c r="V539" s="63"/>
      <c r="W539" s="63"/>
    </row>
    <row r="540" spans="21:23" s="9" customFormat="1" x14ac:dyDescent="0.3">
      <c r="U540" s="63"/>
      <c r="V540" s="63"/>
      <c r="W540" s="63"/>
    </row>
    <row r="541" spans="21:23" s="9" customFormat="1" x14ac:dyDescent="0.3">
      <c r="U541" s="63"/>
      <c r="V541" s="63"/>
      <c r="W541" s="63"/>
    </row>
    <row r="542" spans="21:23" s="9" customFormat="1" x14ac:dyDescent="0.3">
      <c r="U542" s="63"/>
      <c r="V542" s="63"/>
      <c r="W542" s="63"/>
    </row>
    <row r="543" spans="21:23" s="9" customFormat="1" x14ac:dyDescent="0.3">
      <c r="U543" s="63"/>
      <c r="V543" s="63"/>
      <c r="W543" s="63"/>
    </row>
    <row r="544" spans="21:23" s="9" customFormat="1" x14ac:dyDescent="0.3">
      <c r="U544" s="63"/>
      <c r="V544" s="63"/>
      <c r="W544" s="63"/>
    </row>
    <row r="545" spans="21:23" s="9" customFormat="1" x14ac:dyDescent="0.3">
      <c r="U545" s="63"/>
      <c r="V545" s="63"/>
      <c r="W545" s="63"/>
    </row>
    <row r="546" spans="21:23" s="9" customFormat="1" x14ac:dyDescent="0.3">
      <c r="U546" s="63"/>
      <c r="V546" s="63"/>
      <c r="W546" s="63"/>
    </row>
    <row r="547" spans="21:23" s="9" customFormat="1" x14ac:dyDescent="0.3">
      <c r="U547" s="63"/>
      <c r="V547" s="63"/>
      <c r="W547" s="63"/>
    </row>
    <row r="548" spans="21:23" s="9" customFormat="1" x14ac:dyDescent="0.3">
      <c r="U548" s="63"/>
      <c r="V548" s="63"/>
      <c r="W548" s="63"/>
    </row>
    <row r="549" spans="21:23" s="9" customFormat="1" x14ac:dyDescent="0.3">
      <c r="U549" s="63"/>
      <c r="V549" s="63"/>
      <c r="W549" s="63"/>
    </row>
    <row r="550" spans="21:23" s="9" customFormat="1" x14ac:dyDescent="0.3">
      <c r="U550" s="63"/>
      <c r="V550" s="63"/>
      <c r="W550" s="63"/>
    </row>
    <row r="551" spans="21:23" s="9" customFormat="1" x14ac:dyDescent="0.3">
      <c r="U551" s="63"/>
      <c r="V551" s="63"/>
      <c r="W551" s="63"/>
    </row>
    <row r="552" spans="21:23" s="9" customFormat="1" x14ac:dyDescent="0.3">
      <c r="U552" s="63"/>
      <c r="V552" s="63"/>
      <c r="W552" s="63"/>
    </row>
    <row r="553" spans="21:23" s="9" customFormat="1" x14ac:dyDescent="0.3">
      <c r="U553" s="63"/>
      <c r="V553" s="63"/>
      <c r="W553" s="63"/>
    </row>
    <row r="554" spans="21:23" s="9" customFormat="1" x14ac:dyDescent="0.3">
      <c r="U554" s="63"/>
      <c r="V554" s="63"/>
      <c r="W554" s="63"/>
    </row>
    <row r="555" spans="21:23" s="9" customFormat="1" x14ac:dyDescent="0.3">
      <c r="U555" s="63"/>
      <c r="V555" s="63"/>
      <c r="W555" s="63"/>
    </row>
    <row r="556" spans="21:23" s="9" customFormat="1" x14ac:dyDescent="0.3">
      <c r="U556" s="63"/>
      <c r="V556" s="63"/>
      <c r="W556" s="63"/>
    </row>
    <row r="557" spans="21:23" s="9" customFormat="1" x14ac:dyDescent="0.3">
      <c r="U557" s="63"/>
      <c r="V557" s="63"/>
      <c r="W557" s="63"/>
    </row>
    <row r="558" spans="21:23" s="9" customFormat="1" x14ac:dyDescent="0.3">
      <c r="U558" s="63"/>
      <c r="V558" s="63"/>
      <c r="W558" s="63"/>
    </row>
    <row r="559" spans="21:23" s="9" customFormat="1" x14ac:dyDescent="0.3">
      <c r="U559" s="63"/>
      <c r="V559" s="63"/>
      <c r="W559" s="63"/>
    </row>
    <row r="560" spans="21:23" s="9" customFormat="1" x14ac:dyDescent="0.3">
      <c r="U560" s="63"/>
      <c r="V560" s="63"/>
      <c r="W560" s="63"/>
    </row>
    <row r="561" spans="21:23" s="9" customFormat="1" x14ac:dyDescent="0.3">
      <c r="U561" s="63"/>
      <c r="V561" s="63"/>
      <c r="W561" s="63"/>
    </row>
    <row r="562" spans="21:23" s="9" customFormat="1" x14ac:dyDescent="0.3">
      <c r="U562" s="63"/>
      <c r="V562" s="63"/>
      <c r="W562" s="63"/>
    </row>
    <row r="563" spans="21:23" s="9" customFormat="1" x14ac:dyDescent="0.3">
      <c r="U563" s="63"/>
      <c r="V563" s="63"/>
      <c r="W563" s="63"/>
    </row>
    <row r="564" spans="21:23" s="9" customFormat="1" x14ac:dyDescent="0.3">
      <c r="U564" s="63"/>
      <c r="V564" s="63"/>
      <c r="W564" s="63"/>
    </row>
    <row r="565" spans="21:23" s="9" customFormat="1" x14ac:dyDescent="0.3">
      <c r="U565" s="63"/>
      <c r="V565" s="63"/>
      <c r="W565" s="63"/>
    </row>
    <row r="566" spans="21:23" s="9" customFormat="1" x14ac:dyDescent="0.3">
      <c r="U566" s="63"/>
      <c r="V566" s="63"/>
      <c r="W566" s="63"/>
    </row>
    <row r="567" spans="21:23" s="9" customFormat="1" x14ac:dyDescent="0.3">
      <c r="U567" s="63"/>
      <c r="V567" s="63"/>
      <c r="W567" s="63"/>
    </row>
    <row r="568" spans="21:23" s="9" customFormat="1" x14ac:dyDescent="0.3">
      <c r="U568" s="63"/>
      <c r="V568" s="63"/>
      <c r="W568" s="63"/>
    </row>
    <row r="569" spans="21:23" s="9" customFormat="1" x14ac:dyDescent="0.3">
      <c r="U569" s="63"/>
      <c r="V569" s="63"/>
      <c r="W569" s="63"/>
    </row>
    <row r="570" spans="21:23" s="9" customFormat="1" x14ac:dyDescent="0.3">
      <c r="U570" s="63"/>
      <c r="V570" s="63"/>
      <c r="W570" s="63"/>
    </row>
    <row r="571" spans="21:23" s="9" customFormat="1" x14ac:dyDescent="0.3">
      <c r="U571" s="63"/>
      <c r="V571" s="63"/>
      <c r="W571" s="63"/>
    </row>
    <row r="572" spans="21:23" s="9" customFormat="1" x14ac:dyDescent="0.3">
      <c r="U572" s="63"/>
      <c r="V572" s="63"/>
      <c r="W572" s="63"/>
    </row>
    <row r="573" spans="21:23" s="9" customFormat="1" x14ac:dyDescent="0.3">
      <c r="U573" s="63"/>
      <c r="V573" s="63"/>
      <c r="W573" s="63"/>
    </row>
    <row r="574" spans="21:23" s="9" customFormat="1" x14ac:dyDescent="0.3">
      <c r="U574" s="63"/>
      <c r="V574" s="63"/>
      <c r="W574" s="63"/>
    </row>
    <row r="575" spans="21:23" s="9" customFormat="1" x14ac:dyDescent="0.3">
      <c r="U575" s="63"/>
      <c r="V575" s="63"/>
      <c r="W575" s="63"/>
    </row>
    <row r="576" spans="21:23" s="9" customFormat="1" x14ac:dyDescent="0.3">
      <c r="U576" s="63"/>
      <c r="V576" s="63"/>
      <c r="W576" s="63"/>
    </row>
    <row r="577" spans="21:23" s="9" customFormat="1" x14ac:dyDescent="0.3">
      <c r="U577" s="63"/>
      <c r="V577" s="63"/>
      <c r="W577" s="63"/>
    </row>
    <row r="578" spans="21:23" s="9" customFormat="1" x14ac:dyDescent="0.3">
      <c r="U578" s="63"/>
      <c r="V578" s="63"/>
      <c r="W578" s="63"/>
    </row>
    <row r="579" spans="21:23" s="9" customFormat="1" x14ac:dyDescent="0.3">
      <c r="U579" s="63"/>
      <c r="V579" s="63"/>
      <c r="W579" s="63"/>
    </row>
    <row r="580" spans="21:23" s="9" customFormat="1" x14ac:dyDescent="0.3">
      <c r="U580" s="63"/>
      <c r="V580" s="63"/>
      <c r="W580" s="63"/>
    </row>
    <row r="581" spans="21:23" s="9" customFormat="1" x14ac:dyDescent="0.3">
      <c r="U581" s="63"/>
      <c r="V581" s="63"/>
      <c r="W581" s="63"/>
    </row>
    <row r="582" spans="21:23" s="9" customFormat="1" x14ac:dyDescent="0.3">
      <c r="U582" s="63"/>
      <c r="V582" s="63"/>
      <c r="W582" s="63"/>
    </row>
    <row r="583" spans="21:23" s="9" customFormat="1" x14ac:dyDescent="0.3">
      <c r="U583" s="63"/>
      <c r="V583" s="63"/>
      <c r="W583" s="63"/>
    </row>
    <row r="584" spans="21:23" s="9" customFormat="1" x14ac:dyDescent="0.3">
      <c r="U584" s="63"/>
      <c r="V584" s="63"/>
      <c r="W584" s="63"/>
    </row>
    <row r="585" spans="21:23" s="9" customFormat="1" x14ac:dyDescent="0.3">
      <c r="U585" s="63"/>
      <c r="V585" s="63"/>
      <c r="W585" s="63"/>
    </row>
    <row r="586" spans="21:23" s="9" customFormat="1" x14ac:dyDescent="0.3">
      <c r="U586" s="63"/>
      <c r="V586" s="63"/>
      <c r="W586" s="63"/>
    </row>
    <row r="587" spans="21:23" s="9" customFormat="1" x14ac:dyDescent="0.3">
      <c r="U587" s="63"/>
      <c r="V587" s="63"/>
      <c r="W587" s="63"/>
    </row>
    <row r="588" spans="21:23" s="9" customFormat="1" x14ac:dyDescent="0.3">
      <c r="U588" s="63"/>
      <c r="V588" s="63"/>
      <c r="W588" s="63"/>
    </row>
    <row r="589" spans="21:23" s="9" customFormat="1" x14ac:dyDescent="0.3">
      <c r="U589" s="63"/>
      <c r="V589" s="63"/>
      <c r="W589" s="63"/>
    </row>
    <row r="590" spans="21:23" s="9" customFormat="1" x14ac:dyDescent="0.3">
      <c r="U590" s="63"/>
      <c r="V590" s="63"/>
      <c r="W590" s="63"/>
    </row>
    <row r="591" spans="21:23" s="9" customFormat="1" x14ac:dyDescent="0.3">
      <c r="U591" s="63"/>
      <c r="V591" s="63"/>
      <c r="W591" s="63"/>
    </row>
    <row r="592" spans="21:23" s="9" customFormat="1" x14ac:dyDescent="0.3">
      <c r="U592" s="63"/>
      <c r="V592" s="63"/>
      <c r="W592" s="63"/>
    </row>
    <row r="593" spans="21:23" s="9" customFormat="1" x14ac:dyDescent="0.3">
      <c r="U593" s="63"/>
      <c r="V593" s="63"/>
      <c r="W593" s="63"/>
    </row>
    <row r="594" spans="21:23" s="9" customFormat="1" x14ac:dyDescent="0.3">
      <c r="U594" s="63"/>
      <c r="V594" s="63"/>
      <c r="W594" s="63"/>
    </row>
    <row r="595" spans="21:23" s="9" customFormat="1" x14ac:dyDescent="0.3">
      <c r="U595" s="63"/>
      <c r="V595" s="63"/>
      <c r="W595" s="63"/>
    </row>
    <row r="596" spans="21:23" s="9" customFormat="1" x14ac:dyDescent="0.3">
      <c r="U596" s="63"/>
      <c r="V596" s="63"/>
      <c r="W596" s="63"/>
    </row>
    <row r="597" spans="21:23" s="9" customFormat="1" x14ac:dyDescent="0.3">
      <c r="U597" s="63"/>
      <c r="V597" s="63"/>
      <c r="W597" s="63"/>
    </row>
    <row r="598" spans="21:23" s="9" customFormat="1" x14ac:dyDescent="0.3">
      <c r="U598" s="63"/>
      <c r="V598" s="63"/>
      <c r="W598" s="63"/>
    </row>
    <row r="599" spans="21:23" s="9" customFormat="1" x14ac:dyDescent="0.3">
      <c r="U599" s="63"/>
      <c r="V599" s="63"/>
      <c r="W599" s="63"/>
    </row>
    <row r="600" spans="21:23" s="9" customFormat="1" x14ac:dyDescent="0.3">
      <c r="U600" s="63"/>
      <c r="V600" s="63"/>
      <c r="W600" s="63"/>
    </row>
    <row r="601" spans="21:23" s="9" customFormat="1" x14ac:dyDescent="0.3">
      <c r="U601" s="63"/>
      <c r="V601" s="63"/>
      <c r="W601" s="63"/>
    </row>
    <row r="602" spans="21:23" s="9" customFormat="1" x14ac:dyDescent="0.3">
      <c r="U602" s="63"/>
      <c r="V602" s="63"/>
      <c r="W602" s="63"/>
    </row>
    <row r="603" spans="21:23" s="9" customFormat="1" x14ac:dyDescent="0.3">
      <c r="U603" s="63"/>
      <c r="V603" s="63"/>
      <c r="W603" s="63"/>
    </row>
    <row r="604" spans="21:23" s="9" customFormat="1" x14ac:dyDescent="0.3">
      <c r="U604" s="63"/>
      <c r="V604" s="63"/>
      <c r="W604" s="63"/>
    </row>
    <row r="605" spans="21:23" s="9" customFormat="1" x14ac:dyDescent="0.3">
      <c r="U605" s="63"/>
      <c r="V605" s="63"/>
      <c r="W605" s="63"/>
    </row>
    <row r="606" spans="21:23" s="9" customFormat="1" x14ac:dyDescent="0.3">
      <c r="U606" s="63"/>
      <c r="V606" s="63"/>
      <c r="W606" s="63"/>
    </row>
    <row r="607" spans="21:23" s="9" customFormat="1" x14ac:dyDescent="0.3">
      <c r="U607" s="63"/>
      <c r="V607" s="63"/>
      <c r="W607" s="63"/>
    </row>
    <row r="608" spans="21:23" s="9" customFormat="1" x14ac:dyDescent="0.3">
      <c r="U608" s="63"/>
      <c r="V608" s="63"/>
      <c r="W608" s="63"/>
    </row>
    <row r="609" spans="21:23" s="9" customFormat="1" x14ac:dyDescent="0.3">
      <c r="U609" s="63"/>
      <c r="V609" s="63"/>
      <c r="W609" s="63"/>
    </row>
    <row r="610" spans="21:23" s="9" customFormat="1" x14ac:dyDescent="0.3">
      <c r="U610" s="63"/>
      <c r="V610" s="63"/>
      <c r="W610" s="63"/>
    </row>
    <row r="611" spans="21:23" s="9" customFormat="1" x14ac:dyDescent="0.3">
      <c r="U611" s="63"/>
      <c r="V611" s="63"/>
      <c r="W611" s="63"/>
    </row>
    <row r="612" spans="21:23" s="9" customFormat="1" x14ac:dyDescent="0.3">
      <c r="U612" s="63"/>
      <c r="V612" s="63"/>
      <c r="W612" s="63"/>
    </row>
    <row r="613" spans="21:23" s="9" customFormat="1" x14ac:dyDescent="0.3">
      <c r="U613" s="63"/>
      <c r="V613" s="63"/>
      <c r="W613" s="63"/>
    </row>
    <row r="614" spans="21:23" s="9" customFormat="1" x14ac:dyDescent="0.3">
      <c r="U614" s="63"/>
      <c r="V614" s="63"/>
      <c r="W614" s="63"/>
    </row>
    <row r="615" spans="21:23" s="9" customFormat="1" x14ac:dyDescent="0.3">
      <c r="U615" s="63"/>
      <c r="V615" s="63"/>
      <c r="W615" s="63"/>
    </row>
    <row r="616" spans="21:23" s="9" customFormat="1" x14ac:dyDescent="0.3">
      <c r="U616" s="63"/>
      <c r="V616" s="63"/>
      <c r="W616" s="63"/>
    </row>
    <row r="617" spans="21:23" s="9" customFormat="1" x14ac:dyDescent="0.3">
      <c r="U617" s="63"/>
      <c r="V617" s="63"/>
      <c r="W617" s="63"/>
    </row>
    <row r="618" spans="21:23" s="9" customFormat="1" x14ac:dyDescent="0.3">
      <c r="U618" s="63"/>
      <c r="V618" s="63"/>
      <c r="W618" s="63"/>
    </row>
    <row r="619" spans="21:23" s="9" customFormat="1" x14ac:dyDescent="0.3">
      <c r="U619" s="63"/>
      <c r="V619" s="63"/>
      <c r="W619" s="63"/>
    </row>
    <row r="620" spans="21:23" s="9" customFormat="1" x14ac:dyDescent="0.3">
      <c r="U620" s="63"/>
      <c r="V620" s="63"/>
      <c r="W620" s="63"/>
    </row>
    <row r="621" spans="21:23" s="9" customFormat="1" x14ac:dyDescent="0.3">
      <c r="U621" s="63"/>
      <c r="V621" s="63"/>
      <c r="W621" s="63"/>
    </row>
    <row r="622" spans="21:23" s="9" customFormat="1" x14ac:dyDescent="0.3">
      <c r="U622" s="63"/>
      <c r="V622" s="63"/>
      <c r="W622" s="63"/>
    </row>
    <row r="623" spans="21:23" s="9" customFormat="1" x14ac:dyDescent="0.3">
      <c r="U623" s="63"/>
      <c r="V623" s="63"/>
      <c r="W623" s="63"/>
    </row>
    <row r="624" spans="21:23" s="9" customFormat="1" x14ac:dyDescent="0.3">
      <c r="U624" s="63"/>
      <c r="V624" s="63"/>
      <c r="W624" s="63"/>
    </row>
    <row r="625" spans="21:23" s="9" customFormat="1" x14ac:dyDescent="0.3">
      <c r="U625" s="63"/>
      <c r="V625" s="63"/>
      <c r="W625" s="63"/>
    </row>
    <row r="626" spans="21:23" s="9" customFormat="1" x14ac:dyDescent="0.3">
      <c r="U626" s="63"/>
      <c r="V626" s="63"/>
      <c r="W626" s="63"/>
    </row>
    <row r="627" spans="21:23" s="9" customFormat="1" x14ac:dyDescent="0.3">
      <c r="U627" s="63"/>
      <c r="V627" s="63"/>
      <c r="W627" s="63"/>
    </row>
    <row r="628" spans="21:23" s="9" customFormat="1" x14ac:dyDescent="0.3">
      <c r="U628" s="63"/>
      <c r="V628" s="63"/>
      <c r="W628" s="63"/>
    </row>
    <row r="629" spans="21:23" s="9" customFormat="1" x14ac:dyDescent="0.3">
      <c r="U629" s="63"/>
      <c r="V629" s="63"/>
      <c r="W629" s="63"/>
    </row>
    <row r="630" spans="21:23" s="9" customFormat="1" x14ac:dyDescent="0.3">
      <c r="U630" s="63"/>
      <c r="V630" s="63"/>
      <c r="W630" s="63"/>
    </row>
    <row r="631" spans="21:23" s="9" customFormat="1" x14ac:dyDescent="0.3">
      <c r="U631" s="63"/>
      <c r="V631" s="63"/>
      <c r="W631" s="63"/>
    </row>
    <row r="632" spans="21:23" s="9" customFormat="1" x14ac:dyDescent="0.3">
      <c r="U632" s="63"/>
      <c r="V632" s="63"/>
      <c r="W632" s="63"/>
    </row>
    <row r="633" spans="21:23" s="9" customFormat="1" x14ac:dyDescent="0.3">
      <c r="U633" s="63"/>
      <c r="V633" s="63"/>
      <c r="W633" s="63"/>
    </row>
    <row r="634" spans="21:23" s="9" customFormat="1" x14ac:dyDescent="0.3">
      <c r="U634" s="63"/>
      <c r="V634" s="63"/>
      <c r="W634" s="63"/>
    </row>
    <row r="635" spans="21:23" s="9" customFormat="1" x14ac:dyDescent="0.3">
      <c r="U635" s="63"/>
      <c r="V635" s="63"/>
      <c r="W635" s="63"/>
    </row>
    <row r="636" spans="21:23" s="9" customFormat="1" x14ac:dyDescent="0.3">
      <c r="U636" s="63"/>
      <c r="V636" s="63"/>
      <c r="W636" s="63"/>
    </row>
    <row r="637" spans="21:23" s="9" customFormat="1" x14ac:dyDescent="0.3">
      <c r="U637" s="63"/>
      <c r="V637" s="63"/>
      <c r="W637" s="63"/>
    </row>
    <row r="638" spans="21:23" s="9" customFormat="1" x14ac:dyDescent="0.3">
      <c r="U638" s="63"/>
      <c r="V638" s="63"/>
      <c r="W638" s="63"/>
    </row>
    <row r="639" spans="21:23" s="9" customFormat="1" x14ac:dyDescent="0.3">
      <c r="U639" s="63"/>
      <c r="V639" s="63"/>
      <c r="W639" s="63"/>
    </row>
    <row r="640" spans="21:23" s="9" customFormat="1" x14ac:dyDescent="0.3">
      <c r="U640" s="63"/>
      <c r="V640" s="63"/>
      <c r="W640" s="63"/>
    </row>
    <row r="641" spans="21:23" s="9" customFormat="1" x14ac:dyDescent="0.3">
      <c r="U641" s="63"/>
      <c r="V641" s="63"/>
      <c r="W641" s="63"/>
    </row>
    <row r="642" spans="21:23" s="9" customFormat="1" x14ac:dyDescent="0.3">
      <c r="U642" s="63"/>
      <c r="V642" s="63"/>
      <c r="W642" s="63"/>
    </row>
    <row r="643" spans="21:23" s="9" customFormat="1" x14ac:dyDescent="0.3">
      <c r="U643" s="63"/>
      <c r="V643" s="63"/>
      <c r="W643" s="63"/>
    </row>
    <row r="644" spans="21:23" s="9" customFormat="1" x14ac:dyDescent="0.3">
      <c r="U644" s="63"/>
      <c r="V644" s="63"/>
      <c r="W644" s="63"/>
    </row>
    <row r="645" spans="21:23" s="9" customFormat="1" x14ac:dyDescent="0.3">
      <c r="U645" s="63"/>
      <c r="V645" s="63"/>
      <c r="W645" s="63"/>
    </row>
    <row r="646" spans="21:23" s="9" customFormat="1" x14ac:dyDescent="0.3">
      <c r="U646" s="63"/>
      <c r="V646" s="63"/>
      <c r="W646" s="63"/>
    </row>
    <row r="647" spans="21:23" s="9" customFormat="1" x14ac:dyDescent="0.3">
      <c r="U647" s="63"/>
      <c r="V647" s="63"/>
      <c r="W647" s="63"/>
    </row>
    <row r="648" spans="21:23" s="9" customFormat="1" x14ac:dyDescent="0.3">
      <c r="U648" s="63"/>
      <c r="V648" s="63"/>
      <c r="W648" s="63"/>
    </row>
    <row r="649" spans="21:23" s="9" customFormat="1" x14ac:dyDescent="0.3">
      <c r="U649" s="63"/>
      <c r="V649" s="63"/>
      <c r="W649" s="63"/>
    </row>
    <row r="650" spans="21:23" s="9" customFormat="1" x14ac:dyDescent="0.3">
      <c r="U650" s="63"/>
      <c r="V650" s="63"/>
      <c r="W650" s="63"/>
    </row>
    <row r="651" spans="21:23" s="9" customFormat="1" x14ac:dyDescent="0.3">
      <c r="U651" s="63"/>
      <c r="V651" s="63"/>
      <c r="W651" s="63"/>
    </row>
    <row r="652" spans="21:23" s="9" customFormat="1" x14ac:dyDescent="0.3">
      <c r="U652" s="63"/>
      <c r="V652" s="63"/>
      <c r="W652" s="63"/>
    </row>
    <row r="653" spans="21:23" s="9" customFormat="1" x14ac:dyDescent="0.3">
      <c r="U653" s="63"/>
      <c r="V653" s="63"/>
      <c r="W653" s="63"/>
    </row>
    <row r="654" spans="21:23" s="9" customFormat="1" x14ac:dyDescent="0.3">
      <c r="U654" s="63"/>
      <c r="V654" s="63"/>
      <c r="W654" s="63"/>
    </row>
    <row r="655" spans="21:23" s="9" customFormat="1" x14ac:dyDescent="0.3">
      <c r="U655" s="63"/>
      <c r="V655" s="63"/>
      <c r="W655" s="63"/>
    </row>
    <row r="656" spans="21:23" s="9" customFormat="1" x14ac:dyDescent="0.3">
      <c r="U656" s="63"/>
      <c r="V656" s="63"/>
      <c r="W656" s="63"/>
    </row>
    <row r="657" spans="21:23" s="9" customFormat="1" x14ac:dyDescent="0.3">
      <c r="U657" s="63"/>
      <c r="V657" s="63"/>
      <c r="W657" s="63"/>
    </row>
    <row r="658" spans="21:23" s="9" customFormat="1" x14ac:dyDescent="0.3">
      <c r="U658" s="63"/>
      <c r="V658" s="63"/>
      <c r="W658" s="63"/>
    </row>
    <row r="659" spans="21:23" s="9" customFormat="1" x14ac:dyDescent="0.3">
      <c r="U659" s="63"/>
      <c r="V659" s="63"/>
      <c r="W659" s="63"/>
    </row>
    <row r="660" spans="21:23" s="9" customFormat="1" x14ac:dyDescent="0.3">
      <c r="U660" s="63"/>
      <c r="V660" s="63"/>
      <c r="W660" s="63"/>
    </row>
    <row r="661" spans="21:23" s="9" customFormat="1" x14ac:dyDescent="0.3">
      <c r="U661" s="63"/>
      <c r="V661" s="63"/>
      <c r="W661" s="63"/>
    </row>
    <row r="662" spans="21:23" s="9" customFormat="1" x14ac:dyDescent="0.3">
      <c r="U662" s="63"/>
      <c r="V662" s="63"/>
      <c r="W662" s="63"/>
    </row>
    <row r="663" spans="21:23" s="9" customFormat="1" x14ac:dyDescent="0.3">
      <c r="U663" s="63"/>
      <c r="V663" s="63"/>
      <c r="W663" s="63"/>
    </row>
    <row r="664" spans="21:23" s="9" customFormat="1" x14ac:dyDescent="0.3">
      <c r="U664" s="63"/>
      <c r="V664" s="63"/>
      <c r="W664" s="63"/>
    </row>
    <row r="665" spans="21:23" s="9" customFormat="1" x14ac:dyDescent="0.3">
      <c r="U665" s="63"/>
      <c r="V665" s="63"/>
      <c r="W665" s="63"/>
    </row>
    <row r="666" spans="21:23" s="9" customFormat="1" x14ac:dyDescent="0.3">
      <c r="U666" s="63"/>
      <c r="V666" s="63"/>
      <c r="W666" s="63"/>
    </row>
    <row r="667" spans="21:23" s="9" customFormat="1" x14ac:dyDescent="0.3">
      <c r="U667" s="63"/>
      <c r="V667" s="63"/>
      <c r="W667" s="63"/>
    </row>
    <row r="668" spans="21:23" s="9" customFormat="1" x14ac:dyDescent="0.3">
      <c r="U668" s="63"/>
      <c r="V668" s="63"/>
      <c r="W668" s="63"/>
    </row>
    <row r="669" spans="21:23" s="9" customFormat="1" x14ac:dyDescent="0.3">
      <c r="U669" s="63"/>
      <c r="V669" s="63"/>
      <c r="W669" s="63"/>
    </row>
    <row r="670" spans="21:23" s="9" customFormat="1" x14ac:dyDescent="0.3">
      <c r="U670" s="63"/>
      <c r="V670" s="63"/>
      <c r="W670" s="63"/>
    </row>
    <row r="671" spans="21:23" s="9" customFormat="1" x14ac:dyDescent="0.3">
      <c r="U671" s="63"/>
      <c r="V671" s="63"/>
      <c r="W671" s="63"/>
    </row>
    <row r="672" spans="21:23" s="9" customFormat="1" x14ac:dyDescent="0.3">
      <c r="U672" s="63"/>
      <c r="V672" s="63"/>
      <c r="W672" s="63"/>
    </row>
    <row r="673" spans="21:23" s="9" customFormat="1" x14ac:dyDescent="0.3">
      <c r="U673" s="63"/>
      <c r="V673" s="63"/>
      <c r="W673" s="63"/>
    </row>
    <row r="674" spans="21:23" s="9" customFormat="1" x14ac:dyDescent="0.3">
      <c r="U674" s="63"/>
      <c r="V674" s="63"/>
      <c r="W674" s="63"/>
    </row>
    <row r="675" spans="21:23" s="9" customFormat="1" x14ac:dyDescent="0.3">
      <c r="U675" s="63"/>
      <c r="V675" s="63"/>
      <c r="W675" s="63"/>
    </row>
    <row r="676" spans="21:23" s="9" customFormat="1" x14ac:dyDescent="0.3">
      <c r="U676" s="63"/>
      <c r="V676" s="63"/>
      <c r="W676" s="63"/>
    </row>
    <row r="677" spans="21:23" s="9" customFormat="1" x14ac:dyDescent="0.3">
      <c r="U677" s="63"/>
      <c r="V677" s="63"/>
      <c r="W677" s="63"/>
    </row>
    <row r="678" spans="21:23" s="9" customFormat="1" x14ac:dyDescent="0.3">
      <c r="U678" s="63"/>
      <c r="V678" s="63"/>
      <c r="W678" s="63"/>
    </row>
    <row r="679" spans="21:23" s="9" customFormat="1" x14ac:dyDescent="0.3">
      <c r="U679" s="63"/>
      <c r="V679" s="63"/>
      <c r="W679" s="63"/>
    </row>
    <row r="680" spans="21:23" s="9" customFormat="1" x14ac:dyDescent="0.3">
      <c r="U680" s="63"/>
      <c r="V680" s="63"/>
      <c r="W680" s="63"/>
    </row>
    <row r="681" spans="21:23" s="9" customFormat="1" x14ac:dyDescent="0.3">
      <c r="U681" s="63"/>
      <c r="V681" s="63"/>
      <c r="W681" s="63"/>
    </row>
    <row r="682" spans="21:23" s="9" customFormat="1" x14ac:dyDescent="0.3">
      <c r="U682" s="63"/>
      <c r="V682" s="63"/>
      <c r="W682" s="63"/>
    </row>
    <row r="683" spans="21:23" s="9" customFormat="1" x14ac:dyDescent="0.3">
      <c r="U683" s="63"/>
      <c r="V683" s="63"/>
      <c r="W683" s="63"/>
    </row>
    <row r="684" spans="21:23" s="9" customFormat="1" x14ac:dyDescent="0.3">
      <c r="U684" s="63"/>
      <c r="V684" s="63"/>
      <c r="W684" s="63"/>
    </row>
    <row r="685" spans="21:23" s="9" customFormat="1" x14ac:dyDescent="0.3">
      <c r="U685" s="63"/>
      <c r="V685" s="63"/>
      <c r="W685" s="63"/>
    </row>
    <row r="686" spans="21:23" s="9" customFormat="1" x14ac:dyDescent="0.3">
      <c r="U686" s="63"/>
      <c r="V686" s="63"/>
      <c r="W686" s="63"/>
    </row>
    <row r="687" spans="21:23" s="9" customFormat="1" x14ac:dyDescent="0.3">
      <c r="U687" s="63"/>
      <c r="V687" s="63"/>
      <c r="W687" s="63"/>
    </row>
    <row r="688" spans="21:23" s="9" customFormat="1" x14ac:dyDescent="0.3">
      <c r="U688" s="63"/>
      <c r="V688" s="63"/>
      <c r="W688" s="63"/>
    </row>
    <row r="689" spans="21:23" s="9" customFormat="1" x14ac:dyDescent="0.3">
      <c r="U689" s="63"/>
      <c r="V689" s="63"/>
      <c r="W689" s="63"/>
    </row>
    <row r="690" spans="21:23" s="9" customFormat="1" x14ac:dyDescent="0.3">
      <c r="U690" s="63"/>
      <c r="V690" s="63"/>
      <c r="W690" s="63"/>
    </row>
    <row r="691" spans="21:23" s="9" customFormat="1" x14ac:dyDescent="0.3">
      <c r="U691" s="63"/>
      <c r="V691" s="63"/>
      <c r="W691" s="63"/>
    </row>
    <row r="692" spans="21:23" s="9" customFormat="1" x14ac:dyDescent="0.3">
      <c r="U692" s="63"/>
      <c r="V692" s="63"/>
      <c r="W692" s="63"/>
    </row>
    <row r="693" spans="21:23" s="9" customFormat="1" x14ac:dyDescent="0.3">
      <c r="U693" s="63"/>
      <c r="V693" s="63"/>
      <c r="W693" s="63"/>
    </row>
    <row r="694" spans="21:23" s="9" customFormat="1" x14ac:dyDescent="0.3">
      <c r="U694" s="63"/>
      <c r="V694" s="63"/>
      <c r="W694" s="63"/>
    </row>
    <row r="695" spans="21:23" s="9" customFormat="1" x14ac:dyDescent="0.3">
      <c r="U695" s="63"/>
      <c r="V695" s="63"/>
      <c r="W695" s="63"/>
    </row>
    <row r="696" spans="21:23" s="9" customFormat="1" x14ac:dyDescent="0.3">
      <c r="U696" s="63"/>
      <c r="V696" s="63"/>
      <c r="W696" s="63"/>
    </row>
    <row r="697" spans="21:23" s="9" customFormat="1" x14ac:dyDescent="0.3">
      <c r="U697" s="63"/>
      <c r="V697" s="63"/>
      <c r="W697" s="63"/>
    </row>
    <row r="698" spans="21:23" s="9" customFormat="1" x14ac:dyDescent="0.3">
      <c r="U698" s="63"/>
      <c r="V698" s="63"/>
      <c r="W698" s="63"/>
    </row>
    <row r="699" spans="21:23" s="9" customFormat="1" x14ac:dyDescent="0.3">
      <c r="U699" s="63"/>
      <c r="V699" s="63"/>
      <c r="W699" s="63"/>
    </row>
    <row r="700" spans="21:23" s="9" customFormat="1" x14ac:dyDescent="0.3">
      <c r="U700" s="63"/>
      <c r="V700" s="63"/>
      <c r="W700" s="63"/>
    </row>
    <row r="701" spans="21:23" s="9" customFormat="1" x14ac:dyDescent="0.3">
      <c r="U701" s="63"/>
      <c r="V701" s="63"/>
      <c r="W701" s="63"/>
    </row>
    <row r="702" spans="21:23" s="9" customFormat="1" x14ac:dyDescent="0.3">
      <c r="U702" s="63"/>
      <c r="V702" s="63"/>
      <c r="W702" s="63"/>
    </row>
    <row r="703" spans="21:23" s="9" customFormat="1" x14ac:dyDescent="0.3">
      <c r="U703" s="63"/>
      <c r="V703" s="63"/>
      <c r="W703" s="63"/>
    </row>
    <row r="704" spans="21:23" s="9" customFormat="1" x14ac:dyDescent="0.3">
      <c r="U704" s="63"/>
      <c r="V704" s="63"/>
      <c r="W704" s="63"/>
    </row>
    <row r="705" spans="21:23" s="9" customFormat="1" x14ac:dyDescent="0.3">
      <c r="U705" s="63"/>
      <c r="V705" s="63"/>
      <c r="W705" s="63"/>
    </row>
    <row r="706" spans="21:23" s="9" customFormat="1" x14ac:dyDescent="0.3">
      <c r="U706" s="63"/>
      <c r="V706" s="63"/>
      <c r="W706" s="63"/>
    </row>
    <row r="707" spans="21:23" s="9" customFormat="1" x14ac:dyDescent="0.3">
      <c r="U707" s="63"/>
      <c r="V707" s="63"/>
      <c r="W707" s="63"/>
    </row>
    <row r="708" spans="21:23" s="9" customFormat="1" x14ac:dyDescent="0.3">
      <c r="U708" s="63"/>
      <c r="V708" s="63"/>
      <c r="W708" s="63"/>
    </row>
    <row r="709" spans="21:23" s="9" customFormat="1" x14ac:dyDescent="0.3">
      <c r="U709" s="63"/>
      <c r="V709" s="63"/>
      <c r="W709" s="63"/>
    </row>
    <row r="710" spans="21:23" s="9" customFormat="1" x14ac:dyDescent="0.3">
      <c r="U710" s="63"/>
      <c r="V710" s="63"/>
      <c r="W710" s="63"/>
    </row>
    <row r="711" spans="21:23" s="9" customFormat="1" x14ac:dyDescent="0.3">
      <c r="U711" s="63"/>
      <c r="V711" s="63"/>
      <c r="W711" s="63"/>
    </row>
    <row r="712" spans="21:23" s="9" customFormat="1" x14ac:dyDescent="0.3">
      <c r="U712" s="63"/>
      <c r="V712" s="63"/>
      <c r="W712" s="63"/>
    </row>
    <row r="713" spans="21:23" s="9" customFormat="1" x14ac:dyDescent="0.3">
      <c r="U713" s="63"/>
      <c r="V713" s="63"/>
      <c r="W713" s="63"/>
    </row>
    <row r="714" spans="21:23" s="9" customFormat="1" x14ac:dyDescent="0.3">
      <c r="U714" s="63"/>
      <c r="V714" s="63"/>
      <c r="W714" s="63"/>
    </row>
    <row r="715" spans="21:23" s="9" customFormat="1" x14ac:dyDescent="0.3">
      <c r="U715" s="63"/>
      <c r="V715" s="63"/>
      <c r="W715" s="63"/>
    </row>
    <row r="716" spans="21:23" s="9" customFormat="1" x14ac:dyDescent="0.3">
      <c r="U716" s="63"/>
      <c r="V716" s="63"/>
      <c r="W716" s="63"/>
    </row>
    <row r="717" spans="21:23" s="9" customFormat="1" x14ac:dyDescent="0.3">
      <c r="U717" s="63"/>
      <c r="V717" s="63"/>
      <c r="W717" s="63"/>
    </row>
    <row r="718" spans="21:23" s="9" customFormat="1" x14ac:dyDescent="0.3">
      <c r="U718" s="63"/>
      <c r="V718" s="63"/>
      <c r="W718" s="63"/>
    </row>
    <row r="719" spans="21:23" s="9" customFormat="1" x14ac:dyDescent="0.3">
      <c r="U719" s="63"/>
      <c r="V719" s="63"/>
      <c r="W719" s="63"/>
    </row>
    <row r="720" spans="21:23" s="9" customFormat="1" x14ac:dyDescent="0.3">
      <c r="U720" s="63"/>
      <c r="V720" s="63"/>
      <c r="W720" s="63"/>
    </row>
    <row r="721" spans="21:23" s="9" customFormat="1" x14ac:dyDescent="0.3">
      <c r="U721" s="63"/>
      <c r="V721" s="63"/>
      <c r="W721" s="63"/>
    </row>
    <row r="722" spans="21:23" s="9" customFormat="1" x14ac:dyDescent="0.3">
      <c r="U722" s="63"/>
      <c r="V722" s="63"/>
      <c r="W722" s="63"/>
    </row>
    <row r="723" spans="21:23" s="9" customFormat="1" x14ac:dyDescent="0.3">
      <c r="U723" s="63"/>
      <c r="V723" s="63"/>
      <c r="W723" s="63"/>
    </row>
    <row r="724" spans="21:23" s="9" customFormat="1" x14ac:dyDescent="0.3">
      <c r="U724" s="63"/>
      <c r="V724" s="63"/>
      <c r="W724" s="63"/>
    </row>
    <row r="725" spans="21:23" s="9" customFormat="1" x14ac:dyDescent="0.3">
      <c r="U725" s="63"/>
      <c r="V725" s="63"/>
      <c r="W725" s="63"/>
    </row>
    <row r="726" spans="21:23" s="9" customFormat="1" x14ac:dyDescent="0.3">
      <c r="U726" s="63"/>
      <c r="V726" s="63"/>
      <c r="W726" s="63"/>
    </row>
    <row r="727" spans="21:23" s="9" customFormat="1" x14ac:dyDescent="0.3">
      <c r="U727" s="63"/>
      <c r="V727" s="63"/>
      <c r="W727" s="63"/>
    </row>
    <row r="728" spans="21:23" s="9" customFormat="1" x14ac:dyDescent="0.3">
      <c r="U728" s="63"/>
      <c r="V728" s="63"/>
      <c r="W728" s="63"/>
    </row>
    <row r="729" spans="21:23" s="9" customFormat="1" x14ac:dyDescent="0.3">
      <c r="U729" s="63"/>
      <c r="V729" s="63"/>
      <c r="W729" s="63"/>
    </row>
    <row r="730" spans="21:23" s="9" customFormat="1" x14ac:dyDescent="0.3">
      <c r="U730" s="63"/>
      <c r="V730" s="63"/>
      <c r="W730" s="63"/>
    </row>
    <row r="731" spans="21:23" s="9" customFormat="1" x14ac:dyDescent="0.3">
      <c r="U731" s="63"/>
      <c r="V731" s="63"/>
      <c r="W731" s="63"/>
    </row>
    <row r="732" spans="21:23" s="9" customFormat="1" x14ac:dyDescent="0.3">
      <c r="U732" s="63"/>
      <c r="V732" s="63"/>
      <c r="W732" s="63"/>
    </row>
    <row r="733" spans="21:23" s="9" customFormat="1" x14ac:dyDescent="0.3">
      <c r="U733" s="63"/>
      <c r="V733" s="63"/>
      <c r="W733" s="63"/>
    </row>
    <row r="734" spans="21:23" s="9" customFormat="1" x14ac:dyDescent="0.3">
      <c r="U734" s="63"/>
      <c r="V734" s="63"/>
      <c r="W734" s="63"/>
    </row>
    <row r="735" spans="21:23" s="9" customFormat="1" x14ac:dyDescent="0.3">
      <c r="U735" s="63"/>
      <c r="V735" s="63"/>
      <c r="W735" s="63"/>
    </row>
    <row r="736" spans="21:23" s="9" customFormat="1" x14ac:dyDescent="0.3">
      <c r="U736" s="63"/>
      <c r="V736" s="63"/>
      <c r="W736" s="63"/>
    </row>
    <row r="737" spans="21:23" s="9" customFormat="1" x14ac:dyDescent="0.3">
      <c r="U737" s="63"/>
      <c r="V737" s="63"/>
      <c r="W737" s="63"/>
    </row>
    <row r="738" spans="21:23" s="9" customFormat="1" x14ac:dyDescent="0.3">
      <c r="U738" s="63"/>
      <c r="V738" s="63"/>
      <c r="W738" s="63"/>
    </row>
    <row r="739" spans="21:23" s="9" customFormat="1" x14ac:dyDescent="0.3">
      <c r="U739" s="63"/>
      <c r="V739" s="63"/>
      <c r="W739" s="63"/>
    </row>
    <row r="740" spans="21:23" s="9" customFormat="1" x14ac:dyDescent="0.3">
      <c r="U740" s="63"/>
      <c r="V740" s="63"/>
      <c r="W740" s="63"/>
    </row>
    <row r="741" spans="21:23" s="9" customFormat="1" x14ac:dyDescent="0.3">
      <c r="U741" s="63"/>
      <c r="V741" s="63"/>
      <c r="W741" s="63"/>
    </row>
    <row r="742" spans="21:23" s="9" customFormat="1" x14ac:dyDescent="0.3">
      <c r="U742" s="63"/>
      <c r="V742" s="63"/>
      <c r="W742" s="63"/>
    </row>
    <row r="743" spans="21:23" s="9" customFormat="1" x14ac:dyDescent="0.3">
      <c r="U743" s="63"/>
      <c r="V743" s="63"/>
      <c r="W743" s="63"/>
    </row>
    <row r="744" spans="21:23" s="9" customFormat="1" x14ac:dyDescent="0.3">
      <c r="U744" s="63"/>
      <c r="V744" s="63"/>
      <c r="W744" s="63"/>
    </row>
    <row r="745" spans="21:23" s="9" customFormat="1" x14ac:dyDescent="0.3">
      <c r="U745" s="63"/>
      <c r="V745" s="63"/>
      <c r="W745" s="63"/>
    </row>
    <row r="746" spans="21:23" s="9" customFormat="1" x14ac:dyDescent="0.3">
      <c r="U746" s="63"/>
      <c r="V746" s="63"/>
      <c r="W746" s="63"/>
    </row>
    <row r="747" spans="21:23" s="9" customFormat="1" x14ac:dyDescent="0.3">
      <c r="U747" s="63"/>
      <c r="V747" s="63"/>
      <c r="W747" s="63"/>
    </row>
    <row r="748" spans="21:23" s="9" customFormat="1" x14ac:dyDescent="0.3">
      <c r="U748" s="63"/>
      <c r="V748" s="63"/>
      <c r="W748" s="63"/>
    </row>
    <row r="749" spans="21:23" s="9" customFormat="1" x14ac:dyDescent="0.3">
      <c r="U749" s="63"/>
      <c r="V749" s="63"/>
      <c r="W749" s="63"/>
    </row>
    <row r="750" spans="21:23" s="9" customFormat="1" x14ac:dyDescent="0.3">
      <c r="U750" s="63"/>
      <c r="V750" s="63"/>
      <c r="W750" s="63"/>
    </row>
    <row r="751" spans="21:23" s="9" customFormat="1" x14ac:dyDescent="0.3">
      <c r="U751" s="63"/>
      <c r="V751" s="63"/>
      <c r="W751" s="63"/>
    </row>
    <row r="752" spans="21:23" s="9" customFormat="1" x14ac:dyDescent="0.3">
      <c r="U752" s="63"/>
      <c r="V752" s="63"/>
      <c r="W752" s="63"/>
    </row>
    <row r="753" spans="21:23" s="9" customFormat="1" x14ac:dyDescent="0.3">
      <c r="U753" s="63"/>
      <c r="V753" s="63"/>
      <c r="W753" s="63"/>
    </row>
    <row r="754" spans="21:23" s="9" customFormat="1" x14ac:dyDescent="0.3">
      <c r="U754" s="63"/>
      <c r="V754" s="63"/>
      <c r="W754" s="63"/>
    </row>
    <row r="755" spans="21:23" s="9" customFormat="1" x14ac:dyDescent="0.3">
      <c r="U755" s="63"/>
      <c r="V755" s="63"/>
      <c r="W755" s="63"/>
    </row>
    <row r="756" spans="21:23" s="9" customFormat="1" x14ac:dyDescent="0.3">
      <c r="U756" s="63"/>
      <c r="V756" s="63"/>
      <c r="W756" s="63"/>
    </row>
    <row r="757" spans="21:23" s="9" customFormat="1" x14ac:dyDescent="0.3">
      <c r="U757" s="63"/>
      <c r="V757" s="63"/>
      <c r="W757" s="63"/>
    </row>
    <row r="758" spans="21:23" s="9" customFormat="1" x14ac:dyDescent="0.3">
      <c r="U758" s="63"/>
      <c r="V758" s="63"/>
      <c r="W758" s="63"/>
    </row>
    <row r="759" spans="21:23" s="9" customFormat="1" x14ac:dyDescent="0.3">
      <c r="U759" s="63"/>
      <c r="V759" s="63"/>
      <c r="W759" s="63"/>
    </row>
    <row r="760" spans="21:23" s="9" customFormat="1" x14ac:dyDescent="0.3">
      <c r="U760" s="63"/>
      <c r="V760" s="63"/>
      <c r="W760" s="63"/>
    </row>
    <row r="761" spans="21:23" s="9" customFormat="1" x14ac:dyDescent="0.3">
      <c r="U761" s="63"/>
      <c r="V761" s="63"/>
      <c r="W761" s="63"/>
    </row>
    <row r="762" spans="21:23" s="9" customFormat="1" x14ac:dyDescent="0.3">
      <c r="U762" s="63"/>
      <c r="V762" s="63"/>
      <c r="W762" s="63"/>
    </row>
    <row r="763" spans="21:23" s="9" customFormat="1" x14ac:dyDescent="0.3">
      <c r="U763" s="63"/>
      <c r="V763" s="63"/>
      <c r="W763" s="63"/>
    </row>
    <row r="764" spans="21:23" s="9" customFormat="1" x14ac:dyDescent="0.3">
      <c r="U764" s="63"/>
      <c r="V764" s="63"/>
      <c r="W764" s="63"/>
    </row>
    <row r="765" spans="21:23" s="9" customFormat="1" x14ac:dyDescent="0.3">
      <c r="U765" s="63"/>
      <c r="V765" s="63"/>
      <c r="W765" s="63"/>
    </row>
    <row r="766" spans="21:23" s="9" customFormat="1" x14ac:dyDescent="0.3">
      <c r="U766" s="63"/>
      <c r="V766" s="63"/>
      <c r="W766" s="63"/>
    </row>
    <row r="767" spans="21:23" s="9" customFormat="1" x14ac:dyDescent="0.3">
      <c r="U767" s="63"/>
      <c r="V767" s="63"/>
      <c r="W767" s="63"/>
    </row>
    <row r="768" spans="21:23" s="9" customFormat="1" x14ac:dyDescent="0.3">
      <c r="U768" s="63"/>
      <c r="V768" s="63"/>
      <c r="W768" s="63"/>
    </row>
    <row r="769" spans="21:23" s="9" customFormat="1" x14ac:dyDescent="0.3">
      <c r="U769" s="63"/>
      <c r="V769" s="63"/>
      <c r="W769" s="63"/>
    </row>
    <row r="770" spans="21:23" s="9" customFormat="1" x14ac:dyDescent="0.3">
      <c r="U770" s="63"/>
      <c r="V770" s="63"/>
      <c r="W770" s="63"/>
    </row>
    <row r="771" spans="21:23" s="9" customFormat="1" x14ac:dyDescent="0.3">
      <c r="U771" s="63"/>
      <c r="V771" s="63"/>
      <c r="W771" s="63"/>
    </row>
    <row r="772" spans="21:23" s="9" customFormat="1" x14ac:dyDescent="0.3">
      <c r="U772" s="63"/>
      <c r="V772" s="63"/>
      <c r="W772" s="63"/>
    </row>
    <row r="773" spans="21:23" s="9" customFormat="1" x14ac:dyDescent="0.3">
      <c r="U773" s="63"/>
      <c r="V773" s="63"/>
      <c r="W773" s="63"/>
    </row>
    <row r="774" spans="21:23" s="9" customFormat="1" x14ac:dyDescent="0.3">
      <c r="U774" s="63"/>
      <c r="V774" s="63"/>
      <c r="W774" s="63"/>
    </row>
    <row r="775" spans="21:23" s="9" customFormat="1" x14ac:dyDescent="0.3">
      <c r="U775" s="63"/>
      <c r="V775" s="63"/>
      <c r="W775" s="63"/>
    </row>
    <row r="776" spans="21:23" s="9" customFormat="1" x14ac:dyDescent="0.3">
      <c r="U776" s="63"/>
      <c r="V776" s="63"/>
      <c r="W776" s="63"/>
    </row>
    <row r="777" spans="21:23" s="9" customFormat="1" x14ac:dyDescent="0.3">
      <c r="U777" s="63"/>
      <c r="V777" s="63"/>
      <c r="W777" s="63"/>
    </row>
    <row r="778" spans="21:23" s="9" customFormat="1" x14ac:dyDescent="0.3">
      <c r="U778" s="63"/>
      <c r="V778" s="63"/>
      <c r="W778" s="63"/>
    </row>
    <row r="779" spans="21:23" s="9" customFormat="1" x14ac:dyDescent="0.3">
      <c r="U779" s="63"/>
      <c r="V779" s="63"/>
      <c r="W779" s="63"/>
    </row>
    <row r="780" spans="21:23" s="9" customFormat="1" x14ac:dyDescent="0.3">
      <c r="U780" s="63"/>
      <c r="V780" s="63"/>
      <c r="W780" s="63"/>
    </row>
    <row r="781" spans="21:23" s="9" customFormat="1" x14ac:dyDescent="0.3">
      <c r="U781" s="63"/>
      <c r="V781" s="63"/>
      <c r="W781" s="63"/>
    </row>
    <row r="782" spans="21:23" s="9" customFormat="1" x14ac:dyDescent="0.3">
      <c r="U782" s="63"/>
      <c r="V782" s="63"/>
      <c r="W782" s="63"/>
    </row>
    <row r="783" spans="21:23" s="9" customFormat="1" x14ac:dyDescent="0.3">
      <c r="U783" s="63"/>
      <c r="V783" s="63"/>
      <c r="W783" s="63"/>
    </row>
    <row r="784" spans="21:23" s="9" customFormat="1" x14ac:dyDescent="0.3">
      <c r="U784" s="63"/>
      <c r="V784" s="63"/>
      <c r="W784" s="63"/>
    </row>
    <row r="785" spans="21:23" s="9" customFormat="1" x14ac:dyDescent="0.3">
      <c r="U785" s="63"/>
      <c r="V785" s="63"/>
      <c r="W785" s="63"/>
    </row>
    <row r="786" spans="21:23" s="9" customFormat="1" x14ac:dyDescent="0.3">
      <c r="U786" s="63"/>
      <c r="V786" s="63"/>
      <c r="W786" s="63"/>
    </row>
    <row r="787" spans="21:23" s="9" customFormat="1" x14ac:dyDescent="0.3">
      <c r="U787" s="63"/>
      <c r="V787" s="63"/>
      <c r="W787" s="63"/>
    </row>
    <row r="788" spans="21:23" s="9" customFormat="1" x14ac:dyDescent="0.3">
      <c r="U788" s="63"/>
      <c r="V788" s="63"/>
      <c r="W788" s="63"/>
    </row>
    <row r="789" spans="21:23" s="9" customFormat="1" x14ac:dyDescent="0.3">
      <c r="U789" s="63"/>
      <c r="V789" s="63"/>
      <c r="W789" s="63"/>
    </row>
    <row r="790" spans="21:23" s="9" customFormat="1" x14ac:dyDescent="0.3">
      <c r="U790" s="63"/>
      <c r="V790" s="63"/>
      <c r="W790" s="63"/>
    </row>
    <row r="791" spans="21:23" s="9" customFormat="1" x14ac:dyDescent="0.3">
      <c r="U791" s="63"/>
      <c r="V791" s="63"/>
      <c r="W791" s="63"/>
    </row>
    <row r="792" spans="21:23" s="9" customFormat="1" x14ac:dyDescent="0.3">
      <c r="U792" s="63"/>
      <c r="V792" s="63"/>
      <c r="W792" s="63"/>
    </row>
    <row r="793" spans="21:23" s="9" customFormat="1" x14ac:dyDescent="0.3">
      <c r="U793" s="63"/>
      <c r="V793" s="63"/>
      <c r="W793" s="63"/>
    </row>
    <row r="794" spans="21:23" s="9" customFormat="1" x14ac:dyDescent="0.3">
      <c r="U794" s="63"/>
      <c r="V794" s="63"/>
      <c r="W794" s="63"/>
    </row>
    <row r="795" spans="21:23" s="9" customFormat="1" x14ac:dyDescent="0.3">
      <c r="U795" s="63"/>
      <c r="V795" s="63"/>
      <c r="W795" s="63"/>
    </row>
    <row r="796" spans="21:23" s="9" customFormat="1" x14ac:dyDescent="0.3">
      <c r="U796" s="63"/>
      <c r="V796" s="63"/>
      <c r="W796" s="63"/>
    </row>
    <row r="797" spans="21:23" s="9" customFormat="1" x14ac:dyDescent="0.3">
      <c r="U797" s="63"/>
      <c r="V797" s="63"/>
      <c r="W797" s="63"/>
    </row>
    <row r="798" spans="21:23" s="9" customFormat="1" x14ac:dyDescent="0.3">
      <c r="U798" s="63"/>
      <c r="V798" s="63"/>
      <c r="W798" s="63"/>
    </row>
    <row r="799" spans="21:23" s="9" customFormat="1" x14ac:dyDescent="0.3">
      <c r="U799" s="63"/>
      <c r="V799" s="63"/>
      <c r="W799" s="63"/>
    </row>
    <row r="800" spans="21:23" s="9" customFormat="1" x14ac:dyDescent="0.3">
      <c r="U800" s="63"/>
      <c r="V800" s="63"/>
      <c r="W800" s="63"/>
    </row>
    <row r="801" spans="21:23" s="9" customFormat="1" x14ac:dyDescent="0.3">
      <c r="U801" s="63"/>
      <c r="V801" s="63"/>
      <c r="W801" s="63"/>
    </row>
    <row r="802" spans="21:23" s="9" customFormat="1" x14ac:dyDescent="0.3">
      <c r="U802" s="63"/>
      <c r="V802" s="63"/>
      <c r="W802" s="63"/>
    </row>
    <row r="803" spans="21:23" s="9" customFormat="1" x14ac:dyDescent="0.3">
      <c r="U803" s="63"/>
      <c r="V803" s="63"/>
      <c r="W803" s="63"/>
    </row>
    <row r="804" spans="21:23" s="9" customFormat="1" x14ac:dyDescent="0.3">
      <c r="U804" s="63"/>
      <c r="V804" s="63"/>
      <c r="W804" s="63"/>
    </row>
    <row r="805" spans="21:23" s="9" customFormat="1" x14ac:dyDescent="0.3">
      <c r="U805" s="63"/>
      <c r="V805" s="63"/>
      <c r="W805" s="63"/>
    </row>
    <row r="806" spans="21:23" s="9" customFormat="1" x14ac:dyDescent="0.3">
      <c r="U806" s="63"/>
      <c r="V806" s="63"/>
      <c r="W806" s="63"/>
    </row>
    <row r="807" spans="21:23" s="9" customFormat="1" x14ac:dyDescent="0.3">
      <c r="U807" s="63"/>
      <c r="V807" s="63"/>
      <c r="W807" s="63"/>
    </row>
    <row r="808" spans="21:23" s="9" customFormat="1" x14ac:dyDescent="0.3">
      <c r="U808" s="63"/>
      <c r="V808" s="63"/>
      <c r="W808" s="63"/>
    </row>
    <row r="809" spans="21:23" s="9" customFormat="1" x14ac:dyDescent="0.3">
      <c r="U809" s="63"/>
      <c r="V809" s="63"/>
      <c r="W809" s="63"/>
    </row>
    <row r="810" spans="21:23" s="9" customFormat="1" x14ac:dyDescent="0.3">
      <c r="U810" s="63"/>
      <c r="V810" s="63"/>
      <c r="W810" s="63"/>
    </row>
    <row r="811" spans="21:23" s="9" customFormat="1" x14ac:dyDescent="0.3">
      <c r="U811" s="63"/>
      <c r="V811" s="63"/>
      <c r="W811" s="63"/>
    </row>
    <row r="812" spans="21:23" s="9" customFormat="1" x14ac:dyDescent="0.3">
      <c r="U812" s="63"/>
      <c r="V812" s="63"/>
      <c r="W812" s="63"/>
    </row>
    <row r="813" spans="21:23" s="9" customFormat="1" x14ac:dyDescent="0.3">
      <c r="U813" s="63"/>
      <c r="V813" s="63"/>
      <c r="W813" s="63"/>
    </row>
    <row r="814" spans="21:23" s="9" customFormat="1" x14ac:dyDescent="0.3">
      <c r="U814" s="63"/>
      <c r="V814" s="63"/>
      <c r="W814" s="63"/>
    </row>
    <row r="815" spans="21:23" s="9" customFormat="1" x14ac:dyDescent="0.3">
      <c r="U815" s="63"/>
      <c r="V815" s="63"/>
      <c r="W815" s="63"/>
    </row>
    <row r="816" spans="21:23" s="9" customFormat="1" x14ac:dyDescent="0.3">
      <c r="U816" s="63"/>
      <c r="V816" s="63"/>
      <c r="W816" s="63"/>
    </row>
    <row r="817" spans="21:23" s="9" customFormat="1" x14ac:dyDescent="0.3">
      <c r="U817" s="63"/>
      <c r="V817" s="63"/>
      <c r="W817" s="63"/>
    </row>
    <row r="818" spans="21:23" s="9" customFormat="1" x14ac:dyDescent="0.3">
      <c r="U818" s="63"/>
      <c r="V818" s="63"/>
      <c r="W818" s="63"/>
    </row>
    <row r="819" spans="21:23" s="9" customFormat="1" x14ac:dyDescent="0.3">
      <c r="U819" s="63"/>
      <c r="V819" s="63"/>
      <c r="W819" s="63"/>
    </row>
    <row r="820" spans="21:23" s="9" customFormat="1" x14ac:dyDescent="0.3">
      <c r="U820" s="63"/>
      <c r="V820" s="63"/>
      <c r="W820" s="63"/>
    </row>
    <row r="821" spans="21:23" s="9" customFormat="1" x14ac:dyDescent="0.3">
      <c r="U821" s="63"/>
      <c r="V821" s="63"/>
      <c r="W821" s="63"/>
    </row>
    <row r="822" spans="21:23" s="9" customFormat="1" x14ac:dyDescent="0.3">
      <c r="U822" s="63"/>
      <c r="V822" s="63"/>
      <c r="W822" s="63"/>
    </row>
    <row r="823" spans="21:23" s="9" customFormat="1" x14ac:dyDescent="0.3">
      <c r="U823" s="63"/>
      <c r="V823" s="63"/>
      <c r="W823" s="63"/>
    </row>
    <row r="824" spans="21:23" s="9" customFormat="1" x14ac:dyDescent="0.3">
      <c r="U824" s="63"/>
      <c r="V824" s="63"/>
      <c r="W824" s="63"/>
    </row>
    <row r="825" spans="21:23" s="9" customFormat="1" x14ac:dyDescent="0.3">
      <c r="U825" s="63"/>
      <c r="V825" s="63"/>
      <c r="W825" s="63"/>
    </row>
    <row r="826" spans="21:23" s="9" customFormat="1" x14ac:dyDescent="0.3">
      <c r="U826" s="63"/>
      <c r="V826" s="63"/>
      <c r="W826" s="63"/>
    </row>
    <row r="827" spans="21:23" s="9" customFormat="1" x14ac:dyDescent="0.3">
      <c r="U827" s="63"/>
      <c r="V827" s="63"/>
      <c r="W827" s="63"/>
    </row>
    <row r="828" spans="21:23" s="9" customFormat="1" x14ac:dyDescent="0.3">
      <c r="U828" s="63"/>
      <c r="V828" s="63"/>
      <c r="W828" s="63"/>
    </row>
    <row r="829" spans="21:23" s="9" customFormat="1" x14ac:dyDescent="0.3">
      <c r="U829" s="63"/>
      <c r="V829" s="63"/>
      <c r="W829" s="63"/>
    </row>
    <row r="830" spans="21:23" s="9" customFormat="1" x14ac:dyDescent="0.3">
      <c r="U830" s="63"/>
      <c r="V830" s="63"/>
      <c r="W830" s="63"/>
    </row>
    <row r="831" spans="21:23" s="9" customFormat="1" x14ac:dyDescent="0.3">
      <c r="U831" s="63"/>
      <c r="V831" s="63"/>
      <c r="W831" s="63"/>
    </row>
    <row r="832" spans="21:23" s="9" customFormat="1" x14ac:dyDescent="0.3">
      <c r="U832" s="63"/>
      <c r="V832" s="63"/>
      <c r="W832" s="63"/>
    </row>
    <row r="833" spans="21:23" s="9" customFormat="1" x14ac:dyDescent="0.3">
      <c r="U833" s="63"/>
      <c r="V833" s="63"/>
      <c r="W833" s="63"/>
    </row>
    <row r="834" spans="21:23" s="9" customFormat="1" x14ac:dyDescent="0.3">
      <c r="U834" s="63"/>
      <c r="V834" s="63"/>
      <c r="W834" s="63"/>
    </row>
    <row r="835" spans="21:23" s="9" customFormat="1" x14ac:dyDescent="0.3">
      <c r="U835" s="63"/>
      <c r="V835" s="63"/>
      <c r="W835" s="63"/>
    </row>
    <row r="836" spans="21:23" s="9" customFormat="1" x14ac:dyDescent="0.3">
      <c r="U836" s="63"/>
      <c r="V836" s="63"/>
      <c r="W836" s="63"/>
    </row>
    <row r="837" spans="21:23" s="9" customFormat="1" x14ac:dyDescent="0.3">
      <c r="U837" s="63"/>
      <c r="V837" s="63"/>
      <c r="W837" s="63"/>
    </row>
    <row r="838" spans="21:23" s="9" customFormat="1" x14ac:dyDescent="0.3">
      <c r="U838" s="63"/>
      <c r="V838" s="63"/>
      <c r="W838" s="63"/>
    </row>
    <row r="839" spans="21:23" s="9" customFormat="1" x14ac:dyDescent="0.3">
      <c r="U839" s="63"/>
      <c r="V839" s="63"/>
      <c r="W839" s="63"/>
    </row>
    <row r="840" spans="21:23" s="9" customFormat="1" x14ac:dyDescent="0.3">
      <c r="U840" s="63"/>
      <c r="V840" s="63"/>
      <c r="W840" s="63"/>
    </row>
    <row r="841" spans="21:23" s="9" customFormat="1" x14ac:dyDescent="0.3">
      <c r="U841" s="63"/>
      <c r="V841" s="63"/>
      <c r="W841" s="63"/>
    </row>
    <row r="842" spans="21:23" s="9" customFormat="1" x14ac:dyDescent="0.3">
      <c r="U842" s="63"/>
      <c r="V842" s="63"/>
      <c r="W842" s="63"/>
    </row>
    <row r="843" spans="21:23" s="9" customFormat="1" x14ac:dyDescent="0.3">
      <c r="U843" s="63"/>
      <c r="V843" s="63"/>
      <c r="W843" s="63"/>
    </row>
    <row r="844" spans="21:23" s="9" customFormat="1" x14ac:dyDescent="0.3">
      <c r="U844" s="63"/>
      <c r="V844" s="63"/>
      <c r="W844" s="63"/>
    </row>
    <row r="845" spans="21:23" s="9" customFormat="1" x14ac:dyDescent="0.3">
      <c r="U845" s="63"/>
      <c r="V845" s="63"/>
      <c r="W845" s="63"/>
    </row>
    <row r="846" spans="21:23" s="9" customFormat="1" x14ac:dyDescent="0.3">
      <c r="U846" s="63"/>
      <c r="V846" s="63"/>
      <c r="W846" s="63"/>
    </row>
    <row r="847" spans="21:23" s="9" customFormat="1" x14ac:dyDescent="0.3">
      <c r="U847" s="63"/>
      <c r="V847" s="63"/>
      <c r="W847" s="63"/>
    </row>
    <row r="848" spans="21:23" s="9" customFormat="1" x14ac:dyDescent="0.3">
      <c r="U848" s="63"/>
      <c r="V848" s="63"/>
      <c r="W848" s="63"/>
    </row>
    <row r="849" spans="21:23" s="9" customFormat="1" x14ac:dyDescent="0.3">
      <c r="U849" s="63"/>
      <c r="V849" s="63"/>
      <c r="W849" s="63"/>
    </row>
    <row r="850" spans="21:23" s="9" customFormat="1" x14ac:dyDescent="0.3">
      <c r="U850" s="63"/>
      <c r="V850" s="63"/>
      <c r="W850" s="63"/>
    </row>
    <row r="851" spans="21:23" s="9" customFormat="1" x14ac:dyDescent="0.3">
      <c r="U851" s="63"/>
      <c r="V851" s="63"/>
      <c r="W851" s="63"/>
    </row>
    <row r="852" spans="21:23" s="9" customFormat="1" x14ac:dyDescent="0.3">
      <c r="U852" s="63"/>
      <c r="V852" s="63"/>
      <c r="W852" s="63"/>
    </row>
    <row r="853" spans="21:23" s="9" customFormat="1" x14ac:dyDescent="0.3">
      <c r="U853" s="63"/>
      <c r="V853" s="63"/>
      <c r="W853" s="63"/>
    </row>
    <row r="854" spans="21:23" s="9" customFormat="1" x14ac:dyDescent="0.3">
      <c r="U854" s="63"/>
      <c r="V854" s="63"/>
      <c r="W854" s="63"/>
    </row>
    <row r="855" spans="21:23" s="9" customFormat="1" x14ac:dyDescent="0.3">
      <c r="U855" s="63"/>
      <c r="V855" s="63"/>
      <c r="W855" s="63"/>
    </row>
    <row r="856" spans="21:23" s="9" customFormat="1" x14ac:dyDescent="0.3">
      <c r="U856" s="63"/>
      <c r="V856" s="63"/>
      <c r="W856" s="63"/>
    </row>
    <row r="857" spans="21:23" s="9" customFormat="1" x14ac:dyDescent="0.3">
      <c r="U857" s="63"/>
      <c r="V857" s="63"/>
      <c r="W857" s="63"/>
    </row>
    <row r="858" spans="21:23" s="9" customFormat="1" x14ac:dyDescent="0.3">
      <c r="U858" s="63"/>
      <c r="V858" s="63"/>
      <c r="W858" s="63"/>
    </row>
    <row r="859" spans="21:23" s="9" customFormat="1" x14ac:dyDescent="0.3">
      <c r="U859" s="63"/>
      <c r="V859" s="63"/>
      <c r="W859" s="63"/>
    </row>
    <row r="860" spans="21:23" s="9" customFormat="1" x14ac:dyDescent="0.3">
      <c r="U860" s="63"/>
      <c r="V860" s="63"/>
      <c r="W860" s="63"/>
    </row>
    <row r="861" spans="21:23" s="9" customFormat="1" x14ac:dyDescent="0.3">
      <c r="U861" s="63"/>
      <c r="V861" s="63"/>
      <c r="W861" s="63"/>
    </row>
    <row r="862" spans="21:23" s="9" customFormat="1" x14ac:dyDescent="0.3">
      <c r="U862" s="63"/>
      <c r="V862" s="63"/>
      <c r="W862" s="63"/>
    </row>
    <row r="863" spans="21:23" s="9" customFormat="1" x14ac:dyDescent="0.3">
      <c r="U863" s="63"/>
      <c r="V863" s="63"/>
      <c r="W863" s="63"/>
    </row>
    <row r="864" spans="21:23" s="9" customFormat="1" x14ac:dyDescent="0.3">
      <c r="U864" s="63"/>
      <c r="V864" s="63"/>
      <c r="W864" s="63"/>
    </row>
    <row r="865" spans="21:23" s="9" customFormat="1" x14ac:dyDescent="0.3">
      <c r="U865" s="63"/>
      <c r="V865" s="63"/>
      <c r="W865" s="63"/>
    </row>
    <row r="866" spans="21:23" s="9" customFormat="1" x14ac:dyDescent="0.3">
      <c r="U866" s="63"/>
      <c r="V866" s="63"/>
      <c r="W866" s="63"/>
    </row>
    <row r="867" spans="21:23" s="9" customFormat="1" x14ac:dyDescent="0.3">
      <c r="U867" s="63"/>
      <c r="V867" s="63"/>
      <c r="W867" s="63"/>
    </row>
    <row r="868" spans="21:23" s="9" customFormat="1" x14ac:dyDescent="0.3">
      <c r="U868" s="63"/>
      <c r="V868" s="63"/>
      <c r="W868" s="63"/>
    </row>
    <row r="869" spans="21:23" s="9" customFormat="1" x14ac:dyDescent="0.3">
      <c r="U869" s="63"/>
      <c r="V869" s="63"/>
      <c r="W869" s="63"/>
    </row>
    <row r="870" spans="21:23" s="9" customFormat="1" x14ac:dyDescent="0.3">
      <c r="U870" s="63"/>
      <c r="V870" s="63"/>
      <c r="W870" s="63"/>
    </row>
    <row r="871" spans="21:23" s="9" customFormat="1" x14ac:dyDescent="0.3">
      <c r="U871" s="63"/>
      <c r="V871" s="63"/>
      <c r="W871" s="63"/>
    </row>
    <row r="872" spans="21:23" s="9" customFormat="1" x14ac:dyDescent="0.3">
      <c r="U872" s="63"/>
      <c r="V872" s="63"/>
      <c r="W872" s="63"/>
    </row>
    <row r="873" spans="21:23" s="9" customFormat="1" x14ac:dyDescent="0.3">
      <c r="U873" s="63"/>
      <c r="V873" s="63"/>
      <c r="W873" s="63"/>
    </row>
    <row r="874" spans="21:23" s="9" customFormat="1" x14ac:dyDescent="0.3">
      <c r="U874" s="63"/>
      <c r="V874" s="63"/>
      <c r="W874" s="63"/>
    </row>
    <row r="875" spans="21:23" s="9" customFormat="1" x14ac:dyDescent="0.3">
      <c r="U875" s="63"/>
      <c r="V875" s="63"/>
      <c r="W875" s="63"/>
    </row>
    <row r="876" spans="21:23" s="9" customFormat="1" x14ac:dyDescent="0.3">
      <c r="U876" s="63"/>
      <c r="V876" s="63"/>
      <c r="W876" s="63"/>
    </row>
    <row r="877" spans="21:23" s="9" customFormat="1" x14ac:dyDescent="0.3">
      <c r="U877" s="63"/>
      <c r="V877" s="63"/>
      <c r="W877" s="63"/>
    </row>
    <row r="878" spans="21:23" s="9" customFormat="1" x14ac:dyDescent="0.3">
      <c r="U878" s="63"/>
      <c r="V878" s="63"/>
      <c r="W878" s="63"/>
    </row>
    <row r="879" spans="21:23" s="9" customFormat="1" x14ac:dyDescent="0.3">
      <c r="U879" s="63"/>
      <c r="V879" s="63"/>
      <c r="W879" s="63"/>
    </row>
    <row r="880" spans="21:23" s="9" customFormat="1" x14ac:dyDescent="0.3">
      <c r="U880" s="63"/>
      <c r="V880" s="63"/>
      <c r="W880" s="63"/>
    </row>
    <row r="881" spans="21:23" s="9" customFormat="1" x14ac:dyDescent="0.3">
      <c r="U881" s="63"/>
      <c r="V881" s="63"/>
      <c r="W881" s="63"/>
    </row>
    <row r="882" spans="21:23" s="9" customFormat="1" x14ac:dyDescent="0.3">
      <c r="U882" s="63"/>
      <c r="V882" s="63"/>
      <c r="W882" s="63"/>
    </row>
    <row r="883" spans="21:23" s="9" customFormat="1" x14ac:dyDescent="0.3">
      <c r="U883" s="63"/>
      <c r="V883" s="63"/>
      <c r="W883" s="63"/>
    </row>
    <row r="884" spans="21:23" s="9" customFormat="1" x14ac:dyDescent="0.3">
      <c r="U884" s="63"/>
      <c r="V884" s="63"/>
      <c r="W884" s="63"/>
    </row>
    <row r="885" spans="21:23" s="9" customFormat="1" x14ac:dyDescent="0.3">
      <c r="U885" s="63"/>
      <c r="V885" s="63"/>
      <c r="W885" s="63"/>
    </row>
    <row r="886" spans="21:23" s="9" customFormat="1" x14ac:dyDescent="0.3">
      <c r="U886" s="63"/>
      <c r="V886" s="63"/>
      <c r="W886" s="63"/>
    </row>
    <row r="887" spans="21:23" s="9" customFormat="1" x14ac:dyDescent="0.3">
      <c r="U887" s="63"/>
      <c r="V887" s="63"/>
      <c r="W887" s="63"/>
    </row>
    <row r="888" spans="21:23" s="9" customFormat="1" x14ac:dyDescent="0.3">
      <c r="U888" s="63"/>
      <c r="V888" s="63"/>
      <c r="W888" s="63"/>
    </row>
    <row r="889" spans="21:23" s="9" customFormat="1" x14ac:dyDescent="0.3">
      <c r="U889" s="63"/>
      <c r="V889" s="63"/>
      <c r="W889" s="63"/>
    </row>
    <row r="890" spans="21:23" s="9" customFormat="1" x14ac:dyDescent="0.3">
      <c r="U890" s="63"/>
      <c r="V890" s="63"/>
      <c r="W890" s="63"/>
    </row>
    <row r="891" spans="21:23" s="9" customFormat="1" x14ac:dyDescent="0.3">
      <c r="U891" s="63"/>
      <c r="V891" s="63"/>
      <c r="W891" s="63"/>
    </row>
    <row r="892" spans="21:23" s="9" customFormat="1" x14ac:dyDescent="0.3">
      <c r="U892" s="63"/>
      <c r="V892" s="63"/>
      <c r="W892" s="63"/>
    </row>
    <row r="893" spans="21:23" s="9" customFormat="1" x14ac:dyDescent="0.3">
      <c r="U893" s="63"/>
      <c r="V893" s="63"/>
      <c r="W893" s="63"/>
    </row>
    <row r="894" spans="21:23" s="9" customFormat="1" x14ac:dyDescent="0.3">
      <c r="U894" s="63"/>
      <c r="V894" s="63"/>
      <c r="W894" s="63"/>
    </row>
    <row r="895" spans="21:23" s="9" customFormat="1" x14ac:dyDescent="0.3">
      <c r="U895" s="63"/>
      <c r="V895" s="63"/>
      <c r="W895" s="63"/>
    </row>
    <row r="896" spans="21:23" s="9" customFormat="1" x14ac:dyDescent="0.3">
      <c r="U896" s="63"/>
      <c r="V896" s="63"/>
      <c r="W896" s="63"/>
    </row>
    <row r="897" spans="21:23" s="9" customFormat="1" x14ac:dyDescent="0.3">
      <c r="U897" s="63"/>
      <c r="V897" s="63"/>
      <c r="W897" s="63"/>
    </row>
    <row r="898" spans="21:23" s="9" customFormat="1" x14ac:dyDescent="0.3">
      <c r="U898" s="63"/>
      <c r="V898" s="63"/>
      <c r="W898" s="63"/>
    </row>
    <row r="899" spans="21:23" s="9" customFormat="1" x14ac:dyDescent="0.3">
      <c r="U899" s="63"/>
      <c r="V899" s="63"/>
      <c r="W899" s="63"/>
    </row>
    <row r="900" spans="21:23" s="9" customFormat="1" x14ac:dyDescent="0.3">
      <c r="U900" s="63"/>
      <c r="V900" s="63"/>
      <c r="W900" s="63"/>
    </row>
    <row r="901" spans="21:23" s="9" customFormat="1" x14ac:dyDescent="0.3">
      <c r="U901" s="63"/>
      <c r="V901" s="63"/>
      <c r="W901" s="63"/>
    </row>
    <row r="902" spans="21:23" s="9" customFormat="1" x14ac:dyDescent="0.3">
      <c r="U902" s="63"/>
      <c r="V902" s="63"/>
      <c r="W902" s="63"/>
    </row>
    <row r="903" spans="21:23" s="9" customFormat="1" x14ac:dyDescent="0.3">
      <c r="U903" s="63"/>
      <c r="V903" s="63"/>
      <c r="W903" s="63"/>
    </row>
    <row r="904" spans="21:23" s="9" customFormat="1" x14ac:dyDescent="0.3">
      <c r="U904" s="63"/>
      <c r="V904" s="63"/>
      <c r="W904" s="63"/>
    </row>
    <row r="905" spans="21:23" s="9" customFormat="1" x14ac:dyDescent="0.3">
      <c r="U905" s="63"/>
      <c r="V905" s="63"/>
      <c r="W905" s="63"/>
    </row>
    <row r="906" spans="21:23" s="9" customFormat="1" x14ac:dyDescent="0.3">
      <c r="U906" s="63"/>
      <c r="V906" s="63"/>
      <c r="W906" s="63"/>
    </row>
    <row r="907" spans="21:23" s="9" customFormat="1" x14ac:dyDescent="0.3">
      <c r="U907" s="63"/>
      <c r="V907" s="63"/>
      <c r="W907" s="63"/>
    </row>
    <row r="908" spans="21:23" s="9" customFormat="1" x14ac:dyDescent="0.3">
      <c r="U908" s="63"/>
      <c r="V908" s="63"/>
      <c r="W908" s="63"/>
    </row>
    <row r="909" spans="21:23" s="9" customFormat="1" x14ac:dyDescent="0.3">
      <c r="U909" s="63"/>
      <c r="V909" s="63"/>
      <c r="W909" s="63"/>
    </row>
    <row r="910" spans="21:23" s="9" customFormat="1" x14ac:dyDescent="0.3">
      <c r="U910" s="63"/>
      <c r="V910" s="63"/>
      <c r="W910" s="63"/>
    </row>
    <row r="911" spans="21:23" s="9" customFormat="1" x14ac:dyDescent="0.3">
      <c r="U911" s="63"/>
      <c r="V911" s="63"/>
      <c r="W911" s="63"/>
    </row>
    <row r="912" spans="21:23" s="9" customFormat="1" x14ac:dyDescent="0.3">
      <c r="U912" s="63"/>
      <c r="V912" s="63"/>
      <c r="W912" s="63"/>
    </row>
    <row r="913" spans="21:23" s="9" customFormat="1" x14ac:dyDescent="0.3">
      <c r="U913" s="63"/>
      <c r="V913" s="63"/>
      <c r="W913" s="63"/>
    </row>
    <row r="914" spans="21:23" s="9" customFormat="1" x14ac:dyDescent="0.3">
      <c r="U914" s="63"/>
      <c r="V914" s="63"/>
      <c r="W914" s="63"/>
    </row>
    <row r="915" spans="21:23" s="9" customFormat="1" x14ac:dyDescent="0.3">
      <c r="U915" s="63"/>
      <c r="V915" s="63"/>
      <c r="W915" s="63"/>
    </row>
    <row r="916" spans="21:23" s="9" customFormat="1" x14ac:dyDescent="0.3">
      <c r="U916" s="63"/>
      <c r="V916" s="63"/>
      <c r="W916" s="63"/>
    </row>
    <row r="917" spans="21:23" s="9" customFormat="1" x14ac:dyDescent="0.3">
      <c r="U917" s="63"/>
      <c r="V917" s="63"/>
      <c r="W917" s="63"/>
    </row>
    <row r="918" spans="21:23" s="9" customFormat="1" x14ac:dyDescent="0.3">
      <c r="U918" s="63"/>
      <c r="V918" s="63"/>
      <c r="W918" s="63"/>
    </row>
    <row r="919" spans="21:23" s="9" customFormat="1" x14ac:dyDescent="0.3">
      <c r="U919" s="63"/>
      <c r="V919" s="63"/>
      <c r="W919" s="63"/>
    </row>
    <row r="920" spans="21:23" s="9" customFormat="1" x14ac:dyDescent="0.3">
      <c r="U920" s="63"/>
      <c r="V920" s="63"/>
      <c r="W920" s="63"/>
    </row>
    <row r="921" spans="21:23" s="9" customFormat="1" x14ac:dyDescent="0.3">
      <c r="U921" s="63"/>
      <c r="V921" s="63"/>
      <c r="W921" s="63"/>
    </row>
    <row r="922" spans="21:23" s="9" customFormat="1" x14ac:dyDescent="0.3">
      <c r="U922" s="63"/>
      <c r="V922" s="63"/>
      <c r="W922" s="63"/>
    </row>
    <row r="923" spans="21:23" s="9" customFormat="1" x14ac:dyDescent="0.3">
      <c r="U923" s="63"/>
      <c r="V923" s="63"/>
      <c r="W923" s="63"/>
    </row>
    <row r="924" spans="21:23" s="9" customFormat="1" x14ac:dyDescent="0.3">
      <c r="U924" s="63"/>
      <c r="V924" s="63"/>
      <c r="W924" s="63"/>
    </row>
    <row r="925" spans="21:23" s="9" customFormat="1" x14ac:dyDescent="0.3">
      <c r="U925" s="63"/>
      <c r="V925" s="63"/>
      <c r="W925" s="63"/>
    </row>
    <row r="926" spans="21:23" s="9" customFormat="1" x14ac:dyDescent="0.3">
      <c r="U926" s="63"/>
      <c r="V926" s="63"/>
      <c r="W926" s="63"/>
    </row>
    <row r="927" spans="21:23" s="9" customFormat="1" x14ac:dyDescent="0.3">
      <c r="U927" s="63"/>
      <c r="V927" s="63"/>
      <c r="W927" s="63"/>
    </row>
    <row r="928" spans="21:23" s="9" customFormat="1" x14ac:dyDescent="0.3">
      <c r="U928" s="63"/>
      <c r="V928" s="63"/>
      <c r="W928" s="63"/>
    </row>
    <row r="929" spans="21:23" s="9" customFormat="1" x14ac:dyDescent="0.3">
      <c r="U929" s="63"/>
      <c r="V929" s="63"/>
      <c r="W929" s="63"/>
    </row>
    <row r="930" spans="21:23" s="9" customFormat="1" x14ac:dyDescent="0.3">
      <c r="U930" s="63"/>
      <c r="V930" s="63"/>
      <c r="W930" s="63"/>
    </row>
    <row r="931" spans="21:23" s="9" customFormat="1" x14ac:dyDescent="0.3">
      <c r="U931" s="63"/>
      <c r="V931" s="63"/>
      <c r="W931" s="63"/>
    </row>
    <row r="932" spans="21:23" s="9" customFormat="1" x14ac:dyDescent="0.3">
      <c r="U932" s="63"/>
      <c r="V932" s="63"/>
      <c r="W932" s="63"/>
    </row>
    <row r="933" spans="21:23" s="9" customFormat="1" x14ac:dyDescent="0.3">
      <c r="U933" s="63"/>
      <c r="V933" s="63"/>
      <c r="W933" s="63"/>
    </row>
    <row r="934" spans="21:23" s="9" customFormat="1" x14ac:dyDescent="0.3">
      <c r="U934" s="63"/>
      <c r="V934" s="63"/>
      <c r="W934" s="63"/>
    </row>
    <row r="935" spans="21:23" s="9" customFormat="1" x14ac:dyDescent="0.3">
      <c r="U935" s="63"/>
      <c r="V935" s="63"/>
      <c r="W935" s="63"/>
    </row>
    <row r="936" spans="21:23" s="9" customFormat="1" x14ac:dyDescent="0.3">
      <c r="U936" s="63"/>
      <c r="V936" s="63"/>
      <c r="W936" s="63"/>
    </row>
    <row r="937" spans="21:23" s="9" customFormat="1" x14ac:dyDescent="0.3">
      <c r="U937" s="63"/>
      <c r="V937" s="63"/>
      <c r="W937" s="63"/>
    </row>
    <row r="938" spans="21:23" s="9" customFormat="1" x14ac:dyDescent="0.3">
      <c r="U938" s="63"/>
      <c r="V938" s="63"/>
      <c r="W938" s="63"/>
    </row>
    <row r="939" spans="21:23" s="9" customFormat="1" x14ac:dyDescent="0.3">
      <c r="U939" s="63"/>
      <c r="V939" s="63"/>
      <c r="W939" s="63"/>
    </row>
    <row r="940" spans="21:23" s="9" customFormat="1" x14ac:dyDescent="0.3">
      <c r="U940" s="63"/>
      <c r="V940" s="63"/>
      <c r="W940" s="63"/>
    </row>
    <row r="941" spans="21:23" s="9" customFormat="1" x14ac:dyDescent="0.3">
      <c r="U941" s="63"/>
      <c r="V941" s="63"/>
      <c r="W941" s="63"/>
    </row>
    <row r="942" spans="21:23" s="9" customFormat="1" x14ac:dyDescent="0.3">
      <c r="U942" s="63"/>
      <c r="V942" s="63"/>
      <c r="W942" s="63"/>
    </row>
    <row r="943" spans="21:23" s="9" customFormat="1" x14ac:dyDescent="0.3">
      <c r="U943" s="63"/>
      <c r="V943" s="63"/>
      <c r="W943" s="63"/>
    </row>
    <row r="944" spans="21:23" s="9" customFormat="1" x14ac:dyDescent="0.3">
      <c r="U944" s="63"/>
      <c r="V944" s="63"/>
      <c r="W944" s="63"/>
    </row>
    <row r="945" spans="21:23" s="9" customFormat="1" x14ac:dyDescent="0.3">
      <c r="U945" s="63"/>
      <c r="V945" s="63"/>
      <c r="W945" s="63"/>
    </row>
    <row r="946" spans="21:23" s="9" customFormat="1" x14ac:dyDescent="0.3">
      <c r="U946" s="63"/>
      <c r="V946" s="63"/>
      <c r="W946" s="63"/>
    </row>
    <row r="947" spans="21:23" s="9" customFormat="1" x14ac:dyDescent="0.3">
      <c r="U947" s="63"/>
      <c r="V947" s="63"/>
      <c r="W947" s="63"/>
    </row>
    <row r="948" spans="21:23" s="9" customFormat="1" x14ac:dyDescent="0.3">
      <c r="U948" s="63"/>
      <c r="V948" s="63"/>
      <c r="W948" s="63"/>
    </row>
    <row r="949" spans="21:23" s="9" customFormat="1" x14ac:dyDescent="0.3">
      <c r="U949" s="63"/>
      <c r="V949" s="63"/>
      <c r="W949" s="63"/>
    </row>
    <row r="950" spans="21:23" s="9" customFormat="1" x14ac:dyDescent="0.3">
      <c r="U950" s="63"/>
      <c r="V950" s="63"/>
      <c r="W950" s="63"/>
    </row>
    <row r="951" spans="21:23" s="9" customFormat="1" x14ac:dyDescent="0.3">
      <c r="U951" s="63"/>
      <c r="V951" s="63"/>
      <c r="W951" s="63"/>
    </row>
    <row r="952" spans="21:23" s="9" customFormat="1" x14ac:dyDescent="0.3">
      <c r="U952" s="63"/>
      <c r="V952" s="63"/>
      <c r="W952" s="63"/>
    </row>
    <row r="953" spans="21:23" s="9" customFormat="1" x14ac:dyDescent="0.3">
      <c r="U953" s="63"/>
      <c r="V953" s="63"/>
      <c r="W953" s="63"/>
    </row>
    <row r="954" spans="21:23" s="9" customFormat="1" x14ac:dyDescent="0.3">
      <c r="U954" s="63"/>
      <c r="V954" s="63"/>
      <c r="W954" s="63"/>
    </row>
    <row r="955" spans="21:23" s="9" customFormat="1" x14ac:dyDescent="0.3">
      <c r="U955" s="63"/>
      <c r="V955" s="63"/>
      <c r="W955" s="63"/>
    </row>
    <row r="956" spans="21:23" s="9" customFormat="1" x14ac:dyDescent="0.3">
      <c r="U956" s="63"/>
      <c r="V956" s="63"/>
      <c r="W956" s="63"/>
    </row>
    <row r="957" spans="21:23" s="9" customFormat="1" x14ac:dyDescent="0.3">
      <c r="U957" s="63"/>
      <c r="V957" s="63"/>
      <c r="W957" s="63"/>
    </row>
    <row r="958" spans="21:23" s="9" customFormat="1" x14ac:dyDescent="0.3">
      <c r="U958" s="63"/>
      <c r="V958" s="63"/>
      <c r="W958" s="63"/>
    </row>
    <row r="959" spans="21:23" s="9" customFormat="1" x14ac:dyDescent="0.3">
      <c r="U959" s="63"/>
      <c r="V959" s="63"/>
      <c r="W959" s="63"/>
    </row>
    <row r="960" spans="21:23" s="9" customFormat="1" x14ac:dyDescent="0.3">
      <c r="U960" s="63"/>
      <c r="V960" s="63"/>
      <c r="W960" s="63"/>
    </row>
    <row r="961" spans="21:23" s="9" customFormat="1" x14ac:dyDescent="0.3">
      <c r="U961" s="63"/>
      <c r="V961" s="63"/>
      <c r="W961" s="63"/>
    </row>
    <row r="962" spans="21:23" s="9" customFormat="1" x14ac:dyDescent="0.3">
      <c r="U962" s="63"/>
      <c r="V962" s="63"/>
      <c r="W962" s="63"/>
    </row>
    <row r="963" spans="21:23" s="9" customFormat="1" x14ac:dyDescent="0.3">
      <c r="U963" s="63"/>
      <c r="V963" s="63"/>
      <c r="W963" s="63"/>
    </row>
    <row r="964" spans="21:23" s="9" customFormat="1" x14ac:dyDescent="0.3">
      <c r="U964" s="63"/>
      <c r="V964" s="63"/>
      <c r="W964" s="63"/>
    </row>
    <row r="965" spans="21:23" s="9" customFormat="1" x14ac:dyDescent="0.3">
      <c r="U965" s="63"/>
      <c r="V965" s="63"/>
      <c r="W965" s="63"/>
    </row>
    <row r="966" spans="21:23" s="9" customFormat="1" x14ac:dyDescent="0.3">
      <c r="U966" s="63"/>
      <c r="V966" s="63"/>
      <c r="W966" s="63"/>
    </row>
    <row r="967" spans="21:23" s="9" customFormat="1" x14ac:dyDescent="0.3">
      <c r="U967" s="63"/>
      <c r="V967" s="63"/>
      <c r="W967" s="63"/>
    </row>
    <row r="968" spans="21:23" s="9" customFormat="1" x14ac:dyDescent="0.3">
      <c r="U968" s="63"/>
      <c r="V968" s="63"/>
      <c r="W968" s="63"/>
    </row>
    <row r="969" spans="21:23" s="9" customFormat="1" x14ac:dyDescent="0.3">
      <c r="U969" s="63"/>
      <c r="V969" s="63"/>
      <c r="W969" s="63"/>
    </row>
    <row r="970" spans="21:23" s="9" customFormat="1" x14ac:dyDescent="0.3">
      <c r="U970" s="63"/>
      <c r="V970" s="63"/>
      <c r="W970" s="63"/>
    </row>
    <row r="971" spans="21:23" s="9" customFormat="1" x14ac:dyDescent="0.3">
      <c r="U971" s="63"/>
      <c r="V971" s="63"/>
      <c r="W971" s="63"/>
    </row>
    <row r="972" spans="21:23" s="9" customFormat="1" x14ac:dyDescent="0.3">
      <c r="U972" s="63"/>
      <c r="V972" s="63"/>
      <c r="W972" s="63"/>
    </row>
    <row r="973" spans="21:23" s="9" customFormat="1" x14ac:dyDescent="0.3">
      <c r="U973" s="63"/>
      <c r="V973" s="63"/>
      <c r="W973" s="63"/>
    </row>
    <row r="974" spans="21:23" s="9" customFormat="1" x14ac:dyDescent="0.3">
      <c r="U974" s="63"/>
      <c r="V974" s="63"/>
      <c r="W974" s="63"/>
    </row>
    <row r="975" spans="21:23" s="9" customFormat="1" x14ac:dyDescent="0.3">
      <c r="U975" s="63"/>
      <c r="V975" s="63"/>
      <c r="W975" s="63"/>
    </row>
    <row r="976" spans="21:23" s="9" customFormat="1" x14ac:dyDescent="0.3">
      <c r="U976" s="63"/>
      <c r="V976" s="63"/>
      <c r="W976" s="63"/>
    </row>
    <row r="977" spans="21:23" s="9" customFormat="1" x14ac:dyDescent="0.3">
      <c r="U977" s="63"/>
      <c r="V977" s="63"/>
      <c r="W977" s="63"/>
    </row>
    <row r="978" spans="21:23" s="9" customFormat="1" x14ac:dyDescent="0.3">
      <c r="U978" s="63"/>
      <c r="V978" s="63"/>
      <c r="W978" s="63"/>
    </row>
    <row r="979" spans="21:23" s="9" customFormat="1" x14ac:dyDescent="0.3">
      <c r="U979" s="63"/>
      <c r="V979" s="63"/>
      <c r="W979" s="63"/>
    </row>
    <row r="980" spans="21:23" s="9" customFormat="1" x14ac:dyDescent="0.3">
      <c r="U980" s="63"/>
      <c r="V980" s="63"/>
      <c r="W980" s="63"/>
    </row>
    <row r="981" spans="21:23" s="9" customFormat="1" x14ac:dyDescent="0.3">
      <c r="U981" s="63"/>
      <c r="V981" s="63"/>
      <c r="W981" s="63"/>
    </row>
    <row r="982" spans="21:23" s="9" customFormat="1" x14ac:dyDescent="0.3">
      <c r="U982" s="63"/>
      <c r="V982" s="63"/>
      <c r="W982" s="63"/>
    </row>
    <row r="983" spans="21:23" s="9" customFormat="1" x14ac:dyDescent="0.3">
      <c r="U983" s="63"/>
      <c r="V983" s="63"/>
      <c r="W983" s="63"/>
    </row>
    <row r="984" spans="21:23" s="9" customFormat="1" x14ac:dyDescent="0.3">
      <c r="U984" s="63"/>
      <c r="V984" s="63"/>
      <c r="W984" s="63"/>
    </row>
    <row r="985" spans="21:23" s="9" customFormat="1" x14ac:dyDescent="0.3">
      <c r="U985" s="63"/>
      <c r="V985" s="63"/>
      <c r="W985" s="63"/>
    </row>
    <row r="986" spans="21:23" s="9" customFormat="1" x14ac:dyDescent="0.3">
      <c r="U986" s="63"/>
      <c r="V986" s="63"/>
      <c r="W986" s="63"/>
    </row>
    <row r="987" spans="21:23" s="9" customFormat="1" x14ac:dyDescent="0.3">
      <c r="U987" s="63"/>
      <c r="V987" s="63"/>
      <c r="W987" s="63"/>
    </row>
    <row r="988" spans="21:23" s="9" customFormat="1" x14ac:dyDescent="0.3">
      <c r="U988" s="63"/>
      <c r="V988" s="63"/>
      <c r="W988" s="63"/>
    </row>
    <row r="989" spans="21:23" s="9" customFormat="1" x14ac:dyDescent="0.3">
      <c r="U989" s="63"/>
      <c r="V989" s="63"/>
      <c r="W989" s="63"/>
    </row>
    <row r="990" spans="21:23" s="9" customFormat="1" x14ac:dyDescent="0.3">
      <c r="U990" s="63"/>
      <c r="V990" s="63"/>
      <c r="W990" s="63"/>
    </row>
    <row r="991" spans="21:23" s="9" customFormat="1" x14ac:dyDescent="0.3">
      <c r="U991" s="63"/>
      <c r="V991" s="63"/>
      <c r="W991" s="63"/>
    </row>
    <row r="992" spans="21:23" s="9" customFormat="1" x14ac:dyDescent="0.3">
      <c r="U992" s="63"/>
      <c r="V992" s="63"/>
      <c r="W992" s="63"/>
    </row>
    <row r="993" spans="21:23" s="9" customFormat="1" x14ac:dyDescent="0.3">
      <c r="U993" s="63"/>
      <c r="V993" s="63"/>
      <c r="W993" s="63"/>
    </row>
    <row r="994" spans="21:23" s="9" customFormat="1" x14ac:dyDescent="0.3">
      <c r="U994" s="63"/>
      <c r="V994" s="63"/>
      <c r="W994" s="63"/>
    </row>
    <row r="995" spans="21:23" s="9" customFormat="1" x14ac:dyDescent="0.3">
      <c r="U995" s="63"/>
      <c r="V995" s="63"/>
      <c r="W995" s="63"/>
    </row>
    <row r="996" spans="21:23" s="9" customFormat="1" x14ac:dyDescent="0.3">
      <c r="U996" s="63"/>
      <c r="V996" s="63"/>
      <c r="W996" s="63"/>
    </row>
    <row r="997" spans="21:23" s="9" customFormat="1" x14ac:dyDescent="0.3">
      <c r="U997" s="63"/>
      <c r="V997" s="63"/>
      <c r="W997" s="63"/>
    </row>
    <row r="998" spans="21:23" s="9" customFormat="1" x14ac:dyDescent="0.3">
      <c r="U998" s="63"/>
      <c r="V998" s="63"/>
      <c r="W998" s="63"/>
    </row>
    <row r="999" spans="21:23" s="9" customFormat="1" x14ac:dyDescent="0.3">
      <c r="U999" s="63"/>
      <c r="V999" s="63"/>
      <c r="W999" s="63"/>
    </row>
    <row r="1000" spans="21:23" s="9" customFormat="1" x14ac:dyDescent="0.3">
      <c r="U1000" s="63"/>
      <c r="V1000" s="63"/>
      <c r="W1000" s="63"/>
    </row>
    <row r="1001" spans="21:23" s="9" customFormat="1" x14ac:dyDescent="0.3">
      <c r="U1001" s="63"/>
      <c r="V1001" s="63"/>
      <c r="W1001" s="63"/>
    </row>
    <row r="1002" spans="21:23" s="9" customFormat="1" x14ac:dyDescent="0.3">
      <c r="U1002" s="63"/>
      <c r="V1002" s="63"/>
      <c r="W1002" s="63"/>
    </row>
    <row r="1003" spans="21:23" s="9" customFormat="1" x14ac:dyDescent="0.3">
      <c r="U1003" s="63"/>
      <c r="V1003" s="63"/>
      <c r="W1003" s="63"/>
    </row>
    <row r="1004" spans="21:23" s="9" customFormat="1" x14ac:dyDescent="0.3">
      <c r="U1004" s="63"/>
      <c r="V1004" s="63"/>
      <c r="W1004" s="63"/>
    </row>
    <row r="1005" spans="21:23" s="9" customFormat="1" x14ac:dyDescent="0.3">
      <c r="U1005" s="63"/>
      <c r="V1005" s="63"/>
      <c r="W1005" s="63"/>
    </row>
    <row r="1006" spans="21:23" s="9" customFormat="1" x14ac:dyDescent="0.3">
      <c r="U1006" s="63"/>
      <c r="V1006" s="63"/>
      <c r="W1006" s="63"/>
    </row>
    <row r="1007" spans="21:23" s="9" customFormat="1" x14ac:dyDescent="0.3">
      <c r="U1007" s="63"/>
      <c r="V1007" s="63"/>
      <c r="W1007" s="63"/>
    </row>
    <row r="1008" spans="21:23" s="9" customFormat="1" x14ac:dyDescent="0.3">
      <c r="U1008" s="63"/>
      <c r="V1008" s="63"/>
      <c r="W1008" s="63"/>
    </row>
    <row r="1009" spans="21:23" s="9" customFormat="1" x14ac:dyDescent="0.3">
      <c r="U1009" s="63"/>
      <c r="V1009" s="63"/>
      <c r="W1009" s="63"/>
    </row>
    <row r="1010" spans="21:23" s="9" customFormat="1" x14ac:dyDescent="0.3">
      <c r="U1010" s="63"/>
      <c r="V1010" s="63"/>
      <c r="W1010" s="63"/>
    </row>
    <row r="1011" spans="21:23" s="9" customFormat="1" x14ac:dyDescent="0.3">
      <c r="U1011" s="63"/>
      <c r="V1011" s="63"/>
      <c r="W1011" s="63"/>
    </row>
    <row r="1012" spans="21:23" s="9" customFormat="1" x14ac:dyDescent="0.3">
      <c r="U1012" s="63"/>
      <c r="V1012" s="63"/>
      <c r="W1012" s="63"/>
    </row>
    <row r="1013" spans="21:23" s="9" customFormat="1" x14ac:dyDescent="0.3">
      <c r="U1013" s="63"/>
      <c r="V1013" s="63"/>
      <c r="W1013" s="63"/>
    </row>
    <row r="1014" spans="21:23" s="9" customFormat="1" x14ac:dyDescent="0.3">
      <c r="U1014" s="63"/>
      <c r="V1014" s="63"/>
      <c r="W1014" s="63"/>
    </row>
    <row r="1015" spans="21:23" s="9" customFormat="1" x14ac:dyDescent="0.3">
      <c r="U1015" s="63"/>
      <c r="V1015" s="63"/>
      <c r="W1015" s="63"/>
    </row>
    <row r="1016" spans="21:23" s="9" customFormat="1" x14ac:dyDescent="0.3">
      <c r="U1016" s="63"/>
      <c r="V1016" s="63"/>
      <c r="W1016" s="63"/>
    </row>
    <row r="1017" spans="21:23" s="9" customFormat="1" x14ac:dyDescent="0.3">
      <c r="U1017" s="63"/>
      <c r="V1017" s="63"/>
      <c r="W1017" s="63"/>
    </row>
    <row r="1018" spans="21:23" s="9" customFormat="1" x14ac:dyDescent="0.3">
      <c r="U1018" s="63"/>
      <c r="V1018" s="63"/>
      <c r="W1018" s="63"/>
    </row>
    <row r="1019" spans="21:23" s="9" customFormat="1" x14ac:dyDescent="0.3">
      <c r="U1019" s="63"/>
      <c r="V1019" s="63"/>
      <c r="W1019" s="63"/>
    </row>
    <row r="1020" spans="21:23" s="9" customFormat="1" x14ac:dyDescent="0.3">
      <c r="U1020" s="63"/>
      <c r="V1020" s="63"/>
      <c r="W1020" s="63"/>
    </row>
    <row r="1021" spans="21:23" s="9" customFormat="1" x14ac:dyDescent="0.3">
      <c r="U1021" s="63"/>
      <c r="V1021" s="63"/>
      <c r="W1021" s="63"/>
    </row>
    <row r="1022" spans="21:23" s="9" customFormat="1" x14ac:dyDescent="0.3">
      <c r="U1022" s="63"/>
      <c r="V1022" s="63"/>
      <c r="W1022" s="63"/>
    </row>
    <row r="1023" spans="21:23" s="9" customFormat="1" x14ac:dyDescent="0.3">
      <c r="U1023" s="63"/>
      <c r="V1023" s="63"/>
      <c r="W1023" s="63"/>
    </row>
    <row r="1024" spans="21:23" s="9" customFormat="1" x14ac:dyDescent="0.3">
      <c r="U1024" s="63"/>
      <c r="V1024" s="63"/>
      <c r="W1024" s="63"/>
    </row>
    <row r="1025" spans="21:23" s="9" customFormat="1" x14ac:dyDescent="0.3">
      <c r="U1025" s="63"/>
      <c r="V1025" s="63"/>
      <c r="W1025" s="63"/>
    </row>
    <row r="1026" spans="21:23" s="9" customFormat="1" x14ac:dyDescent="0.3">
      <c r="U1026" s="63"/>
      <c r="V1026" s="63"/>
      <c r="W1026" s="63"/>
    </row>
    <row r="1027" spans="21:23" s="9" customFormat="1" x14ac:dyDescent="0.3">
      <c r="U1027" s="63"/>
      <c r="V1027" s="63"/>
      <c r="W1027" s="63"/>
    </row>
    <row r="1028" spans="21:23" s="9" customFormat="1" x14ac:dyDescent="0.3">
      <c r="U1028" s="63"/>
      <c r="V1028" s="63"/>
      <c r="W1028" s="63"/>
    </row>
    <row r="1029" spans="21:23" s="9" customFormat="1" x14ac:dyDescent="0.3">
      <c r="U1029" s="63"/>
      <c r="V1029" s="63"/>
      <c r="W1029" s="63"/>
    </row>
    <row r="1030" spans="21:23" s="9" customFormat="1" x14ac:dyDescent="0.3">
      <c r="U1030" s="63"/>
      <c r="V1030" s="63"/>
      <c r="W1030" s="63"/>
    </row>
    <row r="1031" spans="21:23" s="9" customFormat="1" x14ac:dyDescent="0.3">
      <c r="U1031" s="63"/>
      <c r="V1031" s="63"/>
      <c r="W1031" s="63"/>
    </row>
    <row r="1032" spans="21:23" s="9" customFormat="1" x14ac:dyDescent="0.3">
      <c r="U1032" s="63"/>
      <c r="V1032" s="63"/>
      <c r="W1032" s="63"/>
    </row>
    <row r="1033" spans="21:23" s="9" customFormat="1" x14ac:dyDescent="0.3">
      <c r="U1033" s="63"/>
      <c r="V1033" s="63"/>
      <c r="W1033" s="63"/>
    </row>
    <row r="1034" spans="21:23" s="9" customFormat="1" x14ac:dyDescent="0.3">
      <c r="U1034" s="63"/>
      <c r="V1034" s="63"/>
      <c r="W1034" s="63"/>
    </row>
    <row r="1035" spans="21:23" s="9" customFormat="1" x14ac:dyDescent="0.3">
      <c r="U1035" s="63"/>
      <c r="V1035" s="63"/>
      <c r="W1035" s="63"/>
    </row>
    <row r="1036" spans="21:23" s="9" customFormat="1" x14ac:dyDescent="0.3">
      <c r="U1036" s="63"/>
      <c r="V1036" s="63"/>
      <c r="W1036" s="63"/>
    </row>
    <row r="1037" spans="21:23" s="9" customFormat="1" x14ac:dyDescent="0.3">
      <c r="U1037" s="63"/>
      <c r="V1037" s="63"/>
      <c r="W1037" s="63"/>
    </row>
    <row r="1038" spans="21:23" s="9" customFormat="1" x14ac:dyDescent="0.3">
      <c r="U1038" s="63"/>
      <c r="V1038" s="63"/>
      <c r="W1038" s="63"/>
    </row>
    <row r="1039" spans="21:23" s="9" customFormat="1" x14ac:dyDescent="0.3">
      <c r="U1039" s="63"/>
      <c r="V1039" s="63"/>
      <c r="W1039" s="63"/>
    </row>
    <row r="1040" spans="21:23" s="9" customFormat="1" x14ac:dyDescent="0.3">
      <c r="U1040" s="63"/>
      <c r="V1040" s="63"/>
      <c r="W1040" s="63"/>
    </row>
    <row r="1041" spans="1:27" x14ac:dyDescent="0.3">
      <c r="A1041" s="9"/>
      <c r="B1041" s="9"/>
      <c r="C1041" s="9"/>
      <c r="D1041" s="9"/>
      <c r="E1041" s="9"/>
      <c r="F1041" s="9"/>
      <c r="G1041" s="9"/>
      <c r="H1041" s="9"/>
      <c r="I1041" s="9"/>
      <c r="J1041" s="9"/>
      <c r="K1041" s="9"/>
      <c r="L1041" s="9"/>
      <c r="M1041" s="9"/>
      <c r="N1041" s="9"/>
      <c r="O1041" s="9"/>
      <c r="P1041" s="9"/>
      <c r="Q1041" s="9"/>
      <c r="R1041" s="9"/>
      <c r="S1041" s="9"/>
      <c r="T1041" s="9"/>
      <c r="U1041" s="63"/>
      <c r="V1041" s="63"/>
      <c r="W1041" s="63"/>
      <c r="X1041" s="9"/>
      <c r="Y1041" s="9"/>
      <c r="Z1041" s="9"/>
      <c r="AA1041" s="9"/>
    </row>
    <row r="1042" spans="1:27" x14ac:dyDescent="0.3">
      <c r="A1042" s="9"/>
      <c r="B1042" s="9"/>
      <c r="C1042" s="9"/>
      <c r="D1042" s="9"/>
      <c r="E1042" s="9"/>
      <c r="F1042" s="9"/>
      <c r="G1042" s="9"/>
      <c r="H1042" s="9"/>
      <c r="I1042" s="9"/>
      <c r="J1042" s="9"/>
      <c r="K1042" s="9"/>
      <c r="L1042" s="9"/>
      <c r="M1042" s="9"/>
      <c r="N1042" s="9"/>
      <c r="O1042" s="9"/>
      <c r="P1042" s="9"/>
      <c r="Q1042" s="9"/>
      <c r="R1042" s="9"/>
      <c r="S1042" s="9"/>
      <c r="T1042" s="9"/>
      <c r="U1042" s="63"/>
      <c r="V1042" s="63"/>
      <c r="W1042" s="63"/>
      <c r="X1042" s="9"/>
      <c r="Y1042" s="9"/>
      <c r="Z1042" s="9"/>
      <c r="AA1042" s="9"/>
    </row>
    <row r="1043" spans="1:27" x14ac:dyDescent="0.3">
      <c r="A1043" s="64"/>
      <c r="B1043" s="64"/>
      <c r="C1043" s="64"/>
      <c r="D1043" s="64"/>
      <c r="E1043" s="64"/>
      <c r="F1043" s="64"/>
      <c r="G1043" s="64"/>
      <c r="H1043" s="64">
        <f t="shared" ref="H1043" si="11">F1043+G1043/2</f>
        <v>0</v>
      </c>
      <c r="I1043" s="64"/>
      <c r="J1043" s="64"/>
      <c r="K1043" s="64"/>
      <c r="L1043" s="64"/>
      <c r="M1043" s="64">
        <f t="shared" ref="M1043" si="12">K1043+L1043/2</f>
        <v>0</v>
      </c>
      <c r="N1043" s="64">
        <f t="shared" ref="N1043:N1088" si="13">(E1043+J1043)/2</f>
        <v>0</v>
      </c>
      <c r="O1043" s="64"/>
      <c r="P1043" s="64"/>
      <c r="Q1043" s="64"/>
      <c r="R1043" s="64"/>
      <c r="S1043" s="64"/>
      <c r="T1043" s="64">
        <f t="shared" ref="T1043" si="14">R1043+S1043/2</f>
        <v>0</v>
      </c>
      <c r="U1043" s="65"/>
      <c r="V1043" s="65">
        <f t="shared" ref="V1043" si="15">O1043+T1043/2</f>
        <v>0</v>
      </c>
      <c r="W1043" s="66"/>
      <c r="X1043" s="64"/>
      <c r="Y1043" s="64"/>
      <c r="Z1043" s="64"/>
      <c r="AA1043" s="64"/>
    </row>
    <row r="1044" spans="1:27" x14ac:dyDescent="0.3">
      <c r="H1044" s="6">
        <f t="shared" ref="H1044:H1107" si="16">F1044+G1044/2</f>
        <v>0</v>
      </c>
      <c r="M1044" s="6">
        <f t="shared" ref="M1044:M1107" si="17">K1044+L1044/2</f>
        <v>0</v>
      </c>
      <c r="N1044" s="6">
        <f t="shared" si="13"/>
        <v>0</v>
      </c>
      <c r="T1044" s="6">
        <f t="shared" ref="T1044:T1107" si="18">R1044+S1044/2</f>
        <v>0</v>
      </c>
      <c r="V1044" s="57">
        <f t="shared" ref="V1044:V1107" si="19">O1044+T1044/2</f>
        <v>0</v>
      </c>
    </row>
    <row r="1045" spans="1:27" x14ac:dyDescent="0.3">
      <c r="H1045" s="6">
        <f t="shared" si="16"/>
        <v>0</v>
      </c>
      <c r="M1045" s="6">
        <f t="shared" si="17"/>
        <v>0</v>
      </c>
      <c r="N1045" s="6">
        <f t="shared" si="13"/>
        <v>0</v>
      </c>
      <c r="T1045" s="6">
        <f t="shared" si="18"/>
        <v>0</v>
      </c>
      <c r="V1045" s="57">
        <f t="shared" si="19"/>
        <v>0</v>
      </c>
    </row>
    <row r="1046" spans="1:27" x14ac:dyDescent="0.3">
      <c r="H1046" s="6">
        <f t="shared" si="16"/>
        <v>0</v>
      </c>
      <c r="M1046" s="6">
        <f t="shared" si="17"/>
        <v>0</v>
      </c>
      <c r="N1046" s="6">
        <f t="shared" si="13"/>
        <v>0</v>
      </c>
      <c r="T1046" s="6">
        <f t="shared" si="18"/>
        <v>0</v>
      </c>
      <c r="V1046" s="57">
        <f t="shared" si="19"/>
        <v>0</v>
      </c>
    </row>
    <row r="1047" spans="1:27" x14ac:dyDescent="0.3">
      <c r="H1047" s="6">
        <f t="shared" si="16"/>
        <v>0</v>
      </c>
      <c r="M1047" s="6">
        <f t="shared" si="17"/>
        <v>0</v>
      </c>
      <c r="N1047" s="6">
        <f t="shared" si="13"/>
        <v>0</v>
      </c>
      <c r="T1047" s="6">
        <f t="shared" si="18"/>
        <v>0</v>
      </c>
      <c r="V1047" s="57">
        <f t="shared" si="19"/>
        <v>0</v>
      </c>
    </row>
    <row r="1048" spans="1:27" x14ac:dyDescent="0.3">
      <c r="H1048" s="6">
        <f t="shared" si="16"/>
        <v>0</v>
      </c>
      <c r="M1048" s="6">
        <f t="shared" si="17"/>
        <v>0</v>
      </c>
      <c r="N1048" s="6">
        <f t="shared" si="13"/>
        <v>0</v>
      </c>
      <c r="T1048" s="6">
        <f t="shared" si="18"/>
        <v>0</v>
      </c>
      <c r="V1048" s="57">
        <f t="shared" si="19"/>
        <v>0</v>
      </c>
    </row>
    <row r="1049" spans="1:27" x14ac:dyDescent="0.3">
      <c r="H1049" s="6">
        <f t="shared" si="16"/>
        <v>0</v>
      </c>
      <c r="M1049" s="6">
        <f t="shared" si="17"/>
        <v>0</v>
      </c>
      <c r="N1049" s="6">
        <f t="shared" si="13"/>
        <v>0</v>
      </c>
      <c r="T1049" s="6">
        <f t="shared" si="18"/>
        <v>0</v>
      </c>
      <c r="V1049" s="57">
        <f t="shared" si="19"/>
        <v>0</v>
      </c>
    </row>
    <row r="1050" spans="1:27" x14ac:dyDescent="0.3">
      <c r="H1050" s="6">
        <f t="shared" si="16"/>
        <v>0</v>
      </c>
      <c r="M1050" s="6">
        <f t="shared" si="17"/>
        <v>0</v>
      </c>
      <c r="N1050" s="6">
        <f t="shared" si="13"/>
        <v>0</v>
      </c>
      <c r="T1050" s="6">
        <f t="shared" si="18"/>
        <v>0</v>
      </c>
      <c r="V1050" s="57">
        <f t="shared" si="19"/>
        <v>0</v>
      </c>
    </row>
    <row r="1051" spans="1:27" x14ac:dyDescent="0.3">
      <c r="H1051" s="6">
        <f t="shared" si="16"/>
        <v>0</v>
      </c>
      <c r="M1051" s="6">
        <f t="shared" si="17"/>
        <v>0</v>
      </c>
      <c r="N1051" s="6">
        <f t="shared" si="13"/>
        <v>0</v>
      </c>
      <c r="T1051" s="6">
        <f t="shared" si="18"/>
        <v>0</v>
      </c>
      <c r="V1051" s="57">
        <f t="shared" si="19"/>
        <v>0</v>
      </c>
    </row>
    <row r="1052" spans="1:27" x14ac:dyDescent="0.3">
      <c r="H1052" s="6">
        <f t="shared" si="16"/>
        <v>0</v>
      </c>
      <c r="M1052" s="6">
        <f t="shared" si="17"/>
        <v>0</v>
      </c>
      <c r="N1052" s="6">
        <f t="shared" si="13"/>
        <v>0</v>
      </c>
      <c r="T1052" s="6">
        <f t="shared" si="18"/>
        <v>0</v>
      </c>
      <c r="V1052" s="57">
        <f t="shared" si="19"/>
        <v>0</v>
      </c>
    </row>
    <row r="1053" spans="1:27" x14ac:dyDescent="0.3">
      <c r="H1053" s="6">
        <f t="shared" si="16"/>
        <v>0</v>
      </c>
      <c r="M1053" s="6">
        <f t="shared" si="17"/>
        <v>0</v>
      </c>
      <c r="N1053" s="6">
        <f t="shared" si="13"/>
        <v>0</v>
      </c>
      <c r="T1053" s="6">
        <f t="shared" si="18"/>
        <v>0</v>
      </c>
      <c r="V1053" s="57">
        <f t="shared" si="19"/>
        <v>0</v>
      </c>
    </row>
    <row r="1054" spans="1:27" x14ac:dyDescent="0.3">
      <c r="H1054" s="6">
        <f t="shared" si="16"/>
        <v>0</v>
      </c>
      <c r="M1054" s="6">
        <f t="shared" si="17"/>
        <v>0</v>
      </c>
      <c r="N1054" s="6">
        <f t="shared" si="13"/>
        <v>0</v>
      </c>
      <c r="T1054" s="6">
        <f t="shared" si="18"/>
        <v>0</v>
      </c>
      <c r="V1054" s="57">
        <f t="shared" si="19"/>
        <v>0</v>
      </c>
    </row>
    <row r="1055" spans="1:27" x14ac:dyDescent="0.3">
      <c r="H1055" s="6">
        <f t="shared" si="16"/>
        <v>0</v>
      </c>
      <c r="M1055" s="6">
        <f t="shared" si="17"/>
        <v>0</v>
      </c>
      <c r="N1055" s="6">
        <f t="shared" si="13"/>
        <v>0</v>
      </c>
      <c r="T1055" s="6">
        <f t="shared" si="18"/>
        <v>0</v>
      </c>
      <c r="V1055" s="57">
        <f t="shared" si="19"/>
        <v>0</v>
      </c>
    </row>
    <row r="1056" spans="1:27" x14ac:dyDescent="0.3">
      <c r="H1056" s="6">
        <f t="shared" si="16"/>
        <v>0</v>
      </c>
      <c r="M1056" s="6">
        <f t="shared" si="17"/>
        <v>0</v>
      </c>
      <c r="N1056" s="6">
        <f t="shared" si="13"/>
        <v>0</v>
      </c>
      <c r="T1056" s="6">
        <f t="shared" si="18"/>
        <v>0</v>
      </c>
      <c r="V1056" s="57">
        <f t="shared" si="19"/>
        <v>0</v>
      </c>
    </row>
    <row r="1057" spans="8:22" x14ac:dyDescent="0.3">
      <c r="H1057" s="6">
        <f t="shared" si="16"/>
        <v>0</v>
      </c>
      <c r="M1057" s="6">
        <f t="shared" si="17"/>
        <v>0</v>
      </c>
      <c r="N1057" s="6">
        <f t="shared" si="13"/>
        <v>0</v>
      </c>
      <c r="T1057" s="6">
        <f t="shared" si="18"/>
        <v>0</v>
      </c>
      <c r="V1057" s="57">
        <f t="shared" si="19"/>
        <v>0</v>
      </c>
    </row>
    <row r="1058" spans="8:22" x14ac:dyDescent="0.3">
      <c r="H1058" s="6">
        <f t="shared" si="16"/>
        <v>0</v>
      </c>
      <c r="M1058" s="6">
        <f t="shared" si="17"/>
        <v>0</v>
      </c>
      <c r="N1058" s="6">
        <f t="shared" si="13"/>
        <v>0</v>
      </c>
      <c r="T1058" s="6">
        <f t="shared" si="18"/>
        <v>0</v>
      </c>
      <c r="V1058" s="57">
        <f t="shared" si="19"/>
        <v>0</v>
      </c>
    </row>
    <row r="1059" spans="8:22" x14ac:dyDescent="0.3">
      <c r="H1059" s="6">
        <f t="shared" si="16"/>
        <v>0</v>
      </c>
      <c r="M1059" s="6">
        <f t="shared" si="17"/>
        <v>0</v>
      </c>
      <c r="N1059" s="6">
        <f t="shared" si="13"/>
        <v>0</v>
      </c>
      <c r="T1059" s="6">
        <f t="shared" si="18"/>
        <v>0</v>
      </c>
      <c r="V1059" s="57">
        <f t="shared" si="19"/>
        <v>0</v>
      </c>
    </row>
    <row r="1060" spans="8:22" x14ac:dyDescent="0.3">
      <c r="H1060" s="6">
        <f t="shared" si="16"/>
        <v>0</v>
      </c>
      <c r="M1060" s="6">
        <f t="shared" si="17"/>
        <v>0</v>
      </c>
      <c r="N1060" s="6">
        <f t="shared" si="13"/>
        <v>0</v>
      </c>
      <c r="T1060" s="6">
        <f t="shared" si="18"/>
        <v>0</v>
      </c>
      <c r="V1060" s="57">
        <f t="shared" si="19"/>
        <v>0</v>
      </c>
    </row>
    <row r="1061" spans="8:22" x14ac:dyDescent="0.3">
      <c r="H1061" s="6">
        <f t="shared" si="16"/>
        <v>0</v>
      </c>
      <c r="M1061" s="6">
        <f t="shared" si="17"/>
        <v>0</v>
      </c>
      <c r="N1061" s="6">
        <f t="shared" si="13"/>
        <v>0</v>
      </c>
      <c r="T1061" s="6">
        <f t="shared" si="18"/>
        <v>0</v>
      </c>
      <c r="V1061" s="57">
        <f t="shared" si="19"/>
        <v>0</v>
      </c>
    </row>
    <row r="1062" spans="8:22" x14ac:dyDescent="0.3">
      <c r="H1062" s="6">
        <f t="shared" si="16"/>
        <v>0</v>
      </c>
      <c r="M1062" s="6">
        <f t="shared" si="17"/>
        <v>0</v>
      </c>
      <c r="N1062" s="6">
        <f t="shared" si="13"/>
        <v>0</v>
      </c>
      <c r="T1062" s="6">
        <f t="shared" si="18"/>
        <v>0</v>
      </c>
      <c r="V1062" s="57">
        <f t="shared" si="19"/>
        <v>0</v>
      </c>
    </row>
    <row r="1063" spans="8:22" x14ac:dyDescent="0.3">
      <c r="H1063" s="6">
        <f t="shared" si="16"/>
        <v>0</v>
      </c>
      <c r="M1063" s="6">
        <f t="shared" si="17"/>
        <v>0</v>
      </c>
      <c r="N1063" s="6">
        <f t="shared" si="13"/>
        <v>0</v>
      </c>
      <c r="T1063" s="6">
        <f t="shared" si="18"/>
        <v>0</v>
      </c>
      <c r="V1063" s="57">
        <f t="shared" si="19"/>
        <v>0</v>
      </c>
    </row>
    <row r="1064" spans="8:22" x14ac:dyDescent="0.3">
      <c r="H1064" s="6">
        <f t="shared" si="16"/>
        <v>0</v>
      </c>
      <c r="M1064" s="6">
        <f t="shared" si="17"/>
        <v>0</v>
      </c>
      <c r="N1064" s="6">
        <f t="shared" si="13"/>
        <v>0</v>
      </c>
      <c r="T1064" s="6">
        <f t="shared" si="18"/>
        <v>0</v>
      </c>
      <c r="V1064" s="57">
        <f t="shared" si="19"/>
        <v>0</v>
      </c>
    </row>
    <row r="1065" spans="8:22" x14ac:dyDescent="0.3">
      <c r="H1065" s="6">
        <f t="shared" si="16"/>
        <v>0</v>
      </c>
      <c r="M1065" s="6">
        <f t="shared" si="17"/>
        <v>0</v>
      </c>
      <c r="N1065" s="6">
        <f t="shared" si="13"/>
        <v>0</v>
      </c>
      <c r="T1065" s="6">
        <f t="shared" si="18"/>
        <v>0</v>
      </c>
      <c r="V1065" s="57">
        <f t="shared" si="19"/>
        <v>0</v>
      </c>
    </row>
    <row r="1066" spans="8:22" x14ac:dyDescent="0.3">
      <c r="H1066" s="6">
        <f t="shared" si="16"/>
        <v>0</v>
      </c>
      <c r="M1066" s="6">
        <f t="shared" si="17"/>
        <v>0</v>
      </c>
      <c r="N1066" s="6">
        <f t="shared" si="13"/>
        <v>0</v>
      </c>
      <c r="T1066" s="6">
        <f t="shared" si="18"/>
        <v>0</v>
      </c>
      <c r="V1066" s="57">
        <f t="shared" si="19"/>
        <v>0</v>
      </c>
    </row>
    <row r="1067" spans="8:22" x14ac:dyDescent="0.3">
      <c r="H1067" s="6">
        <f t="shared" si="16"/>
        <v>0</v>
      </c>
      <c r="M1067" s="6">
        <f t="shared" si="17"/>
        <v>0</v>
      </c>
      <c r="N1067" s="6">
        <f t="shared" si="13"/>
        <v>0</v>
      </c>
      <c r="T1067" s="6">
        <f t="shared" si="18"/>
        <v>0</v>
      </c>
      <c r="V1067" s="57">
        <f t="shared" si="19"/>
        <v>0</v>
      </c>
    </row>
    <row r="1068" spans="8:22" x14ac:dyDescent="0.3">
      <c r="H1068" s="6">
        <f t="shared" si="16"/>
        <v>0</v>
      </c>
      <c r="M1068" s="6">
        <f t="shared" si="17"/>
        <v>0</v>
      </c>
      <c r="N1068" s="6">
        <f t="shared" si="13"/>
        <v>0</v>
      </c>
      <c r="T1068" s="6">
        <f t="shared" si="18"/>
        <v>0</v>
      </c>
      <c r="V1068" s="57">
        <f t="shared" si="19"/>
        <v>0</v>
      </c>
    </row>
    <row r="1069" spans="8:22" x14ac:dyDescent="0.3">
      <c r="H1069" s="6">
        <f t="shared" si="16"/>
        <v>0</v>
      </c>
      <c r="M1069" s="6">
        <f t="shared" si="17"/>
        <v>0</v>
      </c>
      <c r="N1069" s="6">
        <f t="shared" si="13"/>
        <v>0</v>
      </c>
      <c r="T1069" s="6">
        <f t="shared" si="18"/>
        <v>0</v>
      </c>
      <c r="V1069" s="57">
        <f t="shared" si="19"/>
        <v>0</v>
      </c>
    </row>
    <row r="1070" spans="8:22" x14ac:dyDescent="0.3">
      <c r="H1070" s="6">
        <f t="shared" si="16"/>
        <v>0</v>
      </c>
      <c r="M1070" s="6">
        <f t="shared" si="17"/>
        <v>0</v>
      </c>
      <c r="N1070" s="6">
        <f t="shared" si="13"/>
        <v>0</v>
      </c>
      <c r="T1070" s="6">
        <f t="shared" si="18"/>
        <v>0</v>
      </c>
      <c r="V1070" s="57">
        <f t="shared" si="19"/>
        <v>0</v>
      </c>
    </row>
    <row r="1071" spans="8:22" x14ac:dyDescent="0.3">
      <c r="H1071" s="6">
        <f t="shared" si="16"/>
        <v>0</v>
      </c>
      <c r="M1071" s="6">
        <f t="shared" si="17"/>
        <v>0</v>
      </c>
      <c r="N1071" s="6">
        <f t="shared" si="13"/>
        <v>0</v>
      </c>
      <c r="T1071" s="6">
        <f t="shared" si="18"/>
        <v>0</v>
      </c>
      <c r="V1071" s="57">
        <f t="shared" si="19"/>
        <v>0</v>
      </c>
    </row>
    <row r="1072" spans="8:22" x14ac:dyDescent="0.3">
      <c r="H1072" s="6">
        <f t="shared" si="16"/>
        <v>0</v>
      </c>
      <c r="M1072" s="6">
        <f t="shared" si="17"/>
        <v>0</v>
      </c>
      <c r="N1072" s="6">
        <f t="shared" si="13"/>
        <v>0</v>
      </c>
      <c r="T1072" s="6">
        <f t="shared" si="18"/>
        <v>0</v>
      </c>
      <c r="V1072" s="57">
        <f t="shared" si="19"/>
        <v>0</v>
      </c>
    </row>
    <row r="1073" spans="8:22" x14ac:dyDescent="0.3">
      <c r="H1073" s="6">
        <f t="shared" si="16"/>
        <v>0</v>
      </c>
      <c r="M1073" s="6">
        <f t="shared" si="17"/>
        <v>0</v>
      </c>
      <c r="N1073" s="6">
        <f t="shared" si="13"/>
        <v>0</v>
      </c>
      <c r="T1073" s="6">
        <f t="shared" si="18"/>
        <v>0</v>
      </c>
      <c r="V1073" s="57">
        <f t="shared" si="19"/>
        <v>0</v>
      </c>
    </row>
    <row r="1074" spans="8:22" x14ac:dyDescent="0.3">
      <c r="H1074" s="6">
        <f t="shared" si="16"/>
        <v>0</v>
      </c>
      <c r="M1074" s="6">
        <f t="shared" si="17"/>
        <v>0</v>
      </c>
      <c r="N1074" s="6">
        <f t="shared" si="13"/>
        <v>0</v>
      </c>
      <c r="T1074" s="6">
        <f t="shared" si="18"/>
        <v>0</v>
      </c>
      <c r="V1074" s="57">
        <f t="shared" si="19"/>
        <v>0</v>
      </c>
    </row>
    <row r="1075" spans="8:22" x14ac:dyDescent="0.3">
      <c r="H1075" s="6">
        <f t="shared" si="16"/>
        <v>0</v>
      </c>
      <c r="M1075" s="6">
        <f t="shared" si="17"/>
        <v>0</v>
      </c>
      <c r="N1075" s="6">
        <f t="shared" si="13"/>
        <v>0</v>
      </c>
      <c r="T1075" s="6">
        <f t="shared" si="18"/>
        <v>0</v>
      </c>
      <c r="V1075" s="57">
        <f t="shared" si="19"/>
        <v>0</v>
      </c>
    </row>
    <row r="1076" spans="8:22" x14ac:dyDescent="0.3">
      <c r="H1076" s="6">
        <f t="shared" si="16"/>
        <v>0</v>
      </c>
      <c r="M1076" s="6">
        <f t="shared" si="17"/>
        <v>0</v>
      </c>
      <c r="N1076" s="6">
        <f t="shared" si="13"/>
        <v>0</v>
      </c>
      <c r="T1076" s="6">
        <f t="shared" si="18"/>
        <v>0</v>
      </c>
      <c r="V1076" s="57">
        <f t="shared" si="19"/>
        <v>0</v>
      </c>
    </row>
    <row r="1077" spans="8:22" x14ac:dyDescent="0.3">
      <c r="H1077" s="6">
        <f t="shared" si="16"/>
        <v>0</v>
      </c>
      <c r="M1077" s="6">
        <f t="shared" si="17"/>
        <v>0</v>
      </c>
      <c r="N1077" s="6">
        <f t="shared" si="13"/>
        <v>0</v>
      </c>
      <c r="T1077" s="6">
        <f t="shared" si="18"/>
        <v>0</v>
      </c>
      <c r="V1077" s="57">
        <f t="shared" si="19"/>
        <v>0</v>
      </c>
    </row>
    <row r="1078" spans="8:22" x14ac:dyDescent="0.3">
      <c r="H1078" s="6">
        <f t="shared" si="16"/>
        <v>0</v>
      </c>
      <c r="M1078" s="6">
        <f t="shared" si="17"/>
        <v>0</v>
      </c>
      <c r="N1078" s="6">
        <f t="shared" si="13"/>
        <v>0</v>
      </c>
      <c r="T1078" s="6">
        <f t="shared" si="18"/>
        <v>0</v>
      </c>
      <c r="V1078" s="57">
        <f t="shared" si="19"/>
        <v>0</v>
      </c>
    </row>
    <row r="1079" spans="8:22" x14ac:dyDescent="0.3">
      <c r="H1079" s="6">
        <f t="shared" si="16"/>
        <v>0</v>
      </c>
      <c r="M1079" s="6">
        <f t="shared" si="17"/>
        <v>0</v>
      </c>
      <c r="N1079" s="6">
        <f t="shared" si="13"/>
        <v>0</v>
      </c>
      <c r="T1079" s="6">
        <f t="shared" si="18"/>
        <v>0</v>
      </c>
      <c r="V1079" s="57">
        <f t="shared" si="19"/>
        <v>0</v>
      </c>
    </row>
    <row r="1080" spans="8:22" x14ac:dyDescent="0.3">
      <c r="H1080" s="6">
        <f t="shared" si="16"/>
        <v>0</v>
      </c>
      <c r="M1080" s="6">
        <f t="shared" si="17"/>
        <v>0</v>
      </c>
      <c r="N1080" s="6">
        <f t="shared" si="13"/>
        <v>0</v>
      </c>
      <c r="T1080" s="6">
        <f t="shared" si="18"/>
        <v>0</v>
      </c>
      <c r="V1080" s="57">
        <f t="shared" si="19"/>
        <v>0</v>
      </c>
    </row>
    <row r="1081" spans="8:22" x14ac:dyDescent="0.3">
      <c r="H1081" s="6">
        <f t="shared" si="16"/>
        <v>0</v>
      </c>
      <c r="M1081" s="6">
        <f t="shared" si="17"/>
        <v>0</v>
      </c>
      <c r="N1081" s="6">
        <f t="shared" si="13"/>
        <v>0</v>
      </c>
      <c r="T1081" s="6">
        <f t="shared" si="18"/>
        <v>0</v>
      </c>
      <c r="V1081" s="57">
        <f t="shared" si="19"/>
        <v>0</v>
      </c>
    </row>
    <row r="1082" spans="8:22" x14ac:dyDescent="0.3">
      <c r="H1082" s="6">
        <f t="shared" si="16"/>
        <v>0</v>
      </c>
      <c r="M1082" s="6">
        <f t="shared" si="17"/>
        <v>0</v>
      </c>
      <c r="N1082" s="6">
        <f t="shared" si="13"/>
        <v>0</v>
      </c>
      <c r="T1082" s="6">
        <f t="shared" si="18"/>
        <v>0</v>
      </c>
      <c r="V1082" s="57">
        <f t="shared" si="19"/>
        <v>0</v>
      </c>
    </row>
    <row r="1083" spans="8:22" x14ac:dyDescent="0.3">
      <c r="H1083" s="6">
        <f t="shared" si="16"/>
        <v>0</v>
      </c>
      <c r="M1083" s="6">
        <f t="shared" si="17"/>
        <v>0</v>
      </c>
      <c r="N1083" s="6">
        <f t="shared" si="13"/>
        <v>0</v>
      </c>
      <c r="T1083" s="6">
        <f t="shared" si="18"/>
        <v>0</v>
      </c>
      <c r="V1083" s="57">
        <f t="shared" si="19"/>
        <v>0</v>
      </c>
    </row>
    <row r="1084" spans="8:22" x14ac:dyDescent="0.3">
      <c r="H1084" s="6">
        <f t="shared" si="16"/>
        <v>0</v>
      </c>
      <c r="M1084" s="6">
        <f t="shared" si="17"/>
        <v>0</v>
      </c>
      <c r="N1084" s="6">
        <f t="shared" si="13"/>
        <v>0</v>
      </c>
      <c r="T1084" s="6">
        <f t="shared" si="18"/>
        <v>0</v>
      </c>
      <c r="V1084" s="57">
        <f t="shared" si="19"/>
        <v>0</v>
      </c>
    </row>
    <row r="1085" spans="8:22" x14ac:dyDescent="0.3">
      <c r="H1085" s="6">
        <f t="shared" si="16"/>
        <v>0</v>
      </c>
      <c r="M1085" s="6">
        <f t="shared" si="17"/>
        <v>0</v>
      </c>
      <c r="N1085" s="6">
        <f t="shared" si="13"/>
        <v>0</v>
      </c>
      <c r="T1085" s="6">
        <f t="shared" si="18"/>
        <v>0</v>
      </c>
      <c r="V1085" s="57">
        <f t="shared" si="19"/>
        <v>0</v>
      </c>
    </row>
    <row r="1086" spans="8:22" x14ac:dyDescent="0.3">
      <c r="H1086" s="6">
        <f t="shared" si="16"/>
        <v>0</v>
      </c>
      <c r="M1086" s="6">
        <f t="shared" si="17"/>
        <v>0</v>
      </c>
      <c r="N1086" s="6">
        <f t="shared" si="13"/>
        <v>0</v>
      </c>
      <c r="T1086" s="6">
        <f t="shared" si="18"/>
        <v>0</v>
      </c>
      <c r="V1086" s="57">
        <f t="shared" si="19"/>
        <v>0</v>
      </c>
    </row>
    <row r="1087" spans="8:22" x14ac:dyDescent="0.3">
      <c r="H1087" s="6">
        <f t="shared" si="16"/>
        <v>0</v>
      </c>
      <c r="M1087" s="6">
        <f t="shared" si="17"/>
        <v>0</v>
      </c>
      <c r="N1087" s="6">
        <f t="shared" si="13"/>
        <v>0</v>
      </c>
      <c r="T1087" s="6">
        <f t="shared" si="18"/>
        <v>0</v>
      </c>
      <c r="V1087" s="57">
        <f t="shared" si="19"/>
        <v>0</v>
      </c>
    </row>
    <row r="1088" spans="8:22" x14ac:dyDescent="0.3">
      <c r="H1088" s="6">
        <f t="shared" si="16"/>
        <v>0</v>
      </c>
      <c r="M1088" s="6">
        <f t="shared" si="17"/>
        <v>0</v>
      </c>
      <c r="N1088" s="6">
        <f t="shared" si="13"/>
        <v>0</v>
      </c>
      <c r="T1088" s="6">
        <f t="shared" si="18"/>
        <v>0</v>
      </c>
      <c r="V1088" s="57">
        <f t="shared" si="19"/>
        <v>0</v>
      </c>
    </row>
    <row r="1089" spans="8:22" x14ac:dyDescent="0.3">
      <c r="H1089" s="6">
        <f t="shared" si="16"/>
        <v>0</v>
      </c>
      <c r="M1089" s="6">
        <f t="shared" si="17"/>
        <v>0</v>
      </c>
      <c r="N1089" s="6">
        <f t="shared" ref="N1089:N1152" si="20">(E1089+J1089)/2</f>
        <v>0</v>
      </c>
      <c r="T1089" s="6">
        <f t="shared" si="18"/>
        <v>0</v>
      </c>
      <c r="V1089" s="57">
        <f t="shared" si="19"/>
        <v>0</v>
      </c>
    </row>
    <row r="1090" spans="8:22" x14ac:dyDescent="0.3">
      <c r="H1090" s="6">
        <f t="shared" si="16"/>
        <v>0</v>
      </c>
      <c r="M1090" s="6">
        <f t="shared" si="17"/>
        <v>0</v>
      </c>
      <c r="N1090" s="6">
        <f t="shared" si="20"/>
        <v>0</v>
      </c>
      <c r="T1090" s="6">
        <f t="shared" si="18"/>
        <v>0</v>
      </c>
      <c r="V1090" s="57">
        <f t="shared" si="19"/>
        <v>0</v>
      </c>
    </row>
    <row r="1091" spans="8:22" x14ac:dyDescent="0.3">
      <c r="H1091" s="6">
        <f t="shared" si="16"/>
        <v>0</v>
      </c>
      <c r="M1091" s="6">
        <f t="shared" si="17"/>
        <v>0</v>
      </c>
      <c r="N1091" s="6">
        <f t="shared" si="20"/>
        <v>0</v>
      </c>
      <c r="T1091" s="6">
        <f t="shared" si="18"/>
        <v>0</v>
      </c>
      <c r="V1091" s="57">
        <f t="shared" si="19"/>
        <v>0</v>
      </c>
    </row>
    <row r="1092" spans="8:22" x14ac:dyDescent="0.3">
      <c r="H1092" s="6">
        <f t="shared" si="16"/>
        <v>0</v>
      </c>
      <c r="M1092" s="6">
        <f t="shared" si="17"/>
        <v>0</v>
      </c>
      <c r="N1092" s="6">
        <f t="shared" si="20"/>
        <v>0</v>
      </c>
      <c r="T1092" s="6">
        <f t="shared" si="18"/>
        <v>0</v>
      </c>
      <c r="V1092" s="57">
        <f t="shared" si="19"/>
        <v>0</v>
      </c>
    </row>
    <row r="1093" spans="8:22" x14ac:dyDescent="0.3">
      <c r="H1093" s="6">
        <f t="shared" si="16"/>
        <v>0</v>
      </c>
      <c r="M1093" s="6">
        <f t="shared" si="17"/>
        <v>0</v>
      </c>
      <c r="N1093" s="6">
        <f t="shared" si="20"/>
        <v>0</v>
      </c>
      <c r="T1093" s="6">
        <f t="shared" si="18"/>
        <v>0</v>
      </c>
      <c r="V1093" s="57">
        <f t="shared" si="19"/>
        <v>0</v>
      </c>
    </row>
    <row r="1094" spans="8:22" x14ac:dyDescent="0.3">
      <c r="H1094" s="6">
        <f t="shared" si="16"/>
        <v>0</v>
      </c>
      <c r="M1094" s="6">
        <f t="shared" si="17"/>
        <v>0</v>
      </c>
      <c r="N1094" s="6">
        <f t="shared" si="20"/>
        <v>0</v>
      </c>
      <c r="T1094" s="6">
        <f t="shared" si="18"/>
        <v>0</v>
      </c>
      <c r="V1094" s="57">
        <f t="shared" si="19"/>
        <v>0</v>
      </c>
    </row>
    <row r="1095" spans="8:22" x14ac:dyDescent="0.3">
      <c r="H1095" s="6">
        <f t="shared" si="16"/>
        <v>0</v>
      </c>
      <c r="M1095" s="6">
        <f t="shared" si="17"/>
        <v>0</v>
      </c>
      <c r="N1095" s="6">
        <f t="shared" si="20"/>
        <v>0</v>
      </c>
      <c r="T1095" s="6">
        <f t="shared" si="18"/>
        <v>0</v>
      </c>
      <c r="V1095" s="57">
        <f t="shared" si="19"/>
        <v>0</v>
      </c>
    </row>
    <row r="1096" spans="8:22" x14ac:dyDescent="0.3">
      <c r="H1096" s="6">
        <f t="shared" si="16"/>
        <v>0</v>
      </c>
      <c r="M1096" s="6">
        <f t="shared" si="17"/>
        <v>0</v>
      </c>
      <c r="N1096" s="6">
        <f t="shared" si="20"/>
        <v>0</v>
      </c>
      <c r="T1096" s="6">
        <f t="shared" si="18"/>
        <v>0</v>
      </c>
      <c r="V1096" s="57">
        <f t="shared" si="19"/>
        <v>0</v>
      </c>
    </row>
    <row r="1097" spans="8:22" x14ac:dyDescent="0.3">
      <c r="H1097" s="6">
        <f t="shared" si="16"/>
        <v>0</v>
      </c>
      <c r="M1097" s="6">
        <f t="shared" si="17"/>
        <v>0</v>
      </c>
      <c r="N1097" s="6">
        <f t="shared" si="20"/>
        <v>0</v>
      </c>
      <c r="T1097" s="6">
        <f t="shared" si="18"/>
        <v>0</v>
      </c>
      <c r="V1097" s="57">
        <f t="shared" si="19"/>
        <v>0</v>
      </c>
    </row>
    <row r="1098" spans="8:22" x14ac:dyDescent="0.3">
      <c r="H1098" s="6">
        <f t="shared" si="16"/>
        <v>0</v>
      </c>
      <c r="M1098" s="6">
        <f t="shared" si="17"/>
        <v>0</v>
      </c>
      <c r="N1098" s="6">
        <f t="shared" si="20"/>
        <v>0</v>
      </c>
      <c r="T1098" s="6">
        <f t="shared" si="18"/>
        <v>0</v>
      </c>
      <c r="V1098" s="57">
        <f t="shared" si="19"/>
        <v>0</v>
      </c>
    </row>
    <row r="1099" spans="8:22" x14ac:dyDescent="0.3">
      <c r="H1099" s="6">
        <f t="shared" si="16"/>
        <v>0</v>
      </c>
      <c r="M1099" s="6">
        <f t="shared" si="17"/>
        <v>0</v>
      </c>
      <c r="N1099" s="6">
        <f t="shared" si="20"/>
        <v>0</v>
      </c>
      <c r="T1099" s="6">
        <f t="shared" si="18"/>
        <v>0</v>
      </c>
      <c r="V1099" s="57">
        <f t="shared" si="19"/>
        <v>0</v>
      </c>
    </row>
    <row r="1100" spans="8:22" x14ac:dyDescent="0.3">
      <c r="H1100" s="6">
        <f t="shared" si="16"/>
        <v>0</v>
      </c>
      <c r="M1100" s="6">
        <f t="shared" si="17"/>
        <v>0</v>
      </c>
      <c r="N1100" s="6">
        <f t="shared" si="20"/>
        <v>0</v>
      </c>
      <c r="T1100" s="6">
        <f t="shared" si="18"/>
        <v>0</v>
      </c>
      <c r="V1100" s="57">
        <f t="shared" si="19"/>
        <v>0</v>
      </c>
    </row>
    <row r="1101" spans="8:22" x14ac:dyDescent="0.3">
      <c r="H1101" s="6">
        <f t="shared" si="16"/>
        <v>0</v>
      </c>
      <c r="M1101" s="6">
        <f t="shared" si="17"/>
        <v>0</v>
      </c>
      <c r="N1101" s="6">
        <f t="shared" si="20"/>
        <v>0</v>
      </c>
      <c r="T1101" s="6">
        <f t="shared" si="18"/>
        <v>0</v>
      </c>
      <c r="V1101" s="57">
        <f t="shared" si="19"/>
        <v>0</v>
      </c>
    </row>
    <row r="1102" spans="8:22" x14ac:dyDescent="0.3">
      <c r="H1102" s="6">
        <f t="shared" si="16"/>
        <v>0</v>
      </c>
      <c r="M1102" s="6">
        <f t="shared" si="17"/>
        <v>0</v>
      </c>
      <c r="N1102" s="6">
        <f t="shared" si="20"/>
        <v>0</v>
      </c>
      <c r="T1102" s="6">
        <f t="shared" si="18"/>
        <v>0</v>
      </c>
      <c r="V1102" s="57">
        <f t="shared" si="19"/>
        <v>0</v>
      </c>
    </row>
    <row r="1103" spans="8:22" x14ac:dyDescent="0.3">
      <c r="H1103" s="6">
        <f t="shared" si="16"/>
        <v>0</v>
      </c>
      <c r="M1103" s="6">
        <f t="shared" si="17"/>
        <v>0</v>
      </c>
      <c r="N1103" s="6">
        <f t="shared" si="20"/>
        <v>0</v>
      </c>
      <c r="T1103" s="6">
        <f t="shared" si="18"/>
        <v>0</v>
      </c>
      <c r="V1103" s="57">
        <f t="shared" si="19"/>
        <v>0</v>
      </c>
    </row>
    <row r="1104" spans="8:22" x14ac:dyDescent="0.3">
      <c r="H1104" s="6">
        <f t="shared" si="16"/>
        <v>0</v>
      </c>
      <c r="M1104" s="6">
        <f t="shared" si="17"/>
        <v>0</v>
      </c>
      <c r="N1104" s="6">
        <f t="shared" si="20"/>
        <v>0</v>
      </c>
      <c r="T1104" s="6">
        <f t="shared" si="18"/>
        <v>0</v>
      </c>
      <c r="V1104" s="57">
        <f t="shared" si="19"/>
        <v>0</v>
      </c>
    </row>
    <row r="1105" spans="8:22" x14ac:dyDescent="0.3">
      <c r="H1105" s="6">
        <f t="shared" si="16"/>
        <v>0</v>
      </c>
      <c r="M1105" s="6">
        <f t="shared" si="17"/>
        <v>0</v>
      </c>
      <c r="N1105" s="6">
        <f t="shared" si="20"/>
        <v>0</v>
      </c>
      <c r="T1105" s="6">
        <f t="shared" si="18"/>
        <v>0</v>
      </c>
      <c r="V1105" s="57">
        <f t="shared" si="19"/>
        <v>0</v>
      </c>
    </row>
    <row r="1106" spans="8:22" x14ac:dyDescent="0.3">
      <c r="H1106" s="6">
        <f t="shared" si="16"/>
        <v>0</v>
      </c>
      <c r="M1106" s="6">
        <f t="shared" si="17"/>
        <v>0</v>
      </c>
      <c r="N1106" s="6">
        <f t="shared" si="20"/>
        <v>0</v>
      </c>
      <c r="T1106" s="6">
        <f t="shared" si="18"/>
        <v>0</v>
      </c>
      <c r="V1106" s="57">
        <f t="shared" si="19"/>
        <v>0</v>
      </c>
    </row>
    <row r="1107" spans="8:22" x14ac:dyDescent="0.3">
      <c r="H1107" s="6">
        <f t="shared" si="16"/>
        <v>0</v>
      </c>
      <c r="M1107" s="6">
        <f t="shared" si="17"/>
        <v>0</v>
      </c>
      <c r="N1107" s="6">
        <f t="shared" si="20"/>
        <v>0</v>
      </c>
      <c r="T1107" s="6">
        <f t="shared" si="18"/>
        <v>0</v>
      </c>
      <c r="V1107" s="57">
        <f t="shared" si="19"/>
        <v>0</v>
      </c>
    </row>
    <row r="1108" spans="8:22" x14ac:dyDescent="0.3">
      <c r="H1108" s="6">
        <f t="shared" ref="H1108:H1171" si="21">F1108+G1108/2</f>
        <v>0</v>
      </c>
      <c r="M1108" s="6">
        <f t="shared" ref="M1108:M1171" si="22">K1108+L1108/2</f>
        <v>0</v>
      </c>
      <c r="N1108" s="6">
        <f t="shared" si="20"/>
        <v>0</v>
      </c>
      <c r="T1108" s="6">
        <f t="shared" ref="T1108:T1171" si="23">R1108+S1108/2</f>
        <v>0</v>
      </c>
      <c r="V1108" s="57">
        <f t="shared" ref="V1108:V1171" si="24">O1108+T1108/2</f>
        <v>0</v>
      </c>
    </row>
    <row r="1109" spans="8:22" x14ac:dyDescent="0.3">
      <c r="H1109" s="6">
        <f t="shared" si="21"/>
        <v>0</v>
      </c>
      <c r="M1109" s="6">
        <f t="shared" si="22"/>
        <v>0</v>
      </c>
      <c r="N1109" s="6">
        <f t="shared" si="20"/>
        <v>0</v>
      </c>
      <c r="T1109" s="6">
        <f t="shared" si="23"/>
        <v>0</v>
      </c>
      <c r="V1109" s="57">
        <f t="shared" si="24"/>
        <v>0</v>
      </c>
    </row>
    <row r="1110" spans="8:22" x14ac:dyDescent="0.3">
      <c r="H1110" s="6">
        <f t="shared" si="21"/>
        <v>0</v>
      </c>
      <c r="M1110" s="6">
        <f t="shared" si="22"/>
        <v>0</v>
      </c>
      <c r="N1110" s="6">
        <f t="shared" si="20"/>
        <v>0</v>
      </c>
      <c r="T1110" s="6">
        <f t="shared" si="23"/>
        <v>0</v>
      </c>
      <c r="V1110" s="57">
        <f t="shared" si="24"/>
        <v>0</v>
      </c>
    </row>
    <row r="1111" spans="8:22" x14ac:dyDescent="0.3">
      <c r="H1111" s="6">
        <f t="shared" si="21"/>
        <v>0</v>
      </c>
      <c r="M1111" s="6">
        <f t="shared" si="22"/>
        <v>0</v>
      </c>
      <c r="N1111" s="6">
        <f t="shared" si="20"/>
        <v>0</v>
      </c>
      <c r="T1111" s="6">
        <f t="shared" si="23"/>
        <v>0</v>
      </c>
      <c r="V1111" s="57">
        <f t="shared" si="24"/>
        <v>0</v>
      </c>
    </row>
    <row r="1112" spans="8:22" x14ac:dyDescent="0.3">
      <c r="H1112" s="6">
        <f t="shared" si="21"/>
        <v>0</v>
      </c>
      <c r="M1112" s="6">
        <f t="shared" si="22"/>
        <v>0</v>
      </c>
      <c r="N1112" s="6">
        <f t="shared" si="20"/>
        <v>0</v>
      </c>
      <c r="T1112" s="6">
        <f t="shared" si="23"/>
        <v>0</v>
      </c>
      <c r="V1112" s="57">
        <f t="shared" si="24"/>
        <v>0</v>
      </c>
    </row>
    <row r="1113" spans="8:22" x14ac:dyDescent="0.3">
      <c r="H1113" s="6">
        <f t="shared" si="21"/>
        <v>0</v>
      </c>
      <c r="M1113" s="6">
        <f t="shared" si="22"/>
        <v>0</v>
      </c>
      <c r="N1113" s="6">
        <f t="shared" si="20"/>
        <v>0</v>
      </c>
      <c r="T1113" s="6">
        <f t="shared" si="23"/>
        <v>0</v>
      </c>
      <c r="V1113" s="57">
        <f t="shared" si="24"/>
        <v>0</v>
      </c>
    </row>
    <row r="1114" spans="8:22" x14ac:dyDescent="0.3">
      <c r="H1114" s="6">
        <f t="shared" si="21"/>
        <v>0</v>
      </c>
      <c r="M1114" s="6">
        <f t="shared" si="22"/>
        <v>0</v>
      </c>
      <c r="N1114" s="6">
        <f t="shared" si="20"/>
        <v>0</v>
      </c>
      <c r="T1114" s="6">
        <f t="shared" si="23"/>
        <v>0</v>
      </c>
      <c r="V1114" s="57">
        <f t="shared" si="24"/>
        <v>0</v>
      </c>
    </row>
    <row r="1115" spans="8:22" x14ac:dyDescent="0.3">
      <c r="H1115" s="6">
        <f t="shared" si="21"/>
        <v>0</v>
      </c>
      <c r="M1115" s="6">
        <f t="shared" si="22"/>
        <v>0</v>
      </c>
      <c r="N1115" s="6">
        <f t="shared" si="20"/>
        <v>0</v>
      </c>
      <c r="T1115" s="6">
        <f t="shared" si="23"/>
        <v>0</v>
      </c>
      <c r="V1115" s="57">
        <f t="shared" si="24"/>
        <v>0</v>
      </c>
    </row>
    <row r="1116" spans="8:22" x14ac:dyDescent="0.3">
      <c r="H1116" s="6">
        <f t="shared" si="21"/>
        <v>0</v>
      </c>
      <c r="M1116" s="6">
        <f t="shared" si="22"/>
        <v>0</v>
      </c>
      <c r="N1116" s="6">
        <f t="shared" si="20"/>
        <v>0</v>
      </c>
      <c r="T1116" s="6">
        <f t="shared" si="23"/>
        <v>0</v>
      </c>
      <c r="V1116" s="57">
        <f t="shared" si="24"/>
        <v>0</v>
      </c>
    </row>
    <row r="1117" spans="8:22" x14ac:dyDescent="0.3">
      <c r="H1117" s="6">
        <f t="shared" si="21"/>
        <v>0</v>
      </c>
      <c r="M1117" s="6">
        <f t="shared" si="22"/>
        <v>0</v>
      </c>
      <c r="N1117" s="6">
        <f t="shared" si="20"/>
        <v>0</v>
      </c>
      <c r="T1117" s="6">
        <f t="shared" si="23"/>
        <v>0</v>
      </c>
      <c r="V1117" s="57">
        <f t="shared" si="24"/>
        <v>0</v>
      </c>
    </row>
    <row r="1118" spans="8:22" x14ac:dyDescent="0.3">
      <c r="H1118" s="6">
        <f t="shared" si="21"/>
        <v>0</v>
      </c>
      <c r="M1118" s="6">
        <f t="shared" si="22"/>
        <v>0</v>
      </c>
      <c r="N1118" s="6">
        <f t="shared" si="20"/>
        <v>0</v>
      </c>
      <c r="T1118" s="6">
        <f t="shared" si="23"/>
        <v>0</v>
      </c>
      <c r="V1118" s="57">
        <f t="shared" si="24"/>
        <v>0</v>
      </c>
    </row>
    <row r="1119" spans="8:22" x14ac:dyDescent="0.3">
      <c r="H1119" s="6">
        <f t="shared" si="21"/>
        <v>0</v>
      </c>
      <c r="M1119" s="6">
        <f t="shared" si="22"/>
        <v>0</v>
      </c>
      <c r="N1119" s="6">
        <f t="shared" si="20"/>
        <v>0</v>
      </c>
      <c r="T1119" s="6">
        <f t="shared" si="23"/>
        <v>0</v>
      </c>
      <c r="V1119" s="57">
        <f t="shared" si="24"/>
        <v>0</v>
      </c>
    </row>
    <row r="1120" spans="8:22" x14ac:dyDescent="0.3">
      <c r="H1120" s="6">
        <f t="shared" si="21"/>
        <v>0</v>
      </c>
      <c r="M1120" s="6">
        <f t="shared" si="22"/>
        <v>0</v>
      </c>
      <c r="N1120" s="6">
        <f t="shared" si="20"/>
        <v>0</v>
      </c>
      <c r="T1120" s="6">
        <f t="shared" si="23"/>
        <v>0</v>
      </c>
      <c r="V1120" s="57">
        <f t="shared" si="24"/>
        <v>0</v>
      </c>
    </row>
    <row r="1121" spans="8:22" x14ac:dyDescent="0.3">
      <c r="H1121" s="6">
        <f t="shared" si="21"/>
        <v>0</v>
      </c>
      <c r="M1121" s="6">
        <f t="shared" si="22"/>
        <v>0</v>
      </c>
      <c r="N1121" s="6">
        <f t="shared" si="20"/>
        <v>0</v>
      </c>
      <c r="T1121" s="6">
        <f t="shared" si="23"/>
        <v>0</v>
      </c>
      <c r="V1121" s="57">
        <f t="shared" si="24"/>
        <v>0</v>
      </c>
    </row>
    <row r="1122" spans="8:22" x14ac:dyDescent="0.3">
      <c r="H1122" s="6">
        <f t="shared" si="21"/>
        <v>0</v>
      </c>
      <c r="M1122" s="6">
        <f t="shared" si="22"/>
        <v>0</v>
      </c>
      <c r="N1122" s="6">
        <f t="shared" si="20"/>
        <v>0</v>
      </c>
      <c r="T1122" s="6">
        <f t="shared" si="23"/>
        <v>0</v>
      </c>
      <c r="V1122" s="57">
        <f t="shared" si="24"/>
        <v>0</v>
      </c>
    </row>
    <row r="1123" spans="8:22" x14ac:dyDescent="0.3">
      <c r="H1123" s="6">
        <f t="shared" si="21"/>
        <v>0</v>
      </c>
      <c r="M1123" s="6">
        <f t="shared" si="22"/>
        <v>0</v>
      </c>
      <c r="N1123" s="6">
        <f t="shared" si="20"/>
        <v>0</v>
      </c>
      <c r="T1123" s="6">
        <f t="shared" si="23"/>
        <v>0</v>
      </c>
      <c r="V1123" s="57">
        <f t="shared" si="24"/>
        <v>0</v>
      </c>
    </row>
    <row r="1124" spans="8:22" x14ac:dyDescent="0.3">
      <c r="H1124" s="6">
        <f t="shared" si="21"/>
        <v>0</v>
      </c>
      <c r="M1124" s="6">
        <f t="shared" si="22"/>
        <v>0</v>
      </c>
      <c r="N1124" s="6">
        <f t="shared" si="20"/>
        <v>0</v>
      </c>
      <c r="T1124" s="6">
        <f t="shared" si="23"/>
        <v>0</v>
      </c>
      <c r="V1124" s="57">
        <f t="shared" si="24"/>
        <v>0</v>
      </c>
    </row>
    <row r="1125" spans="8:22" x14ac:dyDescent="0.3">
      <c r="H1125" s="6">
        <f t="shared" si="21"/>
        <v>0</v>
      </c>
      <c r="M1125" s="6">
        <f t="shared" si="22"/>
        <v>0</v>
      </c>
      <c r="N1125" s="6">
        <f t="shared" si="20"/>
        <v>0</v>
      </c>
      <c r="T1125" s="6">
        <f t="shared" si="23"/>
        <v>0</v>
      </c>
      <c r="V1125" s="57">
        <f t="shared" si="24"/>
        <v>0</v>
      </c>
    </row>
    <row r="1126" spans="8:22" x14ac:dyDescent="0.3">
      <c r="H1126" s="6">
        <f t="shared" si="21"/>
        <v>0</v>
      </c>
      <c r="M1126" s="6">
        <f t="shared" si="22"/>
        <v>0</v>
      </c>
      <c r="N1126" s="6">
        <f t="shared" si="20"/>
        <v>0</v>
      </c>
      <c r="T1126" s="6">
        <f t="shared" si="23"/>
        <v>0</v>
      </c>
      <c r="V1126" s="57">
        <f t="shared" si="24"/>
        <v>0</v>
      </c>
    </row>
    <row r="1127" spans="8:22" x14ac:dyDescent="0.3">
      <c r="H1127" s="6">
        <f t="shared" si="21"/>
        <v>0</v>
      </c>
      <c r="M1127" s="6">
        <f t="shared" si="22"/>
        <v>0</v>
      </c>
      <c r="N1127" s="6">
        <f t="shared" si="20"/>
        <v>0</v>
      </c>
      <c r="T1127" s="6">
        <f t="shared" si="23"/>
        <v>0</v>
      </c>
      <c r="V1127" s="57">
        <f t="shared" si="24"/>
        <v>0</v>
      </c>
    </row>
    <row r="1128" spans="8:22" x14ac:dyDescent="0.3">
      <c r="H1128" s="6">
        <f t="shared" si="21"/>
        <v>0</v>
      </c>
      <c r="M1128" s="6">
        <f t="shared" si="22"/>
        <v>0</v>
      </c>
      <c r="N1128" s="6">
        <f t="shared" si="20"/>
        <v>0</v>
      </c>
      <c r="T1128" s="6">
        <f t="shared" si="23"/>
        <v>0</v>
      </c>
      <c r="V1128" s="57">
        <f t="shared" si="24"/>
        <v>0</v>
      </c>
    </row>
    <row r="1129" spans="8:22" x14ac:dyDescent="0.3">
      <c r="H1129" s="6">
        <f t="shared" si="21"/>
        <v>0</v>
      </c>
      <c r="M1129" s="6">
        <f t="shared" si="22"/>
        <v>0</v>
      </c>
      <c r="N1129" s="6">
        <f t="shared" si="20"/>
        <v>0</v>
      </c>
      <c r="T1129" s="6">
        <f t="shared" si="23"/>
        <v>0</v>
      </c>
      <c r="V1129" s="57">
        <f t="shared" si="24"/>
        <v>0</v>
      </c>
    </row>
    <row r="1130" spans="8:22" x14ac:dyDescent="0.3">
      <c r="H1130" s="6">
        <f t="shared" si="21"/>
        <v>0</v>
      </c>
      <c r="M1130" s="6">
        <f t="shared" si="22"/>
        <v>0</v>
      </c>
      <c r="N1130" s="6">
        <f t="shared" si="20"/>
        <v>0</v>
      </c>
      <c r="T1130" s="6">
        <f t="shared" si="23"/>
        <v>0</v>
      </c>
      <c r="V1130" s="57">
        <f t="shared" si="24"/>
        <v>0</v>
      </c>
    </row>
    <row r="1131" spans="8:22" x14ac:dyDescent="0.3">
      <c r="H1131" s="6">
        <f t="shared" si="21"/>
        <v>0</v>
      </c>
      <c r="M1131" s="6">
        <f t="shared" si="22"/>
        <v>0</v>
      </c>
      <c r="N1131" s="6">
        <f t="shared" si="20"/>
        <v>0</v>
      </c>
      <c r="T1131" s="6">
        <f t="shared" si="23"/>
        <v>0</v>
      </c>
      <c r="V1131" s="57">
        <f t="shared" si="24"/>
        <v>0</v>
      </c>
    </row>
    <row r="1132" spans="8:22" x14ac:dyDescent="0.3">
      <c r="H1132" s="6">
        <f t="shared" si="21"/>
        <v>0</v>
      </c>
      <c r="M1132" s="6">
        <f t="shared" si="22"/>
        <v>0</v>
      </c>
      <c r="N1132" s="6">
        <f t="shared" si="20"/>
        <v>0</v>
      </c>
      <c r="T1132" s="6">
        <f t="shared" si="23"/>
        <v>0</v>
      </c>
      <c r="V1132" s="57">
        <f t="shared" si="24"/>
        <v>0</v>
      </c>
    </row>
    <row r="1133" spans="8:22" x14ac:dyDescent="0.3">
      <c r="H1133" s="6">
        <f t="shared" si="21"/>
        <v>0</v>
      </c>
      <c r="M1133" s="6">
        <f t="shared" si="22"/>
        <v>0</v>
      </c>
      <c r="N1133" s="6">
        <f t="shared" si="20"/>
        <v>0</v>
      </c>
      <c r="T1133" s="6">
        <f t="shared" si="23"/>
        <v>0</v>
      </c>
      <c r="V1133" s="57">
        <f t="shared" si="24"/>
        <v>0</v>
      </c>
    </row>
    <row r="1134" spans="8:22" x14ac:dyDescent="0.3">
      <c r="H1134" s="6">
        <f t="shared" si="21"/>
        <v>0</v>
      </c>
      <c r="M1134" s="6">
        <f t="shared" si="22"/>
        <v>0</v>
      </c>
      <c r="N1134" s="6">
        <f t="shared" si="20"/>
        <v>0</v>
      </c>
      <c r="T1134" s="6">
        <f t="shared" si="23"/>
        <v>0</v>
      </c>
      <c r="V1134" s="57">
        <f t="shared" si="24"/>
        <v>0</v>
      </c>
    </row>
    <row r="1135" spans="8:22" x14ac:dyDescent="0.3">
      <c r="H1135" s="6">
        <f t="shared" si="21"/>
        <v>0</v>
      </c>
      <c r="M1135" s="6">
        <f t="shared" si="22"/>
        <v>0</v>
      </c>
      <c r="N1135" s="6">
        <f t="shared" si="20"/>
        <v>0</v>
      </c>
      <c r="T1135" s="6">
        <f t="shared" si="23"/>
        <v>0</v>
      </c>
      <c r="V1135" s="57">
        <f t="shared" si="24"/>
        <v>0</v>
      </c>
    </row>
    <row r="1136" spans="8:22" x14ac:dyDescent="0.3">
      <c r="H1136" s="6">
        <f t="shared" si="21"/>
        <v>0</v>
      </c>
      <c r="M1136" s="6">
        <f t="shared" si="22"/>
        <v>0</v>
      </c>
      <c r="N1136" s="6">
        <f t="shared" si="20"/>
        <v>0</v>
      </c>
      <c r="T1136" s="6">
        <f t="shared" si="23"/>
        <v>0</v>
      </c>
      <c r="V1136" s="57">
        <f t="shared" si="24"/>
        <v>0</v>
      </c>
    </row>
    <row r="1137" spans="8:22" x14ac:dyDescent="0.3">
      <c r="H1137" s="6">
        <f t="shared" si="21"/>
        <v>0</v>
      </c>
      <c r="M1137" s="6">
        <f t="shared" si="22"/>
        <v>0</v>
      </c>
      <c r="N1137" s="6">
        <f t="shared" si="20"/>
        <v>0</v>
      </c>
      <c r="T1137" s="6">
        <f t="shared" si="23"/>
        <v>0</v>
      </c>
      <c r="V1137" s="57">
        <f t="shared" si="24"/>
        <v>0</v>
      </c>
    </row>
    <row r="1138" spans="8:22" x14ac:dyDescent="0.3">
      <c r="H1138" s="6">
        <f t="shared" si="21"/>
        <v>0</v>
      </c>
      <c r="M1138" s="6">
        <f t="shared" si="22"/>
        <v>0</v>
      </c>
      <c r="N1138" s="6">
        <f t="shared" si="20"/>
        <v>0</v>
      </c>
      <c r="T1138" s="6">
        <f t="shared" si="23"/>
        <v>0</v>
      </c>
      <c r="V1138" s="57">
        <f t="shared" si="24"/>
        <v>0</v>
      </c>
    </row>
    <row r="1139" spans="8:22" x14ac:dyDescent="0.3">
      <c r="H1139" s="6">
        <f t="shared" si="21"/>
        <v>0</v>
      </c>
      <c r="M1139" s="6">
        <f t="shared" si="22"/>
        <v>0</v>
      </c>
      <c r="N1139" s="6">
        <f t="shared" si="20"/>
        <v>0</v>
      </c>
      <c r="T1139" s="6">
        <f t="shared" si="23"/>
        <v>0</v>
      </c>
      <c r="V1139" s="57">
        <f t="shared" si="24"/>
        <v>0</v>
      </c>
    </row>
    <row r="1140" spans="8:22" x14ac:dyDescent="0.3">
      <c r="H1140" s="6">
        <f t="shared" si="21"/>
        <v>0</v>
      </c>
      <c r="M1140" s="6">
        <f t="shared" si="22"/>
        <v>0</v>
      </c>
      <c r="N1140" s="6">
        <f t="shared" si="20"/>
        <v>0</v>
      </c>
      <c r="T1140" s="6">
        <f t="shared" si="23"/>
        <v>0</v>
      </c>
      <c r="V1140" s="57">
        <f t="shared" si="24"/>
        <v>0</v>
      </c>
    </row>
    <row r="1141" spans="8:22" x14ac:dyDescent="0.3">
      <c r="H1141" s="6">
        <f t="shared" si="21"/>
        <v>0</v>
      </c>
      <c r="M1141" s="6">
        <f t="shared" si="22"/>
        <v>0</v>
      </c>
      <c r="N1141" s="6">
        <f t="shared" si="20"/>
        <v>0</v>
      </c>
      <c r="T1141" s="6">
        <f t="shared" si="23"/>
        <v>0</v>
      </c>
      <c r="V1141" s="57">
        <f t="shared" si="24"/>
        <v>0</v>
      </c>
    </row>
    <row r="1142" spans="8:22" x14ac:dyDescent="0.3">
      <c r="H1142" s="6">
        <f t="shared" si="21"/>
        <v>0</v>
      </c>
      <c r="M1142" s="6">
        <f t="shared" si="22"/>
        <v>0</v>
      </c>
      <c r="N1142" s="6">
        <f t="shared" si="20"/>
        <v>0</v>
      </c>
      <c r="T1142" s="6">
        <f t="shared" si="23"/>
        <v>0</v>
      </c>
      <c r="V1142" s="57">
        <f t="shared" si="24"/>
        <v>0</v>
      </c>
    </row>
    <row r="1143" spans="8:22" x14ac:dyDescent="0.3">
      <c r="H1143" s="6">
        <f t="shared" si="21"/>
        <v>0</v>
      </c>
      <c r="M1143" s="6">
        <f t="shared" si="22"/>
        <v>0</v>
      </c>
      <c r="N1143" s="6">
        <f t="shared" si="20"/>
        <v>0</v>
      </c>
      <c r="T1143" s="6">
        <f t="shared" si="23"/>
        <v>0</v>
      </c>
      <c r="V1143" s="57">
        <f t="shared" si="24"/>
        <v>0</v>
      </c>
    </row>
    <row r="1144" spans="8:22" x14ac:dyDescent="0.3">
      <c r="H1144" s="6">
        <f t="shared" si="21"/>
        <v>0</v>
      </c>
      <c r="M1144" s="6">
        <f t="shared" si="22"/>
        <v>0</v>
      </c>
      <c r="N1144" s="6">
        <f t="shared" si="20"/>
        <v>0</v>
      </c>
      <c r="T1144" s="6">
        <f t="shared" si="23"/>
        <v>0</v>
      </c>
      <c r="V1144" s="57">
        <f t="shared" si="24"/>
        <v>0</v>
      </c>
    </row>
    <row r="1145" spans="8:22" x14ac:dyDescent="0.3">
      <c r="H1145" s="6">
        <f t="shared" si="21"/>
        <v>0</v>
      </c>
      <c r="M1145" s="6">
        <f t="shared" si="22"/>
        <v>0</v>
      </c>
      <c r="N1145" s="6">
        <f t="shared" si="20"/>
        <v>0</v>
      </c>
      <c r="T1145" s="6">
        <f t="shared" si="23"/>
        <v>0</v>
      </c>
      <c r="V1145" s="57">
        <f t="shared" si="24"/>
        <v>0</v>
      </c>
    </row>
    <row r="1146" spans="8:22" x14ac:dyDescent="0.3">
      <c r="H1146" s="6">
        <f t="shared" si="21"/>
        <v>0</v>
      </c>
      <c r="M1146" s="6">
        <f t="shared" si="22"/>
        <v>0</v>
      </c>
      <c r="N1146" s="6">
        <f t="shared" si="20"/>
        <v>0</v>
      </c>
      <c r="T1146" s="6">
        <f t="shared" si="23"/>
        <v>0</v>
      </c>
      <c r="V1146" s="57">
        <f t="shared" si="24"/>
        <v>0</v>
      </c>
    </row>
    <row r="1147" spans="8:22" x14ac:dyDescent="0.3">
      <c r="H1147" s="6">
        <f t="shared" si="21"/>
        <v>0</v>
      </c>
      <c r="M1147" s="6">
        <f t="shared" si="22"/>
        <v>0</v>
      </c>
      <c r="N1147" s="6">
        <f t="shared" si="20"/>
        <v>0</v>
      </c>
      <c r="T1147" s="6">
        <f t="shared" si="23"/>
        <v>0</v>
      </c>
      <c r="V1147" s="57">
        <f t="shared" si="24"/>
        <v>0</v>
      </c>
    </row>
    <row r="1148" spans="8:22" x14ac:dyDescent="0.3">
      <c r="H1148" s="6">
        <f t="shared" si="21"/>
        <v>0</v>
      </c>
      <c r="M1148" s="6">
        <f t="shared" si="22"/>
        <v>0</v>
      </c>
      <c r="N1148" s="6">
        <f t="shared" si="20"/>
        <v>0</v>
      </c>
      <c r="T1148" s="6">
        <f t="shared" si="23"/>
        <v>0</v>
      </c>
      <c r="V1148" s="57">
        <f t="shared" si="24"/>
        <v>0</v>
      </c>
    </row>
    <row r="1149" spans="8:22" x14ac:dyDescent="0.3">
      <c r="H1149" s="6">
        <f t="shared" si="21"/>
        <v>0</v>
      </c>
      <c r="M1149" s="6">
        <f t="shared" si="22"/>
        <v>0</v>
      </c>
      <c r="N1149" s="6">
        <f t="shared" si="20"/>
        <v>0</v>
      </c>
      <c r="T1149" s="6">
        <f t="shared" si="23"/>
        <v>0</v>
      </c>
      <c r="V1149" s="57">
        <f t="shared" si="24"/>
        <v>0</v>
      </c>
    </row>
    <row r="1150" spans="8:22" x14ac:dyDescent="0.3">
      <c r="H1150" s="6">
        <f t="shared" si="21"/>
        <v>0</v>
      </c>
      <c r="M1150" s="6">
        <f t="shared" si="22"/>
        <v>0</v>
      </c>
      <c r="N1150" s="6">
        <f t="shared" si="20"/>
        <v>0</v>
      </c>
      <c r="T1150" s="6">
        <f t="shared" si="23"/>
        <v>0</v>
      </c>
      <c r="V1150" s="57">
        <f t="shared" si="24"/>
        <v>0</v>
      </c>
    </row>
    <row r="1151" spans="8:22" x14ac:dyDescent="0.3">
      <c r="H1151" s="6">
        <f t="shared" si="21"/>
        <v>0</v>
      </c>
      <c r="M1151" s="6">
        <f t="shared" si="22"/>
        <v>0</v>
      </c>
      <c r="N1151" s="6">
        <f t="shared" si="20"/>
        <v>0</v>
      </c>
      <c r="T1151" s="6">
        <f t="shared" si="23"/>
        <v>0</v>
      </c>
      <c r="V1151" s="57">
        <f t="shared" si="24"/>
        <v>0</v>
      </c>
    </row>
    <row r="1152" spans="8:22" x14ac:dyDescent="0.3">
      <c r="H1152" s="6">
        <f t="shared" si="21"/>
        <v>0</v>
      </c>
      <c r="M1152" s="6">
        <f t="shared" si="22"/>
        <v>0</v>
      </c>
      <c r="N1152" s="6">
        <f t="shared" si="20"/>
        <v>0</v>
      </c>
      <c r="T1152" s="6">
        <f t="shared" si="23"/>
        <v>0</v>
      </c>
      <c r="V1152" s="57">
        <f t="shared" si="24"/>
        <v>0</v>
      </c>
    </row>
    <row r="1153" spans="8:22" x14ac:dyDescent="0.3">
      <c r="H1153" s="6">
        <f t="shared" si="21"/>
        <v>0</v>
      </c>
      <c r="M1153" s="6">
        <f t="shared" si="22"/>
        <v>0</v>
      </c>
      <c r="N1153" s="6">
        <f t="shared" ref="N1153:N1216" si="25">(E1153+J1153)/2</f>
        <v>0</v>
      </c>
      <c r="T1153" s="6">
        <f t="shared" si="23"/>
        <v>0</v>
      </c>
      <c r="V1153" s="57">
        <f t="shared" si="24"/>
        <v>0</v>
      </c>
    </row>
    <row r="1154" spans="8:22" x14ac:dyDescent="0.3">
      <c r="H1154" s="6">
        <f t="shared" si="21"/>
        <v>0</v>
      </c>
      <c r="M1154" s="6">
        <f t="shared" si="22"/>
        <v>0</v>
      </c>
      <c r="N1154" s="6">
        <f t="shared" si="25"/>
        <v>0</v>
      </c>
      <c r="T1154" s="6">
        <f t="shared" si="23"/>
        <v>0</v>
      </c>
      <c r="V1154" s="57">
        <f t="shared" si="24"/>
        <v>0</v>
      </c>
    </row>
    <row r="1155" spans="8:22" x14ac:dyDescent="0.3">
      <c r="H1155" s="6">
        <f t="shared" si="21"/>
        <v>0</v>
      </c>
      <c r="M1155" s="6">
        <f t="shared" si="22"/>
        <v>0</v>
      </c>
      <c r="N1155" s="6">
        <f t="shared" si="25"/>
        <v>0</v>
      </c>
      <c r="T1155" s="6">
        <f t="shared" si="23"/>
        <v>0</v>
      </c>
      <c r="V1155" s="57">
        <f t="shared" si="24"/>
        <v>0</v>
      </c>
    </row>
    <row r="1156" spans="8:22" x14ac:dyDescent="0.3">
      <c r="H1156" s="6">
        <f t="shared" si="21"/>
        <v>0</v>
      </c>
      <c r="M1156" s="6">
        <f t="shared" si="22"/>
        <v>0</v>
      </c>
      <c r="N1156" s="6">
        <f t="shared" si="25"/>
        <v>0</v>
      </c>
      <c r="T1156" s="6">
        <f t="shared" si="23"/>
        <v>0</v>
      </c>
      <c r="V1156" s="57">
        <f t="shared" si="24"/>
        <v>0</v>
      </c>
    </row>
    <row r="1157" spans="8:22" x14ac:dyDescent="0.3">
      <c r="H1157" s="6">
        <f t="shared" si="21"/>
        <v>0</v>
      </c>
      <c r="M1157" s="6">
        <f t="shared" si="22"/>
        <v>0</v>
      </c>
      <c r="N1157" s="6">
        <f t="shared" si="25"/>
        <v>0</v>
      </c>
      <c r="T1157" s="6">
        <f t="shared" si="23"/>
        <v>0</v>
      </c>
      <c r="V1157" s="57">
        <f t="shared" si="24"/>
        <v>0</v>
      </c>
    </row>
    <row r="1158" spans="8:22" x14ac:dyDescent="0.3">
      <c r="H1158" s="6">
        <f t="shared" si="21"/>
        <v>0</v>
      </c>
      <c r="M1158" s="6">
        <f t="shared" si="22"/>
        <v>0</v>
      </c>
      <c r="N1158" s="6">
        <f t="shared" si="25"/>
        <v>0</v>
      </c>
      <c r="T1158" s="6">
        <f t="shared" si="23"/>
        <v>0</v>
      </c>
      <c r="V1158" s="57">
        <f t="shared" si="24"/>
        <v>0</v>
      </c>
    </row>
    <row r="1159" spans="8:22" x14ac:dyDescent="0.3">
      <c r="H1159" s="6">
        <f t="shared" si="21"/>
        <v>0</v>
      </c>
      <c r="M1159" s="6">
        <f t="shared" si="22"/>
        <v>0</v>
      </c>
      <c r="N1159" s="6">
        <f t="shared" si="25"/>
        <v>0</v>
      </c>
      <c r="T1159" s="6">
        <f t="shared" si="23"/>
        <v>0</v>
      </c>
      <c r="V1159" s="57">
        <f t="shared" si="24"/>
        <v>0</v>
      </c>
    </row>
    <row r="1160" spans="8:22" x14ac:dyDescent="0.3">
      <c r="H1160" s="6">
        <f t="shared" si="21"/>
        <v>0</v>
      </c>
      <c r="M1160" s="6">
        <f t="shared" si="22"/>
        <v>0</v>
      </c>
      <c r="N1160" s="6">
        <f t="shared" si="25"/>
        <v>0</v>
      </c>
      <c r="T1160" s="6">
        <f t="shared" si="23"/>
        <v>0</v>
      </c>
      <c r="V1160" s="57">
        <f t="shared" si="24"/>
        <v>0</v>
      </c>
    </row>
    <row r="1161" spans="8:22" x14ac:dyDescent="0.3">
      <c r="H1161" s="6">
        <f t="shared" si="21"/>
        <v>0</v>
      </c>
      <c r="M1161" s="6">
        <f t="shared" si="22"/>
        <v>0</v>
      </c>
      <c r="N1161" s="6">
        <f t="shared" si="25"/>
        <v>0</v>
      </c>
      <c r="T1161" s="6">
        <f t="shared" si="23"/>
        <v>0</v>
      </c>
      <c r="V1161" s="57">
        <f t="shared" si="24"/>
        <v>0</v>
      </c>
    </row>
    <row r="1162" spans="8:22" x14ac:dyDescent="0.3">
      <c r="H1162" s="6">
        <f t="shared" si="21"/>
        <v>0</v>
      </c>
      <c r="M1162" s="6">
        <f t="shared" si="22"/>
        <v>0</v>
      </c>
      <c r="N1162" s="6">
        <f t="shared" si="25"/>
        <v>0</v>
      </c>
      <c r="T1162" s="6">
        <f t="shared" si="23"/>
        <v>0</v>
      </c>
      <c r="V1162" s="57">
        <f t="shared" si="24"/>
        <v>0</v>
      </c>
    </row>
    <row r="1163" spans="8:22" x14ac:dyDescent="0.3">
      <c r="H1163" s="6">
        <f t="shared" si="21"/>
        <v>0</v>
      </c>
      <c r="M1163" s="6">
        <f t="shared" si="22"/>
        <v>0</v>
      </c>
      <c r="N1163" s="6">
        <f t="shared" si="25"/>
        <v>0</v>
      </c>
      <c r="T1163" s="6">
        <f t="shared" si="23"/>
        <v>0</v>
      </c>
      <c r="V1163" s="57">
        <f t="shared" si="24"/>
        <v>0</v>
      </c>
    </row>
    <row r="1164" spans="8:22" x14ac:dyDescent="0.3">
      <c r="H1164" s="6">
        <f t="shared" si="21"/>
        <v>0</v>
      </c>
      <c r="M1164" s="6">
        <f t="shared" si="22"/>
        <v>0</v>
      </c>
      <c r="N1164" s="6">
        <f t="shared" si="25"/>
        <v>0</v>
      </c>
      <c r="T1164" s="6">
        <f t="shared" si="23"/>
        <v>0</v>
      </c>
      <c r="V1164" s="57">
        <f t="shared" si="24"/>
        <v>0</v>
      </c>
    </row>
    <row r="1165" spans="8:22" x14ac:dyDescent="0.3">
      <c r="H1165" s="6">
        <f t="shared" si="21"/>
        <v>0</v>
      </c>
      <c r="M1165" s="6">
        <f t="shared" si="22"/>
        <v>0</v>
      </c>
      <c r="N1165" s="6">
        <f t="shared" si="25"/>
        <v>0</v>
      </c>
      <c r="T1165" s="6">
        <f t="shared" si="23"/>
        <v>0</v>
      </c>
      <c r="V1165" s="57">
        <f t="shared" si="24"/>
        <v>0</v>
      </c>
    </row>
    <row r="1166" spans="8:22" x14ac:dyDescent="0.3">
      <c r="H1166" s="6">
        <f t="shared" si="21"/>
        <v>0</v>
      </c>
      <c r="M1166" s="6">
        <f t="shared" si="22"/>
        <v>0</v>
      </c>
      <c r="N1166" s="6">
        <f t="shared" si="25"/>
        <v>0</v>
      </c>
      <c r="T1166" s="6">
        <f t="shared" si="23"/>
        <v>0</v>
      </c>
      <c r="V1166" s="57">
        <f t="shared" si="24"/>
        <v>0</v>
      </c>
    </row>
    <row r="1167" spans="8:22" x14ac:dyDescent="0.3">
      <c r="H1167" s="6">
        <f t="shared" si="21"/>
        <v>0</v>
      </c>
      <c r="M1167" s="6">
        <f t="shared" si="22"/>
        <v>0</v>
      </c>
      <c r="N1167" s="6">
        <f t="shared" si="25"/>
        <v>0</v>
      </c>
      <c r="T1167" s="6">
        <f t="shared" si="23"/>
        <v>0</v>
      </c>
      <c r="V1167" s="57">
        <f t="shared" si="24"/>
        <v>0</v>
      </c>
    </row>
    <row r="1168" spans="8:22" x14ac:dyDescent="0.3">
      <c r="H1168" s="6">
        <f t="shared" si="21"/>
        <v>0</v>
      </c>
      <c r="M1168" s="6">
        <f t="shared" si="22"/>
        <v>0</v>
      </c>
      <c r="N1168" s="6">
        <f t="shared" si="25"/>
        <v>0</v>
      </c>
      <c r="T1168" s="6">
        <f t="shared" si="23"/>
        <v>0</v>
      </c>
      <c r="V1168" s="57">
        <f t="shared" si="24"/>
        <v>0</v>
      </c>
    </row>
    <row r="1169" spans="8:22" x14ac:dyDescent="0.3">
      <c r="H1169" s="6">
        <f t="shared" si="21"/>
        <v>0</v>
      </c>
      <c r="M1169" s="6">
        <f t="shared" si="22"/>
        <v>0</v>
      </c>
      <c r="N1169" s="6">
        <f t="shared" si="25"/>
        <v>0</v>
      </c>
      <c r="T1169" s="6">
        <f t="shared" si="23"/>
        <v>0</v>
      </c>
      <c r="V1169" s="57">
        <f t="shared" si="24"/>
        <v>0</v>
      </c>
    </row>
    <row r="1170" spans="8:22" x14ac:dyDescent="0.3">
      <c r="H1170" s="6">
        <f t="shared" si="21"/>
        <v>0</v>
      </c>
      <c r="M1170" s="6">
        <f t="shared" si="22"/>
        <v>0</v>
      </c>
      <c r="N1170" s="6">
        <f t="shared" si="25"/>
        <v>0</v>
      </c>
      <c r="T1170" s="6">
        <f t="shared" si="23"/>
        <v>0</v>
      </c>
      <c r="V1170" s="57">
        <f t="shared" si="24"/>
        <v>0</v>
      </c>
    </row>
    <row r="1171" spans="8:22" x14ac:dyDescent="0.3">
      <c r="H1171" s="6">
        <f t="shared" si="21"/>
        <v>0</v>
      </c>
      <c r="M1171" s="6">
        <f t="shared" si="22"/>
        <v>0</v>
      </c>
      <c r="N1171" s="6">
        <f t="shared" si="25"/>
        <v>0</v>
      </c>
      <c r="T1171" s="6">
        <f t="shared" si="23"/>
        <v>0</v>
      </c>
      <c r="V1171" s="57">
        <f t="shared" si="24"/>
        <v>0</v>
      </c>
    </row>
    <row r="1172" spans="8:22" x14ac:dyDescent="0.3">
      <c r="H1172" s="6">
        <f t="shared" ref="H1172:H1235" si="26">F1172+G1172/2</f>
        <v>0</v>
      </c>
      <c r="M1172" s="6">
        <f t="shared" ref="M1172:M1235" si="27">K1172+L1172/2</f>
        <v>0</v>
      </c>
      <c r="N1172" s="6">
        <f t="shared" si="25"/>
        <v>0</v>
      </c>
      <c r="T1172" s="6">
        <f t="shared" ref="T1172:T1235" si="28">R1172+S1172/2</f>
        <v>0</v>
      </c>
      <c r="V1172" s="57">
        <f t="shared" ref="V1172:V1187" si="29">O1172+T1172/2</f>
        <v>0</v>
      </c>
    </row>
    <row r="1173" spans="8:22" x14ac:dyDescent="0.3">
      <c r="H1173" s="6">
        <f t="shared" si="26"/>
        <v>0</v>
      </c>
      <c r="M1173" s="6">
        <f t="shared" si="27"/>
        <v>0</v>
      </c>
      <c r="N1173" s="6">
        <f t="shared" si="25"/>
        <v>0</v>
      </c>
      <c r="T1173" s="6">
        <f t="shared" si="28"/>
        <v>0</v>
      </c>
      <c r="V1173" s="57">
        <f t="shared" si="29"/>
        <v>0</v>
      </c>
    </row>
    <row r="1174" spans="8:22" x14ac:dyDescent="0.3">
      <c r="H1174" s="6">
        <f t="shared" si="26"/>
        <v>0</v>
      </c>
      <c r="M1174" s="6">
        <f t="shared" si="27"/>
        <v>0</v>
      </c>
      <c r="N1174" s="6">
        <f t="shared" si="25"/>
        <v>0</v>
      </c>
      <c r="T1174" s="6">
        <f t="shared" si="28"/>
        <v>0</v>
      </c>
      <c r="V1174" s="57">
        <f t="shared" si="29"/>
        <v>0</v>
      </c>
    </row>
    <row r="1175" spans="8:22" x14ac:dyDescent="0.3">
      <c r="H1175" s="6">
        <f t="shared" si="26"/>
        <v>0</v>
      </c>
      <c r="M1175" s="6">
        <f t="shared" si="27"/>
        <v>0</v>
      </c>
      <c r="N1175" s="6">
        <f t="shared" si="25"/>
        <v>0</v>
      </c>
      <c r="T1175" s="6">
        <f t="shared" si="28"/>
        <v>0</v>
      </c>
      <c r="V1175" s="57">
        <f t="shared" si="29"/>
        <v>0</v>
      </c>
    </row>
    <row r="1176" spans="8:22" x14ac:dyDescent="0.3">
      <c r="H1176" s="6">
        <f t="shared" si="26"/>
        <v>0</v>
      </c>
      <c r="M1176" s="6">
        <f t="shared" si="27"/>
        <v>0</v>
      </c>
      <c r="N1176" s="6">
        <f t="shared" si="25"/>
        <v>0</v>
      </c>
      <c r="T1176" s="6">
        <f t="shared" si="28"/>
        <v>0</v>
      </c>
      <c r="V1176" s="57">
        <f t="shared" si="29"/>
        <v>0</v>
      </c>
    </row>
    <row r="1177" spans="8:22" x14ac:dyDescent="0.3">
      <c r="H1177" s="6">
        <f t="shared" si="26"/>
        <v>0</v>
      </c>
      <c r="M1177" s="6">
        <f t="shared" si="27"/>
        <v>0</v>
      </c>
      <c r="N1177" s="6">
        <f t="shared" si="25"/>
        <v>0</v>
      </c>
      <c r="T1177" s="6">
        <f t="shared" si="28"/>
        <v>0</v>
      </c>
      <c r="V1177" s="57">
        <f t="shared" si="29"/>
        <v>0</v>
      </c>
    </row>
    <row r="1178" spans="8:22" x14ac:dyDescent="0.3">
      <c r="H1178" s="6">
        <f t="shared" si="26"/>
        <v>0</v>
      </c>
      <c r="M1178" s="6">
        <f t="shared" si="27"/>
        <v>0</v>
      </c>
      <c r="N1178" s="6">
        <f t="shared" si="25"/>
        <v>0</v>
      </c>
      <c r="T1178" s="6">
        <f t="shared" si="28"/>
        <v>0</v>
      </c>
      <c r="V1178" s="57">
        <f t="shared" si="29"/>
        <v>0</v>
      </c>
    </row>
    <row r="1179" spans="8:22" x14ac:dyDescent="0.3">
      <c r="H1179" s="6">
        <f t="shared" si="26"/>
        <v>0</v>
      </c>
      <c r="M1179" s="6">
        <f t="shared" si="27"/>
        <v>0</v>
      </c>
      <c r="N1179" s="6">
        <f t="shared" si="25"/>
        <v>0</v>
      </c>
      <c r="T1179" s="6">
        <f t="shared" si="28"/>
        <v>0</v>
      </c>
      <c r="V1179" s="57">
        <f t="shared" si="29"/>
        <v>0</v>
      </c>
    </row>
    <row r="1180" spans="8:22" x14ac:dyDescent="0.3">
      <c r="H1180" s="6">
        <f t="shared" si="26"/>
        <v>0</v>
      </c>
      <c r="M1180" s="6">
        <f t="shared" si="27"/>
        <v>0</v>
      </c>
      <c r="N1180" s="6">
        <f t="shared" si="25"/>
        <v>0</v>
      </c>
      <c r="T1180" s="6">
        <f t="shared" si="28"/>
        <v>0</v>
      </c>
      <c r="V1180" s="57">
        <f t="shared" si="29"/>
        <v>0</v>
      </c>
    </row>
    <row r="1181" spans="8:22" x14ac:dyDescent="0.3">
      <c r="H1181" s="6">
        <f t="shared" si="26"/>
        <v>0</v>
      </c>
      <c r="M1181" s="6">
        <f t="shared" si="27"/>
        <v>0</v>
      </c>
      <c r="N1181" s="6">
        <f t="shared" si="25"/>
        <v>0</v>
      </c>
      <c r="T1181" s="6">
        <f t="shared" si="28"/>
        <v>0</v>
      </c>
      <c r="V1181" s="57">
        <f t="shared" si="29"/>
        <v>0</v>
      </c>
    </row>
    <row r="1182" spans="8:22" x14ac:dyDescent="0.3">
      <c r="H1182" s="6">
        <f t="shared" si="26"/>
        <v>0</v>
      </c>
      <c r="M1182" s="6">
        <f t="shared" si="27"/>
        <v>0</v>
      </c>
      <c r="N1182" s="6">
        <f t="shared" si="25"/>
        <v>0</v>
      </c>
      <c r="T1182" s="6">
        <f t="shared" si="28"/>
        <v>0</v>
      </c>
      <c r="V1182" s="57">
        <f t="shared" si="29"/>
        <v>0</v>
      </c>
    </row>
    <row r="1183" spans="8:22" x14ac:dyDescent="0.3">
      <c r="H1183" s="6">
        <f t="shared" si="26"/>
        <v>0</v>
      </c>
      <c r="M1183" s="6">
        <f t="shared" si="27"/>
        <v>0</v>
      </c>
      <c r="N1183" s="6">
        <f t="shared" si="25"/>
        <v>0</v>
      </c>
      <c r="T1183" s="6">
        <f t="shared" si="28"/>
        <v>0</v>
      </c>
      <c r="V1183" s="57">
        <f t="shared" si="29"/>
        <v>0</v>
      </c>
    </row>
    <row r="1184" spans="8:22" x14ac:dyDescent="0.3">
      <c r="H1184" s="6">
        <f t="shared" si="26"/>
        <v>0</v>
      </c>
      <c r="M1184" s="6">
        <f t="shared" si="27"/>
        <v>0</v>
      </c>
      <c r="N1184" s="6">
        <f t="shared" si="25"/>
        <v>0</v>
      </c>
      <c r="T1184" s="6">
        <f t="shared" si="28"/>
        <v>0</v>
      </c>
      <c r="V1184" s="57">
        <f t="shared" si="29"/>
        <v>0</v>
      </c>
    </row>
    <row r="1185" spans="8:22" x14ac:dyDescent="0.3">
      <c r="H1185" s="6">
        <f t="shared" si="26"/>
        <v>0</v>
      </c>
      <c r="M1185" s="6">
        <f t="shared" si="27"/>
        <v>0</v>
      </c>
      <c r="N1185" s="6">
        <f t="shared" si="25"/>
        <v>0</v>
      </c>
      <c r="T1185" s="6">
        <f t="shared" si="28"/>
        <v>0</v>
      </c>
      <c r="V1185" s="57">
        <f t="shared" si="29"/>
        <v>0</v>
      </c>
    </row>
    <row r="1186" spans="8:22" x14ac:dyDescent="0.3">
      <c r="H1186" s="6">
        <f t="shared" si="26"/>
        <v>0</v>
      </c>
      <c r="M1186" s="6">
        <f t="shared" si="27"/>
        <v>0</v>
      </c>
      <c r="N1186" s="6">
        <f t="shared" si="25"/>
        <v>0</v>
      </c>
      <c r="T1186" s="6">
        <f t="shared" si="28"/>
        <v>0</v>
      </c>
      <c r="V1186" s="57">
        <f t="shared" si="29"/>
        <v>0</v>
      </c>
    </row>
    <row r="1187" spans="8:22" x14ac:dyDescent="0.3">
      <c r="H1187" s="6">
        <f t="shared" si="26"/>
        <v>0</v>
      </c>
      <c r="M1187" s="6">
        <f t="shared" si="27"/>
        <v>0</v>
      </c>
      <c r="N1187" s="6">
        <f t="shared" si="25"/>
        <v>0</v>
      </c>
      <c r="T1187" s="6">
        <f t="shared" si="28"/>
        <v>0</v>
      </c>
      <c r="V1187" s="57">
        <f t="shared" si="29"/>
        <v>0</v>
      </c>
    </row>
    <row r="1188" spans="8:22" x14ac:dyDescent="0.3">
      <c r="H1188" s="6">
        <f t="shared" si="26"/>
        <v>0</v>
      </c>
      <c r="M1188" s="6">
        <f t="shared" si="27"/>
        <v>0</v>
      </c>
      <c r="N1188" s="6">
        <f t="shared" si="25"/>
        <v>0</v>
      </c>
      <c r="T1188" s="6">
        <f t="shared" si="28"/>
        <v>0</v>
      </c>
    </row>
    <row r="1189" spans="8:22" x14ac:dyDescent="0.3">
      <c r="H1189" s="6">
        <f t="shared" si="26"/>
        <v>0</v>
      </c>
      <c r="M1189" s="6">
        <f t="shared" si="27"/>
        <v>0</v>
      </c>
      <c r="N1189" s="6">
        <f t="shared" si="25"/>
        <v>0</v>
      </c>
      <c r="T1189" s="6">
        <f t="shared" si="28"/>
        <v>0</v>
      </c>
    </row>
    <row r="1190" spans="8:22" x14ac:dyDescent="0.3">
      <c r="H1190" s="6">
        <f t="shared" si="26"/>
        <v>0</v>
      </c>
      <c r="M1190" s="6">
        <f t="shared" si="27"/>
        <v>0</v>
      </c>
      <c r="N1190" s="6">
        <f t="shared" si="25"/>
        <v>0</v>
      </c>
      <c r="T1190" s="6">
        <f t="shared" si="28"/>
        <v>0</v>
      </c>
    </row>
    <row r="1191" spans="8:22" x14ac:dyDescent="0.3">
      <c r="H1191" s="6">
        <f t="shared" si="26"/>
        <v>0</v>
      </c>
      <c r="M1191" s="6">
        <f t="shared" si="27"/>
        <v>0</v>
      </c>
      <c r="N1191" s="6">
        <f t="shared" si="25"/>
        <v>0</v>
      </c>
      <c r="T1191" s="6">
        <f t="shared" si="28"/>
        <v>0</v>
      </c>
    </row>
    <row r="1192" spans="8:22" x14ac:dyDescent="0.3">
      <c r="H1192" s="6">
        <f t="shared" si="26"/>
        <v>0</v>
      </c>
      <c r="M1192" s="6">
        <f t="shared" si="27"/>
        <v>0</v>
      </c>
      <c r="N1192" s="6">
        <f t="shared" si="25"/>
        <v>0</v>
      </c>
      <c r="T1192" s="6">
        <f t="shared" si="28"/>
        <v>0</v>
      </c>
    </row>
    <row r="1193" spans="8:22" x14ac:dyDescent="0.3">
      <c r="H1193" s="6">
        <f t="shared" si="26"/>
        <v>0</v>
      </c>
      <c r="M1193" s="6">
        <f t="shared" si="27"/>
        <v>0</v>
      </c>
      <c r="N1193" s="6">
        <f t="shared" si="25"/>
        <v>0</v>
      </c>
      <c r="T1193" s="6">
        <f t="shared" si="28"/>
        <v>0</v>
      </c>
    </row>
    <row r="1194" spans="8:22" x14ac:dyDescent="0.3">
      <c r="H1194" s="6">
        <f t="shared" si="26"/>
        <v>0</v>
      </c>
      <c r="M1194" s="6">
        <f t="shared" si="27"/>
        <v>0</v>
      </c>
      <c r="N1194" s="6">
        <f t="shared" si="25"/>
        <v>0</v>
      </c>
      <c r="T1194" s="6">
        <f t="shared" si="28"/>
        <v>0</v>
      </c>
    </row>
    <row r="1195" spans="8:22" x14ac:dyDescent="0.3">
      <c r="H1195" s="6">
        <f t="shared" si="26"/>
        <v>0</v>
      </c>
      <c r="M1195" s="6">
        <f t="shared" si="27"/>
        <v>0</v>
      </c>
      <c r="N1195" s="6">
        <f t="shared" si="25"/>
        <v>0</v>
      </c>
      <c r="T1195" s="6">
        <f t="shared" si="28"/>
        <v>0</v>
      </c>
    </row>
    <row r="1196" spans="8:22" x14ac:dyDescent="0.3">
      <c r="H1196" s="6">
        <f t="shared" si="26"/>
        <v>0</v>
      </c>
      <c r="M1196" s="6">
        <f t="shared" si="27"/>
        <v>0</v>
      </c>
      <c r="N1196" s="6">
        <f t="shared" si="25"/>
        <v>0</v>
      </c>
      <c r="T1196" s="6">
        <f t="shared" si="28"/>
        <v>0</v>
      </c>
    </row>
    <row r="1197" spans="8:22" x14ac:dyDescent="0.3">
      <c r="H1197" s="6">
        <f t="shared" si="26"/>
        <v>0</v>
      </c>
      <c r="M1197" s="6">
        <f t="shared" si="27"/>
        <v>0</v>
      </c>
      <c r="N1197" s="6">
        <f t="shared" si="25"/>
        <v>0</v>
      </c>
      <c r="T1197" s="6">
        <f t="shared" si="28"/>
        <v>0</v>
      </c>
    </row>
    <row r="1198" spans="8:22" x14ac:dyDescent="0.3">
      <c r="H1198" s="6">
        <f t="shared" si="26"/>
        <v>0</v>
      </c>
      <c r="M1198" s="6">
        <f t="shared" si="27"/>
        <v>0</v>
      </c>
      <c r="N1198" s="6">
        <f t="shared" si="25"/>
        <v>0</v>
      </c>
      <c r="T1198" s="6">
        <f t="shared" si="28"/>
        <v>0</v>
      </c>
    </row>
    <row r="1199" spans="8:22" x14ac:dyDescent="0.3">
      <c r="H1199" s="6">
        <f t="shared" si="26"/>
        <v>0</v>
      </c>
      <c r="M1199" s="6">
        <f t="shared" si="27"/>
        <v>0</v>
      </c>
      <c r="N1199" s="6">
        <f t="shared" si="25"/>
        <v>0</v>
      </c>
      <c r="T1199" s="6">
        <f t="shared" si="28"/>
        <v>0</v>
      </c>
    </row>
    <row r="1200" spans="8:22" x14ac:dyDescent="0.3">
      <c r="H1200" s="6">
        <f t="shared" si="26"/>
        <v>0</v>
      </c>
      <c r="M1200" s="6">
        <f t="shared" si="27"/>
        <v>0</v>
      </c>
      <c r="N1200" s="6">
        <f t="shared" si="25"/>
        <v>0</v>
      </c>
      <c r="T1200" s="6">
        <f t="shared" si="28"/>
        <v>0</v>
      </c>
    </row>
    <row r="1201" spans="8:20" x14ac:dyDescent="0.3">
      <c r="H1201" s="6">
        <f t="shared" si="26"/>
        <v>0</v>
      </c>
      <c r="M1201" s="6">
        <f t="shared" si="27"/>
        <v>0</v>
      </c>
      <c r="N1201" s="6">
        <f t="shared" si="25"/>
        <v>0</v>
      </c>
      <c r="T1201" s="6">
        <f t="shared" si="28"/>
        <v>0</v>
      </c>
    </row>
    <row r="1202" spans="8:20" x14ac:dyDescent="0.3">
      <c r="H1202" s="6">
        <f t="shared" si="26"/>
        <v>0</v>
      </c>
      <c r="M1202" s="6">
        <f t="shared" si="27"/>
        <v>0</v>
      </c>
      <c r="N1202" s="6">
        <f t="shared" si="25"/>
        <v>0</v>
      </c>
      <c r="T1202" s="6">
        <f t="shared" si="28"/>
        <v>0</v>
      </c>
    </row>
    <row r="1203" spans="8:20" x14ac:dyDescent="0.3">
      <c r="H1203" s="6">
        <f t="shared" si="26"/>
        <v>0</v>
      </c>
      <c r="M1203" s="6">
        <f t="shared" si="27"/>
        <v>0</v>
      </c>
      <c r="N1203" s="6">
        <f t="shared" si="25"/>
        <v>0</v>
      </c>
      <c r="T1203" s="6">
        <f t="shared" si="28"/>
        <v>0</v>
      </c>
    </row>
    <row r="1204" spans="8:20" x14ac:dyDescent="0.3">
      <c r="H1204" s="6">
        <f t="shared" si="26"/>
        <v>0</v>
      </c>
      <c r="M1204" s="6">
        <f t="shared" si="27"/>
        <v>0</v>
      </c>
      <c r="N1204" s="6">
        <f t="shared" si="25"/>
        <v>0</v>
      </c>
      <c r="T1204" s="6">
        <f t="shared" si="28"/>
        <v>0</v>
      </c>
    </row>
    <row r="1205" spans="8:20" x14ac:dyDescent="0.3">
      <c r="H1205" s="6">
        <f t="shared" si="26"/>
        <v>0</v>
      </c>
      <c r="M1205" s="6">
        <f t="shared" si="27"/>
        <v>0</v>
      </c>
      <c r="N1205" s="6">
        <f t="shared" si="25"/>
        <v>0</v>
      </c>
      <c r="T1205" s="6">
        <f t="shared" si="28"/>
        <v>0</v>
      </c>
    </row>
    <row r="1206" spans="8:20" x14ac:dyDescent="0.3">
      <c r="H1206" s="6">
        <f t="shared" si="26"/>
        <v>0</v>
      </c>
      <c r="M1206" s="6">
        <f t="shared" si="27"/>
        <v>0</v>
      </c>
      <c r="N1206" s="6">
        <f t="shared" si="25"/>
        <v>0</v>
      </c>
      <c r="T1206" s="6">
        <f t="shared" si="28"/>
        <v>0</v>
      </c>
    </row>
    <row r="1207" spans="8:20" x14ac:dyDescent="0.3">
      <c r="H1207" s="6">
        <f t="shared" si="26"/>
        <v>0</v>
      </c>
      <c r="M1207" s="6">
        <f t="shared" si="27"/>
        <v>0</v>
      </c>
      <c r="N1207" s="6">
        <f t="shared" si="25"/>
        <v>0</v>
      </c>
      <c r="T1207" s="6">
        <f t="shared" si="28"/>
        <v>0</v>
      </c>
    </row>
    <row r="1208" spans="8:20" x14ac:dyDescent="0.3">
      <c r="H1208" s="6">
        <f t="shared" si="26"/>
        <v>0</v>
      </c>
      <c r="M1208" s="6">
        <f t="shared" si="27"/>
        <v>0</v>
      </c>
      <c r="N1208" s="6">
        <f t="shared" si="25"/>
        <v>0</v>
      </c>
      <c r="T1208" s="6">
        <f t="shared" si="28"/>
        <v>0</v>
      </c>
    </row>
    <row r="1209" spans="8:20" x14ac:dyDescent="0.3">
      <c r="H1209" s="6">
        <f t="shared" si="26"/>
        <v>0</v>
      </c>
      <c r="M1209" s="6">
        <f t="shared" si="27"/>
        <v>0</v>
      </c>
      <c r="N1209" s="6">
        <f t="shared" si="25"/>
        <v>0</v>
      </c>
      <c r="T1209" s="6">
        <f t="shared" si="28"/>
        <v>0</v>
      </c>
    </row>
    <row r="1210" spans="8:20" x14ac:dyDescent="0.3">
      <c r="H1210" s="6">
        <f t="shared" si="26"/>
        <v>0</v>
      </c>
      <c r="M1210" s="6">
        <f t="shared" si="27"/>
        <v>0</v>
      </c>
      <c r="N1210" s="6">
        <f t="shared" si="25"/>
        <v>0</v>
      </c>
      <c r="T1210" s="6">
        <f t="shared" si="28"/>
        <v>0</v>
      </c>
    </row>
    <row r="1211" spans="8:20" x14ac:dyDescent="0.3">
      <c r="H1211" s="6">
        <f t="shared" si="26"/>
        <v>0</v>
      </c>
      <c r="M1211" s="6">
        <f t="shared" si="27"/>
        <v>0</v>
      </c>
      <c r="N1211" s="6">
        <f t="shared" si="25"/>
        <v>0</v>
      </c>
      <c r="T1211" s="6">
        <f t="shared" si="28"/>
        <v>0</v>
      </c>
    </row>
    <row r="1212" spans="8:20" x14ac:dyDescent="0.3">
      <c r="H1212" s="6">
        <f t="shared" si="26"/>
        <v>0</v>
      </c>
      <c r="M1212" s="6">
        <f t="shared" si="27"/>
        <v>0</v>
      </c>
      <c r="N1212" s="6">
        <f t="shared" si="25"/>
        <v>0</v>
      </c>
      <c r="T1212" s="6">
        <f t="shared" si="28"/>
        <v>0</v>
      </c>
    </row>
    <row r="1213" spans="8:20" x14ac:dyDescent="0.3">
      <c r="H1213" s="6">
        <f t="shared" si="26"/>
        <v>0</v>
      </c>
      <c r="M1213" s="6">
        <f t="shared" si="27"/>
        <v>0</v>
      </c>
      <c r="N1213" s="6">
        <f t="shared" si="25"/>
        <v>0</v>
      </c>
      <c r="T1213" s="6">
        <f t="shared" si="28"/>
        <v>0</v>
      </c>
    </row>
    <row r="1214" spans="8:20" x14ac:dyDescent="0.3">
      <c r="H1214" s="6">
        <f t="shared" si="26"/>
        <v>0</v>
      </c>
      <c r="M1214" s="6">
        <f t="shared" si="27"/>
        <v>0</v>
      </c>
      <c r="N1214" s="6">
        <f t="shared" si="25"/>
        <v>0</v>
      </c>
      <c r="T1214" s="6">
        <f t="shared" si="28"/>
        <v>0</v>
      </c>
    </row>
    <row r="1215" spans="8:20" x14ac:dyDescent="0.3">
      <c r="H1215" s="6">
        <f t="shared" si="26"/>
        <v>0</v>
      </c>
      <c r="M1215" s="6">
        <f t="shared" si="27"/>
        <v>0</v>
      </c>
      <c r="N1215" s="6">
        <f t="shared" si="25"/>
        <v>0</v>
      </c>
      <c r="T1215" s="6">
        <f t="shared" si="28"/>
        <v>0</v>
      </c>
    </row>
    <row r="1216" spans="8:20" x14ac:dyDescent="0.3">
      <c r="H1216" s="6">
        <f t="shared" si="26"/>
        <v>0</v>
      </c>
      <c r="M1216" s="6">
        <f t="shared" si="27"/>
        <v>0</v>
      </c>
      <c r="N1216" s="6">
        <f t="shared" si="25"/>
        <v>0</v>
      </c>
      <c r="T1216" s="6">
        <f t="shared" si="28"/>
        <v>0</v>
      </c>
    </row>
    <row r="1217" spans="8:20" x14ac:dyDescent="0.3">
      <c r="H1217" s="6">
        <f t="shared" si="26"/>
        <v>0</v>
      </c>
      <c r="M1217" s="6">
        <f t="shared" si="27"/>
        <v>0</v>
      </c>
      <c r="N1217" s="6">
        <f t="shared" ref="N1217:N1280" si="30">(E1217+J1217)/2</f>
        <v>0</v>
      </c>
      <c r="T1217" s="6">
        <f t="shared" si="28"/>
        <v>0</v>
      </c>
    </row>
    <row r="1218" spans="8:20" x14ac:dyDescent="0.3">
      <c r="H1218" s="6">
        <f t="shared" si="26"/>
        <v>0</v>
      </c>
      <c r="M1218" s="6">
        <f t="shared" si="27"/>
        <v>0</v>
      </c>
      <c r="N1218" s="6">
        <f t="shared" si="30"/>
        <v>0</v>
      </c>
      <c r="T1218" s="6">
        <f t="shared" si="28"/>
        <v>0</v>
      </c>
    </row>
    <row r="1219" spans="8:20" x14ac:dyDescent="0.3">
      <c r="H1219" s="6">
        <f t="shared" si="26"/>
        <v>0</v>
      </c>
      <c r="M1219" s="6">
        <f t="shared" si="27"/>
        <v>0</v>
      </c>
      <c r="N1219" s="6">
        <f t="shared" si="30"/>
        <v>0</v>
      </c>
      <c r="T1219" s="6">
        <f t="shared" si="28"/>
        <v>0</v>
      </c>
    </row>
    <row r="1220" spans="8:20" x14ac:dyDescent="0.3">
      <c r="H1220" s="6">
        <f t="shared" si="26"/>
        <v>0</v>
      </c>
      <c r="M1220" s="6">
        <f t="shared" si="27"/>
        <v>0</v>
      </c>
      <c r="N1220" s="6">
        <f t="shared" si="30"/>
        <v>0</v>
      </c>
      <c r="T1220" s="6">
        <f t="shared" si="28"/>
        <v>0</v>
      </c>
    </row>
    <row r="1221" spans="8:20" x14ac:dyDescent="0.3">
      <c r="H1221" s="6">
        <f t="shared" si="26"/>
        <v>0</v>
      </c>
      <c r="M1221" s="6">
        <f t="shared" si="27"/>
        <v>0</v>
      </c>
      <c r="N1221" s="6">
        <f t="shared" si="30"/>
        <v>0</v>
      </c>
      <c r="T1221" s="6">
        <f t="shared" si="28"/>
        <v>0</v>
      </c>
    </row>
    <row r="1222" spans="8:20" x14ac:dyDescent="0.3">
      <c r="H1222" s="6">
        <f t="shared" si="26"/>
        <v>0</v>
      </c>
      <c r="M1222" s="6">
        <f t="shared" si="27"/>
        <v>0</v>
      </c>
      <c r="N1222" s="6">
        <f t="shared" si="30"/>
        <v>0</v>
      </c>
      <c r="T1222" s="6">
        <f t="shared" si="28"/>
        <v>0</v>
      </c>
    </row>
    <row r="1223" spans="8:20" x14ac:dyDescent="0.3">
      <c r="H1223" s="6">
        <f t="shared" si="26"/>
        <v>0</v>
      </c>
      <c r="M1223" s="6">
        <f t="shared" si="27"/>
        <v>0</v>
      </c>
      <c r="N1223" s="6">
        <f t="shared" si="30"/>
        <v>0</v>
      </c>
      <c r="T1223" s="6">
        <f t="shared" si="28"/>
        <v>0</v>
      </c>
    </row>
    <row r="1224" spans="8:20" x14ac:dyDescent="0.3">
      <c r="H1224" s="6">
        <f t="shared" si="26"/>
        <v>0</v>
      </c>
      <c r="M1224" s="6">
        <f t="shared" si="27"/>
        <v>0</v>
      </c>
      <c r="N1224" s="6">
        <f t="shared" si="30"/>
        <v>0</v>
      </c>
      <c r="T1224" s="6">
        <f t="shared" si="28"/>
        <v>0</v>
      </c>
    </row>
    <row r="1225" spans="8:20" x14ac:dyDescent="0.3">
      <c r="H1225" s="6">
        <f t="shared" si="26"/>
        <v>0</v>
      </c>
      <c r="M1225" s="6">
        <f t="shared" si="27"/>
        <v>0</v>
      </c>
      <c r="N1225" s="6">
        <f t="shared" si="30"/>
        <v>0</v>
      </c>
      <c r="T1225" s="6">
        <f t="shared" si="28"/>
        <v>0</v>
      </c>
    </row>
    <row r="1226" spans="8:20" x14ac:dyDescent="0.3">
      <c r="H1226" s="6">
        <f t="shared" si="26"/>
        <v>0</v>
      </c>
      <c r="M1226" s="6">
        <f t="shared" si="27"/>
        <v>0</v>
      </c>
      <c r="N1226" s="6">
        <f t="shared" si="30"/>
        <v>0</v>
      </c>
      <c r="T1226" s="6">
        <f t="shared" si="28"/>
        <v>0</v>
      </c>
    </row>
    <row r="1227" spans="8:20" x14ac:dyDescent="0.3">
      <c r="H1227" s="6">
        <f t="shared" si="26"/>
        <v>0</v>
      </c>
      <c r="M1227" s="6">
        <f t="shared" si="27"/>
        <v>0</v>
      </c>
      <c r="N1227" s="6">
        <f t="shared" si="30"/>
        <v>0</v>
      </c>
      <c r="T1227" s="6">
        <f t="shared" si="28"/>
        <v>0</v>
      </c>
    </row>
    <row r="1228" spans="8:20" x14ac:dyDescent="0.3">
      <c r="H1228" s="6">
        <f t="shared" si="26"/>
        <v>0</v>
      </c>
      <c r="M1228" s="6">
        <f t="shared" si="27"/>
        <v>0</v>
      </c>
      <c r="N1228" s="6">
        <f t="shared" si="30"/>
        <v>0</v>
      </c>
      <c r="T1228" s="6">
        <f t="shared" si="28"/>
        <v>0</v>
      </c>
    </row>
    <row r="1229" spans="8:20" x14ac:dyDescent="0.3">
      <c r="H1229" s="6">
        <f t="shared" si="26"/>
        <v>0</v>
      </c>
      <c r="M1229" s="6">
        <f t="shared" si="27"/>
        <v>0</v>
      </c>
      <c r="N1229" s="6">
        <f t="shared" si="30"/>
        <v>0</v>
      </c>
      <c r="T1229" s="6">
        <f t="shared" si="28"/>
        <v>0</v>
      </c>
    </row>
    <row r="1230" spans="8:20" x14ac:dyDescent="0.3">
      <c r="H1230" s="6">
        <f t="shared" si="26"/>
        <v>0</v>
      </c>
      <c r="M1230" s="6">
        <f t="shared" si="27"/>
        <v>0</v>
      </c>
      <c r="N1230" s="6">
        <f t="shared" si="30"/>
        <v>0</v>
      </c>
      <c r="T1230" s="6">
        <f t="shared" si="28"/>
        <v>0</v>
      </c>
    </row>
    <row r="1231" spans="8:20" x14ac:dyDescent="0.3">
      <c r="H1231" s="6">
        <f t="shared" si="26"/>
        <v>0</v>
      </c>
      <c r="M1231" s="6">
        <f t="shared" si="27"/>
        <v>0</v>
      </c>
      <c r="N1231" s="6">
        <f t="shared" si="30"/>
        <v>0</v>
      </c>
      <c r="T1231" s="6">
        <f t="shared" si="28"/>
        <v>0</v>
      </c>
    </row>
    <row r="1232" spans="8:20" x14ac:dyDescent="0.3">
      <c r="H1232" s="6">
        <f t="shared" si="26"/>
        <v>0</v>
      </c>
      <c r="M1232" s="6">
        <f t="shared" si="27"/>
        <v>0</v>
      </c>
      <c r="N1232" s="6">
        <f t="shared" si="30"/>
        <v>0</v>
      </c>
      <c r="T1232" s="6">
        <f t="shared" si="28"/>
        <v>0</v>
      </c>
    </row>
    <row r="1233" spans="8:20" x14ac:dyDescent="0.3">
      <c r="H1233" s="6">
        <f t="shared" si="26"/>
        <v>0</v>
      </c>
      <c r="M1233" s="6">
        <f t="shared" si="27"/>
        <v>0</v>
      </c>
      <c r="N1233" s="6">
        <f t="shared" si="30"/>
        <v>0</v>
      </c>
      <c r="T1233" s="6">
        <f t="shared" si="28"/>
        <v>0</v>
      </c>
    </row>
    <row r="1234" spans="8:20" x14ac:dyDescent="0.3">
      <c r="H1234" s="6">
        <f t="shared" si="26"/>
        <v>0</v>
      </c>
      <c r="M1234" s="6">
        <f t="shared" si="27"/>
        <v>0</v>
      </c>
      <c r="N1234" s="6">
        <f t="shared" si="30"/>
        <v>0</v>
      </c>
      <c r="T1234" s="6">
        <f t="shared" si="28"/>
        <v>0</v>
      </c>
    </row>
    <row r="1235" spans="8:20" x14ac:dyDescent="0.3">
      <c r="H1235" s="6">
        <f t="shared" si="26"/>
        <v>0</v>
      </c>
      <c r="M1235" s="6">
        <f t="shared" si="27"/>
        <v>0</v>
      </c>
      <c r="N1235" s="6">
        <f t="shared" si="30"/>
        <v>0</v>
      </c>
      <c r="T1235" s="6">
        <f t="shared" si="28"/>
        <v>0</v>
      </c>
    </row>
    <row r="1236" spans="8:20" x14ac:dyDescent="0.3">
      <c r="H1236" s="6">
        <f t="shared" ref="H1236:H1299" si="31">F1236+G1236/2</f>
        <v>0</v>
      </c>
      <c r="M1236" s="6">
        <f t="shared" ref="M1236:M1299" si="32">K1236+L1236/2</f>
        <v>0</v>
      </c>
      <c r="N1236" s="6">
        <f t="shared" si="30"/>
        <v>0</v>
      </c>
      <c r="T1236" s="6">
        <f t="shared" ref="T1236:T1299" si="33">R1236+S1236/2</f>
        <v>0</v>
      </c>
    </row>
    <row r="1237" spans="8:20" x14ac:dyDescent="0.3">
      <c r="H1237" s="6">
        <f t="shared" si="31"/>
        <v>0</v>
      </c>
      <c r="M1237" s="6">
        <f t="shared" si="32"/>
        <v>0</v>
      </c>
      <c r="N1237" s="6">
        <f t="shared" si="30"/>
        <v>0</v>
      </c>
      <c r="T1237" s="6">
        <f t="shared" si="33"/>
        <v>0</v>
      </c>
    </row>
    <row r="1238" spans="8:20" x14ac:dyDescent="0.3">
      <c r="H1238" s="6">
        <f t="shared" si="31"/>
        <v>0</v>
      </c>
      <c r="M1238" s="6">
        <f t="shared" si="32"/>
        <v>0</v>
      </c>
      <c r="N1238" s="6">
        <f t="shared" si="30"/>
        <v>0</v>
      </c>
      <c r="T1238" s="6">
        <f t="shared" si="33"/>
        <v>0</v>
      </c>
    </row>
    <row r="1239" spans="8:20" x14ac:dyDescent="0.3">
      <c r="H1239" s="6">
        <f t="shared" si="31"/>
        <v>0</v>
      </c>
      <c r="M1239" s="6">
        <f t="shared" si="32"/>
        <v>0</v>
      </c>
      <c r="N1239" s="6">
        <f t="shared" si="30"/>
        <v>0</v>
      </c>
      <c r="T1239" s="6">
        <f t="shared" si="33"/>
        <v>0</v>
      </c>
    </row>
    <row r="1240" spans="8:20" x14ac:dyDescent="0.3">
      <c r="H1240" s="6">
        <f t="shared" si="31"/>
        <v>0</v>
      </c>
      <c r="M1240" s="6">
        <f t="shared" si="32"/>
        <v>0</v>
      </c>
      <c r="N1240" s="6">
        <f t="shared" si="30"/>
        <v>0</v>
      </c>
      <c r="T1240" s="6">
        <f t="shared" si="33"/>
        <v>0</v>
      </c>
    </row>
    <row r="1241" spans="8:20" x14ac:dyDescent="0.3">
      <c r="H1241" s="6">
        <f t="shared" si="31"/>
        <v>0</v>
      </c>
      <c r="M1241" s="6">
        <f t="shared" si="32"/>
        <v>0</v>
      </c>
      <c r="N1241" s="6">
        <f t="shared" si="30"/>
        <v>0</v>
      </c>
      <c r="T1241" s="6">
        <f t="shared" si="33"/>
        <v>0</v>
      </c>
    </row>
    <row r="1242" spans="8:20" x14ac:dyDescent="0.3">
      <c r="H1242" s="6">
        <f t="shared" si="31"/>
        <v>0</v>
      </c>
      <c r="M1242" s="6">
        <f t="shared" si="32"/>
        <v>0</v>
      </c>
      <c r="N1242" s="6">
        <f t="shared" si="30"/>
        <v>0</v>
      </c>
      <c r="T1242" s="6">
        <f t="shared" si="33"/>
        <v>0</v>
      </c>
    </row>
    <row r="1243" spans="8:20" x14ac:dyDescent="0.3">
      <c r="H1243" s="6">
        <f t="shared" si="31"/>
        <v>0</v>
      </c>
      <c r="M1243" s="6">
        <f t="shared" si="32"/>
        <v>0</v>
      </c>
      <c r="N1243" s="6">
        <f t="shared" si="30"/>
        <v>0</v>
      </c>
      <c r="T1243" s="6">
        <f t="shared" si="33"/>
        <v>0</v>
      </c>
    </row>
    <row r="1244" spans="8:20" x14ac:dyDescent="0.3">
      <c r="H1244" s="6">
        <f t="shared" si="31"/>
        <v>0</v>
      </c>
      <c r="M1244" s="6">
        <f t="shared" si="32"/>
        <v>0</v>
      </c>
      <c r="N1244" s="6">
        <f t="shared" si="30"/>
        <v>0</v>
      </c>
      <c r="T1244" s="6">
        <f t="shared" si="33"/>
        <v>0</v>
      </c>
    </row>
    <row r="1245" spans="8:20" x14ac:dyDescent="0.3">
      <c r="H1245" s="6">
        <f t="shared" si="31"/>
        <v>0</v>
      </c>
      <c r="M1245" s="6">
        <f t="shared" si="32"/>
        <v>0</v>
      </c>
      <c r="N1245" s="6">
        <f t="shared" si="30"/>
        <v>0</v>
      </c>
      <c r="T1245" s="6">
        <f t="shared" si="33"/>
        <v>0</v>
      </c>
    </row>
    <row r="1246" spans="8:20" x14ac:dyDescent="0.3">
      <c r="H1246" s="6">
        <f t="shared" si="31"/>
        <v>0</v>
      </c>
      <c r="M1246" s="6">
        <f t="shared" si="32"/>
        <v>0</v>
      </c>
      <c r="N1246" s="6">
        <f t="shared" si="30"/>
        <v>0</v>
      </c>
      <c r="T1246" s="6">
        <f t="shared" si="33"/>
        <v>0</v>
      </c>
    </row>
    <row r="1247" spans="8:20" x14ac:dyDescent="0.3">
      <c r="H1247" s="6">
        <f t="shared" si="31"/>
        <v>0</v>
      </c>
      <c r="M1247" s="6">
        <f t="shared" si="32"/>
        <v>0</v>
      </c>
      <c r="N1247" s="6">
        <f t="shared" si="30"/>
        <v>0</v>
      </c>
      <c r="T1247" s="6">
        <f t="shared" si="33"/>
        <v>0</v>
      </c>
    </row>
    <row r="1248" spans="8:20" x14ac:dyDescent="0.3">
      <c r="H1248" s="6">
        <f t="shared" si="31"/>
        <v>0</v>
      </c>
      <c r="M1248" s="6">
        <f t="shared" si="32"/>
        <v>0</v>
      </c>
      <c r="N1248" s="6">
        <f t="shared" si="30"/>
        <v>0</v>
      </c>
      <c r="T1248" s="6">
        <f t="shared" si="33"/>
        <v>0</v>
      </c>
    </row>
    <row r="1249" spans="8:20" x14ac:dyDescent="0.3">
      <c r="H1249" s="6">
        <f t="shared" si="31"/>
        <v>0</v>
      </c>
      <c r="M1249" s="6">
        <f t="shared" si="32"/>
        <v>0</v>
      </c>
      <c r="N1249" s="6">
        <f t="shared" si="30"/>
        <v>0</v>
      </c>
      <c r="T1249" s="6">
        <f t="shared" si="33"/>
        <v>0</v>
      </c>
    </row>
    <row r="1250" spans="8:20" x14ac:dyDescent="0.3">
      <c r="H1250" s="6">
        <f t="shared" si="31"/>
        <v>0</v>
      </c>
      <c r="M1250" s="6">
        <f t="shared" si="32"/>
        <v>0</v>
      </c>
      <c r="N1250" s="6">
        <f t="shared" si="30"/>
        <v>0</v>
      </c>
      <c r="T1250" s="6">
        <f t="shared" si="33"/>
        <v>0</v>
      </c>
    </row>
    <row r="1251" spans="8:20" x14ac:dyDescent="0.3">
      <c r="H1251" s="6">
        <f t="shared" si="31"/>
        <v>0</v>
      </c>
      <c r="M1251" s="6">
        <f t="shared" si="32"/>
        <v>0</v>
      </c>
      <c r="N1251" s="6">
        <f t="shared" si="30"/>
        <v>0</v>
      </c>
      <c r="T1251" s="6">
        <f t="shared" si="33"/>
        <v>0</v>
      </c>
    </row>
    <row r="1252" spans="8:20" x14ac:dyDescent="0.3">
      <c r="H1252" s="6">
        <f t="shared" si="31"/>
        <v>0</v>
      </c>
      <c r="M1252" s="6">
        <f t="shared" si="32"/>
        <v>0</v>
      </c>
      <c r="N1252" s="6">
        <f t="shared" si="30"/>
        <v>0</v>
      </c>
      <c r="T1252" s="6">
        <f t="shared" si="33"/>
        <v>0</v>
      </c>
    </row>
    <row r="1253" spans="8:20" x14ac:dyDescent="0.3">
      <c r="H1253" s="6">
        <f t="shared" si="31"/>
        <v>0</v>
      </c>
      <c r="M1253" s="6">
        <f t="shared" si="32"/>
        <v>0</v>
      </c>
      <c r="N1253" s="6">
        <f t="shared" si="30"/>
        <v>0</v>
      </c>
      <c r="T1253" s="6">
        <f t="shared" si="33"/>
        <v>0</v>
      </c>
    </row>
    <row r="1254" spans="8:20" x14ac:dyDescent="0.3">
      <c r="H1254" s="6">
        <f t="shared" si="31"/>
        <v>0</v>
      </c>
      <c r="M1254" s="6">
        <f t="shared" si="32"/>
        <v>0</v>
      </c>
      <c r="N1254" s="6">
        <f t="shared" si="30"/>
        <v>0</v>
      </c>
      <c r="T1254" s="6">
        <f t="shared" si="33"/>
        <v>0</v>
      </c>
    </row>
    <row r="1255" spans="8:20" x14ac:dyDescent="0.3">
      <c r="H1255" s="6">
        <f t="shared" si="31"/>
        <v>0</v>
      </c>
      <c r="M1255" s="6">
        <f t="shared" si="32"/>
        <v>0</v>
      </c>
      <c r="N1255" s="6">
        <f t="shared" si="30"/>
        <v>0</v>
      </c>
      <c r="T1255" s="6">
        <f t="shared" si="33"/>
        <v>0</v>
      </c>
    </row>
    <row r="1256" spans="8:20" x14ac:dyDescent="0.3">
      <c r="H1256" s="6">
        <f t="shared" si="31"/>
        <v>0</v>
      </c>
      <c r="M1256" s="6">
        <f t="shared" si="32"/>
        <v>0</v>
      </c>
      <c r="N1256" s="6">
        <f t="shared" si="30"/>
        <v>0</v>
      </c>
      <c r="T1256" s="6">
        <f t="shared" si="33"/>
        <v>0</v>
      </c>
    </row>
    <row r="1257" spans="8:20" x14ac:dyDescent="0.3">
      <c r="H1257" s="6">
        <f t="shared" si="31"/>
        <v>0</v>
      </c>
      <c r="M1257" s="6">
        <f t="shared" si="32"/>
        <v>0</v>
      </c>
      <c r="N1257" s="6">
        <f t="shared" si="30"/>
        <v>0</v>
      </c>
      <c r="T1257" s="6">
        <f t="shared" si="33"/>
        <v>0</v>
      </c>
    </row>
    <row r="1258" spans="8:20" x14ac:dyDescent="0.3">
      <c r="H1258" s="6">
        <f t="shared" si="31"/>
        <v>0</v>
      </c>
      <c r="M1258" s="6">
        <f t="shared" si="32"/>
        <v>0</v>
      </c>
      <c r="N1258" s="6">
        <f t="shared" si="30"/>
        <v>0</v>
      </c>
      <c r="T1258" s="6">
        <f t="shared" si="33"/>
        <v>0</v>
      </c>
    </row>
    <row r="1259" spans="8:20" x14ac:dyDescent="0.3">
      <c r="H1259" s="6">
        <f t="shared" si="31"/>
        <v>0</v>
      </c>
      <c r="M1259" s="6">
        <f t="shared" si="32"/>
        <v>0</v>
      </c>
      <c r="N1259" s="6">
        <f t="shared" si="30"/>
        <v>0</v>
      </c>
      <c r="T1259" s="6">
        <f t="shared" si="33"/>
        <v>0</v>
      </c>
    </row>
    <row r="1260" spans="8:20" x14ac:dyDescent="0.3">
      <c r="H1260" s="6">
        <f t="shared" si="31"/>
        <v>0</v>
      </c>
      <c r="M1260" s="6">
        <f t="shared" si="32"/>
        <v>0</v>
      </c>
      <c r="N1260" s="6">
        <f t="shared" si="30"/>
        <v>0</v>
      </c>
      <c r="T1260" s="6">
        <f t="shared" si="33"/>
        <v>0</v>
      </c>
    </row>
    <row r="1261" spans="8:20" x14ac:dyDescent="0.3">
      <c r="H1261" s="6">
        <f t="shared" si="31"/>
        <v>0</v>
      </c>
      <c r="M1261" s="6">
        <f t="shared" si="32"/>
        <v>0</v>
      </c>
      <c r="N1261" s="6">
        <f t="shared" si="30"/>
        <v>0</v>
      </c>
      <c r="T1261" s="6">
        <f t="shared" si="33"/>
        <v>0</v>
      </c>
    </row>
    <row r="1262" spans="8:20" x14ac:dyDescent="0.3">
      <c r="H1262" s="6">
        <f t="shared" si="31"/>
        <v>0</v>
      </c>
      <c r="M1262" s="6">
        <f t="shared" si="32"/>
        <v>0</v>
      </c>
      <c r="N1262" s="6">
        <f t="shared" si="30"/>
        <v>0</v>
      </c>
      <c r="T1262" s="6">
        <f t="shared" si="33"/>
        <v>0</v>
      </c>
    </row>
    <row r="1263" spans="8:20" x14ac:dyDescent="0.3">
      <c r="H1263" s="6">
        <f t="shared" si="31"/>
        <v>0</v>
      </c>
      <c r="M1263" s="6">
        <f t="shared" si="32"/>
        <v>0</v>
      </c>
      <c r="N1263" s="6">
        <f t="shared" si="30"/>
        <v>0</v>
      </c>
      <c r="T1263" s="6">
        <f t="shared" si="33"/>
        <v>0</v>
      </c>
    </row>
    <row r="1264" spans="8:20" x14ac:dyDescent="0.3">
      <c r="H1264" s="6">
        <f t="shared" si="31"/>
        <v>0</v>
      </c>
      <c r="M1264" s="6">
        <f t="shared" si="32"/>
        <v>0</v>
      </c>
      <c r="N1264" s="6">
        <f t="shared" si="30"/>
        <v>0</v>
      </c>
      <c r="T1264" s="6">
        <f t="shared" si="33"/>
        <v>0</v>
      </c>
    </row>
    <row r="1265" spans="8:20" x14ac:dyDescent="0.3">
      <c r="H1265" s="6">
        <f t="shared" si="31"/>
        <v>0</v>
      </c>
      <c r="M1265" s="6">
        <f t="shared" si="32"/>
        <v>0</v>
      </c>
      <c r="N1265" s="6">
        <f t="shared" si="30"/>
        <v>0</v>
      </c>
      <c r="T1265" s="6">
        <f t="shared" si="33"/>
        <v>0</v>
      </c>
    </row>
    <row r="1266" spans="8:20" x14ac:dyDescent="0.3">
      <c r="H1266" s="6">
        <f t="shared" si="31"/>
        <v>0</v>
      </c>
      <c r="M1266" s="6">
        <f t="shared" si="32"/>
        <v>0</v>
      </c>
      <c r="N1266" s="6">
        <f t="shared" si="30"/>
        <v>0</v>
      </c>
      <c r="T1266" s="6">
        <f t="shared" si="33"/>
        <v>0</v>
      </c>
    </row>
    <row r="1267" spans="8:20" x14ac:dyDescent="0.3">
      <c r="H1267" s="6">
        <f t="shared" si="31"/>
        <v>0</v>
      </c>
      <c r="M1267" s="6">
        <f t="shared" si="32"/>
        <v>0</v>
      </c>
      <c r="N1267" s="6">
        <f t="shared" si="30"/>
        <v>0</v>
      </c>
      <c r="T1267" s="6">
        <f t="shared" si="33"/>
        <v>0</v>
      </c>
    </row>
    <row r="1268" spans="8:20" x14ac:dyDescent="0.3">
      <c r="H1268" s="6">
        <f t="shared" si="31"/>
        <v>0</v>
      </c>
      <c r="M1268" s="6">
        <f t="shared" si="32"/>
        <v>0</v>
      </c>
      <c r="N1268" s="6">
        <f t="shared" si="30"/>
        <v>0</v>
      </c>
      <c r="T1268" s="6">
        <f t="shared" si="33"/>
        <v>0</v>
      </c>
    </row>
    <row r="1269" spans="8:20" x14ac:dyDescent="0.3">
      <c r="H1269" s="6">
        <f t="shared" si="31"/>
        <v>0</v>
      </c>
      <c r="M1269" s="6">
        <f t="shared" si="32"/>
        <v>0</v>
      </c>
      <c r="N1269" s="6">
        <f t="shared" si="30"/>
        <v>0</v>
      </c>
      <c r="T1269" s="6">
        <f t="shared" si="33"/>
        <v>0</v>
      </c>
    </row>
    <row r="1270" spans="8:20" x14ac:dyDescent="0.3">
      <c r="H1270" s="6">
        <f t="shared" si="31"/>
        <v>0</v>
      </c>
      <c r="M1270" s="6">
        <f t="shared" si="32"/>
        <v>0</v>
      </c>
      <c r="N1270" s="6">
        <f t="shared" si="30"/>
        <v>0</v>
      </c>
      <c r="T1270" s="6">
        <f t="shared" si="33"/>
        <v>0</v>
      </c>
    </row>
    <row r="1271" spans="8:20" x14ac:dyDescent="0.3">
      <c r="H1271" s="6">
        <f t="shared" si="31"/>
        <v>0</v>
      </c>
      <c r="M1271" s="6">
        <f t="shared" si="32"/>
        <v>0</v>
      </c>
      <c r="N1271" s="6">
        <f t="shared" si="30"/>
        <v>0</v>
      </c>
      <c r="T1271" s="6">
        <f t="shared" si="33"/>
        <v>0</v>
      </c>
    </row>
    <row r="1272" spans="8:20" x14ac:dyDescent="0.3">
      <c r="H1272" s="6">
        <f t="shared" si="31"/>
        <v>0</v>
      </c>
      <c r="M1272" s="6">
        <f t="shared" si="32"/>
        <v>0</v>
      </c>
      <c r="N1272" s="6">
        <f t="shared" si="30"/>
        <v>0</v>
      </c>
      <c r="T1272" s="6">
        <f t="shared" si="33"/>
        <v>0</v>
      </c>
    </row>
    <row r="1273" spans="8:20" x14ac:dyDescent="0.3">
      <c r="H1273" s="6">
        <f t="shared" si="31"/>
        <v>0</v>
      </c>
      <c r="M1273" s="6">
        <f t="shared" si="32"/>
        <v>0</v>
      </c>
      <c r="N1273" s="6">
        <f t="shared" si="30"/>
        <v>0</v>
      </c>
      <c r="T1273" s="6">
        <f t="shared" si="33"/>
        <v>0</v>
      </c>
    </row>
    <row r="1274" spans="8:20" x14ac:dyDescent="0.3">
      <c r="H1274" s="6">
        <f t="shared" si="31"/>
        <v>0</v>
      </c>
      <c r="M1274" s="6">
        <f t="shared" si="32"/>
        <v>0</v>
      </c>
      <c r="N1274" s="6">
        <f t="shared" si="30"/>
        <v>0</v>
      </c>
      <c r="T1274" s="6">
        <f t="shared" si="33"/>
        <v>0</v>
      </c>
    </row>
    <row r="1275" spans="8:20" x14ac:dyDescent="0.3">
      <c r="H1275" s="6">
        <f t="shared" si="31"/>
        <v>0</v>
      </c>
      <c r="M1275" s="6">
        <f t="shared" si="32"/>
        <v>0</v>
      </c>
      <c r="N1275" s="6">
        <f t="shared" si="30"/>
        <v>0</v>
      </c>
      <c r="T1275" s="6">
        <f t="shared" si="33"/>
        <v>0</v>
      </c>
    </row>
    <row r="1276" spans="8:20" x14ac:dyDescent="0.3">
      <c r="H1276" s="6">
        <f t="shared" si="31"/>
        <v>0</v>
      </c>
      <c r="M1276" s="6">
        <f t="shared" si="32"/>
        <v>0</v>
      </c>
      <c r="N1276" s="6">
        <f t="shared" si="30"/>
        <v>0</v>
      </c>
      <c r="T1276" s="6">
        <f t="shared" si="33"/>
        <v>0</v>
      </c>
    </row>
    <row r="1277" spans="8:20" x14ac:dyDescent="0.3">
      <c r="H1277" s="6">
        <f t="shared" si="31"/>
        <v>0</v>
      </c>
      <c r="M1277" s="6">
        <f t="shared" si="32"/>
        <v>0</v>
      </c>
      <c r="N1277" s="6">
        <f t="shared" si="30"/>
        <v>0</v>
      </c>
      <c r="T1277" s="6">
        <f t="shared" si="33"/>
        <v>0</v>
      </c>
    </row>
    <row r="1278" spans="8:20" x14ac:dyDescent="0.3">
      <c r="H1278" s="6">
        <f t="shared" si="31"/>
        <v>0</v>
      </c>
      <c r="M1278" s="6">
        <f t="shared" si="32"/>
        <v>0</v>
      </c>
      <c r="N1278" s="6">
        <f t="shared" si="30"/>
        <v>0</v>
      </c>
      <c r="T1278" s="6">
        <f t="shared" si="33"/>
        <v>0</v>
      </c>
    </row>
    <row r="1279" spans="8:20" x14ac:dyDescent="0.3">
      <c r="H1279" s="6">
        <f t="shared" si="31"/>
        <v>0</v>
      </c>
      <c r="M1279" s="6">
        <f t="shared" si="32"/>
        <v>0</v>
      </c>
      <c r="N1279" s="6">
        <f t="shared" si="30"/>
        <v>0</v>
      </c>
      <c r="T1279" s="6">
        <f t="shared" si="33"/>
        <v>0</v>
      </c>
    </row>
    <row r="1280" spans="8:20" x14ac:dyDescent="0.3">
      <c r="H1280" s="6">
        <f t="shared" si="31"/>
        <v>0</v>
      </c>
      <c r="M1280" s="6">
        <f t="shared" si="32"/>
        <v>0</v>
      </c>
      <c r="N1280" s="6">
        <f t="shared" si="30"/>
        <v>0</v>
      </c>
      <c r="T1280" s="6">
        <f t="shared" si="33"/>
        <v>0</v>
      </c>
    </row>
    <row r="1281" spans="8:20" x14ac:dyDescent="0.3">
      <c r="H1281" s="6">
        <f t="shared" si="31"/>
        <v>0</v>
      </c>
      <c r="M1281" s="6">
        <f t="shared" si="32"/>
        <v>0</v>
      </c>
      <c r="N1281" s="6">
        <f t="shared" ref="N1281:N1344" si="34">(E1281+J1281)/2</f>
        <v>0</v>
      </c>
      <c r="T1281" s="6">
        <f t="shared" si="33"/>
        <v>0</v>
      </c>
    </row>
    <row r="1282" spans="8:20" x14ac:dyDescent="0.3">
      <c r="H1282" s="6">
        <f t="shared" si="31"/>
        <v>0</v>
      </c>
      <c r="M1282" s="6">
        <f t="shared" si="32"/>
        <v>0</v>
      </c>
      <c r="N1282" s="6">
        <f t="shared" si="34"/>
        <v>0</v>
      </c>
      <c r="T1282" s="6">
        <f t="shared" si="33"/>
        <v>0</v>
      </c>
    </row>
    <row r="1283" spans="8:20" x14ac:dyDescent="0.3">
      <c r="H1283" s="6">
        <f t="shared" si="31"/>
        <v>0</v>
      </c>
      <c r="M1283" s="6">
        <f t="shared" si="32"/>
        <v>0</v>
      </c>
      <c r="N1283" s="6">
        <f t="shared" si="34"/>
        <v>0</v>
      </c>
      <c r="T1283" s="6">
        <f t="shared" si="33"/>
        <v>0</v>
      </c>
    </row>
    <row r="1284" spans="8:20" x14ac:dyDescent="0.3">
      <c r="H1284" s="6">
        <f t="shared" si="31"/>
        <v>0</v>
      </c>
      <c r="M1284" s="6">
        <f t="shared" si="32"/>
        <v>0</v>
      </c>
      <c r="N1284" s="6">
        <f t="shared" si="34"/>
        <v>0</v>
      </c>
      <c r="T1284" s="6">
        <f t="shared" si="33"/>
        <v>0</v>
      </c>
    </row>
    <row r="1285" spans="8:20" x14ac:dyDescent="0.3">
      <c r="H1285" s="6">
        <f t="shared" si="31"/>
        <v>0</v>
      </c>
      <c r="M1285" s="6">
        <f t="shared" si="32"/>
        <v>0</v>
      </c>
      <c r="N1285" s="6">
        <f t="shared" si="34"/>
        <v>0</v>
      </c>
      <c r="T1285" s="6">
        <f t="shared" si="33"/>
        <v>0</v>
      </c>
    </row>
    <row r="1286" spans="8:20" x14ac:dyDescent="0.3">
      <c r="H1286" s="6">
        <f t="shared" si="31"/>
        <v>0</v>
      </c>
      <c r="M1286" s="6">
        <f t="shared" si="32"/>
        <v>0</v>
      </c>
      <c r="N1286" s="6">
        <f t="shared" si="34"/>
        <v>0</v>
      </c>
      <c r="T1286" s="6">
        <f t="shared" si="33"/>
        <v>0</v>
      </c>
    </row>
    <row r="1287" spans="8:20" x14ac:dyDescent="0.3">
      <c r="H1287" s="6">
        <f t="shared" si="31"/>
        <v>0</v>
      </c>
      <c r="M1287" s="6">
        <f t="shared" si="32"/>
        <v>0</v>
      </c>
      <c r="N1287" s="6">
        <f t="shared" si="34"/>
        <v>0</v>
      </c>
      <c r="T1287" s="6">
        <f t="shared" si="33"/>
        <v>0</v>
      </c>
    </row>
    <row r="1288" spans="8:20" x14ac:dyDescent="0.3">
      <c r="H1288" s="6">
        <f t="shared" si="31"/>
        <v>0</v>
      </c>
      <c r="M1288" s="6">
        <f t="shared" si="32"/>
        <v>0</v>
      </c>
      <c r="N1288" s="6">
        <f t="shared" si="34"/>
        <v>0</v>
      </c>
      <c r="T1288" s="6">
        <f t="shared" si="33"/>
        <v>0</v>
      </c>
    </row>
    <row r="1289" spans="8:20" x14ac:dyDescent="0.3">
      <c r="H1289" s="6">
        <f t="shared" si="31"/>
        <v>0</v>
      </c>
      <c r="M1289" s="6">
        <f t="shared" si="32"/>
        <v>0</v>
      </c>
      <c r="N1289" s="6">
        <f t="shared" si="34"/>
        <v>0</v>
      </c>
      <c r="T1289" s="6">
        <f t="shared" si="33"/>
        <v>0</v>
      </c>
    </row>
    <row r="1290" spans="8:20" x14ac:dyDescent="0.3">
      <c r="H1290" s="6">
        <f t="shared" si="31"/>
        <v>0</v>
      </c>
      <c r="M1290" s="6">
        <f t="shared" si="32"/>
        <v>0</v>
      </c>
      <c r="N1290" s="6">
        <f t="shared" si="34"/>
        <v>0</v>
      </c>
      <c r="T1290" s="6">
        <f t="shared" si="33"/>
        <v>0</v>
      </c>
    </row>
    <row r="1291" spans="8:20" x14ac:dyDescent="0.3">
      <c r="H1291" s="6">
        <f t="shared" si="31"/>
        <v>0</v>
      </c>
      <c r="M1291" s="6">
        <f t="shared" si="32"/>
        <v>0</v>
      </c>
      <c r="N1291" s="6">
        <f t="shared" si="34"/>
        <v>0</v>
      </c>
      <c r="T1291" s="6">
        <f t="shared" si="33"/>
        <v>0</v>
      </c>
    </row>
    <row r="1292" spans="8:20" x14ac:dyDescent="0.3">
      <c r="H1292" s="6">
        <f t="shared" si="31"/>
        <v>0</v>
      </c>
      <c r="M1292" s="6">
        <f t="shared" si="32"/>
        <v>0</v>
      </c>
      <c r="N1292" s="6">
        <f t="shared" si="34"/>
        <v>0</v>
      </c>
      <c r="T1292" s="6">
        <f t="shared" si="33"/>
        <v>0</v>
      </c>
    </row>
    <row r="1293" spans="8:20" x14ac:dyDescent="0.3">
      <c r="H1293" s="6">
        <f t="shared" si="31"/>
        <v>0</v>
      </c>
      <c r="M1293" s="6">
        <f t="shared" si="32"/>
        <v>0</v>
      </c>
      <c r="N1293" s="6">
        <f t="shared" si="34"/>
        <v>0</v>
      </c>
      <c r="T1293" s="6">
        <f t="shared" si="33"/>
        <v>0</v>
      </c>
    </row>
    <row r="1294" spans="8:20" x14ac:dyDescent="0.3">
      <c r="H1294" s="6">
        <f t="shared" si="31"/>
        <v>0</v>
      </c>
      <c r="M1294" s="6">
        <f t="shared" si="32"/>
        <v>0</v>
      </c>
      <c r="N1294" s="6">
        <f t="shared" si="34"/>
        <v>0</v>
      </c>
      <c r="T1294" s="6">
        <f t="shared" si="33"/>
        <v>0</v>
      </c>
    </row>
    <row r="1295" spans="8:20" x14ac:dyDescent="0.3">
      <c r="H1295" s="6">
        <f t="shared" si="31"/>
        <v>0</v>
      </c>
      <c r="M1295" s="6">
        <f t="shared" si="32"/>
        <v>0</v>
      </c>
      <c r="N1295" s="6">
        <f t="shared" si="34"/>
        <v>0</v>
      </c>
      <c r="T1295" s="6">
        <f t="shared" si="33"/>
        <v>0</v>
      </c>
    </row>
    <row r="1296" spans="8:20" x14ac:dyDescent="0.3">
      <c r="H1296" s="6">
        <f t="shared" si="31"/>
        <v>0</v>
      </c>
      <c r="M1296" s="6">
        <f t="shared" si="32"/>
        <v>0</v>
      </c>
      <c r="N1296" s="6">
        <f t="shared" si="34"/>
        <v>0</v>
      </c>
      <c r="T1296" s="6">
        <f t="shared" si="33"/>
        <v>0</v>
      </c>
    </row>
    <row r="1297" spans="8:20" x14ac:dyDescent="0.3">
      <c r="H1297" s="6">
        <f t="shared" si="31"/>
        <v>0</v>
      </c>
      <c r="M1297" s="6">
        <f t="shared" si="32"/>
        <v>0</v>
      </c>
      <c r="N1297" s="6">
        <f t="shared" si="34"/>
        <v>0</v>
      </c>
      <c r="T1297" s="6">
        <f t="shared" si="33"/>
        <v>0</v>
      </c>
    </row>
    <row r="1298" spans="8:20" x14ac:dyDescent="0.3">
      <c r="H1298" s="6">
        <f t="shared" si="31"/>
        <v>0</v>
      </c>
      <c r="M1298" s="6">
        <f t="shared" si="32"/>
        <v>0</v>
      </c>
      <c r="N1298" s="6">
        <f t="shared" si="34"/>
        <v>0</v>
      </c>
      <c r="T1298" s="6">
        <f t="shared" si="33"/>
        <v>0</v>
      </c>
    </row>
    <row r="1299" spans="8:20" x14ac:dyDescent="0.3">
      <c r="H1299" s="6">
        <f t="shared" si="31"/>
        <v>0</v>
      </c>
      <c r="M1299" s="6">
        <f t="shared" si="32"/>
        <v>0</v>
      </c>
      <c r="N1299" s="6">
        <f t="shared" si="34"/>
        <v>0</v>
      </c>
      <c r="T1299" s="6">
        <f t="shared" si="33"/>
        <v>0</v>
      </c>
    </row>
    <row r="1300" spans="8:20" x14ac:dyDescent="0.3">
      <c r="H1300" s="6">
        <f t="shared" ref="H1300:H1363" si="35">F1300+G1300/2</f>
        <v>0</v>
      </c>
      <c r="M1300" s="6">
        <f t="shared" ref="M1300:M1363" si="36">K1300+L1300/2</f>
        <v>0</v>
      </c>
      <c r="N1300" s="6">
        <f t="shared" si="34"/>
        <v>0</v>
      </c>
      <c r="T1300" s="6">
        <f t="shared" ref="T1300:T1363" si="37">R1300+S1300/2</f>
        <v>0</v>
      </c>
    </row>
    <row r="1301" spans="8:20" x14ac:dyDescent="0.3">
      <c r="H1301" s="6">
        <f t="shared" si="35"/>
        <v>0</v>
      </c>
      <c r="M1301" s="6">
        <f t="shared" si="36"/>
        <v>0</v>
      </c>
      <c r="N1301" s="6">
        <f t="shared" si="34"/>
        <v>0</v>
      </c>
      <c r="T1301" s="6">
        <f t="shared" si="37"/>
        <v>0</v>
      </c>
    </row>
    <row r="1302" spans="8:20" x14ac:dyDescent="0.3">
      <c r="H1302" s="6">
        <f t="shared" si="35"/>
        <v>0</v>
      </c>
      <c r="M1302" s="6">
        <f t="shared" si="36"/>
        <v>0</v>
      </c>
      <c r="N1302" s="6">
        <f t="shared" si="34"/>
        <v>0</v>
      </c>
      <c r="T1302" s="6">
        <f t="shared" si="37"/>
        <v>0</v>
      </c>
    </row>
    <row r="1303" spans="8:20" x14ac:dyDescent="0.3">
      <c r="H1303" s="6">
        <f t="shared" si="35"/>
        <v>0</v>
      </c>
      <c r="M1303" s="6">
        <f t="shared" si="36"/>
        <v>0</v>
      </c>
      <c r="N1303" s="6">
        <f t="shared" si="34"/>
        <v>0</v>
      </c>
      <c r="T1303" s="6">
        <f t="shared" si="37"/>
        <v>0</v>
      </c>
    </row>
    <row r="1304" spans="8:20" x14ac:dyDescent="0.3">
      <c r="H1304" s="6">
        <f t="shared" si="35"/>
        <v>0</v>
      </c>
      <c r="M1304" s="6">
        <f t="shared" si="36"/>
        <v>0</v>
      </c>
      <c r="N1304" s="6">
        <f t="shared" si="34"/>
        <v>0</v>
      </c>
      <c r="T1304" s="6">
        <f t="shared" si="37"/>
        <v>0</v>
      </c>
    </row>
    <row r="1305" spans="8:20" x14ac:dyDescent="0.3">
      <c r="H1305" s="6">
        <f t="shared" si="35"/>
        <v>0</v>
      </c>
      <c r="M1305" s="6">
        <f t="shared" si="36"/>
        <v>0</v>
      </c>
      <c r="N1305" s="6">
        <f t="shared" si="34"/>
        <v>0</v>
      </c>
      <c r="T1305" s="6">
        <f t="shared" si="37"/>
        <v>0</v>
      </c>
    </row>
    <row r="1306" spans="8:20" x14ac:dyDescent="0.3">
      <c r="H1306" s="6">
        <f t="shared" si="35"/>
        <v>0</v>
      </c>
      <c r="M1306" s="6">
        <f t="shared" si="36"/>
        <v>0</v>
      </c>
      <c r="N1306" s="6">
        <f t="shared" si="34"/>
        <v>0</v>
      </c>
      <c r="T1306" s="6">
        <f t="shared" si="37"/>
        <v>0</v>
      </c>
    </row>
    <row r="1307" spans="8:20" x14ac:dyDescent="0.3">
      <c r="H1307" s="6">
        <f t="shared" si="35"/>
        <v>0</v>
      </c>
      <c r="M1307" s="6">
        <f t="shared" si="36"/>
        <v>0</v>
      </c>
      <c r="N1307" s="6">
        <f t="shared" si="34"/>
        <v>0</v>
      </c>
      <c r="T1307" s="6">
        <f t="shared" si="37"/>
        <v>0</v>
      </c>
    </row>
    <row r="1308" spans="8:20" x14ac:dyDescent="0.3">
      <c r="H1308" s="6">
        <f t="shared" si="35"/>
        <v>0</v>
      </c>
      <c r="M1308" s="6">
        <f t="shared" si="36"/>
        <v>0</v>
      </c>
      <c r="N1308" s="6">
        <f t="shared" si="34"/>
        <v>0</v>
      </c>
      <c r="T1308" s="6">
        <f t="shared" si="37"/>
        <v>0</v>
      </c>
    </row>
    <row r="1309" spans="8:20" x14ac:dyDescent="0.3">
      <c r="H1309" s="6">
        <f t="shared" si="35"/>
        <v>0</v>
      </c>
      <c r="M1309" s="6">
        <f t="shared" si="36"/>
        <v>0</v>
      </c>
      <c r="N1309" s="6">
        <f t="shared" si="34"/>
        <v>0</v>
      </c>
      <c r="T1309" s="6">
        <f t="shared" si="37"/>
        <v>0</v>
      </c>
    </row>
    <row r="1310" spans="8:20" x14ac:dyDescent="0.3">
      <c r="H1310" s="6">
        <f t="shared" si="35"/>
        <v>0</v>
      </c>
      <c r="M1310" s="6">
        <f t="shared" si="36"/>
        <v>0</v>
      </c>
      <c r="N1310" s="6">
        <f t="shared" si="34"/>
        <v>0</v>
      </c>
      <c r="T1310" s="6">
        <f t="shared" si="37"/>
        <v>0</v>
      </c>
    </row>
    <row r="1311" spans="8:20" x14ac:dyDescent="0.3">
      <c r="H1311" s="6">
        <f t="shared" si="35"/>
        <v>0</v>
      </c>
      <c r="M1311" s="6">
        <f t="shared" si="36"/>
        <v>0</v>
      </c>
      <c r="N1311" s="6">
        <f t="shared" si="34"/>
        <v>0</v>
      </c>
      <c r="T1311" s="6">
        <f t="shared" si="37"/>
        <v>0</v>
      </c>
    </row>
    <row r="1312" spans="8:20" x14ac:dyDescent="0.3">
      <c r="H1312" s="6">
        <f t="shared" si="35"/>
        <v>0</v>
      </c>
      <c r="M1312" s="6">
        <f t="shared" si="36"/>
        <v>0</v>
      </c>
      <c r="N1312" s="6">
        <f t="shared" si="34"/>
        <v>0</v>
      </c>
      <c r="T1312" s="6">
        <f t="shared" si="37"/>
        <v>0</v>
      </c>
    </row>
    <row r="1313" spans="8:20" x14ac:dyDescent="0.3">
      <c r="H1313" s="6">
        <f t="shared" si="35"/>
        <v>0</v>
      </c>
      <c r="M1313" s="6">
        <f t="shared" si="36"/>
        <v>0</v>
      </c>
      <c r="N1313" s="6">
        <f t="shared" si="34"/>
        <v>0</v>
      </c>
      <c r="T1313" s="6">
        <f t="shared" si="37"/>
        <v>0</v>
      </c>
    </row>
    <row r="1314" spans="8:20" x14ac:dyDescent="0.3">
      <c r="H1314" s="6">
        <f t="shared" si="35"/>
        <v>0</v>
      </c>
      <c r="M1314" s="6">
        <f t="shared" si="36"/>
        <v>0</v>
      </c>
      <c r="N1314" s="6">
        <f t="shared" si="34"/>
        <v>0</v>
      </c>
      <c r="T1314" s="6">
        <f t="shared" si="37"/>
        <v>0</v>
      </c>
    </row>
    <row r="1315" spans="8:20" x14ac:dyDescent="0.3">
      <c r="H1315" s="6">
        <f t="shared" si="35"/>
        <v>0</v>
      </c>
      <c r="M1315" s="6">
        <f t="shared" si="36"/>
        <v>0</v>
      </c>
      <c r="N1315" s="6">
        <f t="shared" si="34"/>
        <v>0</v>
      </c>
      <c r="T1315" s="6">
        <f t="shared" si="37"/>
        <v>0</v>
      </c>
    </row>
    <row r="1316" spans="8:20" x14ac:dyDescent="0.3">
      <c r="H1316" s="6">
        <f t="shared" si="35"/>
        <v>0</v>
      </c>
      <c r="M1316" s="6">
        <f t="shared" si="36"/>
        <v>0</v>
      </c>
      <c r="N1316" s="6">
        <f t="shared" si="34"/>
        <v>0</v>
      </c>
      <c r="T1316" s="6">
        <f t="shared" si="37"/>
        <v>0</v>
      </c>
    </row>
    <row r="1317" spans="8:20" x14ac:dyDescent="0.3">
      <c r="H1317" s="6">
        <f t="shared" si="35"/>
        <v>0</v>
      </c>
      <c r="M1317" s="6">
        <f t="shared" si="36"/>
        <v>0</v>
      </c>
      <c r="N1317" s="6">
        <f t="shared" si="34"/>
        <v>0</v>
      </c>
      <c r="T1317" s="6">
        <f t="shared" si="37"/>
        <v>0</v>
      </c>
    </row>
    <row r="1318" spans="8:20" x14ac:dyDescent="0.3">
      <c r="H1318" s="6">
        <f t="shared" si="35"/>
        <v>0</v>
      </c>
      <c r="M1318" s="6">
        <f t="shared" si="36"/>
        <v>0</v>
      </c>
      <c r="N1318" s="6">
        <f t="shared" si="34"/>
        <v>0</v>
      </c>
      <c r="T1318" s="6">
        <f t="shared" si="37"/>
        <v>0</v>
      </c>
    </row>
    <row r="1319" spans="8:20" x14ac:dyDescent="0.3">
      <c r="H1319" s="6">
        <f t="shared" si="35"/>
        <v>0</v>
      </c>
      <c r="M1319" s="6">
        <f t="shared" si="36"/>
        <v>0</v>
      </c>
      <c r="N1319" s="6">
        <f t="shared" si="34"/>
        <v>0</v>
      </c>
      <c r="T1319" s="6">
        <f t="shared" si="37"/>
        <v>0</v>
      </c>
    </row>
    <row r="1320" spans="8:20" x14ac:dyDescent="0.3">
      <c r="H1320" s="6">
        <f t="shared" si="35"/>
        <v>0</v>
      </c>
      <c r="M1320" s="6">
        <f t="shared" si="36"/>
        <v>0</v>
      </c>
      <c r="N1320" s="6">
        <f t="shared" si="34"/>
        <v>0</v>
      </c>
      <c r="T1320" s="6">
        <f t="shared" si="37"/>
        <v>0</v>
      </c>
    </row>
    <row r="1321" spans="8:20" x14ac:dyDescent="0.3">
      <c r="H1321" s="6">
        <f t="shared" si="35"/>
        <v>0</v>
      </c>
      <c r="M1321" s="6">
        <f t="shared" si="36"/>
        <v>0</v>
      </c>
      <c r="N1321" s="6">
        <f t="shared" si="34"/>
        <v>0</v>
      </c>
      <c r="T1321" s="6">
        <f t="shared" si="37"/>
        <v>0</v>
      </c>
    </row>
    <row r="1322" spans="8:20" x14ac:dyDescent="0.3">
      <c r="H1322" s="6">
        <f t="shared" si="35"/>
        <v>0</v>
      </c>
      <c r="M1322" s="6">
        <f t="shared" si="36"/>
        <v>0</v>
      </c>
      <c r="N1322" s="6">
        <f t="shared" si="34"/>
        <v>0</v>
      </c>
      <c r="T1322" s="6">
        <f t="shared" si="37"/>
        <v>0</v>
      </c>
    </row>
    <row r="1323" spans="8:20" x14ac:dyDescent="0.3">
      <c r="H1323" s="6">
        <f t="shared" si="35"/>
        <v>0</v>
      </c>
      <c r="M1323" s="6">
        <f t="shared" si="36"/>
        <v>0</v>
      </c>
      <c r="N1323" s="6">
        <f t="shared" si="34"/>
        <v>0</v>
      </c>
      <c r="T1323" s="6">
        <f t="shared" si="37"/>
        <v>0</v>
      </c>
    </row>
    <row r="1324" spans="8:20" x14ac:dyDescent="0.3">
      <c r="H1324" s="6">
        <f t="shared" si="35"/>
        <v>0</v>
      </c>
      <c r="M1324" s="6">
        <f t="shared" si="36"/>
        <v>0</v>
      </c>
      <c r="N1324" s="6">
        <f t="shared" si="34"/>
        <v>0</v>
      </c>
      <c r="T1324" s="6">
        <f t="shared" si="37"/>
        <v>0</v>
      </c>
    </row>
    <row r="1325" spans="8:20" x14ac:dyDescent="0.3">
      <c r="H1325" s="6">
        <f t="shared" si="35"/>
        <v>0</v>
      </c>
      <c r="M1325" s="6">
        <f t="shared" si="36"/>
        <v>0</v>
      </c>
      <c r="N1325" s="6">
        <f t="shared" si="34"/>
        <v>0</v>
      </c>
      <c r="T1325" s="6">
        <f t="shared" si="37"/>
        <v>0</v>
      </c>
    </row>
    <row r="1326" spans="8:20" x14ac:dyDescent="0.3">
      <c r="H1326" s="6">
        <f t="shared" si="35"/>
        <v>0</v>
      </c>
      <c r="M1326" s="6">
        <f t="shared" si="36"/>
        <v>0</v>
      </c>
      <c r="N1326" s="6">
        <f t="shared" si="34"/>
        <v>0</v>
      </c>
      <c r="T1326" s="6">
        <f t="shared" si="37"/>
        <v>0</v>
      </c>
    </row>
    <row r="1327" spans="8:20" x14ac:dyDescent="0.3">
      <c r="H1327" s="6">
        <f t="shared" si="35"/>
        <v>0</v>
      </c>
      <c r="M1327" s="6">
        <f t="shared" si="36"/>
        <v>0</v>
      </c>
      <c r="N1327" s="6">
        <f t="shared" si="34"/>
        <v>0</v>
      </c>
      <c r="T1327" s="6">
        <f t="shared" si="37"/>
        <v>0</v>
      </c>
    </row>
    <row r="1328" spans="8:20" x14ac:dyDescent="0.3">
      <c r="H1328" s="6">
        <f t="shared" si="35"/>
        <v>0</v>
      </c>
      <c r="M1328" s="6">
        <f t="shared" si="36"/>
        <v>0</v>
      </c>
      <c r="N1328" s="6">
        <f t="shared" si="34"/>
        <v>0</v>
      </c>
      <c r="T1328" s="6">
        <f t="shared" si="37"/>
        <v>0</v>
      </c>
    </row>
    <row r="1329" spans="8:20" x14ac:dyDescent="0.3">
      <c r="H1329" s="6">
        <f t="shared" si="35"/>
        <v>0</v>
      </c>
      <c r="M1329" s="6">
        <f t="shared" si="36"/>
        <v>0</v>
      </c>
      <c r="N1329" s="6">
        <f t="shared" si="34"/>
        <v>0</v>
      </c>
      <c r="T1329" s="6">
        <f t="shared" si="37"/>
        <v>0</v>
      </c>
    </row>
    <row r="1330" spans="8:20" x14ac:dyDescent="0.3">
      <c r="H1330" s="6">
        <f t="shared" si="35"/>
        <v>0</v>
      </c>
      <c r="M1330" s="6">
        <f t="shared" si="36"/>
        <v>0</v>
      </c>
      <c r="N1330" s="6">
        <f t="shared" si="34"/>
        <v>0</v>
      </c>
      <c r="T1330" s="6">
        <f t="shared" si="37"/>
        <v>0</v>
      </c>
    </row>
    <row r="1331" spans="8:20" x14ac:dyDescent="0.3">
      <c r="H1331" s="6">
        <f t="shared" si="35"/>
        <v>0</v>
      </c>
      <c r="M1331" s="6">
        <f t="shared" si="36"/>
        <v>0</v>
      </c>
      <c r="N1331" s="6">
        <f t="shared" si="34"/>
        <v>0</v>
      </c>
      <c r="T1331" s="6">
        <f t="shared" si="37"/>
        <v>0</v>
      </c>
    </row>
    <row r="1332" spans="8:20" x14ac:dyDescent="0.3">
      <c r="H1332" s="6">
        <f t="shared" si="35"/>
        <v>0</v>
      </c>
      <c r="M1332" s="6">
        <f t="shared" si="36"/>
        <v>0</v>
      </c>
      <c r="N1332" s="6">
        <f t="shared" si="34"/>
        <v>0</v>
      </c>
      <c r="T1332" s="6">
        <f t="shared" si="37"/>
        <v>0</v>
      </c>
    </row>
    <row r="1333" spans="8:20" x14ac:dyDescent="0.3">
      <c r="H1333" s="6">
        <f t="shared" si="35"/>
        <v>0</v>
      </c>
      <c r="M1333" s="6">
        <f t="shared" si="36"/>
        <v>0</v>
      </c>
      <c r="N1333" s="6">
        <f t="shared" si="34"/>
        <v>0</v>
      </c>
      <c r="T1333" s="6">
        <f t="shared" si="37"/>
        <v>0</v>
      </c>
    </row>
    <row r="1334" spans="8:20" x14ac:dyDescent="0.3">
      <c r="H1334" s="6">
        <f t="shared" si="35"/>
        <v>0</v>
      </c>
      <c r="M1334" s="6">
        <f t="shared" si="36"/>
        <v>0</v>
      </c>
      <c r="N1334" s="6">
        <f t="shared" si="34"/>
        <v>0</v>
      </c>
      <c r="T1334" s="6">
        <f t="shared" si="37"/>
        <v>0</v>
      </c>
    </row>
    <row r="1335" spans="8:20" x14ac:dyDescent="0.3">
      <c r="H1335" s="6">
        <f t="shared" si="35"/>
        <v>0</v>
      </c>
      <c r="M1335" s="6">
        <f t="shared" si="36"/>
        <v>0</v>
      </c>
      <c r="N1335" s="6">
        <f t="shared" si="34"/>
        <v>0</v>
      </c>
      <c r="T1335" s="6">
        <f t="shared" si="37"/>
        <v>0</v>
      </c>
    </row>
    <row r="1336" spans="8:20" x14ac:dyDescent="0.3">
      <c r="H1336" s="6">
        <f t="shared" si="35"/>
        <v>0</v>
      </c>
      <c r="M1336" s="6">
        <f t="shared" si="36"/>
        <v>0</v>
      </c>
      <c r="N1336" s="6">
        <f t="shared" si="34"/>
        <v>0</v>
      </c>
      <c r="T1336" s="6">
        <f t="shared" si="37"/>
        <v>0</v>
      </c>
    </row>
    <row r="1337" spans="8:20" x14ac:dyDescent="0.3">
      <c r="H1337" s="6">
        <f t="shared" si="35"/>
        <v>0</v>
      </c>
      <c r="M1337" s="6">
        <f t="shared" si="36"/>
        <v>0</v>
      </c>
      <c r="N1337" s="6">
        <f t="shared" si="34"/>
        <v>0</v>
      </c>
      <c r="T1337" s="6">
        <f t="shared" si="37"/>
        <v>0</v>
      </c>
    </row>
    <row r="1338" spans="8:20" x14ac:dyDescent="0.3">
      <c r="H1338" s="6">
        <f t="shared" si="35"/>
        <v>0</v>
      </c>
      <c r="M1338" s="6">
        <f t="shared" si="36"/>
        <v>0</v>
      </c>
      <c r="N1338" s="6">
        <f t="shared" si="34"/>
        <v>0</v>
      </c>
      <c r="T1338" s="6">
        <f t="shared" si="37"/>
        <v>0</v>
      </c>
    </row>
    <row r="1339" spans="8:20" x14ac:dyDescent="0.3">
      <c r="H1339" s="6">
        <f t="shared" si="35"/>
        <v>0</v>
      </c>
      <c r="M1339" s="6">
        <f t="shared" si="36"/>
        <v>0</v>
      </c>
      <c r="N1339" s="6">
        <f t="shared" si="34"/>
        <v>0</v>
      </c>
      <c r="T1339" s="6">
        <f t="shared" si="37"/>
        <v>0</v>
      </c>
    </row>
    <row r="1340" spans="8:20" x14ac:dyDescent="0.3">
      <c r="H1340" s="6">
        <f t="shared" si="35"/>
        <v>0</v>
      </c>
      <c r="M1340" s="6">
        <f t="shared" si="36"/>
        <v>0</v>
      </c>
      <c r="N1340" s="6">
        <f t="shared" si="34"/>
        <v>0</v>
      </c>
      <c r="T1340" s="6">
        <f t="shared" si="37"/>
        <v>0</v>
      </c>
    </row>
    <row r="1341" spans="8:20" x14ac:dyDescent="0.3">
      <c r="H1341" s="6">
        <f t="shared" si="35"/>
        <v>0</v>
      </c>
      <c r="M1341" s="6">
        <f t="shared" si="36"/>
        <v>0</v>
      </c>
      <c r="N1341" s="6">
        <f t="shared" si="34"/>
        <v>0</v>
      </c>
      <c r="T1341" s="6">
        <f t="shared" si="37"/>
        <v>0</v>
      </c>
    </row>
    <row r="1342" spans="8:20" x14ac:dyDescent="0.3">
      <c r="H1342" s="6">
        <f t="shared" si="35"/>
        <v>0</v>
      </c>
      <c r="M1342" s="6">
        <f t="shared" si="36"/>
        <v>0</v>
      </c>
      <c r="N1342" s="6">
        <f t="shared" si="34"/>
        <v>0</v>
      </c>
      <c r="T1342" s="6">
        <f t="shared" si="37"/>
        <v>0</v>
      </c>
    </row>
    <row r="1343" spans="8:20" x14ac:dyDescent="0.3">
      <c r="H1343" s="6">
        <f t="shared" si="35"/>
        <v>0</v>
      </c>
      <c r="M1343" s="6">
        <f t="shared" si="36"/>
        <v>0</v>
      </c>
      <c r="N1343" s="6">
        <f t="shared" si="34"/>
        <v>0</v>
      </c>
      <c r="T1343" s="6">
        <f t="shared" si="37"/>
        <v>0</v>
      </c>
    </row>
    <row r="1344" spans="8:20" x14ac:dyDescent="0.3">
      <c r="H1344" s="6">
        <f t="shared" si="35"/>
        <v>0</v>
      </c>
      <c r="M1344" s="6">
        <f t="shared" si="36"/>
        <v>0</v>
      </c>
      <c r="N1344" s="6">
        <f t="shared" si="34"/>
        <v>0</v>
      </c>
      <c r="T1344" s="6">
        <f t="shared" si="37"/>
        <v>0</v>
      </c>
    </row>
    <row r="1345" spans="8:20" x14ac:dyDescent="0.3">
      <c r="H1345" s="6">
        <f t="shared" si="35"/>
        <v>0</v>
      </c>
      <c r="M1345" s="6">
        <f t="shared" si="36"/>
        <v>0</v>
      </c>
      <c r="N1345" s="6">
        <f t="shared" ref="N1345:N1380" si="38">(E1345+J1345)/2</f>
        <v>0</v>
      </c>
      <c r="T1345" s="6">
        <f t="shared" si="37"/>
        <v>0</v>
      </c>
    </row>
    <row r="1346" spans="8:20" x14ac:dyDescent="0.3">
      <c r="H1346" s="6">
        <f t="shared" si="35"/>
        <v>0</v>
      </c>
      <c r="M1346" s="6">
        <f t="shared" si="36"/>
        <v>0</v>
      </c>
      <c r="N1346" s="6">
        <f t="shared" si="38"/>
        <v>0</v>
      </c>
      <c r="T1346" s="6">
        <f t="shared" si="37"/>
        <v>0</v>
      </c>
    </row>
    <row r="1347" spans="8:20" x14ac:dyDescent="0.3">
      <c r="H1347" s="6">
        <f t="shared" si="35"/>
        <v>0</v>
      </c>
      <c r="M1347" s="6">
        <f t="shared" si="36"/>
        <v>0</v>
      </c>
      <c r="N1347" s="6">
        <f t="shared" si="38"/>
        <v>0</v>
      </c>
      <c r="T1347" s="6">
        <f t="shared" si="37"/>
        <v>0</v>
      </c>
    </row>
    <row r="1348" spans="8:20" x14ac:dyDescent="0.3">
      <c r="H1348" s="6">
        <f t="shared" si="35"/>
        <v>0</v>
      </c>
      <c r="M1348" s="6">
        <f t="shared" si="36"/>
        <v>0</v>
      </c>
      <c r="N1348" s="6">
        <f t="shared" si="38"/>
        <v>0</v>
      </c>
      <c r="T1348" s="6">
        <f t="shared" si="37"/>
        <v>0</v>
      </c>
    </row>
    <row r="1349" spans="8:20" x14ac:dyDescent="0.3">
      <c r="H1349" s="6">
        <f t="shared" si="35"/>
        <v>0</v>
      </c>
      <c r="M1349" s="6">
        <f t="shared" si="36"/>
        <v>0</v>
      </c>
      <c r="N1349" s="6">
        <f t="shared" si="38"/>
        <v>0</v>
      </c>
      <c r="T1349" s="6">
        <f t="shared" si="37"/>
        <v>0</v>
      </c>
    </row>
    <row r="1350" spans="8:20" x14ac:dyDescent="0.3">
      <c r="H1350" s="6">
        <f t="shared" si="35"/>
        <v>0</v>
      </c>
      <c r="M1350" s="6">
        <f t="shared" si="36"/>
        <v>0</v>
      </c>
      <c r="N1350" s="6">
        <f t="shared" si="38"/>
        <v>0</v>
      </c>
      <c r="T1350" s="6">
        <f t="shared" si="37"/>
        <v>0</v>
      </c>
    </row>
    <row r="1351" spans="8:20" x14ac:dyDescent="0.3">
      <c r="H1351" s="6">
        <f t="shared" si="35"/>
        <v>0</v>
      </c>
      <c r="M1351" s="6">
        <f t="shared" si="36"/>
        <v>0</v>
      </c>
      <c r="N1351" s="6">
        <f t="shared" si="38"/>
        <v>0</v>
      </c>
      <c r="T1351" s="6">
        <f t="shared" si="37"/>
        <v>0</v>
      </c>
    </row>
    <row r="1352" spans="8:20" x14ac:dyDescent="0.3">
      <c r="H1352" s="6">
        <f t="shared" si="35"/>
        <v>0</v>
      </c>
      <c r="M1352" s="6">
        <f t="shared" si="36"/>
        <v>0</v>
      </c>
      <c r="N1352" s="6">
        <f t="shared" si="38"/>
        <v>0</v>
      </c>
      <c r="T1352" s="6">
        <f t="shared" si="37"/>
        <v>0</v>
      </c>
    </row>
    <row r="1353" spans="8:20" x14ac:dyDescent="0.3">
      <c r="H1353" s="6">
        <f t="shared" si="35"/>
        <v>0</v>
      </c>
      <c r="M1353" s="6">
        <f t="shared" si="36"/>
        <v>0</v>
      </c>
      <c r="N1353" s="6">
        <f t="shared" si="38"/>
        <v>0</v>
      </c>
      <c r="T1353" s="6">
        <f t="shared" si="37"/>
        <v>0</v>
      </c>
    </row>
    <row r="1354" spans="8:20" x14ac:dyDescent="0.3">
      <c r="H1354" s="6">
        <f t="shared" si="35"/>
        <v>0</v>
      </c>
      <c r="M1354" s="6">
        <f t="shared" si="36"/>
        <v>0</v>
      </c>
      <c r="N1354" s="6">
        <f t="shared" si="38"/>
        <v>0</v>
      </c>
      <c r="T1354" s="6">
        <f t="shared" si="37"/>
        <v>0</v>
      </c>
    </row>
    <row r="1355" spans="8:20" x14ac:dyDescent="0.3">
      <c r="H1355" s="6">
        <f t="shared" si="35"/>
        <v>0</v>
      </c>
      <c r="M1355" s="6">
        <f t="shared" si="36"/>
        <v>0</v>
      </c>
      <c r="N1355" s="6">
        <f t="shared" si="38"/>
        <v>0</v>
      </c>
      <c r="T1355" s="6">
        <f t="shared" si="37"/>
        <v>0</v>
      </c>
    </row>
    <row r="1356" spans="8:20" x14ac:dyDescent="0.3">
      <c r="H1356" s="6">
        <f t="shared" si="35"/>
        <v>0</v>
      </c>
      <c r="M1356" s="6">
        <f t="shared" si="36"/>
        <v>0</v>
      </c>
      <c r="N1356" s="6">
        <f t="shared" si="38"/>
        <v>0</v>
      </c>
      <c r="T1356" s="6">
        <f t="shared" si="37"/>
        <v>0</v>
      </c>
    </row>
    <row r="1357" spans="8:20" x14ac:dyDescent="0.3">
      <c r="H1357" s="6">
        <f t="shared" si="35"/>
        <v>0</v>
      </c>
      <c r="M1357" s="6">
        <f t="shared" si="36"/>
        <v>0</v>
      </c>
      <c r="N1357" s="6">
        <f t="shared" si="38"/>
        <v>0</v>
      </c>
      <c r="T1357" s="6">
        <f t="shared" si="37"/>
        <v>0</v>
      </c>
    </row>
    <row r="1358" spans="8:20" x14ac:dyDescent="0.3">
      <c r="H1358" s="6">
        <f t="shared" si="35"/>
        <v>0</v>
      </c>
      <c r="M1358" s="6">
        <f t="shared" si="36"/>
        <v>0</v>
      </c>
      <c r="N1358" s="6">
        <f t="shared" si="38"/>
        <v>0</v>
      </c>
      <c r="T1358" s="6">
        <f t="shared" si="37"/>
        <v>0</v>
      </c>
    </row>
    <row r="1359" spans="8:20" x14ac:dyDescent="0.3">
      <c r="H1359" s="6">
        <f t="shared" si="35"/>
        <v>0</v>
      </c>
      <c r="M1359" s="6">
        <f t="shared" si="36"/>
        <v>0</v>
      </c>
      <c r="N1359" s="6">
        <f t="shared" si="38"/>
        <v>0</v>
      </c>
      <c r="T1359" s="6">
        <f t="shared" si="37"/>
        <v>0</v>
      </c>
    </row>
    <row r="1360" spans="8:20" x14ac:dyDescent="0.3">
      <c r="H1360" s="6">
        <f t="shared" si="35"/>
        <v>0</v>
      </c>
      <c r="M1360" s="6">
        <f t="shared" si="36"/>
        <v>0</v>
      </c>
      <c r="N1360" s="6">
        <f t="shared" si="38"/>
        <v>0</v>
      </c>
      <c r="T1360" s="6">
        <f t="shared" si="37"/>
        <v>0</v>
      </c>
    </row>
    <row r="1361" spans="8:20" x14ac:dyDescent="0.3">
      <c r="H1361" s="6">
        <f t="shared" si="35"/>
        <v>0</v>
      </c>
      <c r="M1361" s="6">
        <f t="shared" si="36"/>
        <v>0</v>
      </c>
      <c r="N1361" s="6">
        <f t="shared" si="38"/>
        <v>0</v>
      </c>
      <c r="T1361" s="6">
        <f t="shared" si="37"/>
        <v>0</v>
      </c>
    </row>
    <row r="1362" spans="8:20" x14ac:dyDescent="0.3">
      <c r="H1362" s="6">
        <f t="shared" si="35"/>
        <v>0</v>
      </c>
      <c r="M1362" s="6">
        <f t="shared" si="36"/>
        <v>0</v>
      </c>
      <c r="N1362" s="6">
        <f t="shared" si="38"/>
        <v>0</v>
      </c>
      <c r="T1362" s="6">
        <f t="shared" si="37"/>
        <v>0</v>
      </c>
    </row>
    <row r="1363" spans="8:20" x14ac:dyDescent="0.3">
      <c r="H1363" s="6">
        <f t="shared" si="35"/>
        <v>0</v>
      </c>
      <c r="M1363" s="6">
        <f t="shared" si="36"/>
        <v>0</v>
      </c>
      <c r="N1363" s="6">
        <f t="shared" si="38"/>
        <v>0</v>
      </c>
      <c r="T1363" s="6">
        <f t="shared" si="37"/>
        <v>0</v>
      </c>
    </row>
    <row r="1364" spans="8:20" x14ac:dyDescent="0.3">
      <c r="H1364" s="6">
        <f t="shared" ref="H1364:H1384" si="39">F1364+G1364/2</f>
        <v>0</v>
      </c>
      <c r="M1364" s="6">
        <f t="shared" ref="M1364:M1384" si="40">K1364+L1364/2</f>
        <v>0</v>
      </c>
      <c r="N1364" s="6">
        <f t="shared" si="38"/>
        <v>0</v>
      </c>
      <c r="T1364" s="6">
        <f t="shared" ref="T1364:T1384" si="41">R1364+S1364/2</f>
        <v>0</v>
      </c>
    </row>
    <row r="1365" spans="8:20" x14ac:dyDescent="0.3">
      <c r="H1365" s="6">
        <f t="shared" si="39"/>
        <v>0</v>
      </c>
      <c r="M1365" s="6">
        <f t="shared" si="40"/>
        <v>0</v>
      </c>
      <c r="N1365" s="6">
        <f t="shared" si="38"/>
        <v>0</v>
      </c>
      <c r="T1365" s="6">
        <f t="shared" si="41"/>
        <v>0</v>
      </c>
    </row>
    <row r="1366" spans="8:20" x14ac:dyDescent="0.3">
      <c r="H1366" s="6">
        <f t="shared" si="39"/>
        <v>0</v>
      </c>
      <c r="M1366" s="6">
        <f t="shared" si="40"/>
        <v>0</v>
      </c>
      <c r="N1366" s="6">
        <f t="shared" si="38"/>
        <v>0</v>
      </c>
      <c r="T1366" s="6">
        <f t="shared" si="41"/>
        <v>0</v>
      </c>
    </row>
    <row r="1367" spans="8:20" x14ac:dyDescent="0.3">
      <c r="H1367" s="6">
        <f t="shared" si="39"/>
        <v>0</v>
      </c>
      <c r="M1367" s="6">
        <f t="shared" si="40"/>
        <v>0</v>
      </c>
      <c r="N1367" s="6">
        <f t="shared" si="38"/>
        <v>0</v>
      </c>
      <c r="T1367" s="6">
        <f t="shared" si="41"/>
        <v>0</v>
      </c>
    </row>
    <row r="1368" spans="8:20" x14ac:dyDescent="0.3">
      <c r="H1368" s="6">
        <f t="shared" si="39"/>
        <v>0</v>
      </c>
      <c r="M1368" s="6">
        <f t="shared" si="40"/>
        <v>0</v>
      </c>
      <c r="N1368" s="6">
        <f t="shared" si="38"/>
        <v>0</v>
      </c>
      <c r="T1368" s="6">
        <f t="shared" si="41"/>
        <v>0</v>
      </c>
    </row>
    <row r="1369" spans="8:20" x14ac:dyDescent="0.3">
      <c r="H1369" s="6">
        <f t="shared" si="39"/>
        <v>0</v>
      </c>
      <c r="M1369" s="6">
        <f t="shared" si="40"/>
        <v>0</v>
      </c>
      <c r="N1369" s="6">
        <f t="shared" si="38"/>
        <v>0</v>
      </c>
      <c r="T1369" s="6">
        <f t="shared" si="41"/>
        <v>0</v>
      </c>
    </row>
    <row r="1370" spans="8:20" x14ac:dyDescent="0.3">
      <c r="H1370" s="6">
        <f t="shared" si="39"/>
        <v>0</v>
      </c>
      <c r="M1370" s="6">
        <f t="shared" si="40"/>
        <v>0</v>
      </c>
      <c r="N1370" s="6">
        <f t="shared" si="38"/>
        <v>0</v>
      </c>
      <c r="T1370" s="6">
        <f t="shared" si="41"/>
        <v>0</v>
      </c>
    </row>
    <row r="1371" spans="8:20" x14ac:dyDescent="0.3">
      <c r="H1371" s="6">
        <f t="shared" si="39"/>
        <v>0</v>
      </c>
      <c r="M1371" s="6">
        <f t="shared" si="40"/>
        <v>0</v>
      </c>
      <c r="N1371" s="6">
        <f t="shared" si="38"/>
        <v>0</v>
      </c>
      <c r="T1371" s="6">
        <f t="shared" si="41"/>
        <v>0</v>
      </c>
    </row>
    <row r="1372" spans="8:20" x14ac:dyDescent="0.3">
      <c r="H1372" s="6">
        <f t="shared" si="39"/>
        <v>0</v>
      </c>
      <c r="M1372" s="6">
        <f t="shared" si="40"/>
        <v>0</v>
      </c>
      <c r="N1372" s="6">
        <f t="shared" si="38"/>
        <v>0</v>
      </c>
      <c r="T1372" s="6">
        <f t="shared" si="41"/>
        <v>0</v>
      </c>
    </row>
    <row r="1373" spans="8:20" x14ac:dyDescent="0.3">
      <c r="H1373" s="6">
        <f t="shared" si="39"/>
        <v>0</v>
      </c>
      <c r="M1373" s="6">
        <f t="shared" si="40"/>
        <v>0</v>
      </c>
      <c r="N1373" s="6">
        <f t="shared" si="38"/>
        <v>0</v>
      </c>
      <c r="T1373" s="6">
        <f t="shared" si="41"/>
        <v>0</v>
      </c>
    </row>
    <row r="1374" spans="8:20" x14ac:dyDescent="0.3">
      <c r="H1374" s="6">
        <f t="shared" si="39"/>
        <v>0</v>
      </c>
      <c r="M1374" s="6">
        <f t="shared" si="40"/>
        <v>0</v>
      </c>
      <c r="N1374" s="6">
        <f t="shared" si="38"/>
        <v>0</v>
      </c>
      <c r="T1374" s="6">
        <f t="shared" si="41"/>
        <v>0</v>
      </c>
    </row>
    <row r="1375" spans="8:20" x14ac:dyDescent="0.3">
      <c r="H1375" s="6">
        <f t="shared" si="39"/>
        <v>0</v>
      </c>
      <c r="M1375" s="6">
        <f t="shared" si="40"/>
        <v>0</v>
      </c>
      <c r="N1375" s="6">
        <f t="shared" si="38"/>
        <v>0</v>
      </c>
      <c r="T1375" s="6">
        <f t="shared" si="41"/>
        <v>0</v>
      </c>
    </row>
    <row r="1376" spans="8:20" x14ac:dyDescent="0.3">
      <c r="H1376" s="6">
        <f t="shared" si="39"/>
        <v>0</v>
      </c>
      <c r="M1376" s="6">
        <f t="shared" si="40"/>
        <v>0</v>
      </c>
      <c r="N1376" s="6">
        <f t="shared" si="38"/>
        <v>0</v>
      </c>
      <c r="T1376" s="6">
        <f t="shared" si="41"/>
        <v>0</v>
      </c>
    </row>
    <row r="1377" spans="8:20" x14ac:dyDescent="0.3">
      <c r="H1377" s="6">
        <f t="shared" si="39"/>
        <v>0</v>
      </c>
      <c r="M1377" s="6">
        <f t="shared" si="40"/>
        <v>0</v>
      </c>
      <c r="N1377" s="6">
        <f t="shared" si="38"/>
        <v>0</v>
      </c>
      <c r="T1377" s="6">
        <f t="shared" si="41"/>
        <v>0</v>
      </c>
    </row>
    <row r="1378" spans="8:20" x14ac:dyDescent="0.3">
      <c r="H1378" s="6">
        <f t="shared" si="39"/>
        <v>0</v>
      </c>
      <c r="M1378" s="6">
        <f t="shared" si="40"/>
        <v>0</v>
      </c>
      <c r="N1378" s="6">
        <f t="shared" si="38"/>
        <v>0</v>
      </c>
      <c r="T1378" s="6">
        <f t="shared" si="41"/>
        <v>0</v>
      </c>
    </row>
    <row r="1379" spans="8:20" x14ac:dyDescent="0.3">
      <c r="H1379" s="6">
        <f t="shared" si="39"/>
        <v>0</v>
      </c>
      <c r="M1379" s="6">
        <f t="shared" si="40"/>
        <v>0</v>
      </c>
      <c r="N1379" s="6">
        <f t="shared" si="38"/>
        <v>0</v>
      </c>
      <c r="T1379" s="6">
        <f t="shared" si="41"/>
        <v>0</v>
      </c>
    </row>
    <row r="1380" spans="8:20" x14ac:dyDescent="0.3">
      <c r="H1380" s="6">
        <f t="shared" si="39"/>
        <v>0</v>
      </c>
      <c r="M1380" s="6">
        <f t="shared" si="40"/>
        <v>0</v>
      </c>
      <c r="N1380" s="6">
        <f t="shared" si="38"/>
        <v>0</v>
      </c>
      <c r="T1380" s="6">
        <f t="shared" si="41"/>
        <v>0</v>
      </c>
    </row>
    <row r="1381" spans="8:20" x14ac:dyDescent="0.3">
      <c r="H1381" s="6">
        <f t="shared" si="39"/>
        <v>0</v>
      </c>
      <c r="M1381" s="6">
        <f t="shared" si="40"/>
        <v>0</v>
      </c>
      <c r="T1381" s="6">
        <f t="shared" si="41"/>
        <v>0</v>
      </c>
    </row>
    <row r="1382" spans="8:20" x14ac:dyDescent="0.3">
      <c r="H1382" s="6">
        <f t="shared" si="39"/>
        <v>0</v>
      </c>
      <c r="M1382" s="6">
        <f t="shared" si="40"/>
        <v>0</v>
      </c>
      <c r="T1382" s="6">
        <f t="shared" si="41"/>
        <v>0</v>
      </c>
    </row>
    <row r="1383" spans="8:20" x14ac:dyDescent="0.3">
      <c r="H1383" s="6">
        <f t="shared" si="39"/>
        <v>0</v>
      </c>
      <c r="M1383" s="6">
        <f t="shared" si="40"/>
        <v>0</v>
      </c>
      <c r="T1383" s="6">
        <f t="shared" si="41"/>
        <v>0</v>
      </c>
    </row>
    <row r="1384" spans="8:20" x14ac:dyDescent="0.3">
      <c r="H1384" s="6">
        <f t="shared" si="39"/>
        <v>0</v>
      </c>
      <c r="M1384" s="6">
        <f t="shared" si="40"/>
        <v>0</v>
      </c>
      <c r="T1384" s="6">
        <f t="shared" si="41"/>
        <v>0</v>
      </c>
    </row>
  </sheetData>
  <sheetProtection sheet="1" objects="1" scenarios="1"/>
  <mergeCells count="1">
    <mergeCell ref="A1:AA1"/>
  </mergeCells>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0000000}">
          <x14:formula1>
            <xm:f>Dropdowns!$J$2:$J$3</xm:f>
          </x14:formula1>
          <xm:sqref>B22 B29:B1931 B15:B19 B3:B11 B13</xm:sqref>
        </x14:dataValidation>
        <x14:dataValidation type="list" allowBlank="1" showInputMessage="1" showErrorMessage="1" xr:uid="{00000000-0002-0000-0500-000001000000}">
          <x14:formula1>
            <xm:f>Dropdowns!$P$2:$P$5</xm:f>
          </x14:formula1>
          <xm:sqref>Y3:Y11 X3:X10 X13:X1121 Y20:Y1121 Y13 Y18</xm:sqref>
        </x14:dataValidation>
        <x14:dataValidation type="list" allowBlank="1" showInputMessage="1" showErrorMessage="1" xr:uid="{00000000-0002-0000-0500-000002000000}">
          <x14:formula1>
            <xm:f>Dropdowns!$N$3:$N$9</xm:f>
          </x14:formula1>
          <xm:sqref>E20:E1183 J20:J1183 Q20:Q1270</xm:sqref>
        </x14:dataValidation>
        <x14:dataValidation type="list" allowBlank="1" showInputMessage="1" showErrorMessage="1" xr:uid="{00000000-0002-0000-0500-000003000000}">
          <x14:formula1>
            <xm:f>Dropdowns!$N$3:$N$5</xm:f>
          </x14:formula1>
          <xm:sqref>F20:G1452 K20:L1452 R20:S1452</xm:sqref>
        </x14:dataValidation>
        <x14:dataValidation type="list" allowBlank="1" showInputMessage="1" showErrorMessage="1" xr:uid="{00000000-0002-0000-0500-000004000000}">
          <x14:formula1>
            <xm:f>Dropdowns!$N$2:$N$9</xm:f>
          </x14:formula1>
          <xm:sqref>E3:E19 K14:L14 K12:L12 J3:J19 F3:G4 F6:G10 F15:G18 K7:L9 K3:L4 R3:S4 R7:S9 Q3:Q19 F13:G13</xm:sqref>
        </x14:dataValidation>
        <x14:dataValidation type="list" allowBlank="1" showInputMessage="1" showErrorMessage="1" xr:uid="{00000000-0002-0000-0500-000005000000}">
          <x14:formula1>
            <xm:f>Dropdowns!$N$2:$N$6</xm:f>
          </x14:formula1>
          <xm:sqref>F19:G19 K15:L19 K5:L6 K13:L13 F5:G5 R10:S19 K10:L11 R5:S6 F11:G12 F14:G14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384"/>
  <sheetViews>
    <sheetView showGridLines="0" zoomScale="90" zoomScaleNormal="90" workbookViewId="0">
      <pane xSplit="1" ySplit="2" topLeftCell="B14" activePane="bottomRight" state="frozen"/>
      <selection pane="topRight" activeCell="B1" sqref="B1"/>
      <selection pane="bottomLeft" activeCell="A3" sqref="A3"/>
      <selection pane="bottomRight" activeCell="A15" sqref="A15"/>
    </sheetView>
  </sheetViews>
  <sheetFormatPr defaultColWidth="9" defaultRowHeight="12.5" x14ac:dyDescent="0.3"/>
  <cols>
    <col min="1" max="1" width="23" style="2" customWidth="1"/>
    <col min="2" max="2" width="9.33203125" style="2" customWidth="1"/>
    <col min="3" max="3" width="29.58203125" style="2" customWidth="1"/>
    <col min="4" max="4" width="27.58203125" style="2" customWidth="1"/>
    <col min="5" max="8" width="13.08203125" style="2" customWidth="1"/>
    <col min="9" max="9" width="27.58203125" style="2" customWidth="1"/>
    <col min="10" max="15" width="13.08203125" style="2" customWidth="1"/>
    <col min="16" max="16" width="27.58203125" style="2" customWidth="1"/>
    <col min="17" max="20" width="13.5" style="2" customWidth="1"/>
    <col min="21" max="22" width="13.5" style="48" customWidth="1"/>
    <col min="23" max="23" width="13.5" style="49" customWidth="1"/>
    <col min="24" max="25" width="13.5" style="2" customWidth="1"/>
    <col min="26" max="27" width="38.5" style="2" customWidth="1"/>
    <col min="28" max="16384" width="9" style="3"/>
  </cols>
  <sheetData>
    <row r="1" spans="1:27" ht="13" x14ac:dyDescent="0.3">
      <c r="A1" s="137" t="s">
        <v>331</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9"/>
    </row>
    <row r="2" spans="1:27" s="5" customFormat="1" ht="77.5" customHeight="1" x14ac:dyDescent="0.3">
      <c r="A2" s="4" t="s">
        <v>28</v>
      </c>
      <c r="B2" s="4" t="s">
        <v>29</v>
      </c>
      <c r="C2" s="4" t="s">
        <v>30</v>
      </c>
      <c r="D2" s="4" t="s">
        <v>157</v>
      </c>
      <c r="E2" s="4" t="s">
        <v>158</v>
      </c>
      <c r="F2" s="4" t="s">
        <v>33</v>
      </c>
      <c r="G2" s="4" t="s">
        <v>34</v>
      </c>
      <c r="H2" s="4" t="s">
        <v>159</v>
      </c>
      <c r="I2" s="4" t="s">
        <v>160</v>
      </c>
      <c r="J2" s="4" t="s">
        <v>161</v>
      </c>
      <c r="K2" s="4" t="s">
        <v>33</v>
      </c>
      <c r="L2" s="4" t="s">
        <v>34</v>
      </c>
      <c r="M2" s="4" t="s">
        <v>162</v>
      </c>
      <c r="N2" s="4" t="s">
        <v>163</v>
      </c>
      <c r="O2" s="4" t="s">
        <v>164</v>
      </c>
      <c r="P2" s="4" t="s">
        <v>165</v>
      </c>
      <c r="Q2" s="4" t="s">
        <v>166</v>
      </c>
      <c r="R2" s="4" t="s">
        <v>33</v>
      </c>
      <c r="S2" s="4" t="s">
        <v>34</v>
      </c>
      <c r="T2" s="4" t="s">
        <v>167</v>
      </c>
      <c r="U2" s="43" t="s">
        <v>168</v>
      </c>
      <c r="V2" s="43" t="s">
        <v>169</v>
      </c>
      <c r="W2" s="44" t="s">
        <v>170</v>
      </c>
      <c r="X2" s="4" t="s">
        <v>171</v>
      </c>
      <c r="Y2" s="4" t="s">
        <v>172</v>
      </c>
      <c r="Z2" s="4" t="s">
        <v>46</v>
      </c>
      <c r="AA2" s="4" t="s">
        <v>47</v>
      </c>
    </row>
    <row r="3" spans="1:27" ht="75" x14ac:dyDescent="0.3">
      <c r="A3" s="7" t="s">
        <v>48</v>
      </c>
      <c r="B3" s="7" t="s">
        <v>49</v>
      </c>
      <c r="C3" s="7" t="s">
        <v>50</v>
      </c>
      <c r="D3" s="7" t="s">
        <v>52</v>
      </c>
      <c r="E3" s="7" t="s">
        <v>53</v>
      </c>
      <c r="F3" s="7" t="s">
        <v>53</v>
      </c>
      <c r="G3" s="7" t="s">
        <v>53</v>
      </c>
      <c r="H3" s="7" t="str">
        <f>IF(E3="N/A", "N/A", (F3+G3)/2)</f>
        <v>N/A</v>
      </c>
      <c r="I3" s="7" t="s">
        <v>52</v>
      </c>
      <c r="J3" s="7" t="s">
        <v>53</v>
      </c>
      <c r="K3" s="7" t="s">
        <v>53</v>
      </c>
      <c r="L3" s="7" t="s">
        <v>53</v>
      </c>
      <c r="M3" s="7" t="str">
        <f>IF(J3="N/A", "N/A", (K3+L3)/2)</f>
        <v>N/A</v>
      </c>
      <c r="N3" s="7" t="str">
        <f>IF(E3 = "N/A", IF(J3="N/A", "N/A", J3), IF(J3="N/A", E3, (E3+J3)/2))</f>
        <v>N/A</v>
      </c>
      <c r="O3" s="7" t="str">
        <f>IF(H3 = "N/A", IF(M3="N/A", "N/A",M3), IF(M3="N/A", H3, (H3+M3)/2))</f>
        <v>N/A</v>
      </c>
      <c r="P3" s="7" t="s">
        <v>52</v>
      </c>
      <c r="Q3" s="7" t="s">
        <v>53</v>
      </c>
      <c r="R3" s="7" t="s">
        <v>53</v>
      </c>
      <c r="S3" s="7" t="s">
        <v>53</v>
      </c>
      <c r="T3" s="68" t="str">
        <f>IF(Q3="N/A", "N/A", (R3+S3)/2)</f>
        <v>N/A</v>
      </c>
      <c r="U3" s="68" t="str">
        <f>IF(N3="N/A", IF(Q3="N/A", "N/A", Q3), IF(Q3="N/A", N3, (N3+Q3)/2))</f>
        <v>N/A</v>
      </c>
      <c r="V3" s="68" t="str">
        <f>IF(O3="N/A", IF(T3="N/A", "N/A",T3), IF(T3="N/A", O3, (O3+T3)/2))</f>
        <v>N/A</v>
      </c>
      <c r="W3" s="69" t="str">
        <f>IF(U3="N/A", IF(V3="N/A", "N/A", "Error: check assigned scores"), IF(V3="N/A","Error: check assigned scores",U3*V3))</f>
        <v>N/A</v>
      </c>
      <c r="X3" s="7"/>
      <c r="Y3" s="7"/>
      <c r="Z3" s="7"/>
      <c r="AA3" s="7"/>
    </row>
    <row r="4" spans="1:27" ht="100" x14ac:dyDescent="0.3">
      <c r="A4" s="7" t="s">
        <v>56</v>
      </c>
      <c r="B4" s="7" t="s">
        <v>57</v>
      </c>
      <c r="C4" s="7" t="s">
        <v>58</v>
      </c>
      <c r="D4" s="7" t="s">
        <v>52</v>
      </c>
      <c r="E4" s="7" t="s">
        <v>53</v>
      </c>
      <c r="F4" s="7" t="s">
        <v>53</v>
      </c>
      <c r="G4" s="7" t="s">
        <v>53</v>
      </c>
      <c r="H4" s="7" t="str">
        <f>IF(E4="N/A", "N/A", (F4+G4)/2)</f>
        <v>N/A</v>
      </c>
      <c r="I4" s="7" t="s">
        <v>52</v>
      </c>
      <c r="J4" s="7" t="s">
        <v>53</v>
      </c>
      <c r="K4" s="7" t="s">
        <v>53</v>
      </c>
      <c r="L4" s="7" t="s">
        <v>53</v>
      </c>
      <c r="M4" s="7" t="str">
        <f t="shared" ref="M4:M19" si="0">IF(J4="N/A", "N/A", (K4+L4)/2)</f>
        <v>N/A</v>
      </c>
      <c r="N4" s="7" t="str">
        <f t="shared" ref="N4:N19" si="1">IF(E4 = "N/A", IF(J4="N/A", "N/A", J4), IF(J4="N/A", E4, (E4+J4)/2))</f>
        <v>N/A</v>
      </c>
      <c r="O4" s="7" t="str">
        <f t="shared" ref="O4:O19" si="2">IF(H4 = "N/A", IF(M4="N/A", "N/A",M4), IF(M4="N/A", H4, (H4+M4)/2))</f>
        <v>N/A</v>
      </c>
      <c r="P4" s="7" t="s">
        <v>52</v>
      </c>
      <c r="Q4" s="7" t="s">
        <v>53</v>
      </c>
      <c r="R4" s="7" t="s">
        <v>53</v>
      </c>
      <c r="S4" s="7" t="s">
        <v>53</v>
      </c>
      <c r="T4" s="68" t="str">
        <f t="shared" ref="T4:T19" si="3">IF(Q4="N/A", "N/A", (R4+S4)/2)</f>
        <v>N/A</v>
      </c>
      <c r="U4" s="68" t="str">
        <f t="shared" ref="U4:U19" si="4">IF(N4="N/A", IF(Q4="N/A", "N/A", Q4), IF(Q4="N/A", N4, (N4+Q4)/2))</f>
        <v>N/A</v>
      </c>
      <c r="V4" s="68" t="str">
        <f t="shared" ref="V4:V19" si="5">IF(O4="N/A", IF(T4="N/A", "N/A",T4), IF(T4="N/A", O4, (O4+T4)/2))</f>
        <v>N/A</v>
      </c>
      <c r="W4" s="69" t="str">
        <f t="shared" ref="W4:W19" si="6">IF(U4="N/A", IF(V4="N/A", "N/A", "Error: check assigned scores"), IF(V4="N/A","Error: check assigned scores",U4*V4))</f>
        <v>N/A</v>
      </c>
      <c r="X4" s="7"/>
      <c r="Y4" s="7"/>
      <c r="Z4" s="7"/>
      <c r="AA4" s="7"/>
    </row>
    <row r="5" spans="1:27" ht="100" x14ac:dyDescent="0.3">
      <c r="A5" s="52" t="s">
        <v>62</v>
      </c>
      <c r="B5" s="7" t="s">
        <v>63</v>
      </c>
      <c r="C5" s="7" t="s">
        <v>64</v>
      </c>
      <c r="D5" s="7" t="s">
        <v>52</v>
      </c>
      <c r="E5" s="7" t="s">
        <v>53</v>
      </c>
      <c r="F5" s="7" t="s">
        <v>53</v>
      </c>
      <c r="G5" s="7" t="s">
        <v>53</v>
      </c>
      <c r="H5" s="7" t="str">
        <f t="shared" ref="H5:H19" si="7">IF(E5="N/A", "N/A", (F5+G5)/2)</f>
        <v>N/A</v>
      </c>
      <c r="I5" s="7" t="s">
        <v>52</v>
      </c>
      <c r="J5" s="7" t="s">
        <v>53</v>
      </c>
      <c r="K5" s="7" t="s">
        <v>53</v>
      </c>
      <c r="L5" s="7" t="s">
        <v>53</v>
      </c>
      <c r="M5" s="7" t="str">
        <f t="shared" si="0"/>
        <v>N/A</v>
      </c>
      <c r="N5" s="7" t="str">
        <f t="shared" si="1"/>
        <v>N/A</v>
      </c>
      <c r="O5" s="7" t="str">
        <f t="shared" si="2"/>
        <v>N/A</v>
      </c>
      <c r="P5" s="7" t="s">
        <v>52</v>
      </c>
      <c r="Q5" s="7" t="s">
        <v>53</v>
      </c>
      <c r="R5" s="7" t="s">
        <v>53</v>
      </c>
      <c r="S5" s="7" t="s">
        <v>53</v>
      </c>
      <c r="T5" s="68" t="str">
        <f t="shared" si="3"/>
        <v>N/A</v>
      </c>
      <c r="U5" s="68" t="str">
        <f t="shared" si="4"/>
        <v>N/A</v>
      </c>
      <c r="V5" s="68" t="str">
        <f t="shared" si="5"/>
        <v>N/A</v>
      </c>
      <c r="W5" s="69" t="str">
        <f t="shared" si="6"/>
        <v>N/A</v>
      </c>
      <c r="X5" s="7"/>
      <c r="Y5" s="7"/>
      <c r="Z5" s="7"/>
      <c r="AA5" s="7"/>
    </row>
    <row r="6" spans="1:27" ht="112.5" x14ac:dyDescent="0.3">
      <c r="A6" s="7" t="s">
        <v>69</v>
      </c>
      <c r="B6" s="7" t="s">
        <v>49</v>
      </c>
      <c r="C6" s="7" t="s">
        <v>70</v>
      </c>
      <c r="D6" s="7" t="s">
        <v>52</v>
      </c>
      <c r="E6" s="7" t="s">
        <v>53</v>
      </c>
      <c r="F6" s="7" t="s">
        <v>53</v>
      </c>
      <c r="G6" s="7" t="s">
        <v>53</v>
      </c>
      <c r="H6" s="7" t="str">
        <f t="shared" si="7"/>
        <v>N/A</v>
      </c>
      <c r="I6" s="7" t="s">
        <v>52</v>
      </c>
      <c r="J6" s="7" t="s">
        <v>53</v>
      </c>
      <c r="K6" s="7" t="s">
        <v>53</v>
      </c>
      <c r="L6" s="7" t="s">
        <v>53</v>
      </c>
      <c r="M6" s="7" t="str">
        <f t="shared" si="0"/>
        <v>N/A</v>
      </c>
      <c r="N6" s="7" t="str">
        <f t="shared" si="1"/>
        <v>N/A</v>
      </c>
      <c r="O6" s="7" t="str">
        <f t="shared" si="2"/>
        <v>N/A</v>
      </c>
      <c r="P6" s="7" t="s">
        <v>52</v>
      </c>
      <c r="Q6" s="7" t="s">
        <v>53</v>
      </c>
      <c r="R6" s="7" t="s">
        <v>53</v>
      </c>
      <c r="S6" s="7" t="s">
        <v>53</v>
      </c>
      <c r="T6" s="68" t="str">
        <f t="shared" si="3"/>
        <v>N/A</v>
      </c>
      <c r="U6" s="68" t="str">
        <f t="shared" si="4"/>
        <v>N/A</v>
      </c>
      <c r="V6" s="68" t="str">
        <f t="shared" si="5"/>
        <v>N/A</v>
      </c>
      <c r="W6" s="69" t="str">
        <f t="shared" si="6"/>
        <v>N/A</v>
      </c>
      <c r="X6" s="7"/>
      <c r="Y6" s="7"/>
      <c r="Z6" s="7"/>
      <c r="AA6" s="7"/>
    </row>
    <row r="7" spans="1:27" ht="100" x14ac:dyDescent="0.3">
      <c r="A7" s="7" t="s">
        <v>74</v>
      </c>
      <c r="B7" s="7" t="s">
        <v>49</v>
      </c>
      <c r="C7" s="7" t="s">
        <v>75</v>
      </c>
      <c r="D7" s="7" t="s">
        <v>52</v>
      </c>
      <c r="E7" s="7" t="s">
        <v>53</v>
      </c>
      <c r="F7" s="7" t="s">
        <v>53</v>
      </c>
      <c r="G7" s="7" t="s">
        <v>53</v>
      </c>
      <c r="H7" s="7" t="str">
        <f t="shared" si="7"/>
        <v>N/A</v>
      </c>
      <c r="I7" s="7" t="s">
        <v>52</v>
      </c>
      <c r="J7" s="7" t="s">
        <v>53</v>
      </c>
      <c r="K7" s="7" t="s">
        <v>53</v>
      </c>
      <c r="L7" s="7" t="s">
        <v>53</v>
      </c>
      <c r="M7" s="7" t="str">
        <f t="shared" si="0"/>
        <v>N/A</v>
      </c>
      <c r="N7" s="7" t="str">
        <f t="shared" si="1"/>
        <v>N/A</v>
      </c>
      <c r="O7" s="7" t="str">
        <f t="shared" si="2"/>
        <v>N/A</v>
      </c>
      <c r="P7" s="7" t="s">
        <v>332</v>
      </c>
      <c r="Q7" s="7">
        <v>-1</v>
      </c>
      <c r="R7" s="7">
        <v>2</v>
      </c>
      <c r="S7" s="7">
        <v>2</v>
      </c>
      <c r="T7" s="68">
        <f t="shared" si="3"/>
        <v>2</v>
      </c>
      <c r="U7" s="68">
        <f t="shared" si="4"/>
        <v>-1</v>
      </c>
      <c r="V7" s="68">
        <f t="shared" si="5"/>
        <v>2</v>
      </c>
      <c r="W7" s="69">
        <f t="shared" si="6"/>
        <v>-2</v>
      </c>
      <c r="X7" s="7">
        <v>2030</v>
      </c>
      <c r="Y7" s="7"/>
      <c r="Z7" s="7" t="s">
        <v>259</v>
      </c>
      <c r="AA7" s="7" t="s">
        <v>260</v>
      </c>
    </row>
    <row r="8" spans="1:27" ht="100" x14ac:dyDescent="0.3">
      <c r="A8" s="7" t="s">
        <v>80</v>
      </c>
      <c r="B8" s="7" t="s">
        <v>49</v>
      </c>
      <c r="C8" s="7" t="s">
        <v>81</v>
      </c>
      <c r="D8" s="7" t="s">
        <v>52</v>
      </c>
      <c r="E8" s="7" t="s">
        <v>53</v>
      </c>
      <c r="F8" s="7" t="s">
        <v>53</v>
      </c>
      <c r="G8" s="7" t="s">
        <v>53</v>
      </c>
      <c r="H8" s="7" t="str">
        <f t="shared" si="7"/>
        <v>N/A</v>
      </c>
      <c r="I8" s="7" t="s">
        <v>52</v>
      </c>
      <c r="J8" s="7" t="s">
        <v>53</v>
      </c>
      <c r="K8" s="7" t="s">
        <v>53</v>
      </c>
      <c r="L8" s="7" t="s">
        <v>53</v>
      </c>
      <c r="M8" s="7" t="str">
        <f t="shared" si="0"/>
        <v>N/A</v>
      </c>
      <c r="N8" s="7" t="str">
        <f t="shared" si="1"/>
        <v>N/A</v>
      </c>
      <c r="O8" s="7" t="str">
        <f t="shared" si="2"/>
        <v>N/A</v>
      </c>
      <c r="P8" s="7" t="s">
        <v>333</v>
      </c>
      <c r="Q8" s="7">
        <v>-1</v>
      </c>
      <c r="R8" s="7">
        <v>1</v>
      </c>
      <c r="S8" s="7">
        <v>1</v>
      </c>
      <c r="T8" s="68">
        <f t="shared" si="3"/>
        <v>1</v>
      </c>
      <c r="U8" s="68">
        <f t="shared" si="4"/>
        <v>-1</v>
      </c>
      <c r="V8" s="68">
        <f t="shared" si="5"/>
        <v>1</v>
      </c>
      <c r="W8" s="69">
        <f t="shared" si="6"/>
        <v>-1</v>
      </c>
      <c r="X8" s="7">
        <v>2030</v>
      </c>
      <c r="Y8" s="7"/>
      <c r="Z8" s="7" t="s">
        <v>259</v>
      </c>
      <c r="AA8" s="7" t="s">
        <v>260</v>
      </c>
    </row>
    <row r="9" spans="1:27" ht="87.5" x14ac:dyDescent="0.3">
      <c r="A9" s="7" t="s">
        <v>85</v>
      </c>
      <c r="B9" s="7" t="s">
        <v>49</v>
      </c>
      <c r="C9" s="7" t="s">
        <v>86</v>
      </c>
      <c r="D9" s="7" t="s">
        <v>52</v>
      </c>
      <c r="E9" s="7" t="s">
        <v>53</v>
      </c>
      <c r="F9" s="7" t="s">
        <v>53</v>
      </c>
      <c r="G9" s="7" t="s">
        <v>53</v>
      </c>
      <c r="H9" s="7" t="str">
        <f t="shared" si="7"/>
        <v>N/A</v>
      </c>
      <c r="I9" s="7" t="s">
        <v>52</v>
      </c>
      <c r="J9" s="7" t="s">
        <v>53</v>
      </c>
      <c r="K9" s="7" t="s">
        <v>53</v>
      </c>
      <c r="L9" s="7" t="s">
        <v>53</v>
      </c>
      <c r="M9" s="7" t="str">
        <f t="shared" si="0"/>
        <v>N/A</v>
      </c>
      <c r="N9" s="7" t="str">
        <f t="shared" si="1"/>
        <v>N/A</v>
      </c>
      <c r="O9" s="7" t="str">
        <f t="shared" si="2"/>
        <v>N/A</v>
      </c>
      <c r="P9" s="7" t="s">
        <v>52</v>
      </c>
      <c r="Q9" s="7" t="s">
        <v>53</v>
      </c>
      <c r="R9" s="7" t="s">
        <v>53</v>
      </c>
      <c r="S9" s="7" t="s">
        <v>53</v>
      </c>
      <c r="T9" s="68" t="str">
        <f t="shared" si="3"/>
        <v>N/A</v>
      </c>
      <c r="U9" s="68" t="str">
        <f t="shared" si="4"/>
        <v>N/A</v>
      </c>
      <c r="V9" s="68" t="str">
        <f t="shared" si="5"/>
        <v>N/A</v>
      </c>
      <c r="W9" s="69" t="str">
        <f t="shared" si="6"/>
        <v>N/A</v>
      </c>
      <c r="X9" s="7"/>
      <c r="Y9" s="7"/>
      <c r="Z9" s="7"/>
      <c r="AA9" s="7"/>
    </row>
    <row r="10" spans="1:27" ht="125" x14ac:dyDescent="0.3">
      <c r="A10" s="7" t="s">
        <v>90</v>
      </c>
      <c r="B10" s="7" t="s">
        <v>49</v>
      </c>
      <c r="C10" s="7" t="s">
        <v>91</v>
      </c>
      <c r="D10" s="7" t="s">
        <v>334</v>
      </c>
      <c r="E10" s="7">
        <v>-1</v>
      </c>
      <c r="F10" s="7">
        <v>1</v>
      </c>
      <c r="G10" s="7">
        <v>1</v>
      </c>
      <c r="H10" s="7">
        <f t="shared" si="7"/>
        <v>1</v>
      </c>
      <c r="I10" s="7" t="s">
        <v>335</v>
      </c>
      <c r="J10" s="7">
        <v>-1</v>
      </c>
      <c r="K10" s="7">
        <v>1</v>
      </c>
      <c r="L10" s="7">
        <v>1</v>
      </c>
      <c r="M10" s="7">
        <f t="shared" si="0"/>
        <v>1</v>
      </c>
      <c r="N10" s="7">
        <f t="shared" si="1"/>
        <v>-1</v>
      </c>
      <c r="O10" s="7">
        <f t="shared" si="2"/>
        <v>1</v>
      </c>
      <c r="P10" s="7" t="s">
        <v>52</v>
      </c>
      <c r="Q10" s="7" t="s">
        <v>53</v>
      </c>
      <c r="R10" s="7" t="s">
        <v>53</v>
      </c>
      <c r="S10" s="7" t="s">
        <v>53</v>
      </c>
      <c r="T10" s="68" t="str">
        <f t="shared" si="3"/>
        <v>N/A</v>
      </c>
      <c r="U10" s="68">
        <f t="shared" si="4"/>
        <v>-1</v>
      </c>
      <c r="V10" s="68">
        <f t="shared" si="5"/>
        <v>1</v>
      </c>
      <c r="W10" s="69">
        <f t="shared" si="6"/>
        <v>-1</v>
      </c>
      <c r="X10" s="7"/>
      <c r="Y10" s="7" t="s">
        <v>336</v>
      </c>
      <c r="Z10" s="7" t="s">
        <v>337</v>
      </c>
      <c r="AA10" s="7" t="s">
        <v>338</v>
      </c>
    </row>
    <row r="11" spans="1:27" ht="337.5" x14ac:dyDescent="0.3">
      <c r="A11" s="7" t="s">
        <v>95</v>
      </c>
      <c r="B11" s="7" t="s">
        <v>49</v>
      </c>
      <c r="C11" s="7" t="s">
        <v>96</v>
      </c>
      <c r="D11" s="55" t="s">
        <v>52</v>
      </c>
      <c r="E11" s="56" t="s">
        <v>53</v>
      </c>
      <c r="F11" s="56" t="s">
        <v>53</v>
      </c>
      <c r="G11" s="56" t="s">
        <v>53</v>
      </c>
      <c r="H11" s="7" t="str">
        <f t="shared" si="7"/>
        <v>N/A</v>
      </c>
      <c r="I11" s="56" t="s">
        <v>339</v>
      </c>
      <c r="J11" s="56">
        <v>-3</v>
      </c>
      <c r="K11" s="56">
        <v>3</v>
      </c>
      <c r="L11" s="56">
        <v>3</v>
      </c>
      <c r="M11" s="7">
        <f t="shared" si="0"/>
        <v>3</v>
      </c>
      <c r="N11" s="7">
        <f t="shared" si="1"/>
        <v>-3</v>
      </c>
      <c r="O11" s="7">
        <f t="shared" si="2"/>
        <v>3</v>
      </c>
      <c r="P11" s="56" t="s">
        <v>52</v>
      </c>
      <c r="Q11" s="56" t="s">
        <v>53</v>
      </c>
      <c r="R11" s="56" t="s">
        <v>53</v>
      </c>
      <c r="S11" s="56" t="s">
        <v>53</v>
      </c>
      <c r="T11" s="68" t="str">
        <f t="shared" si="3"/>
        <v>N/A</v>
      </c>
      <c r="U11" s="68">
        <f t="shared" si="4"/>
        <v>-3</v>
      </c>
      <c r="V11" s="68">
        <f t="shared" si="5"/>
        <v>3</v>
      </c>
      <c r="W11" s="69">
        <f t="shared" si="6"/>
        <v>-9</v>
      </c>
      <c r="X11" s="56">
        <v>2030</v>
      </c>
      <c r="Y11" s="7"/>
      <c r="Z11" s="7" t="s">
        <v>292</v>
      </c>
      <c r="AA11" s="7" t="s">
        <v>340</v>
      </c>
    </row>
    <row r="12" spans="1:27" ht="339" customHeight="1" x14ac:dyDescent="0.3">
      <c r="A12" s="73" t="s">
        <v>102</v>
      </c>
      <c r="B12" s="56" t="s">
        <v>63</v>
      </c>
      <c r="C12" s="56" t="s">
        <v>103</v>
      </c>
      <c r="D12" s="56" t="s">
        <v>341</v>
      </c>
      <c r="E12" s="56">
        <v>2</v>
      </c>
      <c r="F12" s="56">
        <v>2</v>
      </c>
      <c r="G12" s="56">
        <v>3</v>
      </c>
      <c r="H12" s="7">
        <f t="shared" si="7"/>
        <v>2.5</v>
      </c>
      <c r="I12" s="56" t="s">
        <v>342</v>
      </c>
      <c r="J12" s="56">
        <v>1</v>
      </c>
      <c r="K12" s="56">
        <v>2</v>
      </c>
      <c r="L12" s="56">
        <v>2</v>
      </c>
      <c r="M12" s="7">
        <f t="shared" si="0"/>
        <v>2</v>
      </c>
      <c r="N12" s="7">
        <f t="shared" si="1"/>
        <v>1.5</v>
      </c>
      <c r="O12" s="7">
        <f t="shared" si="2"/>
        <v>2.25</v>
      </c>
      <c r="P12" s="56" t="s">
        <v>343</v>
      </c>
      <c r="Q12" s="56">
        <v>1</v>
      </c>
      <c r="R12" s="7">
        <v>2</v>
      </c>
      <c r="S12" s="7">
        <v>1</v>
      </c>
      <c r="T12" s="68">
        <f t="shared" si="3"/>
        <v>1.5</v>
      </c>
      <c r="U12" s="68">
        <f t="shared" si="4"/>
        <v>1.25</v>
      </c>
      <c r="V12" s="68">
        <f t="shared" si="5"/>
        <v>1.875</v>
      </c>
      <c r="W12" s="69">
        <f t="shared" si="6"/>
        <v>2.34375</v>
      </c>
      <c r="X12" s="56">
        <v>2030</v>
      </c>
      <c r="Y12" s="56" t="s">
        <v>344</v>
      </c>
      <c r="Z12" s="56" t="s">
        <v>345</v>
      </c>
      <c r="AA12" s="56" t="s">
        <v>346</v>
      </c>
    </row>
    <row r="13" spans="1:27" ht="206.5" customHeight="1" x14ac:dyDescent="0.3">
      <c r="A13" s="52" t="s">
        <v>109</v>
      </c>
      <c r="B13" s="7" t="s">
        <v>63</v>
      </c>
      <c r="C13" s="7" t="s">
        <v>110</v>
      </c>
      <c r="D13" s="7" t="s">
        <v>347</v>
      </c>
      <c r="E13" s="7">
        <v>1</v>
      </c>
      <c r="F13" s="7">
        <v>2</v>
      </c>
      <c r="G13" s="7">
        <v>1</v>
      </c>
      <c r="H13" s="7">
        <f t="shared" si="7"/>
        <v>1.5</v>
      </c>
      <c r="I13" s="7" t="s">
        <v>348</v>
      </c>
      <c r="J13" s="7" t="s">
        <v>53</v>
      </c>
      <c r="K13" s="7" t="s">
        <v>53</v>
      </c>
      <c r="L13" s="7" t="s">
        <v>53</v>
      </c>
      <c r="M13" s="7" t="str">
        <f t="shared" si="0"/>
        <v>N/A</v>
      </c>
      <c r="N13" s="7">
        <f t="shared" si="1"/>
        <v>1</v>
      </c>
      <c r="O13" s="7">
        <f t="shared" si="2"/>
        <v>1.5</v>
      </c>
      <c r="P13" s="7" t="s">
        <v>349</v>
      </c>
      <c r="Q13" s="7" t="s">
        <v>53</v>
      </c>
      <c r="R13" s="7" t="s">
        <v>53</v>
      </c>
      <c r="S13" s="7" t="s">
        <v>53</v>
      </c>
      <c r="T13" s="68" t="str">
        <f t="shared" si="3"/>
        <v>N/A</v>
      </c>
      <c r="U13" s="68">
        <f t="shared" si="4"/>
        <v>1</v>
      </c>
      <c r="V13" s="68">
        <f t="shared" si="5"/>
        <v>1.5</v>
      </c>
      <c r="W13" s="69">
        <f t="shared" si="6"/>
        <v>1.5</v>
      </c>
      <c r="X13" s="7"/>
      <c r="Y13" s="56" t="s">
        <v>350</v>
      </c>
      <c r="Z13" s="7" t="s">
        <v>351</v>
      </c>
      <c r="AA13" s="7" t="s">
        <v>352</v>
      </c>
    </row>
    <row r="14" spans="1:27" ht="187.5" x14ac:dyDescent="0.3">
      <c r="A14" s="7" t="s">
        <v>116</v>
      </c>
      <c r="B14" s="7" t="s">
        <v>57</v>
      </c>
      <c r="C14" s="7" t="s">
        <v>117</v>
      </c>
      <c r="D14" s="7" t="s">
        <v>353</v>
      </c>
      <c r="E14" s="7">
        <v>1</v>
      </c>
      <c r="F14" s="7">
        <v>1</v>
      </c>
      <c r="G14" s="7">
        <v>2</v>
      </c>
      <c r="H14" s="7">
        <f t="shared" si="7"/>
        <v>1.5</v>
      </c>
      <c r="I14" s="55" t="s">
        <v>52</v>
      </c>
      <c r="J14" s="7" t="s">
        <v>53</v>
      </c>
      <c r="K14" s="7" t="s">
        <v>53</v>
      </c>
      <c r="L14" s="7" t="s">
        <v>53</v>
      </c>
      <c r="M14" s="7" t="str">
        <f t="shared" si="0"/>
        <v>N/A</v>
      </c>
      <c r="N14" s="7">
        <f t="shared" si="1"/>
        <v>1</v>
      </c>
      <c r="O14" s="7">
        <f t="shared" si="2"/>
        <v>1.5</v>
      </c>
      <c r="P14" s="7" t="s">
        <v>354</v>
      </c>
      <c r="Q14" s="7" t="s">
        <v>53</v>
      </c>
      <c r="R14" s="7" t="s">
        <v>53</v>
      </c>
      <c r="S14" s="7" t="s">
        <v>53</v>
      </c>
      <c r="T14" s="68" t="str">
        <f t="shared" si="3"/>
        <v>N/A</v>
      </c>
      <c r="U14" s="68">
        <f t="shared" si="4"/>
        <v>1</v>
      </c>
      <c r="V14" s="68">
        <f t="shared" si="5"/>
        <v>1.5</v>
      </c>
      <c r="W14" s="69">
        <f t="shared" si="6"/>
        <v>1.5</v>
      </c>
      <c r="X14" s="56">
        <v>2030</v>
      </c>
      <c r="Y14" s="7"/>
      <c r="Z14" s="56" t="s">
        <v>345</v>
      </c>
      <c r="AA14" s="56" t="s">
        <v>355</v>
      </c>
    </row>
    <row r="15" spans="1:27" ht="244.5" customHeight="1" x14ac:dyDescent="0.3">
      <c r="A15" s="52" t="s">
        <v>123</v>
      </c>
      <c r="B15" s="7" t="s">
        <v>63</v>
      </c>
      <c r="C15" s="7" t="s">
        <v>124</v>
      </c>
      <c r="D15" s="7" t="s">
        <v>356</v>
      </c>
      <c r="E15" s="7">
        <v>2</v>
      </c>
      <c r="F15" s="7">
        <v>1</v>
      </c>
      <c r="G15" s="7">
        <v>2</v>
      </c>
      <c r="H15" s="7">
        <f t="shared" si="7"/>
        <v>1.5</v>
      </c>
      <c r="I15" s="82" t="s">
        <v>357</v>
      </c>
      <c r="J15" s="7">
        <v>3</v>
      </c>
      <c r="K15" s="7">
        <v>2</v>
      </c>
      <c r="L15" s="7">
        <v>2</v>
      </c>
      <c r="M15" s="7">
        <f t="shared" si="0"/>
        <v>2</v>
      </c>
      <c r="N15" s="7">
        <f t="shared" si="1"/>
        <v>2.5</v>
      </c>
      <c r="O15" s="7">
        <f t="shared" si="2"/>
        <v>1.75</v>
      </c>
      <c r="P15" s="7" t="s">
        <v>358</v>
      </c>
      <c r="Q15" s="7" t="s">
        <v>53</v>
      </c>
      <c r="R15" s="7" t="s">
        <v>53</v>
      </c>
      <c r="S15" s="7" t="s">
        <v>53</v>
      </c>
      <c r="T15" s="68" t="str">
        <f t="shared" si="3"/>
        <v>N/A</v>
      </c>
      <c r="U15" s="68">
        <f t="shared" si="4"/>
        <v>2.5</v>
      </c>
      <c r="V15" s="68">
        <f t="shared" si="5"/>
        <v>1.75</v>
      </c>
      <c r="W15" s="69">
        <f t="shared" si="6"/>
        <v>4.375</v>
      </c>
      <c r="X15" s="7"/>
      <c r="Y15" s="7"/>
      <c r="Z15" s="7" t="s">
        <v>359</v>
      </c>
      <c r="AA15" s="7" t="s">
        <v>360</v>
      </c>
    </row>
    <row r="16" spans="1:27" ht="151" customHeight="1" x14ac:dyDescent="0.3">
      <c r="A16" s="52" t="s">
        <v>130</v>
      </c>
      <c r="B16" s="7" t="s">
        <v>63</v>
      </c>
      <c r="C16" s="7" t="s">
        <v>131</v>
      </c>
      <c r="D16" s="7" t="s">
        <v>361</v>
      </c>
      <c r="E16" s="7">
        <v>1</v>
      </c>
      <c r="F16" s="7">
        <v>2</v>
      </c>
      <c r="G16" s="7">
        <v>3</v>
      </c>
      <c r="H16" s="7">
        <f t="shared" si="7"/>
        <v>2.5</v>
      </c>
      <c r="I16" s="7" t="s">
        <v>362</v>
      </c>
      <c r="J16" s="7">
        <v>2</v>
      </c>
      <c r="K16" s="7">
        <v>2</v>
      </c>
      <c r="L16" s="7">
        <v>3</v>
      </c>
      <c r="M16" s="7">
        <f t="shared" si="0"/>
        <v>2.5</v>
      </c>
      <c r="N16" s="7">
        <f t="shared" si="1"/>
        <v>1.5</v>
      </c>
      <c r="O16" s="7">
        <f t="shared" si="2"/>
        <v>2.5</v>
      </c>
      <c r="P16" s="7" t="s">
        <v>363</v>
      </c>
      <c r="Q16" s="7" t="s">
        <v>53</v>
      </c>
      <c r="R16" s="7" t="s">
        <v>53</v>
      </c>
      <c r="S16" s="7" t="s">
        <v>53</v>
      </c>
      <c r="T16" s="68" t="str">
        <f t="shared" si="3"/>
        <v>N/A</v>
      </c>
      <c r="U16" s="68">
        <f t="shared" si="4"/>
        <v>1.5</v>
      </c>
      <c r="V16" s="68">
        <f t="shared" si="5"/>
        <v>2.5</v>
      </c>
      <c r="W16" s="69">
        <f t="shared" si="6"/>
        <v>3.75</v>
      </c>
      <c r="X16" s="7"/>
      <c r="Y16" s="7"/>
      <c r="Z16" s="7" t="s">
        <v>283</v>
      </c>
      <c r="AA16" s="76" t="s">
        <v>364</v>
      </c>
    </row>
    <row r="17" spans="1:27" ht="157" customHeight="1" x14ac:dyDescent="0.3">
      <c r="A17" s="7" t="s">
        <v>137</v>
      </c>
      <c r="B17" s="7" t="s">
        <v>49</v>
      </c>
      <c r="C17" s="7" t="s">
        <v>138</v>
      </c>
      <c r="D17" s="7" t="s">
        <v>365</v>
      </c>
      <c r="E17" s="7">
        <v>2</v>
      </c>
      <c r="F17" s="7">
        <v>2</v>
      </c>
      <c r="G17" s="7">
        <v>3</v>
      </c>
      <c r="H17" s="7">
        <f>IF(E17="N/A", "N/A", (F17+G17)/2)</f>
        <v>2.5</v>
      </c>
      <c r="I17" s="7" t="s">
        <v>366</v>
      </c>
      <c r="J17" s="7">
        <v>1</v>
      </c>
      <c r="K17" s="7">
        <v>2</v>
      </c>
      <c r="L17" s="7">
        <v>3</v>
      </c>
      <c r="M17" s="7">
        <f t="shared" si="0"/>
        <v>2.5</v>
      </c>
      <c r="N17" s="7">
        <f t="shared" si="1"/>
        <v>1.5</v>
      </c>
      <c r="O17" s="7">
        <f t="shared" si="2"/>
        <v>2.5</v>
      </c>
      <c r="P17" s="7" t="s">
        <v>367</v>
      </c>
      <c r="Q17" s="7" t="s">
        <v>53</v>
      </c>
      <c r="R17" s="7" t="s">
        <v>53</v>
      </c>
      <c r="S17" s="7" t="s">
        <v>53</v>
      </c>
      <c r="T17" s="68" t="str">
        <f t="shared" si="3"/>
        <v>N/A</v>
      </c>
      <c r="U17" s="68">
        <f t="shared" si="4"/>
        <v>1.5</v>
      </c>
      <c r="V17" s="68">
        <f t="shared" si="5"/>
        <v>2.5</v>
      </c>
      <c r="W17" s="69">
        <f t="shared" si="6"/>
        <v>3.75</v>
      </c>
      <c r="X17" s="7">
        <v>2050</v>
      </c>
      <c r="Y17" s="7"/>
      <c r="Z17" s="7" t="s">
        <v>283</v>
      </c>
      <c r="AA17" s="7" t="s">
        <v>368</v>
      </c>
    </row>
    <row r="18" spans="1:27" ht="112.5" x14ac:dyDescent="0.3">
      <c r="A18" s="7" t="s">
        <v>144</v>
      </c>
      <c r="B18" s="7" t="s">
        <v>49</v>
      </c>
      <c r="C18" s="7" t="s">
        <v>145</v>
      </c>
      <c r="D18" s="7" t="s">
        <v>52</v>
      </c>
      <c r="E18" s="7" t="s">
        <v>53</v>
      </c>
      <c r="F18" s="7" t="s">
        <v>53</v>
      </c>
      <c r="G18" s="7" t="s">
        <v>53</v>
      </c>
      <c r="H18" s="7" t="str">
        <f t="shared" si="7"/>
        <v>N/A</v>
      </c>
      <c r="I18" s="7" t="s">
        <v>369</v>
      </c>
      <c r="J18" s="7">
        <v>-2</v>
      </c>
      <c r="K18" s="7">
        <v>1</v>
      </c>
      <c r="L18" s="7">
        <v>1</v>
      </c>
      <c r="M18" s="7">
        <f t="shared" si="0"/>
        <v>1</v>
      </c>
      <c r="N18" s="7">
        <f t="shared" si="1"/>
        <v>-2</v>
      </c>
      <c r="O18" s="7">
        <f t="shared" si="2"/>
        <v>1</v>
      </c>
      <c r="P18" s="7" t="s">
        <v>52</v>
      </c>
      <c r="Q18" s="7" t="s">
        <v>53</v>
      </c>
      <c r="R18" s="7" t="s">
        <v>53</v>
      </c>
      <c r="S18" s="7" t="s">
        <v>53</v>
      </c>
      <c r="T18" s="68" t="str">
        <f t="shared" si="3"/>
        <v>N/A</v>
      </c>
      <c r="U18" s="68">
        <f t="shared" si="4"/>
        <v>-2</v>
      </c>
      <c r="V18" s="68">
        <f t="shared" si="5"/>
        <v>1</v>
      </c>
      <c r="W18" s="69">
        <f t="shared" si="6"/>
        <v>-2</v>
      </c>
      <c r="X18" s="7">
        <v>2030</v>
      </c>
      <c r="Y18" s="7" t="s">
        <v>250</v>
      </c>
      <c r="Z18" s="7" t="s">
        <v>292</v>
      </c>
      <c r="AA18" s="7" t="s">
        <v>370</v>
      </c>
    </row>
    <row r="19" spans="1:27" ht="150" x14ac:dyDescent="0.3">
      <c r="A19" s="7" t="s">
        <v>150</v>
      </c>
      <c r="B19" s="7" t="s">
        <v>49</v>
      </c>
      <c r="C19" s="7" t="s">
        <v>151</v>
      </c>
      <c r="D19" s="7" t="s">
        <v>52</v>
      </c>
      <c r="E19" s="7" t="s">
        <v>53</v>
      </c>
      <c r="F19" s="7" t="s">
        <v>53</v>
      </c>
      <c r="G19" s="7" t="s">
        <v>53</v>
      </c>
      <c r="H19" s="7" t="str">
        <f t="shared" si="7"/>
        <v>N/A</v>
      </c>
      <c r="I19" s="7" t="s">
        <v>52</v>
      </c>
      <c r="J19" s="7" t="s">
        <v>53</v>
      </c>
      <c r="K19" s="7" t="s">
        <v>53</v>
      </c>
      <c r="L19" s="7" t="s">
        <v>53</v>
      </c>
      <c r="M19" s="7" t="str">
        <f t="shared" si="0"/>
        <v>N/A</v>
      </c>
      <c r="N19" s="7" t="str">
        <f t="shared" si="1"/>
        <v>N/A</v>
      </c>
      <c r="O19" s="7" t="str">
        <f t="shared" si="2"/>
        <v>N/A</v>
      </c>
      <c r="P19" s="7" t="s">
        <v>52</v>
      </c>
      <c r="Q19" s="7" t="s">
        <v>53</v>
      </c>
      <c r="R19" s="7" t="s">
        <v>53</v>
      </c>
      <c r="S19" s="7" t="s">
        <v>53</v>
      </c>
      <c r="T19" s="68" t="str">
        <f t="shared" si="3"/>
        <v>N/A</v>
      </c>
      <c r="U19" s="68" t="str">
        <f t="shared" si="4"/>
        <v>N/A</v>
      </c>
      <c r="V19" s="68" t="str">
        <f t="shared" si="5"/>
        <v>N/A</v>
      </c>
      <c r="W19" s="69" t="str">
        <f t="shared" si="6"/>
        <v>N/A</v>
      </c>
      <c r="X19" s="7"/>
      <c r="Y19" s="7"/>
      <c r="Z19" s="7"/>
      <c r="AA19" s="7"/>
    </row>
    <row r="20" spans="1:27" x14ac:dyDescent="0.3">
      <c r="A20" s="67"/>
      <c r="B20" s="67"/>
      <c r="C20" s="67"/>
      <c r="D20" s="67"/>
      <c r="E20" s="67"/>
      <c r="F20" s="67"/>
      <c r="G20" s="67"/>
      <c r="H20" s="67"/>
      <c r="I20" s="67"/>
      <c r="J20" s="67"/>
      <c r="K20" s="67"/>
      <c r="L20" s="67"/>
      <c r="M20" s="67"/>
      <c r="N20" s="67"/>
      <c r="O20" s="67"/>
      <c r="P20" s="67"/>
      <c r="Q20" s="67"/>
      <c r="R20" s="67"/>
      <c r="S20" s="67"/>
      <c r="T20" s="67"/>
      <c r="U20" s="74"/>
      <c r="V20" s="74"/>
      <c r="W20" s="75"/>
      <c r="X20" s="67"/>
      <c r="Y20" s="67"/>
      <c r="Z20" s="67"/>
      <c r="AA20" s="67"/>
    </row>
    <row r="21" spans="1:27" x14ac:dyDescent="0.3">
      <c r="A21" s="3"/>
      <c r="B21" s="3"/>
      <c r="C21" s="3"/>
      <c r="D21" s="3"/>
      <c r="E21" s="3"/>
      <c r="F21" s="3"/>
      <c r="G21" s="3"/>
      <c r="H21" s="3"/>
      <c r="I21" s="3"/>
      <c r="J21" s="3"/>
      <c r="K21" s="3"/>
      <c r="L21" s="3"/>
      <c r="M21" s="3"/>
      <c r="N21" s="3"/>
      <c r="O21" s="3"/>
      <c r="P21" s="3"/>
      <c r="Q21" s="3"/>
      <c r="R21" s="3"/>
      <c r="S21" s="3"/>
      <c r="T21" s="3"/>
      <c r="U21" s="45"/>
      <c r="V21" s="45"/>
      <c r="W21" s="45"/>
      <c r="X21" s="3"/>
      <c r="Y21" s="3"/>
      <c r="Z21" s="3"/>
      <c r="AA21" s="3"/>
    </row>
    <row r="22" spans="1:27" x14ac:dyDescent="0.3">
      <c r="A22" s="9"/>
      <c r="B22" s="3"/>
      <c r="C22" s="3"/>
      <c r="D22" s="3"/>
      <c r="E22" s="3"/>
      <c r="F22" s="3"/>
      <c r="G22" s="3"/>
      <c r="H22" s="3"/>
      <c r="I22" s="3"/>
      <c r="J22" s="3"/>
      <c r="K22" s="3"/>
      <c r="L22" s="3"/>
      <c r="M22" s="3"/>
      <c r="N22" s="3"/>
      <c r="O22" s="3"/>
      <c r="P22" s="3"/>
      <c r="Q22" s="3"/>
      <c r="R22" s="3"/>
      <c r="S22" s="3"/>
      <c r="T22" s="3"/>
      <c r="U22" s="45"/>
      <c r="V22" s="45"/>
      <c r="W22" s="45"/>
      <c r="X22" s="3"/>
      <c r="Y22" s="3"/>
      <c r="Z22" s="3"/>
      <c r="AA22" s="3"/>
    </row>
    <row r="23" spans="1:27" x14ac:dyDescent="0.3">
      <c r="A23" s="3"/>
      <c r="B23" s="3"/>
      <c r="C23" s="3"/>
      <c r="D23" s="3"/>
      <c r="E23" s="3"/>
      <c r="F23" s="3"/>
      <c r="G23" s="3"/>
      <c r="H23" s="3"/>
      <c r="I23" s="3"/>
      <c r="J23" s="3"/>
      <c r="K23" s="3"/>
      <c r="L23" s="3"/>
      <c r="M23" s="3"/>
      <c r="N23" s="3"/>
      <c r="O23" s="3"/>
      <c r="P23" s="3"/>
      <c r="Q23" s="3"/>
      <c r="R23" s="3"/>
      <c r="S23" s="3"/>
      <c r="T23" s="3"/>
      <c r="U23" s="45"/>
      <c r="V23" s="45"/>
      <c r="W23" s="45"/>
      <c r="X23" s="3"/>
      <c r="Y23" s="3"/>
      <c r="Z23" s="3"/>
      <c r="AA23" s="3"/>
    </row>
    <row r="24" spans="1:27" x14ac:dyDescent="0.3">
      <c r="A24" s="3"/>
      <c r="B24" s="3"/>
      <c r="C24" s="3"/>
      <c r="D24" s="3"/>
      <c r="E24" s="3"/>
      <c r="F24" s="3"/>
      <c r="G24" s="3"/>
      <c r="H24" s="3"/>
      <c r="I24" s="3"/>
      <c r="J24" s="3"/>
      <c r="K24" s="3"/>
      <c r="L24" s="3"/>
      <c r="M24" s="3"/>
      <c r="N24" s="3"/>
      <c r="O24" s="3"/>
      <c r="P24" s="3"/>
      <c r="Q24" s="3"/>
      <c r="R24" s="3"/>
      <c r="S24" s="3"/>
      <c r="T24" s="3"/>
      <c r="U24" s="45"/>
      <c r="V24" s="45"/>
      <c r="W24" s="45"/>
      <c r="X24" s="3"/>
      <c r="Y24" s="3"/>
      <c r="Z24" s="3"/>
      <c r="AA24" s="3"/>
    </row>
    <row r="25" spans="1:27" x14ac:dyDescent="0.3">
      <c r="A25" s="3"/>
      <c r="B25" s="3"/>
      <c r="C25" s="3"/>
      <c r="D25" s="3"/>
      <c r="E25" s="3"/>
      <c r="F25" s="3"/>
      <c r="G25" s="3"/>
      <c r="H25" s="3"/>
      <c r="I25" s="3"/>
      <c r="J25" s="3"/>
      <c r="K25" s="3"/>
      <c r="L25" s="3"/>
      <c r="M25" s="3"/>
      <c r="N25" s="3"/>
      <c r="O25" s="3"/>
      <c r="P25" s="3"/>
      <c r="Q25" s="3"/>
      <c r="R25" s="3"/>
      <c r="S25" s="3"/>
      <c r="T25" s="3"/>
      <c r="U25" s="45"/>
      <c r="V25" s="45"/>
      <c r="W25" s="45"/>
      <c r="X25" s="3"/>
      <c r="Y25" s="3"/>
      <c r="Z25" s="3"/>
      <c r="AA25" s="3"/>
    </row>
    <row r="26" spans="1:27" x14ac:dyDescent="0.3">
      <c r="A26" s="3"/>
      <c r="B26" s="3"/>
      <c r="C26" s="3"/>
      <c r="D26" s="3"/>
      <c r="E26" s="3"/>
      <c r="F26" s="3"/>
      <c r="G26" s="3"/>
      <c r="H26" s="3"/>
      <c r="I26" s="3"/>
      <c r="J26" s="3"/>
      <c r="K26" s="3"/>
      <c r="L26" s="3"/>
      <c r="M26" s="3"/>
      <c r="N26" s="3"/>
      <c r="O26" s="3"/>
      <c r="P26" s="3"/>
      <c r="Q26" s="3"/>
      <c r="R26" s="3"/>
      <c r="S26" s="3"/>
      <c r="T26" s="3"/>
      <c r="U26" s="45"/>
      <c r="V26" s="45"/>
      <c r="W26" s="45"/>
      <c r="X26" s="3"/>
      <c r="Y26" s="3"/>
      <c r="Z26" s="3"/>
      <c r="AA26" s="3"/>
    </row>
    <row r="27" spans="1:27" x14ac:dyDescent="0.3">
      <c r="A27" s="3"/>
      <c r="B27" s="3"/>
      <c r="C27" s="3"/>
      <c r="D27" s="3"/>
      <c r="E27" s="3"/>
      <c r="F27" s="3"/>
      <c r="G27" s="3"/>
      <c r="H27" s="3"/>
      <c r="I27" s="3"/>
      <c r="J27" s="3"/>
      <c r="K27" s="3"/>
      <c r="L27" s="3"/>
      <c r="M27" s="3"/>
      <c r="N27" s="3"/>
      <c r="O27" s="3"/>
      <c r="P27" s="3"/>
      <c r="Q27" s="3"/>
      <c r="R27" s="3"/>
      <c r="S27" s="3"/>
      <c r="T27" s="3"/>
      <c r="U27" s="45"/>
      <c r="V27" s="45"/>
      <c r="W27" s="45"/>
      <c r="X27" s="3"/>
      <c r="Y27" s="3"/>
      <c r="Z27" s="3"/>
      <c r="AA27" s="3"/>
    </row>
    <row r="28" spans="1:27" x14ac:dyDescent="0.3">
      <c r="A28" s="3"/>
      <c r="B28" s="3"/>
      <c r="C28" s="3"/>
      <c r="D28" s="3"/>
      <c r="E28" s="3"/>
      <c r="F28" s="3"/>
      <c r="G28" s="3"/>
      <c r="H28" s="3"/>
      <c r="I28" s="3"/>
      <c r="J28" s="3"/>
      <c r="K28" s="3"/>
      <c r="L28" s="3"/>
      <c r="M28" s="3"/>
      <c r="N28" s="3"/>
      <c r="O28" s="3"/>
      <c r="P28" s="3"/>
      <c r="Q28" s="3"/>
      <c r="R28" s="3"/>
      <c r="S28" s="3"/>
      <c r="T28" s="3"/>
      <c r="U28" s="45"/>
      <c r="V28" s="45"/>
      <c r="W28" s="45"/>
      <c r="X28" s="3"/>
      <c r="Y28" s="3"/>
      <c r="Z28" s="3"/>
      <c r="AA28" s="3"/>
    </row>
    <row r="29" spans="1:27" x14ac:dyDescent="0.3">
      <c r="A29" s="9"/>
      <c r="B29" s="3"/>
      <c r="C29" s="3"/>
      <c r="D29" s="3"/>
      <c r="E29" s="3"/>
      <c r="F29" s="3"/>
      <c r="G29" s="3"/>
      <c r="H29" s="3"/>
      <c r="I29" s="3"/>
      <c r="J29" s="3"/>
      <c r="K29" s="3"/>
      <c r="L29" s="3"/>
      <c r="M29" s="3"/>
      <c r="N29" s="3"/>
      <c r="O29" s="3"/>
      <c r="P29" s="3"/>
      <c r="Q29" s="3"/>
      <c r="R29" s="3"/>
      <c r="S29" s="3"/>
      <c r="T29" s="3"/>
      <c r="U29" s="45"/>
      <c r="V29" s="45"/>
      <c r="W29" s="45"/>
      <c r="X29" s="3"/>
      <c r="Y29" s="3"/>
      <c r="Z29" s="3"/>
      <c r="AA29" s="3"/>
    </row>
    <row r="30" spans="1:27" x14ac:dyDescent="0.3">
      <c r="A30" s="9"/>
      <c r="B30" s="3"/>
      <c r="C30" s="3"/>
      <c r="D30" s="3"/>
      <c r="E30" s="3"/>
      <c r="F30" s="3"/>
      <c r="G30" s="3"/>
      <c r="H30" s="3"/>
      <c r="I30" s="3"/>
      <c r="J30" s="3"/>
      <c r="K30" s="3"/>
      <c r="L30" s="3"/>
      <c r="M30" s="3"/>
      <c r="N30" s="3"/>
      <c r="O30" s="3"/>
      <c r="P30" s="3"/>
      <c r="Q30" s="3"/>
      <c r="R30" s="3"/>
      <c r="S30" s="3"/>
      <c r="T30" s="3"/>
      <c r="U30" s="45"/>
      <c r="V30" s="45"/>
      <c r="W30" s="45"/>
      <c r="X30" s="3"/>
      <c r="Y30" s="3"/>
      <c r="Z30" s="3"/>
      <c r="AA30" s="3"/>
    </row>
    <row r="31" spans="1:27" x14ac:dyDescent="0.3">
      <c r="A31" s="9"/>
      <c r="B31" s="3"/>
      <c r="C31" s="3"/>
      <c r="D31" s="3"/>
      <c r="E31" s="3"/>
      <c r="F31" s="3"/>
      <c r="G31" s="3"/>
      <c r="H31" s="3"/>
      <c r="I31" s="3"/>
      <c r="J31" s="3"/>
      <c r="K31" s="3"/>
      <c r="L31" s="3"/>
      <c r="M31" s="3"/>
      <c r="N31" s="3"/>
      <c r="O31" s="3"/>
      <c r="P31" s="3"/>
      <c r="Q31" s="3"/>
      <c r="R31" s="3"/>
      <c r="S31" s="3"/>
      <c r="T31" s="3"/>
      <c r="U31" s="45"/>
      <c r="V31" s="45"/>
      <c r="W31" s="45"/>
      <c r="X31" s="3"/>
      <c r="Y31" s="3"/>
      <c r="Z31" s="3"/>
      <c r="AA31" s="3"/>
    </row>
    <row r="32" spans="1:27" x14ac:dyDescent="0.3">
      <c r="A32" s="9"/>
      <c r="B32" s="3"/>
      <c r="C32" s="3"/>
      <c r="D32" s="3"/>
      <c r="E32" s="3"/>
      <c r="F32" s="3"/>
      <c r="G32" s="3"/>
      <c r="H32" s="3"/>
      <c r="I32" s="3"/>
      <c r="J32" s="3"/>
      <c r="K32" s="3"/>
      <c r="L32" s="3"/>
      <c r="M32" s="3"/>
      <c r="N32" s="3"/>
      <c r="O32" s="3"/>
      <c r="P32" s="3"/>
      <c r="Q32" s="3"/>
      <c r="R32" s="3"/>
      <c r="S32" s="3"/>
      <c r="T32" s="3"/>
      <c r="U32" s="45"/>
      <c r="V32" s="45"/>
      <c r="W32" s="45"/>
      <c r="X32" s="3"/>
      <c r="Y32" s="3"/>
      <c r="Z32" s="3"/>
      <c r="AA32" s="3"/>
    </row>
    <row r="33" spans="1:27" x14ac:dyDescent="0.3">
      <c r="A33" s="9"/>
      <c r="B33" s="3"/>
      <c r="C33" s="3"/>
      <c r="D33" s="3"/>
      <c r="E33" s="3"/>
      <c r="F33" s="3"/>
      <c r="G33" s="3"/>
      <c r="H33" s="3"/>
      <c r="I33" s="3"/>
      <c r="J33" s="3"/>
      <c r="K33" s="3"/>
      <c r="L33" s="3"/>
      <c r="M33" s="3"/>
      <c r="N33" s="3"/>
      <c r="O33" s="3"/>
      <c r="P33" s="3"/>
      <c r="Q33" s="3"/>
      <c r="R33" s="3"/>
      <c r="S33" s="3"/>
      <c r="T33" s="3"/>
      <c r="U33" s="45"/>
      <c r="V33" s="45"/>
      <c r="W33" s="45"/>
      <c r="X33" s="3"/>
      <c r="Y33" s="3"/>
      <c r="Z33" s="3"/>
      <c r="AA33" s="3"/>
    </row>
    <row r="34" spans="1:27" x14ac:dyDescent="0.3">
      <c r="A34" s="9"/>
      <c r="B34" s="3"/>
      <c r="C34" s="3"/>
      <c r="D34" s="3"/>
      <c r="E34" s="3"/>
      <c r="F34" s="3"/>
      <c r="G34" s="3"/>
      <c r="H34" s="3"/>
      <c r="I34" s="3"/>
      <c r="J34" s="3"/>
      <c r="K34" s="3"/>
      <c r="L34" s="3"/>
      <c r="M34" s="3"/>
      <c r="N34" s="3"/>
      <c r="O34" s="3"/>
      <c r="P34" s="3"/>
      <c r="Q34" s="3"/>
      <c r="R34" s="3"/>
      <c r="S34" s="3"/>
      <c r="T34" s="3"/>
      <c r="U34" s="45"/>
      <c r="V34" s="45"/>
      <c r="W34" s="45"/>
      <c r="X34" s="3"/>
      <c r="Y34" s="3"/>
      <c r="Z34" s="3"/>
      <c r="AA34" s="3"/>
    </row>
    <row r="35" spans="1:27" x14ac:dyDescent="0.3">
      <c r="A35" s="9"/>
      <c r="B35" s="3"/>
      <c r="C35" s="3"/>
      <c r="D35" s="3"/>
      <c r="E35" s="3"/>
      <c r="F35" s="3"/>
      <c r="G35" s="3"/>
      <c r="H35" s="3"/>
      <c r="I35" s="3"/>
      <c r="J35" s="3"/>
      <c r="K35" s="3"/>
      <c r="L35" s="3"/>
      <c r="M35" s="3"/>
      <c r="N35" s="3"/>
      <c r="O35" s="3"/>
      <c r="P35" s="3"/>
      <c r="Q35" s="3"/>
      <c r="R35" s="3"/>
      <c r="S35" s="3"/>
      <c r="T35" s="3"/>
      <c r="U35" s="45"/>
      <c r="V35" s="45"/>
      <c r="W35" s="45"/>
      <c r="X35" s="3"/>
      <c r="Y35" s="3"/>
      <c r="Z35" s="3"/>
      <c r="AA35" s="3"/>
    </row>
    <row r="36" spans="1:27" x14ac:dyDescent="0.3">
      <c r="A36" s="9"/>
      <c r="B36" s="3"/>
      <c r="C36" s="3"/>
      <c r="D36" s="3"/>
      <c r="E36" s="3"/>
      <c r="F36" s="3"/>
      <c r="G36" s="3"/>
      <c r="H36" s="3"/>
      <c r="I36" s="3"/>
      <c r="J36" s="3"/>
      <c r="K36" s="3"/>
      <c r="L36" s="3"/>
      <c r="M36" s="3"/>
      <c r="N36" s="3"/>
      <c r="O36" s="3"/>
      <c r="P36" s="3"/>
      <c r="Q36" s="3"/>
      <c r="R36" s="3"/>
      <c r="S36" s="3"/>
      <c r="T36" s="3"/>
      <c r="U36" s="45"/>
      <c r="V36" s="45"/>
      <c r="W36" s="45"/>
      <c r="X36" s="3"/>
      <c r="Y36" s="3"/>
      <c r="Z36" s="3"/>
      <c r="AA36" s="3"/>
    </row>
    <row r="37" spans="1:27" x14ac:dyDescent="0.3">
      <c r="A37" s="9"/>
      <c r="B37" s="3"/>
      <c r="C37" s="3"/>
      <c r="D37" s="3"/>
      <c r="E37" s="3"/>
      <c r="F37" s="3"/>
      <c r="G37" s="3"/>
      <c r="H37" s="3"/>
      <c r="I37" s="3"/>
      <c r="J37" s="3"/>
      <c r="K37" s="3"/>
      <c r="L37" s="3"/>
      <c r="M37" s="3"/>
      <c r="N37" s="3"/>
      <c r="O37" s="3"/>
      <c r="P37" s="3"/>
      <c r="Q37" s="3"/>
      <c r="R37" s="3"/>
      <c r="S37" s="3"/>
      <c r="T37" s="3"/>
      <c r="U37" s="45"/>
      <c r="V37" s="45"/>
      <c r="W37" s="45"/>
      <c r="X37" s="3"/>
      <c r="Y37" s="3"/>
      <c r="Z37" s="3"/>
      <c r="AA37" s="3"/>
    </row>
    <row r="38" spans="1:27" x14ac:dyDescent="0.3">
      <c r="A38" s="9"/>
      <c r="B38" s="3"/>
      <c r="C38" s="3"/>
      <c r="D38" s="3"/>
      <c r="E38" s="3"/>
      <c r="F38" s="3"/>
      <c r="G38" s="3"/>
      <c r="H38" s="3"/>
      <c r="I38" s="3"/>
      <c r="J38" s="3"/>
      <c r="K38" s="3"/>
      <c r="L38" s="3"/>
      <c r="M38" s="3"/>
      <c r="N38" s="3"/>
      <c r="O38" s="3"/>
      <c r="P38" s="3"/>
      <c r="Q38" s="3"/>
      <c r="R38" s="3"/>
      <c r="S38" s="3"/>
      <c r="T38" s="3"/>
      <c r="U38" s="45"/>
      <c r="V38" s="45"/>
      <c r="W38" s="45"/>
      <c r="X38" s="3"/>
      <c r="Y38" s="3"/>
      <c r="Z38" s="3"/>
      <c r="AA38" s="3"/>
    </row>
    <row r="39" spans="1:27" x14ac:dyDescent="0.3">
      <c r="A39" s="9"/>
      <c r="B39" s="3"/>
      <c r="C39" s="3"/>
      <c r="D39" s="3"/>
      <c r="E39" s="3"/>
      <c r="F39" s="3"/>
      <c r="G39" s="3"/>
      <c r="H39" s="3"/>
      <c r="I39" s="3"/>
      <c r="J39" s="3"/>
      <c r="K39" s="3"/>
      <c r="L39" s="3"/>
      <c r="M39" s="3"/>
      <c r="N39" s="3"/>
      <c r="O39" s="3"/>
      <c r="P39" s="3"/>
      <c r="Q39" s="3"/>
      <c r="R39" s="3"/>
      <c r="S39" s="3"/>
      <c r="T39" s="3"/>
      <c r="U39" s="45"/>
      <c r="V39" s="45"/>
      <c r="W39" s="45"/>
      <c r="X39" s="3"/>
      <c r="Y39" s="3"/>
      <c r="Z39" s="3"/>
      <c r="AA39" s="3"/>
    </row>
    <row r="40" spans="1:27" x14ac:dyDescent="0.3">
      <c r="A40" s="9"/>
      <c r="B40" s="3"/>
      <c r="C40" s="3"/>
      <c r="D40" s="3"/>
      <c r="E40" s="3"/>
      <c r="F40" s="3"/>
      <c r="G40" s="3"/>
      <c r="H40" s="3"/>
      <c r="I40" s="3"/>
      <c r="J40" s="3"/>
      <c r="K40" s="3"/>
      <c r="L40" s="3"/>
      <c r="M40" s="3"/>
      <c r="N40" s="3"/>
      <c r="O40" s="3"/>
      <c r="P40" s="3"/>
      <c r="Q40" s="3"/>
      <c r="R40" s="3"/>
      <c r="S40" s="3"/>
      <c r="T40" s="3"/>
      <c r="U40" s="45"/>
      <c r="V40" s="45"/>
      <c r="W40" s="45"/>
      <c r="X40" s="3"/>
      <c r="Y40" s="3"/>
      <c r="Z40" s="3"/>
      <c r="AA40" s="3"/>
    </row>
    <row r="41" spans="1:27" x14ac:dyDescent="0.3">
      <c r="A41" s="9"/>
      <c r="B41" s="3"/>
      <c r="C41" s="3"/>
      <c r="D41" s="3"/>
      <c r="E41" s="3"/>
      <c r="F41" s="3"/>
      <c r="G41" s="3"/>
      <c r="H41" s="3"/>
      <c r="I41" s="3"/>
      <c r="J41" s="3"/>
      <c r="K41" s="3"/>
      <c r="L41" s="3"/>
      <c r="M41" s="3"/>
      <c r="N41" s="3"/>
      <c r="O41" s="3"/>
      <c r="P41" s="3"/>
      <c r="Q41" s="3"/>
      <c r="R41" s="3"/>
      <c r="S41" s="3"/>
      <c r="T41" s="3"/>
      <c r="U41" s="45"/>
      <c r="V41" s="45"/>
      <c r="W41" s="45"/>
      <c r="X41" s="3"/>
      <c r="Y41" s="3"/>
      <c r="Z41" s="3"/>
      <c r="AA41" s="3"/>
    </row>
    <row r="42" spans="1:27" x14ac:dyDescent="0.3">
      <c r="A42" s="9"/>
      <c r="B42" s="3"/>
      <c r="C42" s="3"/>
      <c r="D42" s="3"/>
      <c r="E42" s="3"/>
      <c r="F42" s="3"/>
      <c r="G42" s="3"/>
      <c r="H42" s="3"/>
      <c r="I42" s="3"/>
      <c r="J42" s="3"/>
      <c r="K42" s="3"/>
      <c r="L42" s="3"/>
      <c r="M42" s="3"/>
      <c r="N42" s="3"/>
      <c r="O42" s="3"/>
      <c r="P42" s="3"/>
      <c r="Q42" s="3"/>
      <c r="R42" s="3"/>
      <c r="S42" s="3"/>
      <c r="T42" s="3"/>
      <c r="U42" s="45"/>
      <c r="V42" s="45"/>
      <c r="W42" s="45"/>
      <c r="X42" s="3"/>
      <c r="Y42" s="3"/>
      <c r="Z42" s="3"/>
      <c r="AA42" s="3"/>
    </row>
    <row r="43" spans="1:27" x14ac:dyDescent="0.3">
      <c r="A43" s="9"/>
      <c r="B43" s="3"/>
      <c r="C43" s="3"/>
      <c r="D43" s="3"/>
      <c r="E43" s="3"/>
      <c r="F43" s="3"/>
      <c r="G43" s="3"/>
      <c r="H43" s="3"/>
      <c r="I43" s="3"/>
      <c r="J43" s="3"/>
      <c r="K43" s="3"/>
      <c r="L43" s="3"/>
      <c r="M43" s="3"/>
      <c r="N43" s="3"/>
      <c r="O43" s="3"/>
      <c r="P43" s="3"/>
      <c r="Q43" s="3"/>
      <c r="R43" s="3"/>
      <c r="S43" s="3"/>
      <c r="T43" s="3"/>
      <c r="U43" s="45"/>
      <c r="V43" s="45"/>
      <c r="W43" s="45"/>
      <c r="X43" s="3"/>
      <c r="Y43" s="3"/>
      <c r="Z43" s="3"/>
      <c r="AA43" s="3"/>
    </row>
    <row r="44" spans="1:27" x14ac:dyDescent="0.3">
      <c r="A44" s="3"/>
      <c r="B44" s="3"/>
      <c r="C44" s="3"/>
      <c r="D44" s="3"/>
      <c r="E44" s="3"/>
      <c r="F44" s="3"/>
      <c r="G44" s="3"/>
      <c r="H44" s="3"/>
      <c r="I44" s="3"/>
      <c r="J44" s="3"/>
      <c r="K44" s="3"/>
      <c r="L44" s="3"/>
      <c r="M44" s="3"/>
      <c r="N44" s="3"/>
      <c r="O44" s="3"/>
      <c r="P44" s="3"/>
      <c r="Q44" s="3"/>
      <c r="R44" s="3"/>
      <c r="S44" s="3"/>
      <c r="T44" s="3"/>
      <c r="U44" s="45"/>
      <c r="V44" s="45"/>
      <c r="W44" s="45"/>
      <c r="X44" s="3"/>
      <c r="Y44" s="3"/>
      <c r="Z44" s="3"/>
      <c r="AA44" s="3"/>
    </row>
    <row r="45" spans="1:27" x14ac:dyDescent="0.3">
      <c r="A45" s="3"/>
      <c r="B45" s="3"/>
      <c r="C45" s="3"/>
      <c r="D45" s="3"/>
      <c r="E45" s="3"/>
      <c r="F45" s="3"/>
      <c r="G45" s="3"/>
      <c r="H45" s="3"/>
      <c r="I45" s="3"/>
      <c r="J45" s="3"/>
      <c r="K45" s="3"/>
      <c r="L45" s="3"/>
      <c r="M45" s="3"/>
      <c r="N45" s="3"/>
      <c r="O45" s="3"/>
      <c r="P45" s="3"/>
      <c r="Q45" s="3"/>
      <c r="R45" s="3"/>
      <c r="S45" s="3"/>
      <c r="T45" s="3"/>
      <c r="U45" s="45"/>
      <c r="V45" s="45"/>
      <c r="W45" s="45"/>
      <c r="X45" s="3"/>
      <c r="Y45" s="3"/>
      <c r="Z45" s="3"/>
      <c r="AA45" s="3"/>
    </row>
    <row r="46" spans="1:27" x14ac:dyDescent="0.3">
      <c r="A46" s="3"/>
      <c r="B46" s="3"/>
      <c r="C46" s="3"/>
      <c r="D46" s="3"/>
      <c r="E46" s="3"/>
      <c r="F46" s="3"/>
      <c r="G46" s="3"/>
      <c r="H46" s="3"/>
      <c r="I46" s="3"/>
      <c r="J46" s="3"/>
      <c r="K46" s="3"/>
      <c r="L46" s="3"/>
      <c r="M46" s="3"/>
      <c r="N46" s="3"/>
      <c r="O46" s="3"/>
      <c r="P46" s="3"/>
      <c r="Q46" s="3"/>
      <c r="R46" s="3"/>
      <c r="S46" s="3"/>
      <c r="T46" s="3"/>
      <c r="U46" s="45"/>
      <c r="V46" s="45"/>
      <c r="W46" s="45"/>
      <c r="X46" s="3"/>
      <c r="Y46" s="3"/>
      <c r="Z46" s="3"/>
      <c r="AA46" s="3"/>
    </row>
    <row r="47" spans="1:27" x14ac:dyDescent="0.3">
      <c r="A47" s="3"/>
      <c r="B47" s="3"/>
      <c r="C47" s="3"/>
      <c r="D47" s="3"/>
      <c r="E47" s="3"/>
      <c r="F47" s="3"/>
      <c r="G47" s="3"/>
      <c r="H47" s="3"/>
      <c r="I47" s="3"/>
      <c r="J47" s="3"/>
      <c r="K47" s="3"/>
      <c r="L47" s="3"/>
      <c r="M47" s="3"/>
      <c r="N47" s="3"/>
      <c r="O47" s="3"/>
      <c r="P47" s="3"/>
      <c r="Q47" s="3"/>
      <c r="R47" s="3"/>
      <c r="S47" s="3"/>
      <c r="T47" s="3"/>
      <c r="U47" s="45"/>
      <c r="V47" s="45"/>
      <c r="W47" s="45"/>
      <c r="X47" s="3"/>
      <c r="Y47" s="3"/>
      <c r="Z47" s="3"/>
      <c r="AA47" s="3"/>
    </row>
    <row r="48" spans="1:27" x14ac:dyDescent="0.3">
      <c r="A48" s="3"/>
      <c r="B48" s="3"/>
      <c r="C48" s="3"/>
      <c r="D48" s="3"/>
      <c r="E48" s="3"/>
      <c r="F48" s="3"/>
      <c r="G48" s="3"/>
      <c r="H48" s="3"/>
      <c r="I48" s="3"/>
      <c r="J48" s="3"/>
      <c r="K48" s="3"/>
      <c r="L48" s="3"/>
      <c r="M48" s="3"/>
      <c r="N48" s="3"/>
      <c r="O48" s="3"/>
      <c r="P48" s="3"/>
      <c r="Q48" s="3"/>
      <c r="R48" s="3"/>
      <c r="S48" s="3"/>
      <c r="T48" s="3"/>
      <c r="U48" s="45"/>
      <c r="V48" s="45"/>
      <c r="W48" s="45"/>
      <c r="X48" s="3"/>
      <c r="Y48" s="3"/>
      <c r="Z48" s="3"/>
      <c r="AA48" s="3"/>
    </row>
    <row r="49" spans="21:23" s="3" customFormat="1" x14ac:dyDescent="0.3">
      <c r="U49" s="45"/>
      <c r="V49" s="45"/>
      <c r="W49" s="45"/>
    </row>
    <row r="50" spans="21:23" s="3" customFormat="1" x14ac:dyDescent="0.3">
      <c r="U50" s="45"/>
      <c r="V50" s="45"/>
      <c r="W50" s="45"/>
    </row>
    <row r="51" spans="21:23" s="3" customFormat="1" x14ac:dyDescent="0.3">
      <c r="U51" s="45"/>
      <c r="V51" s="45"/>
      <c r="W51" s="45"/>
    </row>
    <row r="52" spans="21:23" s="3" customFormat="1" x14ac:dyDescent="0.3">
      <c r="U52" s="45"/>
      <c r="V52" s="45"/>
      <c r="W52" s="45"/>
    </row>
    <row r="53" spans="21:23" s="3" customFormat="1" x14ac:dyDescent="0.3">
      <c r="U53" s="45"/>
      <c r="V53" s="45"/>
      <c r="W53" s="45"/>
    </row>
    <row r="54" spans="21:23" s="3" customFormat="1" x14ac:dyDescent="0.3">
      <c r="U54" s="45"/>
      <c r="V54" s="45"/>
      <c r="W54" s="45"/>
    </row>
    <row r="55" spans="21:23" s="3" customFormat="1" x14ac:dyDescent="0.3">
      <c r="U55" s="45"/>
      <c r="V55" s="45"/>
      <c r="W55" s="45"/>
    </row>
    <row r="56" spans="21:23" s="3" customFormat="1" x14ac:dyDescent="0.3">
      <c r="U56" s="45"/>
      <c r="V56" s="45"/>
      <c r="W56" s="45"/>
    </row>
    <row r="57" spans="21:23" s="3" customFormat="1" x14ac:dyDescent="0.3">
      <c r="U57" s="45"/>
      <c r="V57" s="45"/>
      <c r="W57" s="45"/>
    </row>
    <row r="58" spans="21:23" s="3" customFormat="1" x14ac:dyDescent="0.3">
      <c r="U58" s="45"/>
      <c r="V58" s="45"/>
      <c r="W58" s="45"/>
    </row>
    <row r="59" spans="21:23" s="3" customFormat="1" x14ac:dyDescent="0.3">
      <c r="U59" s="45"/>
      <c r="V59" s="45"/>
      <c r="W59" s="45"/>
    </row>
    <row r="60" spans="21:23" s="3" customFormat="1" x14ac:dyDescent="0.3">
      <c r="U60" s="45"/>
      <c r="V60" s="45"/>
      <c r="W60" s="45"/>
    </row>
    <row r="61" spans="21:23" s="3" customFormat="1" x14ac:dyDescent="0.3">
      <c r="U61" s="45"/>
      <c r="V61" s="45"/>
      <c r="W61" s="45"/>
    </row>
    <row r="62" spans="21:23" s="3" customFormat="1" x14ac:dyDescent="0.3">
      <c r="U62" s="45"/>
      <c r="V62" s="45"/>
      <c r="W62" s="45"/>
    </row>
    <row r="63" spans="21:23" s="3" customFormat="1" x14ac:dyDescent="0.3">
      <c r="U63" s="45"/>
      <c r="V63" s="45"/>
      <c r="W63" s="45"/>
    </row>
    <row r="64" spans="21:23" s="3" customFormat="1" x14ac:dyDescent="0.3">
      <c r="U64" s="45"/>
      <c r="V64" s="45"/>
      <c r="W64" s="45"/>
    </row>
    <row r="65" spans="21:23" s="3" customFormat="1" x14ac:dyDescent="0.3">
      <c r="U65" s="45"/>
      <c r="V65" s="45"/>
      <c r="W65" s="45"/>
    </row>
    <row r="66" spans="21:23" s="3" customFormat="1" x14ac:dyDescent="0.3">
      <c r="U66" s="45"/>
      <c r="V66" s="45"/>
      <c r="W66" s="45"/>
    </row>
    <row r="67" spans="21:23" s="3" customFormat="1" x14ac:dyDescent="0.3">
      <c r="U67" s="45"/>
      <c r="V67" s="45"/>
      <c r="W67" s="45"/>
    </row>
    <row r="68" spans="21:23" s="3" customFormat="1" x14ac:dyDescent="0.3">
      <c r="U68" s="45"/>
      <c r="V68" s="45"/>
      <c r="W68" s="45"/>
    </row>
    <row r="69" spans="21:23" s="3" customFormat="1" x14ac:dyDescent="0.3">
      <c r="U69" s="45"/>
      <c r="V69" s="45"/>
      <c r="W69" s="45"/>
    </row>
    <row r="70" spans="21:23" s="3" customFormat="1" x14ac:dyDescent="0.3">
      <c r="U70" s="45"/>
      <c r="V70" s="45"/>
      <c r="W70" s="45"/>
    </row>
    <row r="71" spans="21:23" s="3" customFormat="1" x14ac:dyDescent="0.3">
      <c r="U71" s="45"/>
      <c r="V71" s="45"/>
      <c r="W71" s="45"/>
    </row>
    <row r="72" spans="21:23" s="3" customFormat="1" x14ac:dyDescent="0.3">
      <c r="U72" s="45"/>
      <c r="V72" s="45"/>
      <c r="W72" s="45"/>
    </row>
    <row r="73" spans="21:23" s="3" customFormat="1" x14ac:dyDescent="0.3">
      <c r="U73" s="45"/>
      <c r="V73" s="45"/>
      <c r="W73" s="45"/>
    </row>
    <row r="74" spans="21:23" s="3" customFormat="1" x14ac:dyDescent="0.3">
      <c r="U74" s="45"/>
      <c r="V74" s="45"/>
      <c r="W74" s="45"/>
    </row>
    <row r="75" spans="21:23" s="3" customFormat="1" x14ac:dyDescent="0.3">
      <c r="U75" s="45"/>
      <c r="V75" s="45"/>
      <c r="W75" s="45"/>
    </row>
    <row r="76" spans="21:23" s="3" customFormat="1" x14ac:dyDescent="0.3">
      <c r="U76" s="45"/>
      <c r="V76" s="45"/>
      <c r="W76" s="45"/>
    </row>
    <row r="77" spans="21:23" s="3" customFormat="1" x14ac:dyDescent="0.3">
      <c r="U77" s="45"/>
      <c r="V77" s="45"/>
      <c r="W77" s="45"/>
    </row>
    <row r="78" spans="21:23" s="3" customFormat="1" x14ac:dyDescent="0.3">
      <c r="U78" s="45"/>
      <c r="V78" s="45"/>
      <c r="W78" s="45"/>
    </row>
    <row r="79" spans="21:23" s="3" customFormat="1" x14ac:dyDescent="0.3">
      <c r="U79" s="45"/>
      <c r="V79" s="45"/>
      <c r="W79" s="45"/>
    </row>
    <row r="80" spans="21:23" s="3" customFormat="1" x14ac:dyDescent="0.3">
      <c r="U80" s="45"/>
      <c r="V80" s="45"/>
      <c r="W80" s="45"/>
    </row>
    <row r="81" spans="21:23" s="3" customFormat="1" x14ac:dyDescent="0.3">
      <c r="U81" s="45"/>
      <c r="V81" s="45"/>
      <c r="W81" s="45"/>
    </row>
    <row r="82" spans="21:23" s="3" customFormat="1" x14ac:dyDescent="0.3">
      <c r="U82" s="45"/>
      <c r="V82" s="45"/>
      <c r="W82" s="45"/>
    </row>
    <row r="83" spans="21:23" s="3" customFormat="1" x14ac:dyDescent="0.3">
      <c r="U83" s="45"/>
      <c r="V83" s="45"/>
      <c r="W83" s="45"/>
    </row>
    <row r="84" spans="21:23" s="3" customFormat="1" x14ac:dyDescent="0.3">
      <c r="U84" s="45"/>
      <c r="V84" s="45"/>
      <c r="W84" s="45"/>
    </row>
    <row r="85" spans="21:23" s="3" customFormat="1" x14ac:dyDescent="0.3">
      <c r="U85" s="45"/>
      <c r="V85" s="45"/>
      <c r="W85" s="45"/>
    </row>
    <row r="86" spans="21:23" s="3" customFormat="1" x14ac:dyDescent="0.3">
      <c r="U86" s="45"/>
      <c r="V86" s="45"/>
      <c r="W86" s="45"/>
    </row>
    <row r="87" spans="21:23" s="3" customFormat="1" x14ac:dyDescent="0.3">
      <c r="U87" s="45"/>
      <c r="V87" s="45"/>
      <c r="W87" s="45"/>
    </row>
    <row r="88" spans="21:23" s="3" customFormat="1" x14ac:dyDescent="0.3">
      <c r="U88" s="45"/>
      <c r="V88" s="45"/>
      <c r="W88" s="45"/>
    </row>
    <row r="89" spans="21:23" s="3" customFormat="1" x14ac:dyDescent="0.3">
      <c r="U89" s="45"/>
      <c r="V89" s="45"/>
      <c r="W89" s="45"/>
    </row>
    <row r="90" spans="21:23" s="3" customFormat="1" x14ac:dyDescent="0.3">
      <c r="U90" s="45"/>
      <c r="V90" s="45"/>
      <c r="W90" s="45"/>
    </row>
    <row r="91" spans="21:23" s="3" customFormat="1" x14ac:dyDescent="0.3">
      <c r="U91" s="45"/>
      <c r="V91" s="45"/>
      <c r="W91" s="45"/>
    </row>
    <row r="92" spans="21:23" s="3" customFormat="1" x14ac:dyDescent="0.3">
      <c r="U92" s="45"/>
      <c r="V92" s="45"/>
      <c r="W92" s="45"/>
    </row>
    <row r="93" spans="21:23" s="3" customFormat="1" x14ac:dyDescent="0.3">
      <c r="U93" s="45"/>
      <c r="V93" s="45"/>
      <c r="W93" s="45"/>
    </row>
    <row r="94" spans="21:23" s="3" customFormat="1" x14ac:dyDescent="0.3">
      <c r="U94" s="45"/>
      <c r="V94" s="45"/>
      <c r="W94" s="45"/>
    </row>
    <row r="95" spans="21:23" s="3" customFormat="1" x14ac:dyDescent="0.3">
      <c r="U95" s="45"/>
      <c r="V95" s="45"/>
      <c r="W95" s="45"/>
    </row>
    <row r="96" spans="21:23" s="3" customFormat="1" x14ac:dyDescent="0.3">
      <c r="U96" s="45"/>
      <c r="V96" s="45"/>
      <c r="W96" s="45"/>
    </row>
    <row r="97" spans="21:23" s="3" customFormat="1" x14ac:dyDescent="0.3">
      <c r="U97" s="45"/>
      <c r="V97" s="45"/>
      <c r="W97" s="45"/>
    </row>
    <row r="98" spans="21:23" s="3" customFormat="1" x14ac:dyDescent="0.3">
      <c r="U98" s="45"/>
      <c r="V98" s="45"/>
      <c r="W98" s="45"/>
    </row>
    <row r="99" spans="21:23" s="3" customFormat="1" x14ac:dyDescent="0.3">
      <c r="U99" s="45"/>
      <c r="V99" s="45"/>
      <c r="W99" s="45"/>
    </row>
    <row r="100" spans="21:23" s="3" customFormat="1" x14ac:dyDescent="0.3">
      <c r="U100" s="45"/>
      <c r="V100" s="45"/>
      <c r="W100" s="45"/>
    </row>
    <row r="101" spans="21:23" s="3" customFormat="1" x14ac:dyDescent="0.3">
      <c r="U101" s="45"/>
      <c r="V101" s="45"/>
      <c r="W101" s="45"/>
    </row>
    <row r="102" spans="21:23" s="3" customFormat="1" x14ac:dyDescent="0.3">
      <c r="U102" s="45"/>
      <c r="V102" s="45"/>
      <c r="W102" s="45"/>
    </row>
    <row r="103" spans="21:23" s="3" customFormat="1" x14ac:dyDescent="0.3">
      <c r="U103" s="45"/>
      <c r="V103" s="45"/>
      <c r="W103" s="45"/>
    </row>
    <row r="104" spans="21:23" s="3" customFormat="1" x14ac:dyDescent="0.3">
      <c r="U104" s="45"/>
      <c r="V104" s="45"/>
      <c r="W104" s="45"/>
    </row>
    <row r="105" spans="21:23" s="3" customFormat="1" x14ac:dyDescent="0.3">
      <c r="U105" s="45"/>
      <c r="V105" s="45"/>
      <c r="W105" s="45"/>
    </row>
    <row r="106" spans="21:23" s="3" customFormat="1" x14ac:dyDescent="0.3">
      <c r="U106" s="45"/>
      <c r="V106" s="45"/>
      <c r="W106" s="45"/>
    </row>
    <row r="107" spans="21:23" s="3" customFormat="1" x14ac:dyDescent="0.3">
      <c r="U107" s="45"/>
      <c r="V107" s="45"/>
      <c r="W107" s="45"/>
    </row>
    <row r="108" spans="21:23" s="3" customFormat="1" x14ac:dyDescent="0.3">
      <c r="U108" s="45"/>
      <c r="V108" s="45"/>
      <c r="W108" s="45"/>
    </row>
    <row r="109" spans="21:23" s="3" customFormat="1" x14ac:dyDescent="0.3">
      <c r="U109" s="45"/>
      <c r="V109" s="45"/>
      <c r="W109" s="45"/>
    </row>
    <row r="110" spans="21:23" s="3" customFormat="1" x14ac:dyDescent="0.3">
      <c r="U110" s="45"/>
      <c r="V110" s="45"/>
      <c r="W110" s="45"/>
    </row>
    <row r="111" spans="21:23" s="3" customFormat="1" x14ac:dyDescent="0.3">
      <c r="U111" s="45"/>
      <c r="V111" s="45"/>
      <c r="W111" s="45"/>
    </row>
    <row r="112" spans="21:23" s="3" customFormat="1" x14ac:dyDescent="0.3">
      <c r="U112" s="45"/>
      <c r="V112" s="45"/>
      <c r="W112" s="45"/>
    </row>
    <row r="113" spans="21:23" s="3" customFormat="1" x14ac:dyDescent="0.3">
      <c r="U113" s="45"/>
      <c r="V113" s="45"/>
      <c r="W113" s="45"/>
    </row>
    <row r="114" spans="21:23" s="3" customFormat="1" x14ac:dyDescent="0.3">
      <c r="U114" s="45"/>
      <c r="V114" s="45"/>
      <c r="W114" s="45"/>
    </row>
    <row r="115" spans="21:23" s="3" customFormat="1" x14ac:dyDescent="0.3">
      <c r="U115" s="45"/>
      <c r="V115" s="45"/>
      <c r="W115" s="45"/>
    </row>
    <row r="116" spans="21:23" s="3" customFormat="1" x14ac:dyDescent="0.3">
      <c r="U116" s="45"/>
      <c r="V116" s="45"/>
      <c r="W116" s="45"/>
    </row>
    <row r="117" spans="21:23" s="3" customFormat="1" x14ac:dyDescent="0.3">
      <c r="U117" s="45"/>
      <c r="V117" s="45"/>
      <c r="W117" s="45"/>
    </row>
    <row r="118" spans="21:23" s="3" customFormat="1" x14ac:dyDescent="0.3">
      <c r="U118" s="45"/>
      <c r="V118" s="45"/>
      <c r="W118" s="45"/>
    </row>
    <row r="119" spans="21:23" s="3" customFormat="1" x14ac:dyDescent="0.3">
      <c r="U119" s="45"/>
      <c r="V119" s="45"/>
      <c r="W119" s="45"/>
    </row>
    <row r="120" spans="21:23" s="3" customFormat="1" x14ac:dyDescent="0.3">
      <c r="U120" s="45"/>
      <c r="V120" s="45"/>
      <c r="W120" s="45"/>
    </row>
    <row r="121" spans="21:23" s="3" customFormat="1" x14ac:dyDescent="0.3">
      <c r="U121" s="45"/>
      <c r="V121" s="45"/>
      <c r="W121" s="45"/>
    </row>
    <row r="122" spans="21:23" s="3" customFormat="1" x14ac:dyDescent="0.3">
      <c r="U122" s="45"/>
      <c r="V122" s="45"/>
      <c r="W122" s="45"/>
    </row>
    <row r="123" spans="21:23" s="3" customFormat="1" x14ac:dyDescent="0.3">
      <c r="U123" s="45"/>
      <c r="V123" s="45"/>
      <c r="W123" s="45"/>
    </row>
    <row r="124" spans="21:23" s="3" customFormat="1" x14ac:dyDescent="0.3">
      <c r="U124" s="45"/>
      <c r="V124" s="45"/>
      <c r="W124" s="45"/>
    </row>
    <row r="125" spans="21:23" s="3" customFormat="1" x14ac:dyDescent="0.3">
      <c r="U125" s="45"/>
      <c r="V125" s="45"/>
      <c r="W125" s="45"/>
    </row>
    <row r="126" spans="21:23" s="3" customFormat="1" x14ac:dyDescent="0.3">
      <c r="U126" s="45"/>
      <c r="V126" s="45"/>
      <c r="W126" s="45"/>
    </row>
    <row r="127" spans="21:23" s="3" customFormat="1" x14ac:dyDescent="0.3">
      <c r="U127" s="45"/>
      <c r="V127" s="45"/>
      <c r="W127" s="45"/>
    </row>
    <row r="128" spans="21:23" s="3" customFormat="1" x14ac:dyDescent="0.3">
      <c r="U128" s="45"/>
      <c r="V128" s="45"/>
      <c r="W128" s="45"/>
    </row>
    <row r="129" spans="21:23" s="3" customFormat="1" x14ac:dyDescent="0.3">
      <c r="U129" s="45"/>
      <c r="V129" s="45"/>
      <c r="W129" s="45"/>
    </row>
    <row r="130" spans="21:23" s="3" customFormat="1" x14ac:dyDescent="0.3">
      <c r="U130" s="45"/>
      <c r="V130" s="45"/>
      <c r="W130" s="45"/>
    </row>
    <row r="131" spans="21:23" s="3" customFormat="1" x14ac:dyDescent="0.3">
      <c r="U131" s="45"/>
      <c r="V131" s="45"/>
      <c r="W131" s="45"/>
    </row>
    <row r="132" spans="21:23" s="3" customFormat="1" x14ac:dyDescent="0.3">
      <c r="U132" s="45"/>
      <c r="V132" s="45"/>
      <c r="W132" s="45"/>
    </row>
    <row r="133" spans="21:23" s="3" customFormat="1" x14ac:dyDescent="0.3">
      <c r="U133" s="45"/>
      <c r="V133" s="45"/>
      <c r="W133" s="45"/>
    </row>
    <row r="134" spans="21:23" s="3" customFormat="1" x14ac:dyDescent="0.3">
      <c r="U134" s="45"/>
      <c r="V134" s="45"/>
      <c r="W134" s="45"/>
    </row>
    <row r="135" spans="21:23" s="3" customFormat="1" x14ac:dyDescent="0.3">
      <c r="U135" s="45"/>
      <c r="V135" s="45"/>
      <c r="W135" s="45"/>
    </row>
    <row r="136" spans="21:23" s="3" customFormat="1" x14ac:dyDescent="0.3">
      <c r="U136" s="45"/>
      <c r="V136" s="45"/>
      <c r="W136" s="45"/>
    </row>
    <row r="137" spans="21:23" s="3" customFormat="1" x14ac:dyDescent="0.3">
      <c r="U137" s="45"/>
      <c r="V137" s="45"/>
      <c r="W137" s="45"/>
    </row>
    <row r="138" spans="21:23" s="3" customFormat="1" x14ac:dyDescent="0.3">
      <c r="U138" s="45"/>
      <c r="V138" s="45"/>
      <c r="W138" s="45"/>
    </row>
    <row r="139" spans="21:23" s="3" customFormat="1" x14ac:dyDescent="0.3">
      <c r="U139" s="45"/>
      <c r="V139" s="45"/>
      <c r="W139" s="45"/>
    </row>
    <row r="140" spans="21:23" s="3" customFormat="1" x14ac:dyDescent="0.3">
      <c r="U140" s="45"/>
      <c r="V140" s="45"/>
      <c r="W140" s="45"/>
    </row>
    <row r="141" spans="21:23" s="3" customFormat="1" x14ac:dyDescent="0.3">
      <c r="U141" s="45"/>
      <c r="V141" s="45"/>
      <c r="W141" s="45"/>
    </row>
    <row r="142" spans="21:23" s="3" customFormat="1" x14ac:dyDescent="0.3">
      <c r="U142" s="45"/>
      <c r="V142" s="45"/>
      <c r="W142" s="45"/>
    </row>
    <row r="143" spans="21:23" s="3" customFormat="1" x14ac:dyDescent="0.3">
      <c r="U143" s="45"/>
      <c r="V143" s="45"/>
      <c r="W143" s="45"/>
    </row>
    <row r="144" spans="21:23" s="3" customFormat="1" x14ac:dyDescent="0.3">
      <c r="U144" s="45"/>
      <c r="V144" s="45"/>
      <c r="W144" s="45"/>
    </row>
    <row r="145" spans="21:23" s="3" customFormat="1" x14ac:dyDescent="0.3">
      <c r="U145" s="45"/>
      <c r="V145" s="45"/>
      <c r="W145" s="45"/>
    </row>
    <row r="146" spans="21:23" s="3" customFormat="1" x14ac:dyDescent="0.3">
      <c r="U146" s="45"/>
      <c r="V146" s="45"/>
      <c r="W146" s="45"/>
    </row>
    <row r="147" spans="21:23" s="3" customFormat="1" x14ac:dyDescent="0.3">
      <c r="U147" s="45"/>
      <c r="V147" s="45"/>
      <c r="W147" s="45"/>
    </row>
    <row r="148" spans="21:23" s="3" customFormat="1" x14ac:dyDescent="0.3">
      <c r="U148" s="45"/>
      <c r="V148" s="45"/>
      <c r="W148" s="45"/>
    </row>
    <row r="149" spans="21:23" s="3" customFormat="1" x14ac:dyDescent="0.3">
      <c r="U149" s="45"/>
      <c r="V149" s="45"/>
      <c r="W149" s="45"/>
    </row>
    <row r="150" spans="21:23" s="3" customFormat="1" x14ac:dyDescent="0.3">
      <c r="U150" s="45"/>
      <c r="V150" s="45"/>
      <c r="W150" s="45"/>
    </row>
    <row r="151" spans="21:23" s="3" customFormat="1" x14ac:dyDescent="0.3">
      <c r="U151" s="45"/>
      <c r="V151" s="45"/>
      <c r="W151" s="45"/>
    </row>
    <row r="152" spans="21:23" s="3" customFormat="1" x14ac:dyDescent="0.3">
      <c r="U152" s="45"/>
      <c r="V152" s="45"/>
      <c r="W152" s="45"/>
    </row>
    <row r="153" spans="21:23" s="3" customFormat="1" x14ac:dyDescent="0.3">
      <c r="U153" s="45"/>
      <c r="V153" s="45"/>
      <c r="W153" s="45"/>
    </row>
    <row r="154" spans="21:23" s="3" customFormat="1" x14ac:dyDescent="0.3">
      <c r="U154" s="45"/>
      <c r="V154" s="45"/>
      <c r="W154" s="45"/>
    </row>
    <row r="155" spans="21:23" s="3" customFormat="1" x14ac:dyDescent="0.3">
      <c r="U155" s="45"/>
      <c r="V155" s="45"/>
      <c r="W155" s="45"/>
    </row>
    <row r="156" spans="21:23" s="3" customFormat="1" x14ac:dyDescent="0.3">
      <c r="U156" s="45"/>
      <c r="V156" s="45"/>
      <c r="W156" s="45"/>
    </row>
    <row r="157" spans="21:23" s="3" customFormat="1" x14ac:dyDescent="0.3">
      <c r="U157" s="45"/>
      <c r="V157" s="45"/>
      <c r="W157" s="45"/>
    </row>
    <row r="158" spans="21:23" s="3" customFormat="1" x14ac:dyDescent="0.3">
      <c r="U158" s="45"/>
      <c r="V158" s="45"/>
      <c r="W158" s="45"/>
    </row>
    <row r="159" spans="21:23" s="3" customFormat="1" x14ac:dyDescent="0.3">
      <c r="U159" s="45"/>
      <c r="V159" s="45"/>
      <c r="W159" s="45"/>
    </row>
    <row r="160" spans="21:23" s="3" customFormat="1" x14ac:dyDescent="0.3">
      <c r="U160" s="45"/>
      <c r="V160" s="45"/>
      <c r="W160" s="45"/>
    </row>
    <row r="161" spans="21:23" s="3" customFormat="1" x14ac:dyDescent="0.3">
      <c r="U161" s="45"/>
      <c r="V161" s="45"/>
      <c r="W161" s="45"/>
    </row>
    <row r="162" spans="21:23" s="3" customFormat="1" x14ac:dyDescent="0.3">
      <c r="U162" s="45"/>
      <c r="V162" s="45"/>
      <c r="W162" s="45"/>
    </row>
    <row r="163" spans="21:23" s="3" customFormat="1" x14ac:dyDescent="0.3">
      <c r="U163" s="45"/>
      <c r="V163" s="45"/>
      <c r="W163" s="45"/>
    </row>
    <row r="164" spans="21:23" s="3" customFormat="1" x14ac:dyDescent="0.3">
      <c r="U164" s="45"/>
      <c r="V164" s="45"/>
      <c r="W164" s="45"/>
    </row>
    <row r="165" spans="21:23" s="3" customFormat="1" x14ac:dyDescent="0.3">
      <c r="U165" s="45"/>
      <c r="V165" s="45"/>
      <c r="W165" s="45"/>
    </row>
    <row r="166" spans="21:23" s="3" customFormat="1" x14ac:dyDescent="0.3">
      <c r="U166" s="45"/>
      <c r="V166" s="45"/>
      <c r="W166" s="45"/>
    </row>
    <row r="167" spans="21:23" s="3" customFormat="1" x14ac:dyDescent="0.3">
      <c r="U167" s="45"/>
      <c r="V167" s="45"/>
      <c r="W167" s="45"/>
    </row>
    <row r="168" spans="21:23" s="3" customFormat="1" x14ac:dyDescent="0.3">
      <c r="U168" s="45"/>
      <c r="V168" s="45"/>
      <c r="W168" s="45"/>
    </row>
    <row r="169" spans="21:23" s="3" customFormat="1" x14ac:dyDescent="0.3">
      <c r="U169" s="45"/>
      <c r="V169" s="45"/>
      <c r="W169" s="45"/>
    </row>
    <row r="170" spans="21:23" s="3" customFormat="1" x14ac:dyDescent="0.3">
      <c r="U170" s="45"/>
      <c r="V170" s="45"/>
      <c r="W170" s="45"/>
    </row>
    <row r="171" spans="21:23" s="3" customFormat="1" x14ac:dyDescent="0.3">
      <c r="U171" s="45"/>
      <c r="V171" s="45"/>
      <c r="W171" s="45"/>
    </row>
    <row r="172" spans="21:23" s="3" customFormat="1" x14ac:dyDescent="0.3">
      <c r="U172" s="45"/>
      <c r="V172" s="45"/>
      <c r="W172" s="45"/>
    </row>
    <row r="173" spans="21:23" s="3" customFormat="1" x14ac:dyDescent="0.3">
      <c r="U173" s="45"/>
      <c r="V173" s="45"/>
      <c r="W173" s="45"/>
    </row>
    <row r="174" spans="21:23" s="3" customFormat="1" x14ac:dyDescent="0.3">
      <c r="U174" s="45"/>
      <c r="V174" s="45"/>
      <c r="W174" s="45"/>
    </row>
    <row r="175" spans="21:23" s="3" customFormat="1" x14ac:dyDescent="0.3">
      <c r="U175" s="45"/>
      <c r="V175" s="45"/>
      <c r="W175" s="45"/>
    </row>
    <row r="176" spans="21:23" s="3" customFormat="1" x14ac:dyDescent="0.3">
      <c r="U176" s="45"/>
      <c r="V176" s="45"/>
      <c r="W176" s="45"/>
    </row>
    <row r="177" spans="21:23" s="3" customFormat="1" x14ac:dyDescent="0.3">
      <c r="U177" s="45"/>
      <c r="V177" s="45"/>
      <c r="W177" s="45"/>
    </row>
    <row r="178" spans="21:23" s="3" customFormat="1" x14ac:dyDescent="0.3">
      <c r="U178" s="45"/>
      <c r="V178" s="45"/>
      <c r="W178" s="45"/>
    </row>
    <row r="179" spans="21:23" s="3" customFormat="1" x14ac:dyDescent="0.3">
      <c r="U179" s="45"/>
      <c r="V179" s="45"/>
      <c r="W179" s="45"/>
    </row>
    <row r="180" spans="21:23" s="3" customFormat="1" x14ac:dyDescent="0.3">
      <c r="U180" s="45"/>
      <c r="V180" s="45"/>
      <c r="W180" s="45"/>
    </row>
    <row r="181" spans="21:23" s="3" customFormat="1" x14ac:dyDescent="0.3">
      <c r="U181" s="45"/>
      <c r="V181" s="45"/>
      <c r="W181" s="45"/>
    </row>
    <row r="182" spans="21:23" s="3" customFormat="1" x14ac:dyDescent="0.3">
      <c r="U182" s="45"/>
      <c r="V182" s="45"/>
      <c r="W182" s="45"/>
    </row>
    <row r="183" spans="21:23" s="3" customFormat="1" x14ac:dyDescent="0.3">
      <c r="U183" s="45"/>
      <c r="V183" s="45"/>
      <c r="W183" s="45"/>
    </row>
    <row r="184" spans="21:23" s="3" customFormat="1" x14ac:dyDescent="0.3">
      <c r="U184" s="45"/>
      <c r="V184" s="45"/>
      <c r="W184" s="45"/>
    </row>
    <row r="185" spans="21:23" s="3" customFormat="1" x14ac:dyDescent="0.3">
      <c r="U185" s="45"/>
      <c r="V185" s="45"/>
      <c r="W185" s="45"/>
    </row>
    <row r="186" spans="21:23" s="3" customFormat="1" x14ac:dyDescent="0.3">
      <c r="U186" s="45"/>
      <c r="V186" s="45"/>
      <c r="W186" s="45"/>
    </row>
    <row r="187" spans="21:23" s="3" customFormat="1" x14ac:dyDescent="0.3">
      <c r="U187" s="45"/>
      <c r="V187" s="45"/>
      <c r="W187" s="45"/>
    </row>
    <row r="188" spans="21:23" s="3" customFormat="1" x14ac:dyDescent="0.3">
      <c r="U188" s="45"/>
      <c r="V188" s="45"/>
      <c r="W188" s="45"/>
    </row>
    <row r="189" spans="21:23" s="3" customFormat="1" x14ac:dyDescent="0.3">
      <c r="U189" s="45"/>
      <c r="V189" s="45"/>
      <c r="W189" s="45"/>
    </row>
    <row r="190" spans="21:23" s="3" customFormat="1" x14ac:dyDescent="0.3">
      <c r="U190" s="45"/>
      <c r="V190" s="45"/>
      <c r="W190" s="45"/>
    </row>
    <row r="191" spans="21:23" s="3" customFormat="1" x14ac:dyDescent="0.3">
      <c r="U191" s="45"/>
      <c r="V191" s="45"/>
      <c r="W191" s="45"/>
    </row>
    <row r="192" spans="21:23" s="3" customFormat="1" x14ac:dyDescent="0.3">
      <c r="U192" s="45"/>
      <c r="V192" s="45"/>
      <c r="W192" s="45"/>
    </row>
    <row r="193" spans="21:23" s="3" customFormat="1" x14ac:dyDescent="0.3">
      <c r="U193" s="45"/>
      <c r="V193" s="45"/>
      <c r="W193" s="45"/>
    </row>
    <row r="194" spans="21:23" s="3" customFormat="1" x14ac:dyDescent="0.3">
      <c r="U194" s="45"/>
      <c r="V194" s="45"/>
      <c r="W194" s="45"/>
    </row>
    <row r="195" spans="21:23" s="3" customFormat="1" x14ac:dyDescent="0.3">
      <c r="U195" s="45"/>
      <c r="V195" s="45"/>
      <c r="W195" s="45"/>
    </row>
    <row r="196" spans="21:23" s="3" customFormat="1" x14ac:dyDescent="0.3">
      <c r="U196" s="45"/>
      <c r="V196" s="45"/>
      <c r="W196" s="45"/>
    </row>
    <row r="197" spans="21:23" s="3" customFormat="1" x14ac:dyDescent="0.3">
      <c r="U197" s="45"/>
      <c r="V197" s="45"/>
      <c r="W197" s="45"/>
    </row>
    <row r="198" spans="21:23" s="3" customFormat="1" x14ac:dyDescent="0.3">
      <c r="U198" s="45"/>
      <c r="V198" s="45"/>
      <c r="W198" s="45"/>
    </row>
    <row r="199" spans="21:23" s="3" customFormat="1" x14ac:dyDescent="0.3">
      <c r="U199" s="45"/>
      <c r="V199" s="45"/>
      <c r="W199" s="45"/>
    </row>
    <row r="200" spans="21:23" s="3" customFormat="1" x14ac:dyDescent="0.3">
      <c r="U200" s="45"/>
      <c r="V200" s="45"/>
      <c r="W200" s="45"/>
    </row>
    <row r="201" spans="21:23" s="3" customFormat="1" x14ac:dyDescent="0.3">
      <c r="U201" s="45"/>
      <c r="V201" s="45"/>
      <c r="W201" s="45"/>
    </row>
    <row r="202" spans="21:23" s="3" customFormat="1" x14ac:dyDescent="0.3">
      <c r="U202" s="45"/>
      <c r="V202" s="45"/>
      <c r="W202" s="45"/>
    </row>
    <row r="203" spans="21:23" s="3" customFormat="1" x14ac:dyDescent="0.3">
      <c r="U203" s="45"/>
      <c r="V203" s="45"/>
      <c r="W203" s="45"/>
    </row>
    <row r="204" spans="21:23" s="3" customFormat="1" x14ac:dyDescent="0.3">
      <c r="U204" s="45"/>
      <c r="V204" s="45"/>
      <c r="W204" s="45"/>
    </row>
    <row r="205" spans="21:23" s="3" customFormat="1" x14ac:dyDescent="0.3">
      <c r="U205" s="45"/>
      <c r="V205" s="45"/>
      <c r="W205" s="45"/>
    </row>
    <row r="206" spans="21:23" s="3" customFormat="1" x14ac:dyDescent="0.3">
      <c r="U206" s="45"/>
      <c r="V206" s="45"/>
      <c r="W206" s="45"/>
    </row>
    <row r="207" spans="21:23" s="3" customFormat="1" x14ac:dyDescent="0.3">
      <c r="U207" s="45"/>
      <c r="V207" s="45"/>
      <c r="W207" s="45"/>
    </row>
    <row r="208" spans="21:23" s="3" customFormat="1" x14ac:dyDescent="0.3">
      <c r="U208" s="45"/>
      <c r="V208" s="45"/>
      <c r="W208" s="45"/>
    </row>
    <row r="209" spans="21:23" s="3" customFormat="1" x14ac:dyDescent="0.3">
      <c r="U209" s="45"/>
      <c r="V209" s="45"/>
      <c r="W209" s="45"/>
    </row>
    <row r="210" spans="21:23" s="3" customFormat="1" x14ac:dyDescent="0.3">
      <c r="U210" s="45"/>
      <c r="V210" s="45"/>
      <c r="W210" s="45"/>
    </row>
    <row r="211" spans="21:23" s="3" customFormat="1" x14ac:dyDescent="0.3">
      <c r="U211" s="45"/>
      <c r="V211" s="45"/>
      <c r="W211" s="45"/>
    </row>
    <row r="212" spans="21:23" s="3" customFormat="1" x14ac:dyDescent="0.3">
      <c r="U212" s="45"/>
      <c r="V212" s="45"/>
      <c r="W212" s="45"/>
    </row>
    <row r="213" spans="21:23" s="3" customFormat="1" x14ac:dyDescent="0.3">
      <c r="U213" s="45"/>
      <c r="V213" s="45"/>
      <c r="W213" s="45"/>
    </row>
    <row r="214" spans="21:23" s="3" customFormat="1" x14ac:dyDescent="0.3">
      <c r="U214" s="45"/>
      <c r="V214" s="45"/>
      <c r="W214" s="45"/>
    </row>
    <row r="215" spans="21:23" s="3" customFormat="1" x14ac:dyDescent="0.3">
      <c r="U215" s="45"/>
      <c r="V215" s="45"/>
      <c r="W215" s="45"/>
    </row>
    <row r="216" spans="21:23" s="3" customFormat="1" x14ac:dyDescent="0.3">
      <c r="U216" s="45"/>
      <c r="V216" s="45"/>
      <c r="W216" s="45"/>
    </row>
    <row r="217" spans="21:23" s="3" customFormat="1" x14ac:dyDescent="0.3">
      <c r="U217" s="45"/>
      <c r="V217" s="45"/>
      <c r="W217" s="45"/>
    </row>
    <row r="218" spans="21:23" s="3" customFormat="1" x14ac:dyDescent="0.3">
      <c r="U218" s="45"/>
      <c r="V218" s="45"/>
      <c r="W218" s="45"/>
    </row>
    <row r="219" spans="21:23" s="3" customFormat="1" x14ac:dyDescent="0.3">
      <c r="U219" s="45"/>
      <c r="V219" s="45"/>
      <c r="W219" s="45"/>
    </row>
    <row r="220" spans="21:23" s="3" customFormat="1" x14ac:dyDescent="0.3">
      <c r="U220" s="45"/>
      <c r="V220" s="45"/>
      <c r="W220" s="45"/>
    </row>
    <row r="221" spans="21:23" s="3" customFormat="1" x14ac:dyDescent="0.3">
      <c r="U221" s="45"/>
      <c r="V221" s="45"/>
      <c r="W221" s="45"/>
    </row>
    <row r="222" spans="21:23" s="3" customFormat="1" x14ac:dyDescent="0.3">
      <c r="U222" s="45"/>
      <c r="V222" s="45"/>
      <c r="W222" s="45"/>
    </row>
    <row r="223" spans="21:23" s="3" customFormat="1" x14ac:dyDescent="0.3">
      <c r="U223" s="45"/>
      <c r="V223" s="45"/>
      <c r="W223" s="45"/>
    </row>
    <row r="224" spans="21:23" s="3" customFormat="1" x14ac:dyDescent="0.3">
      <c r="U224" s="45"/>
      <c r="V224" s="45"/>
      <c r="W224" s="45"/>
    </row>
    <row r="225" spans="21:23" s="3" customFormat="1" x14ac:dyDescent="0.3">
      <c r="U225" s="45"/>
      <c r="V225" s="45"/>
      <c r="W225" s="45"/>
    </row>
    <row r="226" spans="21:23" s="3" customFormat="1" x14ac:dyDescent="0.3">
      <c r="U226" s="45"/>
      <c r="V226" s="45"/>
      <c r="W226" s="45"/>
    </row>
    <row r="227" spans="21:23" s="3" customFormat="1" x14ac:dyDescent="0.3">
      <c r="U227" s="45"/>
      <c r="V227" s="45"/>
      <c r="W227" s="45"/>
    </row>
    <row r="228" spans="21:23" s="3" customFormat="1" x14ac:dyDescent="0.3">
      <c r="U228" s="45"/>
      <c r="V228" s="45"/>
      <c r="W228" s="45"/>
    </row>
    <row r="229" spans="21:23" s="3" customFormat="1" x14ac:dyDescent="0.3">
      <c r="U229" s="45"/>
      <c r="V229" s="45"/>
      <c r="W229" s="45"/>
    </row>
    <row r="230" spans="21:23" s="3" customFormat="1" x14ac:dyDescent="0.3">
      <c r="U230" s="45"/>
      <c r="V230" s="45"/>
      <c r="W230" s="45"/>
    </row>
    <row r="231" spans="21:23" s="3" customFormat="1" x14ac:dyDescent="0.3">
      <c r="U231" s="45"/>
      <c r="V231" s="45"/>
      <c r="W231" s="45"/>
    </row>
    <row r="232" spans="21:23" s="3" customFormat="1" x14ac:dyDescent="0.3">
      <c r="U232" s="45"/>
      <c r="V232" s="45"/>
      <c r="W232" s="45"/>
    </row>
    <row r="233" spans="21:23" s="3" customFormat="1" x14ac:dyDescent="0.3">
      <c r="U233" s="45"/>
      <c r="V233" s="45"/>
      <c r="W233" s="45"/>
    </row>
    <row r="234" spans="21:23" s="3" customFormat="1" x14ac:dyDescent="0.3">
      <c r="U234" s="45"/>
      <c r="V234" s="45"/>
      <c r="W234" s="45"/>
    </row>
    <row r="235" spans="21:23" s="3" customFormat="1" x14ac:dyDescent="0.3">
      <c r="U235" s="45"/>
      <c r="V235" s="45"/>
      <c r="W235" s="45"/>
    </row>
    <row r="236" spans="21:23" s="3" customFormat="1" x14ac:dyDescent="0.3">
      <c r="U236" s="45"/>
      <c r="V236" s="45"/>
      <c r="W236" s="45"/>
    </row>
    <row r="237" spans="21:23" s="3" customFormat="1" x14ac:dyDescent="0.3">
      <c r="U237" s="45"/>
      <c r="V237" s="45"/>
      <c r="W237" s="45"/>
    </row>
    <row r="238" spans="21:23" s="3" customFormat="1" x14ac:dyDescent="0.3">
      <c r="U238" s="45"/>
      <c r="V238" s="45"/>
      <c r="W238" s="45"/>
    </row>
    <row r="239" spans="21:23" s="3" customFormat="1" x14ac:dyDescent="0.3">
      <c r="U239" s="45"/>
      <c r="V239" s="45"/>
      <c r="W239" s="45"/>
    </row>
    <row r="240" spans="21:23" s="3" customFormat="1" x14ac:dyDescent="0.3">
      <c r="U240" s="45"/>
      <c r="V240" s="45"/>
      <c r="W240" s="45"/>
    </row>
    <row r="241" spans="21:23" s="3" customFormat="1" x14ac:dyDescent="0.3">
      <c r="U241" s="45"/>
      <c r="V241" s="45"/>
      <c r="W241" s="45"/>
    </row>
    <row r="242" spans="21:23" s="3" customFormat="1" x14ac:dyDescent="0.3">
      <c r="U242" s="45"/>
      <c r="V242" s="45"/>
      <c r="W242" s="45"/>
    </row>
    <row r="243" spans="21:23" s="3" customFormat="1" x14ac:dyDescent="0.3">
      <c r="U243" s="45"/>
      <c r="V243" s="45"/>
      <c r="W243" s="45"/>
    </row>
    <row r="244" spans="21:23" s="3" customFormat="1" x14ac:dyDescent="0.3">
      <c r="U244" s="45"/>
      <c r="V244" s="45"/>
      <c r="W244" s="45"/>
    </row>
    <row r="245" spans="21:23" s="3" customFormat="1" x14ac:dyDescent="0.3">
      <c r="U245" s="45"/>
      <c r="V245" s="45"/>
      <c r="W245" s="45"/>
    </row>
    <row r="246" spans="21:23" s="3" customFormat="1" x14ac:dyDescent="0.3">
      <c r="U246" s="45"/>
      <c r="V246" s="45"/>
      <c r="W246" s="45"/>
    </row>
    <row r="247" spans="21:23" s="3" customFormat="1" x14ac:dyDescent="0.3">
      <c r="U247" s="45"/>
      <c r="V247" s="45"/>
      <c r="W247" s="45"/>
    </row>
    <row r="248" spans="21:23" s="3" customFormat="1" x14ac:dyDescent="0.3">
      <c r="U248" s="45"/>
      <c r="V248" s="45"/>
      <c r="W248" s="45"/>
    </row>
    <row r="249" spans="21:23" s="3" customFormat="1" x14ac:dyDescent="0.3">
      <c r="U249" s="45"/>
      <c r="V249" s="45"/>
      <c r="W249" s="45"/>
    </row>
    <row r="250" spans="21:23" s="3" customFormat="1" x14ac:dyDescent="0.3">
      <c r="U250" s="45"/>
      <c r="V250" s="45"/>
      <c r="W250" s="45"/>
    </row>
    <row r="251" spans="21:23" s="3" customFormat="1" x14ac:dyDescent="0.3">
      <c r="U251" s="45"/>
      <c r="V251" s="45"/>
      <c r="W251" s="45"/>
    </row>
    <row r="252" spans="21:23" s="3" customFormat="1" x14ac:dyDescent="0.3">
      <c r="U252" s="45"/>
      <c r="V252" s="45"/>
      <c r="W252" s="45"/>
    </row>
    <row r="253" spans="21:23" s="3" customFormat="1" x14ac:dyDescent="0.3">
      <c r="U253" s="45"/>
      <c r="V253" s="45"/>
      <c r="W253" s="45"/>
    </row>
    <row r="254" spans="21:23" s="3" customFormat="1" x14ac:dyDescent="0.3">
      <c r="U254" s="45"/>
      <c r="V254" s="45"/>
      <c r="W254" s="45"/>
    </row>
    <row r="255" spans="21:23" s="3" customFormat="1" x14ac:dyDescent="0.3">
      <c r="U255" s="45"/>
      <c r="V255" s="45"/>
      <c r="W255" s="45"/>
    </row>
    <row r="256" spans="21:23" s="3" customFormat="1" x14ac:dyDescent="0.3">
      <c r="U256" s="45"/>
      <c r="V256" s="45"/>
      <c r="W256" s="45"/>
    </row>
    <row r="257" spans="21:23" s="3" customFormat="1" x14ac:dyDescent="0.3">
      <c r="U257" s="45"/>
      <c r="V257" s="45"/>
      <c r="W257" s="45"/>
    </row>
    <row r="258" spans="21:23" s="3" customFormat="1" x14ac:dyDescent="0.3">
      <c r="U258" s="45"/>
      <c r="V258" s="45"/>
      <c r="W258" s="45"/>
    </row>
    <row r="259" spans="21:23" s="3" customFormat="1" x14ac:dyDescent="0.3">
      <c r="U259" s="45"/>
      <c r="V259" s="45"/>
      <c r="W259" s="45"/>
    </row>
    <row r="260" spans="21:23" s="3" customFormat="1" x14ac:dyDescent="0.3">
      <c r="U260" s="45"/>
      <c r="V260" s="45"/>
      <c r="W260" s="45"/>
    </row>
    <row r="261" spans="21:23" s="3" customFormat="1" x14ac:dyDescent="0.3">
      <c r="U261" s="45"/>
      <c r="V261" s="45"/>
      <c r="W261" s="45"/>
    </row>
    <row r="262" spans="21:23" s="3" customFormat="1" x14ac:dyDescent="0.3">
      <c r="U262" s="45"/>
      <c r="V262" s="45"/>
      <c r="W262" s="45"/>
    </row>
    <row r="263" spans="21:23" s="3" customFormat="1" x14ac:dyDescent="0.3">
      <c r="U263" s="45"/>
      <c r="V263" s="45"/>
      <c r="W263" s="45"/>
    </row>
    <row r="264" spans="21:23" s="3" customFormat="1" x14ac:dyDescent="0.3">
      <c r="U264" s="45"/>
      <c r="V264" s="45"/>
      <c r="W264" s="45"/>
    </row>
    <row r="265" spans="21:23" s="3" customFormat="1" x14ac:dyDescent="0.3">
      <c r="U265" s="45"/>
      <c r="V265" s="45"/>
      <c r="W265" s="45"/>
    </row>
    <row r="266" spans="21:23" s="3" customFormat="1" x14ac:dyDescent="0.3">
      <c r="U266" s="45"/>
      <c r="V266" s="45"/>
      <c r="W266" s="45"/>
    </row>
    <row r="267" spans="21:23" s="3" customFormat="1" x14ac:dyDescent="0.3">
      <c r="U267" s="45"/>
      <c r="V267" s="45"/>
      <c r="W267" s="45"/>
    </row>
    <row r="268" spans="21:23" s="3" customFormat="1" x14ac:dyDescent="0.3">
      <c r="U268" s="45"/>
      <c r="V268" s="45"/>
      <c r="W268" s="45"/>
    </row>
    <row r="269" spans="21:23" s="3" customFormat="1" x14ac:dyDescent="0.3">
      <c r="U269" s="45"/>
      <c r="V269" s="45"/>
      <c r="W269" s="45"/>
    </row>
    <row r="270" spans="21:23" s="3" customFormat="1" x14ac:dyDescent="0.3">
      <c r="U270" s="45"/>
      <c r="V270" s="45"/>
      <c r="W270" s="45"/>
    </row>
    <row r="271" spans="21:23" s="3" customFormat="1" x14ac:dyDescent="0.3">
      <c r="U271" s="45"/>
      <c r="V271" s="45"/>
      <c r="W271" s="45"/>
    </row>
    <row r="272" spans="21:23" s="3" customFormat="1" x14ac:dyDescent="0.3">
      <c r="U272" s="45"/>
      <c r="V272" s="45"/>
      <c r="W272" s="45"/>
    </row>
    <row r="273" spans="21:23" s="3" customFormat="1" x14ac:dyDescent="0.3">
      <c r="U273" s="45"/>
      <c r="V273" s="45"/>
      <c r="W273" s="45"/>
    </row>
    <row r="274" spans="21:23" s="3" customFormat="1" x14ac:dyDescent="0.3">
      <c r="U274" s="45"/>
      <c r="V274" s="45"/>
      <c r="W274" s="45"/>
    </row>
    <row r="275" spans="21:23" s="3" customFormat="1" x14ac:dyDescent="0.3">
      <c r="U275" s="45"/>
      <c r="V275" s="45"/>
      <c r="W275" s="45"/>
    </row>
    <row r="276" spans="21:23" s="3" customFormat="1" x14ac:dyDescent="0.3">
      <c r="U276" s="45"/>
      <c r="V276" s="45"/>
      <c r="W276" s="45"/>
    </row>
    <row r="277" spans="21:23" s="3" customFormat="1" x14ac:dyDescent="0.3">
      <c r="U277" s="45"/>
      <c r="V277" s="45"/>
      <c r="W277" s="45"/>
    </row>
    <row r="278" spans="21:23" s="3" customFormat="1" x14ac:dyDescent="0.3">
      <c r="U278" s="45"/>
      <c r="V278" s="45"/>
      <c r="W278" s="45"/>
    </row>
    <row r="279" spans="21:23" s="3" customFormat="1" x14ac:dyDescent="0.3">
      <c r="U279" s="45"/>
      <c r="V279" s="45"/>
      <c r="W279" s="45"/>
    </row>
    <row r="280" spans="21:23" s="3" customFormat="1" x14ac:dyDescent="0.3">
      <c r="U280" s="45"/>
      <c r="V280" s="45"/>
      <c r="W280" s="45"/>
    </row>
    <row r="281" spans="21:23" s="3" customFormat="1" x14ac:dyDescent="0.3">
      <c r="U281" s="45"/>
      <c r="V281" s="45"/>
      <c r="W281" s="45"/>
    </row>
    <row r="282" spans="21:23" s="3" customFormat="1" x14ac:dyDescent="0.3">
      <c r="U282" s="45"/>
      <c r="V282" s="45"/>
      <c r="W282" s="45"/>
    </row>
    <row r="283" spans="21:23" s="3" customFormat="1" x14ac:dyDescent="0.3">
      <c r="U283" s="45"/>
      <c r="V283" s="45"/>
      <c r="W283" s="45"/>
    </row>
    <row r="284" spans="21:23" s="3" customFormat="1" x14ac:dyDescent="0.3">
      <c r="U284" s="45"/>
      <c r="V284" s="45"/>
      <c r="W284" s="45"/>
    </row>
    <row r="285" spans="21:23" s="3" customFormat="1" x14ac:dyDescent="0.3">
      <c r="U285" s="45"/>
      <c r="V285" s="45"/>
      <c r="W285" s="45"/>
    </row>
    <row r="286" spans="21:23" s="3" customFormat="1" x14ac:dyDescent="0.3">
      <c r="U286" s="45"/>
      <c r="V286" s="45"/>
      <c r="W286" s="45"/>
    </row>
    <row r="287" spans="21:23" s="3" customFormat="1" x14ac:dyDescent="0.3">
      <c r="U287" s="45"/>
      <c r="V287" s="45"/>
      <c r="W287" s="45"/>
    </row>
    <row r="288" spans="21:23" s="3" customFormat="1" x14ac:dyDescent="0.3">
      <c r="U288" s="45"/>
      <c r="V288" s="45"/>
      <c r="W288" s="45"/>
    </row>
    <row r="289" spans="21:23" s="3" customFormat="1" x14ac:dyDescent="0.3">
      <c r="U289" s="45"/>
      <c r="V289" s="45"/>
      <c r="W289" s="45"/>
    </row>
    <row r="290" spans="21:23" s="3" customFormat="1" x14ac:dyDescent="0.3">
      <c r="U290" s="45"/>
      <c r="V290" s="45"/>
      <c r="W290" s="45"/>
    </row>
    <row r="291" spans="21:23" s="3" customFormat="1" x14ac:dyDescent="0.3">
      <c r="U291" s="45"/>
      <c r="V291" s="45"/>
      <c r="W291" s="45"/>
    </row>
    <row r="292" spans="21:23" s="3" customFormat="1" x14ac:dyDescent="0.3">
      <c r="U292" s="45"/>
      <c r="V292" s="45"/>
      <c r="W292" s="45"/>
    </row>
    <row r="293" spans="21:23" s="3" customFormat="1" x14ac:dyDescent="0.3">
      <c r="U293" s="45"/>
      <c r="V293" s="45"/>
      <c r="W293" s="45"/>
    </row>
    <row r="294" spans="21:23" s="3" customFormat="1" x14ac:dyDescent="0.3">
      <c r="U294" s="45"/>
      <c r="V294" s="45"/>
      <c r="W294" s="45"/>
    </row>
    <row r="295" spans="21:23" s="3" customFormat="1" x14ac:dyDescent="0.3">
      <c r="U295" s="45"/>
      <c r="V295" s="45"/>
      <c r="W295" s="45"/>
    </row>
    <row r="296" spans="21:23" s="3" customFormat="1" x14ac:dyDescent="0.3">
      <c r="U296" s="45"/>
      <c r="V296" s="45"/>
      <c r="W296" s="45"/>
    </row>
    <row r="297" spans="21:23" s="3" customFormat="1" x14ac:dyDescent="0.3">
      <c r="U297" s="45"/>
      <c r="V297" s="45"/>
      <c r="W297" s="45"/>
    </row>
    <row r="298" spans="21:23" s="3" customFormat="1" x14ac:dyDescent="0.3">
      <c r="U298" s="45"/>
      <c r="V298" s="45"/>
      <c r="W298" s="45"/>
    </row>
    <row r="299" spans="21:23" s="3" customFormat="1" x14ac:dyDescent="0.3">
      <c r="U299" s="45"/>
      <c r="V299" s="45"/>
      <c r="W299" s="45"/>
    </row>
    <row r="300" spans="21:23" s="3" customFormat="1" x14ac:dyDescent="0.3">
      <c r="U300" s="45"/>
      <c r="V300" s="45"/>
      <c r="W300" s="45"/>
    </row>
    <row r="301" spans="21:23" s="3" customFormat="1" x14ac:dyDescent="0.3">
      <c r="U301" s="45"/>
      <c r="V301" s="45"/>
      <c r="W301" s="45"/>
    </row>
    <row r="302" spans="21:23" s="3" customFormat="1" x14ac:dyDescent="0.3">
      <c r="U302" s="45"/>
      <c r="V302" s="45"/>
      <c r="W302" s="45"/>
    </row>
    <row r="303" spans="21:23" s="3" customFormat="1" x14ac:dyDescent="0.3">
      <c r="U303" s="45"/>
      <c r="V303" s="45"/>
      <c r="W303" s="45"/>
    </row>
    <row r="304" spans="21:23" s="3" customFormat="1" x14ac:dyDescent="0.3">
      <c r="U304" s="45"/>
      <c r="V304" s="45"/>
      <c r="W304" s="45"/>
    </row>
    <row r="305" spans="21:23" s="3" customFormat="1" x14ac:dyDescent="0.3">
      <c r="U305" s="45"/>
      <c r="V305" s="45"/>
      <c r="W305" s="45"/>
    </row>
    <row r="306" spans="21:23" s="3" customFormat="1" x14ac:dyDescent="0.3">
      <c r="U306" s="45"/>
      <c r="V306" s="45"/>
      <c r="W306" s="45"/>
    </row>
    <row r="307" spans="21:23" s="3" customFormat="1" x14ac:dyDescent="0.3">
      <c r="U307" s="45"/>
      <c r="V307" s="45"/>
      <c r="W307" s="45"/>
    </row>
    <row r="308" spans="21:23" s="3" customFormat="1" x14ac:dyDescent="0.3">
      <c r="U308" s="45"/>
      <c r="V308" s="45"/>
      <c r="W308" s="45"/>
    </row>
    <row r="309" spans="21:23" s="3" customFormat="1" x14ac:dyDescent="0.3">
      <c r="U309" s="45"/>
      <c r="V309" s="45"/>
      <c r="W309" s="45"/>
    </row>
    <row r="310" spans="21:23" s="3" customFormat="1" x14ac:dyDescent="0.3">
      <c r="U310" s="45"/>
      <c r="V310" s="45"/>
      <c r="W310" s="45"/>
    </row>
    <row r="311" spans="21:23" s="3" customFormat="1" x14ac:dyDescent="0.3">
      <c r="U311" s="45"/>
      <c r="V311" s="45"/>
      <c r="W311" s="45"/>
    </row>
    <row r="312" spans="21:23" s="3" customFormat="1" x14ac:dyDescent="0.3">
      <c r="U312" s="45"/>
      <c r="V312" s="45"/>
      <c r="W312" s="45"/>
    </row>
    <row r="313" spans="21:23" s="3" customFormat="1" x14ac:dyDescent="0.3">
      <c r="U313" s="45"/>
      <c r="V313" s="45"/>
      <c r="W313" s="45"/>
    </row>
    <row r="314" spans="21:23" s="3" customFormat="1" x14ac:dyDescent="0.3">
      <c r="U314" s="45"/>
      <c r="V314" s="45"/>
      <c r="W314" s="45"/>
    </row>
    <row r="315" spans="21:23" s="3" customFormat="1" x14ac:dyDescent="0.3">
      <c r="U315" s="45"/>
      <c r="V315" s="45"/>
      <c r="W315" s="45"/>
    </row>
    <row r="316" spans="21:23" s="3" customFormat="1" x14ac:dyDescent="0.3">
      <c r="U316" s="45"/>
      <c r="V316" s="45"/>
      <c r="W316" s="45"/>
    </row>
    <row r="317" spans="21:23" s="3" customFormat="1" x14ac:dyDescent="0.3">
      <c r="U317" s="45"/>
      <c r="V317" s="45"/>
      <c r="W317" s="45"/>
    </row>
    <row r="318" spans="21:23" s="3" customFormat="1" x14ac:dyDescent="0.3">
      <c r="U318" s="45"/>
      <c r="V318" s="45"/>
      <c r="W318" s="45"/>
    </row>
    <row r="319" spans="21:23" s="3" customFormat="1" x14ac:dyDescent="0.3">
      <c r="U319" s="45"/>
      <c r="V319" s="45"/>
      <c r="W319" s="45"/>
    </row>
    <row r="320" spans="21:23" s="3" customFormat="1" x14ac:dyDescent="0.3">
      <c r="U320" s="45"/>
      <c r="V320" s="45"/>
      <c r="W320" s="45"/>
    </row>
    <row r="321" spans="21:23" s="3" customFormat="1" x14ac:dyDescent="0.3">
      <c r="U321" s="45"/>
      <c r="V321" s="45"/>
      <c r="W321" s="45"/>
    </row>
    <row r="322" spans="21:23" s="3" customFormat="1" x14ac:dyDescent="0.3">
      <c r="U322" s="45"/>
      <c r="V322" s="45"/>
      <c r="W322" s="45"/>
    </row>
    <row r="323" spans="21:23" s="3" customFormat="1" x14ac:dyDescent="0.3">
      <c r="U323" s="45"/>
      <c r="V323" s="45"/>
      <c r="W323" s="45"/>
    </row>
    <row r="324" spans="21:23" s="3" customFormat="1" x14ac:dyDescent="0.3">
      <c r="U324" s="45"/>
      <c r="V324" s="45"/>
      <c r="W324" s="45"/>
    </row>
    <row r="325" spans="21:23" s="3" customFormat="1" x14ac:dyDescent="0.3">
      <c r="U325" s="45"/>
      <c r="V325" s="45"/>
      <c r="W325" s="45"/>
    </row>
    <row r="326" spans="21:23" s="3" customFormat="1" x14ac:dyDescent="0.3">
      <c r="U326" s="45"/>
      <c r="V326" s="45"/>
      <c r="W326" s="45"/>
    </row>
    <row r="327" spans="21:23" s="3" customFormat="1" x14ac:dyDescent="0.3">
      <c r="U327" s="45"/>
      <c r="V327" s="45"/>
      <c r="W327" s="45"/>
    </row>
    <row r="328" spans="21:23" s="3" customFormat="1" x14ac:dyDescent="0.3">
      <c r="U328" s="45"/>
      <c r="V328" s="45"/>
      <c r="W328" s="45"/>
    </row>
    <row r="329" spans="21:23" s="3" customFormat="1" x14ac:dyDescent="0.3">
      <c r="U329" s="45"/>
      <c r="V329" s="45"/>
      <c r="W329" s="45"/>
    </row>
    <row r="330" spans="21:23" s="3" customFormat="1" x14ac:dyDescent="0.3">
      <c r="U330" s="45"/>
      <c r="V330" s="45"/>
      <c r="W330" s="45"/>
    </row>
    <row r="331" spans="21:23" s="3" customFormat="1" x14ac:dyDescent="0.3">
      <c r="U331" s="45"/>
      <c r="V331" s="45"/>
      <c r="W331" s="45"/>
    </row>
    <row r="332" spans="21:23" s="3" customFormat="1" x14ac:dyDescent="0.3">
      <c r="U332" s="45"/>
      <c r="V332" s="45"/>
      <c r="W332" s="45"/>
    </row>
    <row r="333" spans="21:23" s="3" customFormat="1" x14ac:dyDescent="0.3">
      <c r="U333" s="45"/>
      <c r="V333" s="45"/>
      <c r="W333" s="45"/>
    </row>
    <row r="334" spans="21:23" s="3" customFormat="1" x14ac:dyDescent="0.3">
      <c r="U334" s="45"/>
      <c r="V334" s="45"/>
      <c r="W334" s="45"/>
    </row>
    <row r="335" spans="21:23" s="3" customFormat="1" x14ac:dyDescent="0.3">
      <c r="U335" s="45"/>
      <c r="V335" s="45"/>
      <c r="W335" s="45"/>
    </row>
    <row r="336" spans="21:23" s="3" customFormat="1" x14ac:dyDescent="0.3">
      <c r="U336" s="45"/>
      <c r="V336" s="45"/>
      <c r="W336" s="45"/>
    </row>
    <row r="337" spans="21:23" s="3" customFormat="1" x14ac:dyDescent="0.3">
      <c r="U337" s="45"/>
      <c r="V337" s="45"/>
      <c r="W337" s="45"/>
    </row>
    <row r="338" spans="21:23" s="3" customFormat="1" x14ac:dyDescent="0.3">
      <c r="U338" s="45"/>
      <c r="V338" s="45"/>
      <c r="W338" s="45"/>
    </row>
    <row r="339" spans="21:23" s="3" customFormat="1" x14ac:dyDescent="0.3">
      <c r="U339" s="45"/>
      <c r="V339" s="45"/>
      <c r="W339" s="45"/>
    </row>
    <row r="340" spans="21:23" s="3" customFormat="1" x14ac:dyDescent="0.3">
      <c r="U340" s="45"/>
      <c r="V340" s="45"/>
      <c r="W340" s="45"/>
    </row>
    <row r="341" spans="21:23" s="3" customFormat="1" x14ac:dyDescent="0.3">
      <c r="U341" s="45"/>
      <c r="V341" s="45"/>
      <c r="W341" s="45"/>
    </row>
    <row r="342" spans="21:23" s="3" customFormat="1" x14ac:dyDescent="0.3">
      <c r="U342" s="45"/>
      <c r="V342" s="45"/>
      <c r="W342" s="45"/>
    </row>
    <row r="343" spans="21:23" s="3" customFormat="1" x14ac:dyDescent="0.3">
      <c r="U343" s="45"/>
      <c r="V343" s="45"/>
      <c r="W343" s="45"/>
    </row>
    <row r="344" spans="21:23" s="3" customFormat="1" x14ac:dyDescent="0.3">
      <c r="U344" s="45"/>
      <c r="V344" s="45"/>
      <c r="W344" s="45"/>
    </row>
    <row r="345" spans="21:23" s="3" customFormat="1" x14ac:dyDescent="0.3">
      <c r="U345" s="45"/>
      <c r="V345" s="45"/>
      <c r="W345" s="45"/>
    </row>
    <row r="346" spans="21:23" s="3" customFormat="1" x14ac:dyDescent="0.3">
      <c r="U346" s="45"/>
      <c r="V346" s="45"/>
      <c r="W346" s="45"/>
    </row>
    <row r="347" spans="21:23" s="3" customFormat="1" x14ac:dyDescent="0.3">
      <c r="U347" s="45"/>
      <c r="V347" s="45"/>
      <c r="W347" s="45"/>
    </row>
    <row r="348" spans="21:23" s="3" customFormat="1" x14ac:dyDescent="0.3">
      <c r="U348" s="45"/>
      <c r="V348" s="45"/>
      <c r="W348" s="45"/>
    </row>
    <row r="349" spans="21:23" s="3" customFormat="1" x14ac:dyDescent="0.3">
      <c r="U349" s="45"/>
      <c r="V349" s="45"/>
      <c r="W349" s="45"/>
    </row>
    <row r="350" spans="21:23" s="3" customFormat="1" x14ac:dyDescent="0.3">
      <c r="U350" s="45"/>
      <c r="V350" s="45"/>
      <c r="W350" s="45"/>
    </row>
    <row r="351" spans="21:23" s="3" customFormat="1" x14ac:dyDescent="0.3">
      <c r="U351" s="45"/>
      <c r="V351" s="45"/>
      <c r="W351" s="45"/>
    </row>
    <row r="352" spans="21:23" s="3" customFormat="1" x14ac:dyDescent="0.3">
      <c r="U352" s="45"/>
      <c r="V352" s="45"/>
      <c r="W352" s="45"/>
    </row>
    <row r="353" spans="21:23" s="3" customFormat="1" x14ac:dyDescent="0.3">
      <c r="U353" s="45"/>
      <c r="V353" s="45"/>
      <c r="W353" s="45"/>
    </row>
    <row r="354" spans="21:23" s="3" customFormat="1" x14ac:dyDescent="0.3">
      <c r="U354" s="45"/>
      <c r="V354" s="45"/>
      <c r="W354" s="45"/>
    </row>
    <row r="355" spans="21:23" s="3" customFormat="1" x14ac:dyDescent="0.3">
      <c r="U355" s="45"/>
      <c r="V355" s="45"/>
      <c r="W355" s="45"/>
    </row>
    <row r="356" spans="21:23" s="3" customFormat="1" x14ac:dyDescent="0.3">
      <c r="U356" s="45"/>
      <c r="V356" s="45"/>
      <c r="W356" s="45"/>
    </row>
    <row r="357" spans="21:23" s="3" customFormat="1" x14ac:dyDescent="0.3">
      <c r="U357" s="45"/>
      <c r="V357" s="45"/>
      <c r="W357" s="45"/>
    </row>
    <row r="358" spans="21:23" s="3" customFormat="1" x14ac:dyDescent="0.3">
      <c r="U358" s="45"/>
      <c r="V358" s="45"/>
      <c r="W358" s="45"/>
    </row>
    <row r="359" spans="21:23" s="3" customFormat="1" x14ac:dyDescent="0.3">
      <c r="U359" s="45"/>
      <c r="V359" s="45"/>
      <c r="W359" s="45"/>
    </row>
    <row r="360" spans="21:23" s="3" customFormat="1" x14ac:dyDescent="0.3">
      <c r="U360" s="45"/>
      <c r="V360" s="45"/>
      <c r="W360" s="45"/>
    </row>
    <row r="361" spans="21:23" s="3" customFormat="1" x14ac:dyDescent="0.3">
      <c r="U361" s="45"/>
      <c r="V361" s="45"/>
      <c r="W361" s="45"/>
    </row>
    <row r="362" spans="21:23" s="3" customFormat="1" x14ac:dyDescent="0.3">
      <c r="U362" s="45"/>
      <c r="V362" s="45"/>
      <c r="W362" s="45"/>
    </row>
    <row r="363" spans="21:23" s="3" customFormat="1" x14ac:dyDescent="0.3">
      <c r="U363" s="45"/>
      <c r="V363" s="45"/>
      <c r="W363" s="45"/>
    </row>
    <row r="364" spans="21:23" s="3" customFormat="1" x14ac:dyDescent="0.3">
      <c r="U364" s="45"/>
      <c r="V364" s="45"/>
      <c r="W364" s="45"/>
    </row>
    <row r="365" spans="21:23" s="3" customFormat="1" x14ac:dyDescent="0.3">
      <c r="U365" s="45"/>
      <c r="V365" s="45"/>
      <c r="W365" s="45"/>
    </row>
    <row r="366" spans="21:23" s="3" customFormat="1" x14ac:dyDescent="0.3">
      <c r="U366" s="45"/>
      <c r="V366" s="45"/>
      <c r="W366" s="45"/>
    </row>
    <row r="367" spans="21:23" s="3" customFormat="1" x14ac:dyDescent="0.3">
      <c r="U367" s="45"/>
      <c r="V367" s="45"/>
      <c r="W367" s="45"/>
    </row>
    <row r="368" spans="21:23" s="3" customFormat="1" x14ac:dyDescent="0.3">
      <c r="U368" s="45"/>
      <c r="V368" s="45"/>
      <c r="W368" s="45"/>
    </row>
    <row r="369" spans="21:23" s="3" customFormat="1" x14ac:dyDescent="0.3">
      <c r="U369" s="45"/>
      <c r="V369" s="45"/>
      <c r="W369" s="45"/>
    </row>
    <row r="370" spans="21:23" s="3" customFormat="1" x14ac:dyDescent="0.3">
      <c r="U370" s="45"/>
      <c r="V370" s="45"/>
      <c r="W370" s="45"/>
    </row>
    <row r="371" spans="21:23" s="3" customFormat="1" x14ac:dyDescent="0.3">
      <c r="U371" s="45"/>
      <c r="V371" s="45"/>
      <c r="W371" s="45"/>
    </row>
    <row r="372" spans="21:23" s="3" customFormat="1" x14ac:dyDescent="0.3">
      <c r="U372" s="45"/>
      <c r="V372" s="45"/>
      <c r="W372" s="45"/>
    </row>
    <row r="373" spans="21:23" s="3" customFormat="1" x14ac:dyDescent="0.3">
      <c r="U373" s="45"/>
      <c r="V373" s="45"/>
      <c r="W373" s="45"/>
    </row>
    <row r="374" spans="21:23" s="3" customFormat="1" x14ac:dyDescent="0.3">
      <c r="U374" s="45"/>
      <c r="V374" s="45"/>
      <c r="W374" s="45"/>
    </row>
    <row r="375" spans="21:23" s="3" customFormat="1" x14ac:dyDescent="0.3">
      <c r="U375" s="45"/>
      <c r="V375" s="45"/>
      <c r="W375" s="45"/>
    </row>
    <row r="376" spans="21:23" s="3" customFormat="1" x14ac:dyDescent="0.3">
      <c r="U376" s="45"/>
      <c r="V376" s="45"/>
      <c r="W376" s="45"/>
    </row>
    <row r="377" spans="21:23" s="3" customFormat="1" x14ac:dyDescent="0.3">
      <c r="U377" s="45"/>
      <c r="V377" s="45"/>
      <c r="W377" s="45"/>
    </row>
    <row r="378" spans="21:23" s="3" customFormat="1" x14ac:dyDescent="0.3">
      <c r="U378" s="45"/>
      <c r="V378" s="45"/>
      <c r="W378" s="45"/>
    </row>
    <row r="379" spans="21:23" s="3" customFormat="1" x14ac:dyDescent="0.3">
      <c r="U379" s="45"/>
      <c r="V379" s="45"/>
      <c r="W379" s="45"/>
    </row>
    <row r="380" spans="21:23" s="3" customFormat="1" x14ac:dyDescent="0.3">
      <c r="U380" s="45"/>
      <c r="V380" s="45"/>
      <c r="W380" s="45"/>
    </row>
    <row r="381" spans="21:23" s="3" customFormat="1" x14ac:dyDescent="0.3">
      <c r="U381" s="45"/>
      <c r="V381" s="45"/>
      <c r="W381" s="45"/>
    </row>
    <row r="382" spans="21:23" s="3" customFormat="1" x14ac:dyDescent="0.3">
      <c r="U382" s="45"/>
      <c r="V382" s="45"/>
      <c r="W382" s="45"/>
    </row>
    <row r="383" spans="21:23" s="3" customFormat="1" x14ac:dyDescent="0.3">
      <c r="U383" s="45"/>
      <c r="V383" s="45"/>
      <c r="W383" s="45"/>
    </row>
    <row r="384" spans="21:23" s="3" customFormat="1" x14ac:dyDescent="0.3">
      <c r="U384" s="45"/>
      <c r="V384" s="45"/>
      <c r="W384" s="45"/>
    </row>
    <row r="385" spans="21:23" s="3" customFormat="1" x14ac:dyDescent="0.3">
      <c r="U385" s="45"/>
      <c r="V385" s="45"/>
      <c r="W385" s="45"/>
    </row>
    <row r="386" spans="21:23" s="3" customFormat="1" x14ac:dyDescent="0.3">
      <c r="U386" s="45"/>
      <c r="V386" s="45"/>
      <c r="W386" s="45"/>
    </row>
    <row r="387" spans="21:23" s="3" customFormat="1" x14ac:dyDescent="0.3">
      <c r="U387" s="45"/>
      <c r="V387" s="45"/>
      <c r="W387" s="45"/>
    </row>
    <row r="388" spans="21:23" s="3" customFormat="1" x14ac:dyDescent="0.3">
      <c r="U388" s="45"/>
      <c r="V388" s="45"/>
      <c r="W388" s="45"/>
    </row>
    <row r="389" spans="21:23" s="3" customFormat="1" x14ac:dyDescent="0.3">
      <c r="U389" s="45"/>
      <c r="V389" s="45"/>
      <c r="W389" s="45"/>
    </row>
    <row r="390" spans="21:23" s="3" customFormat="1" x14ac:dyDescent="0.3">
      <c r="U390" s="45"/>
      <c r="V390" s="45"/>
      <c r="W390" s="45"/>
    </row>
    <row r="391" spans="21:23" s="3" customFormat="1" x14ac:dyDescent="0.3">
      <c r="U391" s="45"/>
      <c r="V391" s="45"/>
      <c r="W391" s="45"/>
    </row>
    <row r="392" spans="21:23" s="3" customFormat="1" x14ac:dyDescent="0.3">
      <c r="U392" s="45"/>
      <c r="V392" s="45"/>
      <c r="W392" s="45"/>
    </row>
    <row r="393" spans="21:23" s="3" customFormat="1" x14ac:dyDescent="0.3">
      <c r="U393" s="45"/>
      <c r="V393" s="45"/>
      <c r="W393" s="45"/>
    </row>
    <row r="394" spans="21:23" s="3" customFormat="1" x14ac:dyDescent="0.3">
      <c r="U394" s="45"/>
      <c r="V394" s="45"/>
      <c r="W394" s="45"/>
    </row>
    <row r="395" spans="21:23" s="3" customFormat="1" x14ac:dyDescent="0.3">
      <c r="U395" s="45"/>
      <c r="V395" s="45"/>
      <c r="W395" s="45"/>
    </row>
    <row r="396" spans="21:23" s="3" customFormat="1" x14ac:dyDescent="0.3">
      <c r="U396" s="45"/>
      <c r="V396" s="45"/>
      <c r="W396" s="45"/>
    </row>
    <row r="397" spans="21:23" s="3" customFormat="1" x14ac:dyDescent="0.3">
      <c r="U397" s="45"/>
      <c r="V397" s="45"/>
      <c r="W397" s="45"/>
    </row>
    <row r="398" spans="21:23" s="3" customFormat="1" x14ac:dyDescent="0.3">
      <c r="U398" s="45"/>
      <c r="V398" s="45"/>
      <c r="W398" s="45"/>
    </row>
    <row r="399" spans="21:23" s="3" customFormat="1" x14ac:dyDescent="0.3">
      <c r="U399" s="45"/>
      <c r="V399" s="45"/>
      <c r="W399" s="45"/>
    </row>
    <row r="400" spans="21:23" s="3" customFormat="1" x14ac:dyDescent="0.3">
      <c r="U400" s="45"/>
      <c r="V400" s="45"/>
      <c r="W400" s="45"/>
    </row>
    <row r="401" spans="21:23" s="3" customFormat="1" x14ac:dyDescent="0.3">
      <c r="U401" s="45"/>
      <c r="V401" s="45"/>
      <c r="W401" s="45"/>
    </row>
    <row r="402" spans="21:23" s="3" customFormat="1" x14ac:dyDescent="0.3">
      <c r="U402" s="45"/>
      <c r="V402" s="45"/>
      <c r="W402" s="45"/>
    </row>
    <row r="403" spans="21:23" s="3" customFormat="1" x14ac:dyDescent="0.3">
      <c r="U403" s="45"/>
      <c r="V403" s="45"/>
      <c r="W403" s="45"/>
    </row>
    <row r="404" spans="21:23" s="3" customFormat="1" x14ac:dyDescent="0.3">
      <c r="U404" s="45"/>
      <c r="V404" s="45"/>
      <c r="W404" s="45"/>
    </row>
    <row r="405" spans="21:23" s="3" customFormat="1" x14ac:dyDescent="0.3">
      <c r="U405" s="45"/>
      <c r="V405" s="45"/>
      <c r="W405" s="45"/>
    </row>
    <row r="406" spans="21:23" s="3" customFormat="1" x14ac:dyDescent="0.3">
      <c r="U406" s="45"/>
      <c r="V406" s="45"/>
      <c r="W406" s="45"/>
    </row>
    <row r="407" spans="21:23" s="3" customFormat="1" x14ac:dyDescent="0.3">
      <c r="U407" s="45"/>
      <c r="V407" s="45"/>
      <c r="W407" s="45"/>
    </row>
    <row r="408" spans="21:23" s="3" customFormat="1" x14ac:dyDescent="0.3">
      <c r="U408" s="45"/>
      <c r="V408" s="45"/>
      <c r="W408" s="45"/>
    </row>
    <row r="409" spans="21:23" s="3" customFormat="1" x14ac:dyDescent="0.3">
      <c r="U409" s="45"/>
      <c r="V409" s="45"/>
      <c r="W409" s="45"/>
    </row>
    <row r="410" spans="21:23" s="3" customFormat="1" x14ac:dyDescent="0.3">
      <c r="U410" s="45"/>
      <c r="V410" s="45"/>
      <c r="W410" s="45"/>
    </row>
    <row r="411" spans="21:23" s="3" customFormat="1" x14ac:dyDescent="0.3">
      <c r="U411" s="45"/>
      <c r="V411" s="45"/>
      <c r="W411" s="45"/>
    </row>
    <row r="412" spans="21:23" s="3" customFormat="1" x14ac:dyDescent="0.3">
      <c r="U412" s="45"/>
      <c r="V412" s="45"/>
      <c r="W412" s="45"/>
    </row>
    <row r="413" spans="21:23" s="3" customFormat="1" x14ac:dyDescent="0.3">
      <c r="U413" s="45"/>
      <c r="V413" s="45"/>
      <c r="W413" s="45"/>
    </row>
    <row r="414" spans="21:23" s="3" customFormat="1" x14ac:dyDescent="0.3">
      <c r="U414" s="45"/>
      <c r="V414" s="45"/>
      <c r="W414" s="45"/>
    </row>
    <row r="415" spans="21:23" s="3" customFormat="1" x14ac:dyDescent="0.3">
      <c r="U415" s="45"/>
      <c r="V415" s="45"/>
      <c r="W415" s="45"/>
    </row>
    <row r="416" spans="21:23" s="3" customFormat="1" x14ac:dyDescent="0.3">
      <c r="U416" s="45"/>
      <c r="V416" s="45"/>
      <c r="W416" s="45"/>
    </row>
    <row r="417" spans="21:23" s="3" customFormat="1" x14ac:dyDescent="0.3">
      <c r="U417" s="45"/>
      <c r="V417" s="45"/>
      <c r="W417" s="45"/>
    </row>
    <row r="418" spans="21:23" s="3" customFormat="1" x14ac:dyDescent="0.3">
      <c r="U418" s="45"/>
      <c r="V418" s="45"/>
      <c r="W418" s="45"/>
    </row>
    <row r="419" spans="21:23" s="3" customFormat="1" x14ac:dyDescent="0.3">
      <c r="U419" s="45"/>
      <c r="V419" s="45"/>
      <c r="W419" s="45"/>
    </row>
    <row r="420" spans="21:23" s="3" customFormat="1" x14ac:dyDescent="0.3">
      <c r="U420" s="45"/>
      <c r="V420" s="45"/>
      <c r="W420" s="45"/>
    </row>
    <row r="421" spans="21:23" s="3" customFormat="1" x14ac:dyDescent="0.3">
      <c r="U421" s="45"/>
      <c r="V421" s="45"/>
      <c r="W421" s="45"/>
    </row>
    <row r="422" spans="21:23" s="3" customFormat="1" x14ac:dyDescent="0.3">
      <c r="U422" s="45"/>
      <c r="V422" s="45"/>
      <c r="W422" s="45"/>
    </row>
    <row r="423" spans="21:23" s="3" customFormat="1" x14ac:dyDescent="0.3">
      <c r="U423" s="45"/>
      <c r="V423" s="45"/>
      <c r="W423" s="45"/>
    </row>
    <row r="424" spans="21:23" s="3" customFormat="1" x14ac:dyDescent="0.3">
      <c r="U424" s="45"/>
      <c r="V424" s="45"/>
      <c r="W424" s="45"/>
    </row>
    <row r="425" spans="21:23" s="3" customFormat="1" x14ac:dyDescent="0.3">
      <c r="U425" s="45"/>
      <c r="V425" s="45"/>
      <c r="W425" s="45"/>
    </row>
    <row r="426" spans="21:23" s="3" customFormat="1" x14ac:dyDescent="0.3">
      <c r="U426" s="45"/>
      <c r="V426" s="45"/>
      <c r="W426" s="45"/>
    </row>
    <row r="427" spans="21:23" s="3" customFormat="1" x14ac:dyDescent="0.3">
      <c r="U427" s="45"/>
      <c r="V427" s="45"/>
      <c r="W427" s="45"/>
    </row>
    <row r="428" spans="21:23" s="3" customFormat="1" x14ac:dyDescent="0.3">
      <c r="U428" s="45"/>
      <c r="V428" s="45"/>
      <c r="W428" s="45"/>
    </row>
    <row r="429" spans="21:23" s="3" customFormat="1" x14ac:dyDescent="0.3">
      <c r="U429" s="45"/>
      <c r="V429" s="45"/>
      <c r="W429" s="45"/>
    </row>
    <row r="430" spans="21:23" s="3" customFormat="1" x14ac:dyDescent="0.3">
      <c r="U430" s="45"/>
      <c r="V430" s="45"/>
      <c r="W430" s="45"/>
    </row>
    <row r="431" spans="21:23" s="3" customFormat="1" x14ac:dyDescent="0.3">
      <c r="U431" s="45"/>
      <c r="V431" s="45"/>
      <c r="W431" s="45"/>
    </row>
    <row r="432" spans="21:23" s="3" customFormat="1" x14ac:dyDescent="0.3">
      <c r="U432" s="45"/>
      <c r="V432" s="45"/>
      <c r="W432" s="45"/>
    </row>
    <row r="433" spans="21:23" s="3" customFormat="1" x14ac:dyDescent="0.3">
      <c r="U433" s="45"/>
      <c r="V433" s="45"/>
      <c r="W433" s="45"/>
    </row>
    <row r="434" spans="21:23" s="3" customFormat="1" x14ac:dyDescent="0.3">
      <c r="U434" s="45"/>
      <c r="V434" s="45"/>
      <c r="W434" s="45"/>
    </row>
    <row r="435" spans="21:23" s="3" customFormat="1" x14ac:dyDescent="0.3">
      <c r="U435" s="45"/>
      <c r="V435" s="45"/>
      <c r="W435" s="45"/>
    </row>
    <row r="436" spans="21:23" s="3" customFormat="1" x14ac:dyDescent="0.3">
      <c r="U436" s="45"/>
      <c r="V436" s="45"/>
      <c r="W436" s="45"/>
    </row>
    <row r="437" spans="21:23" s="3" customFormat="1" x14ac:dyDescent="0.3">
      <c r="U437" s="45"/>
      <c r="V437" s="45"/>
      <c r="W437" s="45"/>
    </row>
    <row r="438" spans="21:23" s="3" customFormat="1" x14ac:dyDescent="0.3">
      <c r="U438" s="45"/>
      <c r="V438" s="45"/>
      <c r="W438" s="45"/>
    </row>
    <row r="439" spans="21:23" s="3" customFormat="1" x14ac:dyDescent="0.3">
      <c r="U439" s="45"/>
      <c r="V439" s="45"/>
      <c r="W439" s="45"/>
    </row>
    <row r="440" spans="21:23" s="3" customFormat="1" x14ac:dyDescent="0.3">
      <c r="U440" s="45"/>
      <c r="V440" s="45"/>
      <c r="W440" s="45"/>
    </row>
    <row r="441" spans="21:23" s="3" customFormat="1" x14ac:dyDescent="0.3">
      <c r="U441" s="45"/>
      <c r="V441" s="45"/>
      <c r="W441" s="45"/>
    </row>
    <row r="442" spans="21:23" s="3" customFormat="1" x14ac:dyDescent="0.3">
      <c r="U442" s="45"/>
      <c r="V442" s="45"/>
      <c r="W442" s="45"/>
    </row>
    <row r="443" spans="21:23" s="3" customFormat="1" x14ac:dyDescent="0.3">
      <c r="U443" s="45"/>
      <c r="V443" s="45"/>
      <c r="W443" s="45"/>
    </row>
    <row r="444" spans="21:23" s="3" customFormat="1" x14ac:dyDescent="0.3">
      <c r="U444" s="45"/>
      <c r="V444" s="45"/>
      <c r="W444" s="45"/>
    </row>
    <row r="445" spans="21:23" s="3" customFormat="1" x14ac:dyDescent="0.3">
      <c r="U445" s="45"/>
      <c r="V445" s="45"/>
      <c r="W445" s="45"/>
    </row>
    <row r="446" spans="21:23" s="3" customFormat="1" x14ac:dyDescent="0.3">
      <c r="U446" s="45"/>
      <c r="V446" s="45"/>
      <c r="W446" s="45"/>
    </row>
    <row r="447" spans="21:23" s="3" customFormat="1" x14ac:dyDescent="0.3">
      <c r="U447" s="45"/>
      <c r="V447" s="45"/>
      <c r="W447" s="45"/>
    </row>
    <row r="448" spans="21:23" s="3" customFormat="1" x14ac:dyDescent="0.3">
      <c r="U448" s="45"/>
      <c r="V448" s="45"/>
      <c r="W448" s="45"/>
    </row>
    <row r="449" spans="21:23" s="3" customFormat="1" x14ac:dyDescent="0.3">
      <c r="U449" s="45"/>
      <c r="V449" s="45"/>
      <c r="W449" s="45"/>
    </row>
    <row r="450" spans="21:23" s="3" customFormat="1" x14ac:dyDescent="0.3">
      <c r="U450" s="45"/>
      <c r="V450" s="45"/>
      <c r="W450" s="45"/>
    </row>
    <row r="451" spans="21:23" s="3" customFormat="1" x14ac:dyDescent="0.3">
      <c r="U451" s="45"/>
      <c r="V451" s="45"/>
      <c r="W451" s="45"/>
    </row>
    <row r="452" spans="21:23" s="3" customFormat="1" x14ac:dyDescent="0.3">
      <c r="U452" s="45"/>
      <c r="V452" s="45"/>
      <c r="W452" s="45"/>
    </row>
    <row r="453" spans="21:23" s="3" customFormat="1" x14ac:dyDescent="0.3">
      <c r="U453" s="45"/>
      <c r="V453" s="45"/>
      <c r="W453" s="45"/>
    </row>
    <row r="454" spans="21:23" s="3" customFormat="1" x14ac:dyDescent="0.3">
      <c r="U454" s="45"/>
      <c r="V454" s="45"/>
      <c r="W454" s="45"/>
    </row>
    <row r="455" spans="21:23" s="3" customFormat="1" x14ac:dyDescent="0.3">
      <c r="U455" s="45"/>
      <c r="V455" s="45"/>
      <c r="W455" s="45"/>
    </row>
    <row r="456" spans="21:23" s="3" customFormat="1" x14ac:dyDescent="0.3">
      <c r="U456" s="45"/>
      <c r="V456" s="45"/>
      <c r="W456" s="45"/>
    </row>
    <row r="457" spans="21:23" s="3" customFormat="1" x14ac:dyDescent="0.3">
      <c r="U457" s="45"/>
      <c r="V457" s="45"/>
      <c r="W457" s="45"/>
    </row>
    <row r="458" spans="21:23" s="3" customFormat="1" x14ac:dyDescent="0.3">
      <c r="U458" s="45"/>
      <c r="V458" s="45"/>
      <c r="W458" s="45"/>
    </row>
    <row r="459" spans="21:23" s="3" customFormat="1" x14ac:dyDescent="0.3">
      <c r="U459" s="45"/>
      <c r="V459" s="45"/>
      <c r="W459" s="45"/>
    </row>
    <row r="460" spans="21:23" s="3" customFormat="1" x14ac:dyDescent="0.3">
      <c r="U460" s="45"/>
      <c r="V460" s="45"/>
      <c r="W460" s="45"/>
    </row>
    <row r="461" spans="21:23" s="3" customFormat="1" x14ac:dyDescent="0.3">
      <c r="U461" s="45"/>
      <c r="V461" s="45"/>
      <c r="W461" s="45"/>
    </row>
    <row r="462" spans="21:23" s="3" customFormat="1" x14ac:dyDescent="0.3">
      <c r="U462" s="45"/>
      <c r="V462" s="45"/>
      <c r="W462" s="45"/>
    </row>
    <row r="463" spans="21:23" s="3" customFormat="1" x14ac:dyDescent="0.3">
      <c r="U463" s="45"/>
      <c r="V463" s="45"/>
      <c r="W463" s="45"/>
    </row>
    <row r="464" spans="21:23" s="3" customFormat="1" x14ac:dyDescent="0.3">
      <c r="U464" s="45"/>
      <c r="V464" s="45"/>
      <c r="W464" s="45"/>
    </row>
    <row r="465" spans="21:23" s="3" customFormat="1" x14ac:dyDescent="0.3">
      <c r="U465" s="45"/>
      <c r="V465" s="45"/>
      <c r="W465" s="45"/>
    </row>
    <row r="466" spans="21:23" s="3" customFormat="1" x14ac:dyDescent="0.3">
      <c r="U466" s="45"/>
      <c r="V466" s="45"/>
      <c r="W466" s="45"/>
    </row>
    <row r="467" spans="21:23" s="3" customFormat="1" x14ac:dyDescent="0.3">
      <c r="U467" s="45"/>
      <c r="V467" s="45"/>
      <c r="W467" s="45"/>
    </row>
    <row r="468" spans="21:23" s="3" customFormat="1" x14ac:dyDescent="0.3">
      <c r="U468" s="45"/>
      <c r="V468" s="45"/>
      <c r="W468" s="45"/>
    </row>
    <row r="469" spans="21:23" s="3" customFormat="1" x14ac:dyDescent="0.3">
      <c r="U469" s="45"/>
      <c r="V469" s="45"/>
      <c r="W469" s="45"/>
    </row>
    <row r="470" spans="21:23" s="3" customFormat="1" x14ac:dyDescent="0.3">
      <c r="U470" s="45"/>
      <c r="V470" s="45"/>
      <c r="W470" s="45"/>
    </row>
    <row r="471" spans="21:23" s="3" customFormat="1" x14ac:dyDescent="0.3">
      <c r="U471" s="45"/>
      <c r="V471" s="45"/>
      <c r="W471" s="45"/>
    </row>
    <row r="472" spans="21:23" s="3" customFormat="1" x14ac:dyDescent="0.3">
      <c r="U472" s="45"/>
      <c r="V472" s="45"/>
      <c r="W472" s="45"/>
    </row>
    <row r="473" spans="21:23" s="3" customFormat="1" x14ac:dyDescent="0.3">
      <c r="U473" s="45"/>
      <c r="V473" s="45"/>
      <c r="W473" s="45"/>
    </row>
    <row r="474" spans="21:23" s="3" customFormat="1" x14ac:dyDescent="0.3">
      <c r="U474" s="45"/>
      <c r="V474" s="45"/>
      <c r="W474" s="45"/>
    </row>
    <row r="475" spans="21:23" s="3" customFormat="1" x14ac:dyDescent="0.3">
      <c r="U475" s="45"/>
      <c r="V475" s="45"/>
      <c r="W475" s="45"/>
    </row>
    <row r="476" spans="21:23" s="3" customFormat="1" x14ac:dyDescent="0.3">
      <c r="U476" s="45"/>
      <c r="V476" s="45"/>
      <c r="W476" s="45"/>
    </row>
    <row r="477" spans="21:23" s="3" customFormat="1" x14ac:dyDescent="0.3">
      <c r="U477" s="45"/>
      <c r="V477" s="45"/>
      <c r="W477" s="45"/>
    </row>
    <row r="478" spans="21:23" s="3" customFormat="1" x14ac:dyDescent="0.3">
      <c r="U478" s="45"/>
      <c r="V478" s="45"/>
      <c r="W478" s="45"/>
    </row>
    <row r="479" spans="21:23" s="3" customFormat="1" x14ac:dyDescent="0.3">
      <c r="U479" s="45"/>
      <c r="V479" s="45"/>
      <c r="W479" s="45"/>
    </row>
    <row r="480" spans="21:23" s="3" customFormat="1" x14ac:dyDescent="0.3">
      <c r="U480" s="45"/>
      <c r="V480" s="45"/>
      <c r="W480" s="45"/>
    </row>
    <row r="481" spans="21:23" s="3" customFormat="1" x14ac:dyDescent="0.3">
      <c r="U481" s="45"/>
      <c r="V481" s="45"/>
      <c r="W481" s="45"/>
    </row>
    <row r="482" spans="21:23" s="3" customFormat="1" x14ac:dyDescent="0.3">
      <c r="U482" s="45"/>
      <c r="V482" s="45"/>
      <c r="W482" s="45"/>
    </row>
    <row r="483" spans="21:23" s="3" customFormat="1" x14ac:dyDescent="0.3">
      <c r="U483" s="45"/>
      <c r="V483" s="45"/>
      <c r="W483" s="45"/>
    </row>
    <row r="484" spans="21:23" s="3" customFormat="1" x14ac:dyDescent="0.3">
      <c r="U484" s="45"/>
      <c r="V484" s="45"/>
      <c r="W484" s="45"/>
    </row>
    <row r="485" spans="21:23" s="3" customFormat="1" x14ac:dyDescent="0.3">
      <c r="U485" s="45"/>
      <c r="V485" s="45"/>
      <c r="W485" s="45"/>
    </row>
    <row r="486" spans="21:23" s="3" customFormat="1" x14ac:dyDescent="0.3">
      <c r="U486" s="45"/>
      <c r="V486" s="45"/>
      <c r="W486" s="45"/>
    </row>
    <row r="487" spans="21:23" s="3" customFormat="1" x14ac:dyDescent="0.3">
      <c r="U487" s="45"/>
      <c r="V487" s="45"/>
      <c r="W487" s="45"/>
    </row>
    <row r="488" spans="21:23" s="3" customFormat="1" x14ac:dyDescent="0.3">
      <c r="U488" s="45"/>
      <c r="V488" s="45"/>
      <c r="W488" s="45"/>
    </row>
    <row r="489" spans="21:23" s="3" customFormat="1" x14ac:dyDescent="0.3">
      <c r="U489" s="45"/>
      <c r="V489" s="45"/>
      <c r="W489" s="45"/>
    </row>
    <row r="490" spans="21:23" s="3" customFormat="1" x14ac:dyDescent="0.3">
      <c r="U490" s="45"/>
      <c r="V490" s="45"/>
      <c r="W490" s="45"/>
    </row>
    <row r="491" spans="21:23" s="3" customFormat="1" x14ac:dyDescent="0.3">
      <c r="U491" s="45"/>
      <c r="V491" s="45"/>
      <c r="W491" s="45"/>
    </row>
    <row r="492" spans="21:23" s="3" customFormat="1" x14ac:dyDescent="0.3">
      <c r="U492" s="45"/>
      <c r="V492" s="45"/>
      <c r="W492" s="45"/>
    </row>
    <row r="493" spans="21:23" s="3" customFormat="1" x14ac:dyDescent="0.3">
      <c r="U493" s="45"/>
      <c r="V493" s="45"/>
      <c r="W493" s="45"/>
    </row>
    <row r="494" spans="21:23" s="3" customFormat="1" x14ac:dyDescent="0.3">
      <c r="U494" s="45"/>
      <c r="V494" s="45"/>
      <c r="W494" s="45"/>
    </row>
    <row r="495" spans="21:23" s="3" customFormat="1" x14ac:dyDescent="0.3">
      <c r="U495" s="45"/>
      <c r="V495" s="45"/>
      <c r="W495" s="45"/>
    </row>
    <row r="496" spans="21:23" s="3" customFormat="1" x14ac:dyDescent="0.3">
      <c r="U496" s="45"/>
      <c r="V496" s="45"/>
      <c r="W496" s="45"/>
    </row>
    <row r="497" spans="21:23" s="3" customFormat="1" x14ac:dyDescent="0.3">
      <c r="U497" s="45"/>
      <c r="V497" s="45"/>
      <c r="W497" s="45"/>
    </row>
    <row r="498" spans="21:23" s="3" customFormat="1" x14ac:dyDescent="0.3">
      <c r="U498" s="45"/>
      <c r="V498" s="45"/>
      <c r="W498" s="45"/>
    </row>
    <row r="499" spans="21:23" s="3" customFormat="1" x14ac:dyDescent="0.3">
      <c r="U499" s="45"/>
      <c r="V499" s="45"/>
      <c r="W499" s="45"/>
    </row>
    <row r="500" spans="21:23" s="3" customFormat="1" x14ac:dyDescent="0.3">
      <c r="U500" s="45"/>
      <c r="V500" s="45"/>
      <c r="W500" s="45"/>
    </row>
    <row r="501" spans="21:23" s="3" customFormat="1" x14ac:dyDescent="0.3">
      <c r="U501" s="45"/>
      <c r="V501" s="45"/>
      <c r="W501" s="45"/>
    </row>
    <row r="502" spans="21:23" s="3" customFormat="1" x14ac:dyDescent="0.3">
      <c r="U502" s="45"/>
      <c r="V502" s="45"/>
      <c r="W502" s="45"/>
    </row>
    <row r="503" spans="21:23" s="3" customFormat="1" x14ac:dyDescent="0.3">
      <c r="U503" s="45"/>
      <c r="V503" s="45"/>
      <c r="W503" s="45"/>
    </row>
    <row r="504" spans="21:23" s="3" customFormat="1" x14ac:dyDescent="0.3">
      <c r="U504" s="45"/>
      <c r="V504" s="45"/>
      <c r="W504" s="45"/>
    </row>
    <row r="505" spans="21:23" s="3" customFormat="1" x14ac:dyDescent="0.3">
      <c r="U505" s="45"/>
      <c r="V505" s="45"/>
      <c r="W505" s="45"/>
    </row>
    <row r="506" spans="21:23" s="3" customFormat="1" x14ac:dyDescent="0.3">
      <c r="U506" s="45"/>
      <c r="V506" s="45"/>
      <c r="W506" s="45"/>
    </row>
    <row r="507" spans="21:23" s="3" customFormat="1" x14ac:dyDescent="0.3">
      <c r="U507" s="45"/>
      <c r="V507" s="45"/>
      <c r="W507" s="45"/>
    </row>
    <row r="508" spans="21:23" s="3" customFormat="1" x14ac:dyDescent="0.3">
      <c r="U508" s="45"/>
      <c r="V508" s="45"/>
      <c r="W508" s="45"/>
    </row>
    <row r="509" spans="21:23" s="3" customFormat="1" x14ac:dyDescent="0.3">
      <c r="U509" s="45"/>
      <c r="V509" s="45"/>
      <c r="W509" s="45"/>
    </row>
    <row r="510" spans="21:23" s="3" customFormat="1" x14ac:dyDescent="0.3">
      <c r="U510" s="45"/>
      <c r="V510" s="45"/>
      <c r="W510" s="45"/>
    </row>
    <row r="511" spans="21:23" s="3" customFormat="1" x14ac:dyDescent="0.3">
      <c r="U511" s="45"/>
      <c r="V511" s="45"/>
      <c r="W511" s="45"/>
    </row>
    <row r="512" spans="21:23" s="3" customFormat="1" x14ac:dyDescent="0.3">
      <c r="U512" s="45"/>
      <c r="V512" s="45"/>
      <c r="W512" s="45"/>
    </row>
    <row r="513" spans="21:23" s="3" customFormat="1" x14ac:dyDescent="0.3">
      <c r="U513" s="45"/>
      <c r="V513" s="45"/>
      <c r="W513" s="45"/>
    </row>
    <row r="514" spans="21:23" s="3" customFormat="1" x14ac:dyDescent="0.3">
      <c r="U514" s="45"/>
      <c r="V514" s="45"/>
      <c r="W514" s="45"/>
    </row>
    <row r="515" spans="21:23" s="3" customFormat="1" x14ac:dyDescent="0.3">
      <c r="U515" s="45"/>
      <c r="V515" s="45"/>
      <c r="W515" s="45"/>
    </row>
    <row r="516" spans="21:23" s="3" customFormat="1" x14ac:dyDescent="0.3">
      <c r="U516" s="45"/>
      <c r="V516" s="45"/>
      <c r="W516" s="45"/>
    </row>
    <row r="517" spans="21:23" s="3" customFormat="1" x14ac:dyDescent="0.3">
      <c r="U517" s="45"/>
      <c r="V517" s="45"/>
      <c r="W517" s="45"/>
    </row>
    <row r="518" spans="21:23" s="3" customFormat="1" x14ac:dyDescent="0.3">
      <c r="U518" s="45"/>
      <c r="V518" s="45"/>
      <c r="W518" s="45"/>
    </row>
    <row r="519" spans="21:23" s="3" customFormat="1" x14ac:dyDescent="0.3">
      <c r="U519" s="45"/>
      <c r="V519" s="45"/>
      <c r="W519" s="45"/>
    </row>
    <row r="520" spans="21:23" s="3" customFormat="1" x14ac:dyDescent="0.3">
      <c r="U520" s="45"/>
      <c r="V520" s="45"/>
      <c r="W520" s="45"/>
    </row>
    <row r="521" spans="21:23" s="3" customFormat="1" x14ac:dyDescent="0.3">
      <c r="U521" s="45"/>
      <c r="V521" s="45"/>
      <c r="W521" s="45"/>
    </row>
    <row r="522" spans="21:23" s="3" customFormat="1" x14ac:dyDescent="0.3">
      <c r="U522" s="45"/>
      <c r="V522" s="45"/>
      <c r="W522" s="45"/>
    </row>
    <row r="523" spans="21:23" s="3" customFormat="1" x14ac:dyDescent="0.3">
      <c r="U523" s="45"/>
      <c r="V523" s="45"/>
      <c r="W523" s="45"/>
    </row>
    <row r="524" spans="21:23" s="3" customFormat="1" x14ac:dyDescent="0.3">
      <c r="U524" s="45"/>
      <c r="V524" s="45"/>
      <c r="W524" s="45"/>
    </row>
    <row r="525" spans="21:23" s="3" customFormat="1" x14ac:dyDescent="0.3">
      <c r="U525" s="45"/>
      <c r="V525" s="45"/>
      <c r="W525" s="45"/>
    </row>
    <row r="526" spans="21:23" s="3" customFormat="1" x14ac:dyDescent="0.3">
      <c r="U526" s="45"/>
      <c r="V526" s="45"/>
      <c r="W526" s="45"/>
    </row>
    <row r="527" spans="21:23" s="3" customFormat="1" x14ac:dyDescent="0.3">
      <c r="U527" s="45"/>
      <c r="V527" s="45"/>
      <c r="W527" s="45"/>
    </row>
    <row r="528" spans="21:23" s="3" customFormat="1" x14ac:dyDescent="0.3">
      <c r="U528" s="45"/>
      <c r="V528" s="45"/>
      <c r="W528" s="45"/>
    </row>
    <row r="529" spans="21:23" s="3" customFormat="1" x14ac:dyDescent="0.3">
      <c r="U529" s="45"/>
      <c r="V529" s="45"/>
      <c r="W529" s="45"/>
    </row>
    <row r="530" spans="21:23" s="3" customFormat="1" x14ac:dyDescent="0.3">
      <c r="U530" s="45"/>
      <c r="V530" s="45"/>
      <c r="W530" s="45"/>
    </row>
    <row r="531" spans="21:23" s="3" customFormat="1" x14ac:dyDescent="0.3">
      <c r="U531" s="45"/>
      <c r="V531" s="45"/>
      <c r="W531" s="45"/>
    </row>
    <row r="532" spans="21:23" s="3" customFormat="1" x14ac:dyDescent="0.3">
      <c r="U532" s="45"/>
      <c r="V532" s="45"/>
      <c r="W532" s="45"/>
    </row>
    <row r="533" spans="21:23" s="3" customFormat="1" x14ac:dyDescent="0.3">
      <c r="U533" s="45"/>
      <c r="V533" s="45"/>
      <c r="W533" s="45"/>
    </row>
    <row r="534" spans="21:23" s="3" customFormat="1" x14ac:dyDescent="0.3">
      <c r="U534" s="45"/>
      <c r="V534" s="45"/>
      <c r="W534" s="45"/>
    </row>
    <row r="535" spans="21:23" s="3" customFormat="1" x14ac:dyDescent="0.3">
      <c r="U535" s="45"/>
      <c r="V535" s="45"/>
      <c r="W535" s="45"/>
    </row>
    <row r="536" spans="21:23" s="3" customFormat="1" x14ac:dyDescent="0.3">
      <c r="U536" s="45"/>
      <c r="V536" s="45"/>
      <c r="W536" s="45"/>
    </row>
    <row r="537" spans="21:23" s="3" customFormat="1" x14ac:dyDescent="0.3">
      <c r="U537" s="45"/>
      <c r="V537" s="45"/>
      <c r="W537" s="45"/>
    </row>
    <row r="538" spans="21:23" s="3" customFormat="1" x14ac:dyDescent="0.3">
      <c r="U538" s="45"/>
      <c r="V538" s="45"/>
      <c r="W538" s="45"/>
    </row>
    <row r="539" spans="21:23" s="3" customFormat="1" x14ac:dyDescent="0.3">
      <c r="U539" s="45"/>
      <c r="V539" s="45"/>
      <c r="W539" s="45"/>
    </row>
    <row r="540" spans="21:23" s="3" customFormat="1" x14ac:dyDescent="0.3">
      <c r="U540" s="45"/>
      <c r="V540" s="45"/>
      <c r="W540" s="45"/>
    </row>
    <row r="541" spans="21:23" s="3" customFormat="1" x14ac:dyDescent="0.3">
      <c r="U541" s="45"/>
      <c r="V541" s="45"/>
      <c r="W541" s="45"/>
    </row>
    <row r="542" spans="21:23" s="3" customFormat="1" x14ac:dyDescent="0.3">
      <c r="U542" s="45"/>
      <c r="V542" s="45"/>
      <c r="W542" s="45"/>
    </row>
    <row r="543" spans="21:23" s="3" customFormat="1" x14ac:dyDescent="0.3">
      <c r="U543" s="45"/>
      <c r="V543" s="45"/>
      <c r="W543" s="45"/>
    </row>
    <row r="544" spans="21:23" s="3" customFormat="1" x14ac:dyDescent="0.3">
      <c r="U544" s="45"/>
      <c r="V544" s="45"/>
      <c r="W544" s="45"/>
    </row>
    <row r="545" spans="21:23" s="3" customFormat="1" x14ac:dyDescent="0.3">
      <c r="U545" s="45"/>
      <c r="V545" s="45"/>
      <c r="W545" s="45"/>
    </row>
    <row r="546" spans="21:23" s="3" customFormat="1" x14ac:dyDescent="0.3">
      <c r="U546" s="45"/>
      <c r="V546" s="45"/>
      <c r="W546" s="45"/>
    </row>
    <row r="547" spans="21:23" s="3" customFormat="1" x14ac:dyDescent="0.3">
      <c r="U547" s="45"/>
      <c r="V547" s="45"/>
      <c r="W547" s="45"/>
    </row>
    <row r="548" spans="21:23" s="3" customFormat="1" x14ac:dyDescent="0.3">
      <c r="U548" s="45"/>
      <c r="V548" s="45"/>
      <c r="W548" s="45"/>
    </row>
    <row r="549" spans="21:23" s="3" customFormat="1" x14ac:dyDescent="0.3">
      <c r="U549" s="45"/>
      <c r="V549" s="45"/>
      <c r="W549" s="45"/>
    </row>
    <row r="550" spans="21:23" s="3" customFormat="1" x14ac:dyDescent="0.3">
      <c r="U550" s="45"/>
      <c r="V550" s="45"/>
      <c r="W550" s="45"/>
    </row>
    <row r="551" spans="21:23" s="3" customFormat="1" x14ac:dyDescent="0.3">
      <c r="U551" s="45"/>
      <c r="V551" s="45"/>
      <c r="W551" s="45"/>
    </row>
    <row r="552" spans="21:23" s="3" customFormat="1" x14ac:dyDescent="0.3">
      <c r="U552" s="45"/>
      <c r="V552" s="45"/>
      <c r="W552" s="45"/>
    </row>
    <row r="553" spans="21:23" s="3" customFormat="1" x14ac:dyDescent="0.3">
      <c r="U553" s="45"/>
      <c r="V553" s="45"/>
      <c r="W553" s="45"/>
    </row>
    <row r="554" spans="21:23" s="3" customFormat="1" x14ac:dyDescent="0.3">
      <c r="U554" s="45"/>
      <c r="V554" s="45"/>
      <c r="W554" s="45"/>
    </row>
    <row r="555" spans="21:23" s="3" customFormat="1" x14ac:dyDescent="0.3">
      <c r="U555" s="45"/>
      <c r="V555" s="45"/>
      <c r="W555" s="45"/>
    </row>
    <row r="556" spans="21:23" s="3" customFormat="1" x14ac:dyDescent="0.3">
      <c r="U556" s="45"/>
      <c r="V556" s="45"/>
      <c r="W556" s="45"/>
    </row>
    <row r="557" spans="21:23" s="3" customFormat="1" x14ac:dyDescent="0.3">
      <c r="U557" s="45"/>
      <c r="V557" s="45"/>
      <c r="W557" s="45"/>
    </row>
    <row r="558" spans="21:23" s="3" customFormat="1" x14ac:dyDescent="0.3">
      <c r="U558" s="45"/>
      <c r="V558" s="45"/>
      <c r="W558" s="45"/>
    </row>
    <row r="559" spans="21:23" s="3" customFormat="1" x14ac:dyDescent="0.3">
      <c r="U559" s="45"/>
      <c r="V559" s="45"/>
      <c r="W559" s="45"/>
    </row>
    <row r="560" spans="21:23" s="3" customFormat="1" x14ac:dyDescent="0.3">
      <c r="U560" s="45"/>
      <c r="V560" s="45"/>
      <c r="W560" s="45"/>
    </row>
    <row r="561" spans="21:23" s="3" customFormat="1" x14ac:dyDescent="0.3">
      <c r="U561" s="45"/>
      <c r="V561" s="45"/>
      <c r="W561" s="45"/>
    </row>
    <row r="562" spans="21:23" s="3" customFormat="1" x14ac:dyDescent="0.3">
      <c r="U562" s="45"/>
      <c r="V562" s="45"/>
      <c r="W562" s="45"/>
    </row>
    <row r="563" spans="21:23" s="3" customFormat="1" x14ac:dyDescent="0.3">
      <c r="U563" s="45"/>
      <c r="V563" s="45"/>
      <c r="W563" s="45"/>
    </row>
    <row r="564" spans="21:23" s="3" customFormat="1" x14ac:dyDescent="0.3">
      <c r="U564" s="45"/>
      <c r="V564" s="45"/>
      <c r="W564" s="45"/>
    </row>
    <row r="565" spans="21:23" s="3" customFormat="1" x14ac:dyDescent="0.3">
      <c r="U565" s="45"/>
      <c r="V565" s="45"/>
      <c r="W565" s="45"/>
    </row>
    <row r="566" spans="21:23" s="3" customFormat="1" x14ac:dyDescent="0.3">
      <c r="U566" s="45"/>
      <c r="V566" s="45"/>
      <c r="W566" s="45"/>
    </row>
    <row r="567" spans="21:23" s="3" customFormat="1" x14ac:dyDescent="0.3">
      <c r="U567" s="45"/>
      <c r="V567" s="45"/>
      <c r="W567" s="45"/>
    </row>
    <row r="568" spans="21:23" s="3" customFormat="1" x14ac:dyDescent="0.3">
      <c r="U568" s="45"/>
      <c r="V568" s="45"/>
      <c r="W568" s="45"/>
    </row>
    <row r="569" spans="21:23" s="3" customFormat="1" x14ac:dyDescent="0.3">
      <c r="U569" s="45"/>
      <c r="V569" s="45"/>
      <c r="W569" s="45"/>
    </row>
    <row r="570" spans="21:23" s="3" customFormat="1" x14ac:dyDescent="0.3">
      <c r="U570" s="45"/>
      <c r="V570" s="45"/>
      <c r="W570" s="45"/>
    </row>
    <row r="571" spans="21:23" s="3" customFormat="1" x14ac:dyDescent="0.3">
      <c r="U571" s="45"/>
      <c r="V571" s="45"/>
      <c r="W571" s="45"/>
    </row>
    <row r="572" spans="21:23" s="3" customFormat="1" x14ac:dyDescent="0.3">
      <c r="U572" s="45"/>
      <c r="V572" s="45"/>
      <c r="W572" s="45"/>
    </row>
    <row r="573" spans="21:23" s="3" customFormat="1" x14ac:dyDescent="0.3">
      <c r="U573" s="45"/>
      <c r="V573" s="45"/>
      <c r="W573" s="45"/>
    </row>
    <row r="574" spans="21:23" s="3" customFormat="1" x14ac:dyDescent="0.3">
      <c r="U574" s="45"/>
      <c r="V574" s="45"/>
      <c r="W574" s="45"/>
    </row>
    <row r="575" spans="21:23" s="3" customFormat="1" x14ac:dyDescent="0.3">
      <c r="U575" s="45"/>
      <c r="V575" s="45"/>
      <c r="W575" s="45"/>
    </row>
    <row r="576" spans="21:23" s="3" customFormat="1" x14ac:dyDescent="0.3">
      <c r="U576" s="45"/>
      <c r="V576" s="45"/>
      <c r="W576" s="45"/>
    </row>
    <row r="577" spans="21:23" s="3" customFormat="1" x14ac:dyDescent="0.3">
      <c r="U577" s="45"/>
      <c r="V577" s="45"/>
      <c r="W577" s="45"/>
    </row>
    <row r="578" spans="21:23" s="3" customFormat="1" x14ac:dyDescent="0.3">
      <c r="U578" s="45"/>
      <c r="V578" s="45"/>
      <c r="W578" s="45"/>
    </row>
    <row r="579" spans="21:23" s="3" customFormat="1" x14ac:dyDescent="0.3">
      <c r="U579" s="45"/>
      <c r="V579" s="45"/>
      <c r="W579" s="45"/>
    </row>
    <row r="580" spans="21:23" s="3" customFormat="1" x14ac:dyDescent="0.3">
      <c r="U580" s="45"/>
      <c r="V580" s="45"/>
      <c r="W580" s="45"/>
    </row>
    <row r="581" spans="21:23" s="3" customFormat="1" x14ac:dyDescent="0.3">
      <c r="U581" s="45"/>
      <c r="V581" s="45"/>
      <c r="W581" s="45"/>
    </row>
    <row r="582" spans="21:23" s="3" customFormat="1" x14ac:dyDescent="0.3">
      <c r="U582" s="45"/>
      <c r="V582" s="45"/>
      <c r="W582" s="45"/>
    </row>
    <row r="583" spans="21:23" s="3" customFormat="1" x14ac:dyDescent="0.3">
      <c r="U583" s="45"/>
      <c r="V583" s="45"/>
      <c r="W583" s="45"/>
    </row>
    <row r="584" spans="21:23" s="3" customFormat="1" x14ac:dyDescent="0.3">
      <c r="U584" s="45"/>
      <c r="V584" s="45"/>
      <c r="W584" s="45"/>
    </row>
    <row r="585" spans="21:23" s="3" customFormat="1" x14ac:dyDescent="0.3">
      <c r="U585" s="45"/>
      <c r="V585" s="45"/>
      <c r="W585" s="45"/>
    </row>
    <row r="586" spans="21:23" s="3" customFormat="1" x14ac:dyDescent="0.3">
      <c r="U586" s="45"/>
      <c r="V586" s="45"/>
      <c r="W586" s="45"/>
    </row>
    <row r="587" spans="21:23" s="3" customFormat="1" x14ac:dyDescent="0.3">
      <c r="U587" s="45"/>
      <c r="V587" s="45"/>
      <c r="W587" s="45"/>
    </row>
    <row r="588" spans="21:23" s="3" customFormat="1" x14ac:dyDescent="0.3">
      <c r="U588" s="45"/>
      <c r="V588" s="45"/>
      <c r="W588" s="45"/>
    </row>
    <row r="589" spans="21:23" s="3" customFormat="1" x14ac:dyDescent="0.3">
      <c r="U589" s="45"/>
      <c r="V589" s="45"/>
      <c r="W589" s="45"/>
    </row>
    <row r="590" spans="21:23" s="3" customFormat="1" x14ac:dyDescent="0.3">
      <c r="U590" s="45"/>
      <c r="V590" s="45"/>
      <c r="W590" s="45"/>
    </row>
    <row r="591" spans="21:23" s="3" customFormat="1" x14ac:dyDescent="0.3">
      <c r="U591" s="45"/>
      <c r="V591" s="45"/>
      <c r="W591" s="45"/>
    </row>
    <row r="592" spans="21:23" s="3" customFormat="1" x14ac:dyDescent="0.3">
      <c r="U592" s="45"/>
      <c r="V592" s="45"/>
      <c r="W592" s="45"/>
    </row>
    <row r="593" spans="21:23" s="3" customFormat="1" x14ac:dyDescent="0.3">
      <c r="U593" s="45"/>
      <c r="V593" s="45"/>
      <c r="W593" s="45"/>
    </row>
    <row r="594" spans="21:23" s="3" customFormat="1" x14ac:dyDescent="0.3">
      <c r="U594" s="45"/>
      <c r="V594" s="45"/>
      <c r="W594" s="45"/>
    </row>
    <row r="595" spans="21:23" s="3" customFormat="1" x14ac:dyDescent="0.3">
      <c r="U595" s="45"/>
      <c r="V595" s="45"/>
      <c r="W595" s="45"/>
    </row>
    <row r="596" spans="21:23" s="3" customFormat="1" x14ac:dyDescent="0.3">
      <c r="U596" s="45"/>
      <c r="V596" s="45"/>
      <c r="W596" s="45"/>
    </row>
    <row r="597" spans="21:23" s="3" customFormat="1" x14ac:dyDescent="0.3">
      <c r="U597" s="45"/>
      <c r="V597" s="45"/>
      <c r="W597" s="45"/>
    </row>
    <row r="598" spans="21:23" s="3" customFormat="1" x14ac:dyDescent="0.3">
      <c r="U598" s="45"/>
      <c r="V598" s="45"/>
      <c r="W598" s="45"/>
    </row>
    <row r="599" spans="21:23" s="3" customFormat="1" x14ac:dyDescent="0.3">
      <c r="U599" s="45"/>
      <c r="V599" s="45"/>
      <c r="W599" s="45"/>
    </row>
    <row r="600" spans="21:23" s="3" customFormat="1" x14ac:dyDescent="0.3">
      <c r="U600" s="45"/>
      <c r="V600" s="45"/>
      <c r="W600" s="45"/>
    </row>
    <row r="601" spans="21:23" s="3" customFormat="1" x14ac:dyDescent="0.3">
      <c r="U601" s="45"/>
      <c r="V601" s="45"/>
      <c r="W601" s="45"/>
    </row>
    <row r="602" spans="21:23" s="3" customFormat="1" x14ac:dyDescent="0.3">
      <c r="U602" s="45"/>
      <c r="V602" s="45"/>
      <c r="W602" s="45"/>
    </row>
    <row r="603" spans="21:23" s="3" customFormat="1" x14ac:dyDescent="0.3">
      <c r="U603" s="45"/>
      <c r="V603" s="45"/>
      <c r="W603" s="45"/>
    </row>
    <row r="604" spans="21:23" s="3" customFormat="1" x14ac:dyDescent="0.3">
      <c r="U604" s="45"/>
      <c r="V604" s="45"/>
      <c r="W604" s="45"/>
    </row>
    <row r="605" spans="21:23" s="3" customFormat="1" x14ac:dyDescent="0.3">
      <c r="U605" s="45"/>
      <c r="V605" s="45"/>
      <c r="W605" s="45"/>
    </row>
    <row r="606" spans="21:23" s="3" customFormat="1" x14ac:dyDescent="0.3">
      <c r="U606" s="45"/>
      <c r="V606" s="45"/>
      <c r="W606" s="45"/>
    </row>
    <row r="607" spans="21:23" s="3" customFormat="1" x14ac:dyDescent="0.3">
      <c r="U607" s="45"/>
      <c r="V607" s="45"/>
      <c r="W607" s="45"/>
    </row>
    <row r="608" spans="21:23" s="3" customFormat="1" x14ac:dyDescent="0.3">
      <c r="U608" s="45"/>
      <c r="V608" s="45"/>
      <c r="W608" s="45"/>
    </row>
    <row r="609" spans="21:23" s="3" customFormat="1" x14ac:dyDescent="0.3">
      <c r="U609" s="45"/>
      <c r="V609" s="45"/>
      <c r="W609" s="45"/>
    </row>
    <row r="610" spans="21:23" s="3" customFormat="1" x14ac:dyDescent="0.3">
      <c r="U610" s="45"/>
      <c r="V610" s="45"/>
      <c r="W610" s="45"/>
    </row>
    <row r="611" spans="21:23" s="3" customFormat="1" x14ac:dyDescent="0.3">
      <c r="U611" s="45"/>
      <c r="V611" s="45"/>
      <c r="W611" s="45"/>
    </row>
    <row r="612" spans="21:23" s="3" customFormat="1" x14ac:dyDescent="0.3">
      <c r="U612" s="45"/>
      <c r="V612" s="45"/>
      <c r="W612" s="45"/>
    </row>
    <row r="613" spans="21:23" s="3" customFormat="1" x14ac:dyDescent="0.3">
      <c r="U613" s="45"/>
      <c r="V613" s="45"/>
      <c r="W613" s="45"/>
    </row>
    <row r="614" spans="21:23" s="3" customFormat="1" x14ac:dyDescent="0.3">
      <c r="U614" s="45"/>
      <c r="V614" s="45"/>
      <c r="W614" s="45"/>
    </row>
    <row r="615" spans="21:23" s="3" customFormat="1" x14ac:dyDescent="0.3">
      <c r="U615" s="45"/>
      <c r="V615" s="45"/>
      <c r="W615" s="45"/>
    </row>
    <row r="616" spans="21:23" s="3" customFormat="1" x14ac:dyDescent="0.3">
      <c r="U616" s="45"/>
      <c r="V616" s="45"/>
      <c r="W616" s="45"/>
    </row>
    <row r="617" spans="21:23" s="3" customFormat="1" x14ac:dyDescent="0.3">
      <c r="U617" s="45"/>
      <c r="V617" s="45"/>
      <c r="W617" s="45"/>
    </row>
    <row r="618" spans="21:23" s="3" customFormat="1" x14ac:dyDescent="0.3">
      <c r="U618" s="45"/>
      <c r="V618" s="45"/>
      <c r="W618" s="45"/>
    </row>
    <row r="619" spans="21:23" s="3" customFormat="1" x14ac:dyDescent="0.3">
      <c r="U619" s="45"/>
      <c r="V619" s="45"/>
      <c r="W619" s="45"/>
    </row>
    <row r="620" spans="21:23" s="3" customFormat="1" x14ac:dyDescent="0.3">
      <c r="U620" s="45"/>
      <c r="V620" s="45"/>
      <c r="W620" s="45"/>
    </row>
    <row r="621" spans="21:23" s="3" customFormat="1" x14ac:dyDescent="0.3">
      <c r="U621" s="45"/>
      <c r="V621" s="45"/>
      <c r="W621" s="45"/>
    </row>
    <row r="622" spans="21:23" s="3" customFormat="1" x14ac:dyDescent="0.3">
      <c r="U622" s="45"/>
      <c r="V622" s="45"/>
      <c r="W622" s="45"/>
    </row>
    <row r="623" spans="21:23" s="3" customFormat="1" x14ac:dyDescent="0.3">
      <c r="U623" s="45"/>
      <c r="V623" s="45"/>
      <c r="W623" s="45"/>
    </row>
    <row r="624" spans="21:23" s="3" customFormat="1" x14ac:dyDescent="0.3">
      <c r="U624" s="45"/>
      <c r="V624" s="45"/>
      <c r="W624" s="45"/>
    </row>
    <row r="625" spans="21:23" s="3" customFormat="1" x14ac:dyDescent="0.3">
      <c r="U625" s="45"/>
      <c r="V625" s="45"/>
      <c r="W625" s="45"/>
    </row>
    <row r="626" spans="21:23" s="3" customFormat="1" x14ac:dyDescent="0.3">
      <c r="U626" s="45"/>
      <c r="V626" s="45"/>
      <c r="W626" s="45"/>
    </row>
    <row r="627" spans="21:23" s="3" customFormat="1" x14ac:dyDescent="0.3">
      <c r="U627" s="45"/>
      <c r="V627" s="45"/>
      <c r="W627" s="45"/>
    </row>
    <row r="628" spans="21:23" s="3" customFormat="1" x14ac:dyDescent="0.3">
      <c r="U628" s="45"/>
      <c r="V628" s="45"/>
      <c r="W628" s="45"/>
    </row>
    <row r="629" spans="21:23" s="3" customFormat="1" x14ac:dyDescent="0.3">
      <c r="U629" s="45"/>
      <c r="V629" s="45"/>
      <c r="W629" s="45"/>
    </row>
    <row r="630" spans="21:23" s="3" customFormat="1" x14ac:dyDescent="0.3">
      <c r="U630" s="45"/>
      <c r="V630" s="45"/>
      <c r="W630" s="45"/>
    </row>
    <row r="631" spans="21:23" s="3" customFormat="1" x14ac:dyDescent="0.3">
      <c r="U631" s="45"/>
      <c r="V631" s="45"/>
      <c r="W631" s="45"/>
    </row>
    <row r="632" spans="21:23" s="3" customFormat="1" x14ac:dyDescent="0.3">
      <c r="U632" s="45"/>
      <c r="V632" s="45"/>
      <c r="W632" s="45"/>
    </row>
    <row r="633" spans="21:23" s="3" customFormat="1" x14ac:dyDescent="0.3">
      <c r="U633" s="45"/>
      <c r="V633" s="45"/>
      <c r="W633" s="45"/>
    </row>
    <row r="634" spans="21:23" s="3" customFormat="1" x14ac:dyDescent="0.3">
      <c r="U634" s="45"/>
      <c r="V634" s="45"/>
      <c r="W634" s="45"/>
    </row>
    <row r="635" spans="21:23" s="3" customFormat="1" x14ac:dyDescent="0.3">
      <c r="U635" s="45"/>
      <c r="V635" s="45"/>
      <c r="W635" s="45"/>
    </row>
    <row r="636" spans="21:23" s="3" customFormat="1" x14ac:dyDescent="0.3">
      <c r="U636" s="45"/>
      <c r="V636" s="45"/>
      <c r="W636" s="45"/>
    </row>
    <row r="637" spans="21:23" s="3" customFormat="1" x14ac:dyDescent="0.3">
      <c r="U637" s="45"/>
      <c r="V637" s="45"/>
      <c r="W637" s="45"/>
    </row>
    <row r="638" spans="21:23" s="3" customFormat="1" x14ac:dyDescent="0.3">
      <c r="U638" s="45"/>
      <c r="V638" s="45"/>
      <c r="W638" s="45"/>
    </row>
    <row r="639" spans="21:23" s="3" customFormat="1" x14ac:dyDescent="0.3">
      <c r="U639" s="45"/>
      <c r="V639" s="45"/>
      <c r="W639" s="45"/>
    </row>
    <row r="640" spans="21:23" s="3" customFormat="1" x14ac:dyDescent="0.3">
      <c r="U640" s="45"/>
      <c r="V640" s="45"/>
      <c r="W640" s="45"/>
    </row>
    <row r="641" spans="21:23" s="3" customFormat="1" x14ac:dyDescent="0.3">
      <c r="U641" s="45"/>
      <c r="V641" s="45"/>
      <c r="W641" s="45"/>
    </row>
    <row r="642" spans="21:23" s="3" customFormat="1" x14ac:dyDescent="0.3">
      <c r="U642" s="45"/>
      <c r="V642" s="45"/>
      <c r="W642" s="45"/>
    </row>
    <row r="643" spans="21:23" s="3" customFormat="1" x14ac:dyDescent="0.3">
      <c r="U643" s="45"/>
      <c r="V643" s="45"/>
      <c r="W643" s="45"/>
    </row>
    <row r="644" spans="21:23" s="3" customFormat="1" x14ac:dyDescent="0.3">
      <c r="U644" s="45"/>
      <c r="V644" s="45"/>
      <c r="W644" s="45"/>
    </row>
    <row r="645" spans="21:23" s="3" customFormat="1" x14ac:dyDescent="0.3">
      <c r="U645" s="45"/>
      <c r="V645" s="45"/>
      <c r="W645" s="45"/>
    </row>
    <row r="646" spans="21:23" s="3" customFormat="1" x14ac:dyDescent="0.3">
      <c r="U646" s="45"/>
      <c r="V646" s="45"/>
      <c r="W646" s="45"/>
    </row>
    <row r="647" spans="21:23" s="3" customFormat="1" x14ac:dyDescent="0.3">
      <c r="U647" s="45"/>
      <c r="V647" s="45"/>
      <c r="W647" s="45"/>
    </row>
    <row r="648" spans="21:23" s="3" customFormat="1" x14ac:dyDescent="0.3">
      <c r="U648" s="45"/>
      <c r="V648" s="45"/>
      <c r="W648" s="45"/>
    </row>
    <row r="649" spans="21:23" s="3" customFormat="1" x14ac:dyDescent="0.3">
      <c r="U649" s="45"/>
      <c r="V649" s="45"/>
      <c r="W649" s="45"/>
    </row>
    <row r="650" spans="21:23" s="3" customFormat="1" x14ac:dyDescent="0.3">
      <c r="U650" s="45"/>
      <c r="V650" s="45"/>
      <c r="W650" s="45"/>
    </row>
    <row r="651" spans="21:23" s="3" customFormat="1" x14ac:dyDescent="0.3">
      <c r="U651" s="45"/>
      <c r="V651" s="45"/>
      <c r="W651" s="45"/>
    </row>
    <row r="652" spans="21:23" s="3" customFormat="1" x14ac:dyDescent="0.3">
      <c r="U652" s="45"/>
      <c r="V652" s="45"/>
      <c r="W652" s="45"/>
    </row>
    <row r="653" spans="21:23" s="3" customFormat="1" x14ac:dyDescent="0.3">
      <c r="U653" s="45"/>
      <c r="V653" s="45"/>
      <c r="W653" s="45"/>
    </row>
    <row r="654" spans="21:23" s="3" customFormat="1" x14ac:dyDescent="0.3">
      <c r="U654" s="45"/>
      <c r="V654" s="45"/>
      <c r="W654" s="45"/>
    </row>
    <row r="655" spans="21:23" s="3" customFormat="1" x14ac:dyDescent="0.3">
      <c r="U655" s="45"/>
      <c r="V655" s="45"/>
      <c r="W655" s="45"/>
    </row>
    <row r="656" spans="21:23" s="3" customFormat="1" x14ac:dyDescent="0.3">
      <c r="U656" s="45"/>
      <c r="V656" s="45"/>
      <c r="W656" s="45"/>
    </row>
    <row r="657" spans="21:23" s="3" customFormat="1" x14ac:dyDescent="0.3">
      <c r="U657" s="45"/>
      <c r="V657" s="45"/>
      <c r="W657" s="45"/>
    </row>
    <row r="658" spans="21:23" s="3" customFormat="1" x14ac:dyDescent="0.3">
      <c r="U658" s="45"/>
      <c r="V658" s="45"/>
      <c r="W658" s="45"/>
    </row>
    <row r="659" spans="21:23" s="3" customFormat="1" x14ac:dyDescent="0.3">
      <c r="U659" s="45"/>
      <c r="V659" s="45"/>
      <c r="W659" s="45"/>
    </row>
    <row r="660" spans="21:23" s="3" customFormat="1" x14ac:dyDescent="0.3">
      <c r="U660" s="45"/>
      <c r="V660" s="45"/>
      <c r="W660" s="45"/>
    </row>
    <row r="661" spans="21:23" s="3" customFormat="1" x14ac:dyDescent="0.3">
      <c r="U661" s="45"/>
      <c r="V661" s="45"/>
      <c r="W661" s="45"/>
    </row>
    <row r="662" spans="21:23" s="3" customFormat="1" x14ac:dyDescent="0.3">
      <c r="U662" s="45"/>
      <c r="V662" s="45"/>
      <c r="W662" s="45"/>
    </row>
    <row r="663" spans="21:23" s="3" customFormat="1" x14ac:dyDescent="0.3">
      <c r="U663" s="45"/>
      <c r="V663" s="45"/>
      <c r="W663" s="45"/>
    </row>
    <row r="664" spans="21:23" s="3" customFormat="1" x14ac:dyDescent="0.3">
      <c r="U664" s="45"/>
      <c r="V664" s="45"/>
      <c r="W664" s="45"/>
    </row>
    <row r="665" spans="21:23" s="3" customFormat="1" x14ac:dyDescent="0.3">
      <c r="U665" s="45"/>
      <c r="V665" s="45"/>
      <c r="W665" s="45"/>
    </row>
    <row r="666" spans="21:23" s="3" customFormat="1" x14ac:dyDescent="0.3">
      <c r="U666" s="45"/>
      <c r="V666" s="45"/>
      <c r="W666" s="45"/>
    </row>
    <row r="667" spans="21:23" s="3" customFormat="1" x14ac:dyDescent="0.3">
      <c r="U667" s="45"/>
      <c r="V667" s="45"/>
      <c r="W667" s="45"/>
    </row>
    <row r="668" spans="21:23" s="3" customFormat="1" x14ac:dyDescent="0.3">
      <c r="U668" s="45"/>
      <c r="V668" s="45"/>
      <c r="W668" s="45"/>
    </row>
    <row r="669" spans="21:23" s="3" customFormat="1" x14ac:dyDescent="0.3">
      <c r="U669" s="45"/>
      <c r="V669" s="45"/>
      <c r="W669" s="45"/>
    </row>
    <row r="670" spans="21:23" s="3" customFormat="1" x14ac:dyDescent="0.3">
      <c r="U670" s="45"/>
      <c r="V670" s="45"/>
      <c r="W670" s="45"/>
    </row>
    <row r="671" spans="21:23" s="3" customFormat="1" x14ac:dyDescent="0.3">
      <c r="U671" s="45"/>
      <c r="V671" s="45"/>
      <c r="W671" s="45"/>
    </row>
    <row r="672" spans="21:23" s="3" customFormat="1" x14ac:dyDescent="0.3">
      <c r="U672" s="45"/>
      <c r="V672" s="45"/>
      <c r="W672" s="45"/>
    </row>
    <row r="673" spans="21:23" s="3" customFormat="1" x14ac:dyDescent="0.3">
      <c r="U673" s="45"/>
      <c r="V673" s="45"/>
      <c r="W673" s="45"/>
    </row>
    <row r="674" spans="21:23" s="3" customFormat="1" x14ac:dyDescent="0.3">
      <c r="U674" s="45"/>
      <c r="V674" s="45"/>
      <c r="W674" s="45"/>
    </row>
    <row r="675" spans="21:23" s="3" customFormat="1" x14ac:dyDescent="0.3">
      <c r="U675" s="45"/>
      <c r="V675" s="45"/>
      <c r="W675" s="45"/>
    </row>
    <row r="676" spans="21:23" s="3" customFormat="1" x14ac:dyDescent="0.3">
      <c r="U676" s="45"/>
      <c r="V676" s="45"/>
      <c r="W676" s="45"/>
    </row>
    <row r="677" spans="21:23" s="3" customFormat="1" x14ac:dyDescent="0.3">
      <c r="U677" s="45"/>
      <c r="V677" s="45"/>
      <c r="W677" s="45"/>
    </row>
    <row r="678" spans="21:23" s="3" customFormat="1" x14ac:dyDescent="0.3">
      <c r="U678" s="45"/>
      <c r="V678" s="45"/>
      <c r="W678" s="45"/>
    </row>
    <row r="679" spans="21:23" s="3" customFormat="1" x14ac:dyDescent="0.3">
      <c r="U679" s="45"/>
      <c r="V679" s="45"/>
      <c r="W679" s="45"/>
    </row>
    <row r="680" spans="21:23" s="3" customFormat="1" x14ac:dyDescent="0.3">
      <c r="U680" s="45"/>
      <c r="V680" s="45"/>
      <c r="W680" s="45"/>
    </row>
    <row r="681" spans="21:23" s="3" customFormat="1" x14ac:dyDescent="0.3">
      <c r="U681" s="45"/>
      <c r="V681" s="45"/>
      <c r="W681" s="45"/>
    </row>
    <row r="682" spans="21:23" s="3" customFormat="1" x14ac:dyDescent="0.3">
      <c r="U682" s="45"/>
      <c r="V682" s="45"/>
      <c r="W682" s="45"/>
    </row>
    <row r="683" spans="21:23" s="3" customFormat="1" x14ac:dyDescent="0.3">
      <c r="U683" s="45"/>
      <c r="V683" s="45"/>
      <c r="W683" s="45"/>
    </row>
    <row r="684" spans="21:23" s="3" customFormat="1" x14ac:dyDescent="0.3">
      <c r="U684" s="45"/>
      <c r="V684" s="45"/>
      <c r="W684" s="45"/>
    </row>
    <row r="685" spans="21:23" s="3" customFormat="1" x14ac:dyDescent="0.3">
      <c r="U685" s="45"/>
      <c r="V685" s="45"/>
      <c r="W685" s="45"/>
    </row>
    <row r="686" spans="21:23" s="3" customFormat="1" x14ac:dyDescent="0.3">
      <c r="U686" s="45"/>
      <c r="V686" s="45"/>
      <c r="W686" s="45"/>
    </row>
    <row r="687" spans="21:23" s="3" customFormat="1" x14ac:dyDescent="0.3">
      <c r="U687" s="45"/>
      <c r="V687" s="45"/>
      <c r="W687" s="45"/>
    </row>
    <row r="688" spans="21:23" s="3" customFormat="1" x14ac:dyDescent="0.3">
      <c r="U688" s="45"/>
      <c r="V688" s="45"/>
      <c r="W688" s="45"/>
    </row>
    <row r="689" spans="21:23" s="3" customFormat="1" x14ac:dyDescent="0.3">
      <c r="U689" s="45"/>
      <c r="V689" s="45"/>
      <c r="W689" s="45"/>
    </row>
    <row r="690" spans="21:23" s="3" customFormat="1" x14ac:dyDescent="0.3">
      <c r="U690" s="45"/>
      <c r="V690" s="45"/>
      <c r="W690" s="45"/>
    </row>
    <row r="691" spans="21:23" s="3" customFormat="1" x14ac:dyDescent="0.3">
      <c r="U691" s="45"/>
      <c r="V691" s="45"/>
      <c r="W691" s="45"/>
    </row>
    <row r="692" spans="21:23" s="3" customFormat="1" x14ac:dyDescent="0.3">
      <c r="U692" s="45"/>
      <c r="V692" s="45"/>
      <c r="W692" s="45"/>
    </row>
    <row r="693" spans="21:23" s="3" customFormat="1" x14ac:dyDescent="0.3">
      <c r="U693" s="45"/>
      <c r="V693" s="45"/>
      <c r="W693" s="45"/>
    </row>
    <row r="694" spans="21:23" s="3" customFormat="1" x14ac:dyDescent="0.3">
      <c r="U694" s="45"/>
      <c r="V694" s="45"/>
      <c r="W694" s="45"/>
    </row>
    <row r="695" spans="21:23" s="3" customFormat="1" x14ac:dyDescent="0.3">
      <c r="U695" s="45"/>
      <c r="V695" s="45"/>
      <c r="W695" s="45"/>
    </row>
    <row r="696" spans="21:23" s="3" customFormat="1" x14ac:dyDescent="0.3">
      <c r="U696" s="45"/>
      <c r="V696" s="45"/>
      <c r="W696" s="45"/>
    </row>
    <row r="697" spans="21:23" s="3" customFormat="1" x14ac:dyDescent="0.3">
      <c r="U697" s="45"/>
      <c r="V697" s="45"/>
      <c r="W697" s="45"/>
    </row>
    <row r="698" spans="21:23" s="3" customFormat="1" x14ac:dyDescent="0.3">
      <c r="U698" s="45"/>
      <c r="V698" s="45"/>
      <c r="W698" s="45"/>
    </row>
    <row r="699" spans="21:23" s="3" customFormat="1" x14ac:dyDescent="0.3">
      <c r="U699" s="45"/>
      <c r="V699" s="45"/>
      <c r="W699" s="45"/>
    </row>
    <row r="700" spans="21:23" s="3" customFormat="1" x14ac:dyDescent="0.3">
      <c r="U700" s="45"/>
      <c r="V700" s="45"/>
      <c r="W700" s="45"/>
    </row>
    <row r="701" spans="21:23" s="3" customFormat="1" x14ac:dyDescent="0.3">
      <c r="U701" s="45"/>
      <c r="V701" s="45"/>
      <c r="W701" s="45"/>
    </row>
    <row r="702" spans="21:23" s="3" customFormat="1" x14ac:dyDescent="0.3">
      <c r="U702" s="45"/>
      <c r="V702" s="45"/>
      <c r="W702" s="45"/>
    </row>
    <row r="703" spans="21:23" s="3" customFormat="1" x14ac:dyDescent="0.3">
      <c r="U703" s="45"/>
      <c r="V703" s="45"/>
      <c r="W703" s="45"/>
    </row>
    <row r="704" spans="21:23" s="3" customFormat="1" x14ac:dyDescent="0.3">
      <c r="U704" s="45"/>
      <c r="V704" s="45"/>
      <c r="W704" s="45"/>
    </row>
    <row r="705" spans="21:23" s="3" customFormat="1" x14ac:dyDescent="0.3">
      <c r="U705" s="45"/>
      <c r="V705" s="45"/>
      <c r="W705" s="45"/>
    </row>
    <row r="706" spans="21:23" s="3" customFormat="1" x14ac:dyDescent="0.3">
      <c r="U706" s="45"/>
      <c r="V706" s="45"/>
      <c r="W706" s="45"/>
    </row>
    <row r="707" spans="21:23" s="3" customFormat="1" x14ac:dyDescent="0.3">
      <c r="U707" s="45"/>
      <c r="V707" s="45"/>
      <c r="W707" s="45"/>
    </row>
    <row r="708" spans="21:23" s="3" customFormat="1" x14ac:dyDescent="0.3">
      <c r="U708" s="45"/>
      <c r="V708" s="45"/>
      <c r="W708" s="45"/>
    </row>
    <row r="709" spans="21:23" s="3" customFormat="1" x14ac:dyDescent="0.3">
      <c r="U709" s="45"/>
      <c r="V709" s="45"/>
      <c r="W709" s="45"/>
    </row>
    <row r="710" spans="21:23" s="3" customFormat="1" x14ac:dyDescent="0.3">
      <c r="U710" s="45"/>
      <c r="V710" s="45"/>
      <c r="W710" s="45"/>
    </row>
    <row r="711" spans="21:23" s="3" customFormat="1" x14ac:dyDescent="0.3">
      <c r="U711" s="45"/>
      <c r="V711" s="45"/>
      <c r="W711" s="45"/>
    </row>
    <row r="712" spans="21:23" s="3" customFormat="1" x14ac:dyDescent="0.3">
      <c r="U712" s="45"/>
      <c r="V712" s="45"/>
      <c r="W712" s="45"/>
    </row>
    <row r="713" spans="21:23" s="3" customFormat="1" x14ac:dyDescent="0.3">
      <c r="U713" s="45"/>
      <c r="V713" s="45"/>
      <c r="W713" s="45"/>
    </row>
    <row r="714" spans="21:23" s="3" customFormat="1" x14ac:dyDescent="0.3">
      <c r="U714" s="45"/>
      <c r="V714" s="45"/>
      <c r="W714" s="45"/>
    </row>
    <row r="715" spans="21:23" s="3" customFormat="1" x14ac:dyDescent="0.3">
      <c r="U715" s="45"/>
      <c r="V715" s="45"/>
      <c r="W715" s="45"/>
    </row>
    <row r="716" spans="21:23" s="3" customFormat="1" x14ac:dyDescent="0.3">
      <c r="U716" s="45"/>
      <c r="V716" s="45"/>
      <c r="W716" s="45"/>
    </row>
    <row r="717" spans="21:23" s="3" customFormat="1" x14ac:dyDescent="0.3">
      <c r="U717" s="45"/>
      <c r="V717" s="45"/>
      <c r="W717" s="45"/>
    </row>
    <row r="718" spans="21:23" s="3" customFormat="1" x14ac:dyDescent="0.3">
      <c r="U718" s="45"/>
      <c r="V718" s="45"/>
      <c r="W718" s="45"/>
    </row>
    <row r="719" spans="21:23" s="3" customFormat="1" x14ac:dyDescent="0.3">
      <c r="U719" s="45"/>
      <c r="V719" s="45"/>
      <c r="W719" s="45"/>
    </row>
    <row r="720" spans="21:23" s="3" customFormat="1" x14ac:dyDescent="0.3">
      <c r="U720" s="45"/>
      <c r="V720" s="45"/>
      <c r="W720" s="45"/>
    </row>
    <row r="721" spans="21:23" s="3" customFormat="1" x14ac:dyDescent="0.3">
      <c r="U721" s="45"/>
      <c r="V721" s="45"/>
      <c r="W721" s="45"/>
    </row>
    <row r="722" spans="21:23" s="3" customFormat="1" x14ac:dyDescent="0.3">
      <c r="U722" s="45"/>
      <c r="V722" s="45"/>
      <c r="W722" s="45"/>
    </row>
    <row r="723" spans="21:23" s="3" customFormat="1" x14ac:dyDescent="0.3">
      <c r="U723" s="45"/>
      <c r="V723" s="45"/>
      <c r="W723" s="45"/>
    </row>
    <row r="724" spans="21:23" s="3" customFormat="1" x14ac:dyDescent="0.3">
      <c r="U724" s="45"/>
      <c r="V724" s="45"/>
      <c r="W724" s="45"/>
    </row>
    <row r="725" spans="21:23" s="3" customFormat="1" x14ac:dyDescent="0.3">
      <c r="U725" s="45"/>
      <c r="V725" s="45"/>
      <c r="W725" s="45"/>
    </row>
    <row r="726" spans="21:23" s="3" customFormat="1" x14ac:dyDescent="0.3">
      <c r="U726" s="45"/>
      <c r="V726" s="45"/>
      <c r="W726" s="45"/>
    </row>
    <row r="727" spans="21:23" s="3" customFormat="1" x14ac:dyDescent="0.3">
      <c r="U727" s="45"/>
      <c r="V727" s="45"/>
      <c r="W727" s="45"/>
    </row>
    <row r="728" spans="21:23" s="3" customFormat="1" x14ac:dyDescent="0.3">
      <c r="U728" s="45"/>
      <c r="V728" s="45"/>
      <c r="W728" s="45"/>
    </row>
    <row r="729" spans="21:23" s="3" customFormat="1" x14ac:dyDescent="0.3">
      <c r="U729" s="45"/>
      <c r="V729" s="45"/>
      <c r="W729" s="45"/>
    </row>
    <row r="730" spans="21:23" s="3" customFormat="1" x14ac:dyDescent="0.3">
      <c r="U730" s="45"/>
      <c r="V730" s="45"/>
      <c r="W730" s="45"/>
    </row>
    <row r="731" spans="21:23" s="3" customFormat="1" x14ac:dyDescent="0.3">
      <c r="U731" s="45"/>
      <c r="V731" s="45"/>
      <c r="W731" s="45"/>
    </row>
    <row r="732" spans="21:23" s="3" customFormat="1" x14ac:dyDescent="0.3">
      <c r="U732" s="45"/>
      <c r="V732" s="45"/>
      <c r="W732" s="45"/>
    </row>
    <row r="733" spans="21:23" s="3" customFormat="1" x14ac:dyDescent="0.3">
      <c r="U733" s="45"/>
      <c r="V733" s="45"/>
      <c r="W733" s="45"/>
    </row>
    <row r="734" spans="21:23" s="3" customFormat="1" x14ac:dyDescent="0.3">
      <c r="U734" s="45"/>
      <c r="V734" s="45"/>
      <c r="W734" s="45"/>
    </row>
    <row r="735" spans="21:23" s="3" customFormat="1" x14ac:dyDescent="0.3">
      <c r="U735" s="45"/>
      <c r="V735" s="45"/>
      <c r="W735" s="45"/>
    </row>
    <row r="736" spans="21:23" s="3" customFormat="1" x14ac:dyDescent="0.3">
      <c r="U736" s="45"/>
      <c r="V736" s="45"/>
      <c r="W736" s="45"/>
    </row>
    <row r="737" spans="21:23" s="3" customFormat="1" x14ac:dyDescent="0.3">
      <c r="U737" s="45"/>
      <c r="V737" s="45"/>
      <c r="W737" s="45"/>
    </row>
    <row r="738" spans="21:23" s="3" customFormat="1" x14ac:dyDescent="0.3">
      <c r="U738" s="45"/>
      <c r="V738" s="45"/>
      <c r="W738" s="45"/>
    </row>
    <row r="739" spans="21:23" s="3" customFormat="1" x14ac:dyDescent="0.3">
      <c r="U739" s="45"/>
      <c r="V739" s="45"/>
      <c r="W739" s="45"/>
    </row>
    <row r="740" spans="21:23" s="3" customFormat="1" x14ac:dyDescent="0.3">
      <c r="U740" s="45"/>
      <c r="V740" s="45"/>
      <c r="W740" s="45"/>
    </row>
    <row r="741" spans="21:23" s="3" customFormat="1" x14ac:dyDescent="0.3">
      <c r="U741" s="45"/>
      <c r="V741" s="45"/>
      <c r="W741" s="45"/>
    </row>
    <row r="742" spans="21:23" s="3" customFormat="1" x14ac:dyDescent="0.3">
      <c r="U742" s="45"/>
      <c r="V742" s="45"/>
      <c r="W742" s="45"/>
    </row>
    <row r="743" spans="21:23" s="3" customFormat="1" x14ac:dyDescent="0.3">
      <c r="U743" s="45"/>
      <c r="V743" s="45"/>
      <c r="W743" s="45"/>
    </row>
    <row r="744" spans="21:23" s="3" customFormat="1" x14ac:dyDescent="0.3">
      <c r="U744" s="45"/>
      <c r="V744" s="45"/>
      <c r="W744" s="45"/>
    </row>
    <row r="745" spans="21:23" s="3" customFormat="1" x14ac:dyDescent="0.3">
      <c r="U745" s="45"/>
      <c r="V745" s="45"/>
      <c r="W745" s="45"/>
    </row>
    <row r="746" spans="21:23" s="3" customFormat="1" x14ac:dyDescent="0.3">
      <c r="U746" s="45"/>
      <c r="V746" s="45"/>
      <c r="W746" s="45"/>
    </row>
    <row r="747" spans="21:23" s="3" customFormat="1" x14ac:dyDescent="0.3">
      <c r="U747" s="45"/>
      <c r="V747" s="45"/>
      <c r="W747" s="45"/>
    </row>
    <row r="748" spans="21:23" s="3" customFormat="1" x14ac:dyDescent="0.3">
      <c r="U748" s="45"/>
      <c r="V748" s="45"/>
      <c r="W748" s="45"/>
    </row>
    <row r="749" spans="21:23" s="3" customFormat="1" x14ac:dyDescent="0.3">
      <c r="U749" s="45"/>
      <c r="V749" s="45"/>
      <c r="W749" s="45"/>
    </row>
    <row r="750" spans="21:23" s="3" customFormat="1" x14ac:dyDescent="0.3">
      <c r="U750" s="45"/>
      <c r="V750" s="45"/>
      <c r="W750" s="45"/>
    </row>
    <row r="751" spans="21:23" s="3" customFormat="1" x14ac:dyDescent="0.3">
      <c r="U751" s="45"/>
      <c r="V751" s="45"/>
      <c r="W751" s="45"/>
    </row>
    <row r="752" spans="21:23" s="3" customFormat="1" x14ac:dyDescent="0.3">
      <c r="U752" s="45"/>
      <c r="V752" s="45"/>
      <c r="W752" s="45"/>
    </row>
    <row r="753" spans="21:23" s="3" customFormat="1" x14ac:dyDescent="0.3">
      <c r="U753" s="45"/>
      <c r="V753" s="45"/>
      <c r="W753" s="45"/>
    </row>
    <row r="754" spans="21:23" s="3" customFormat="1" x14ac:dyDescent="0.3">
      <c r="U754" s="45"/>
      <c r="V754" s="45"/>
      <c r="W754" s="45"/>
    </row>
    <row r="755" spans="21:23" s="3" customFormat="1" x14ac:dyDescent="0.3">
      <c r="U755" s="45"/>
      <c r="V755" s="45"/>
      <c r="W755" s="45"/>
    </row>
    <row r="756" spans="21:23" s="3" customFormat="1" x14ac:dyDescent="0.3">
      <c r="U756" s="45"/>
      <c r="V756" s="45"/>
      <c r="W756" s="45"/>
    </row>
    <row r="757" spans="21:23" s="3" customFormat="1" x14ac:dyDescent="0.3">
      <c r="U757" s="45"/>
      <c r="V757" s="45"/>
      <c r="W757" s="45"/>
    </row>
    <row r="758" spans="21:23" s="3" customFormat="1" x14ac:dyDescent="0.3">
      <c r="U758" s="45"/>
      <c r="V758" s="45"/>
      <c r="W758" s="45"/>
    </row>
    <row r="759" spans="21:23" s="3" customFormat="1" x14ac:dyDescent="0.3">
      <c r="U759" s="45"/>
      <c r="V759" s="45"/>
      <c r="W759" s="45"/>
    </row>
    <row r="760" spans="21:23" s="3" customFormat="1" x14ac:dyDescent="0.3">
      <c r="U760" s="45"/>
      <c r="V760" s="45"/>
      <c r="W760" s="45"/>
    </row>
    <row r="761" spans="21:23" s="3" customFormat="1" x14ac:dyDescent="0.3">
      <c r="U761" s="45"/>
      <c r="V761" s="45"/>
      <c r="W761" s="45"/>
    </row>
    <row r="762" spans="21:23" s="3" customFormat="1" x14ac:dyDescent="0.3">
      <c r="U762" s="45"/>
      <c r="V762" s="45"/>
      <c r="W762" s="45"/>
    </row>
    <row r="763" spans="21:23" s="3" customFormat="1" x14ac:dyDescent="0.3">
      <c r="U763" s="45"/>
      <c r="V763" s="45"/>
      <c r="W763" s="45"/>
    </row>
    <row r="764" spans="21:23" s="3" customFormat="1" x14ac:dyDescent="0.3">
      <c r="U764" s="45"/>
      <c r="V764" s="45"/>
      <c r="W764" s="45"/>
    </row>
    <row r="765" spans="21:23" s="3" customFormat="1" x14ac:dyDescent="0.3">
      <c r="U765" s="45"/>
      <c r="V765" s="45"/>
      <c r="W765" s="45"/>
    </row>
    <row r="766" spans="21:23" s="3" customFormat="1" x14ac:dyDescent="0.3">
      <c r="U766" s="45"/>
      <c r="V766" s="45"/>
      <c r="W766" s="45"/>
    </row>
    <row r="767" spans="21:23" s="3" customFormat="1" x14ac:dyDescent="0.3">
      <c r="U767" s="45"/>
      <c r="V767" s="45"/>
      <c r="W767" s="45"/>
    </row>
    <row r="768" spans="21:23" s="3" customFormat="1" x14ac:dyDescent="0.3">
      <c r="U768" s="45"/>
      <c r="V768" s="45"/>
      <c r="W768" s="45"/>
    </row>
    <row r="769" spans="21:23" s="3" customFormat="1" x14ac:dyDescent="0.3">
      <c r="U769" s="45"/>
      <c r="V769" s="45"/>
      <c r="W769" s="45"/>
    </row>
    <row r="770" spans="21:23" s="3" customFormat="1" x14ac:dyDescent="0.3">
      <c r="U770" s="45"/>
      <c r="V770" s="45"/>
      <c r="W770" s="45"/>
    </row>
    <row r="771" spans="21:23" s="3" customFormat="1" x14ac:dyDescent="0.3">
      <c r="U771" s="45"/>
      <c r="V771" s="45"/>
      <c r="W771" s="45"/>
    </row>
    <row r="772" spans="21:23" s="3" customFormat="1" x14ac:dyDescent="0.3">
      <c r="U772" s="45"/>
      <c r="V772" s="45"/>
      <c r="W772" s="45"/>
    </row>
    <row r="773" spans="21:23" s="3" customFormat="1" x14ac:dyDescent="0.3">
      <c r="U773" s="45"/>
      <c r="V773" s="45"/>
      <c r="W773" s="45"/>
    </row>
    <row r="774" spans="21:23" s="3" customFormat="1" x14ac:dyDescent="0.3">
      <c r="U774" s="45"/>
      <c r="V774" s="45"/>
      <c r="W774" s="45"/>
    </row>
    <row r="775" spans="21:23" s="3" customFormat="1" x14ac:dyDescent="0.3">
      <c r="U775" s="45"/>
      <c r="V775" s="45"/>
      <c r="W775" s="45"/>
    </row>
    <row r="776" spans="21:23" s="3" customFormat="1" x14ac:dyDescent="0.3">
      <c r="U776" s="45"/>
      <c r="V776" s="45"/>
      <c r="W776" s="45"/>
    </row>
    <row r="777" spans="21:23" s="3" customFormat="1" x14ac:dyDescent="0.3">
      <c r="U777" s="45"/>
      <c r="V777" s="45"/>
      <c r="W777" s="45"/>
    </row>
    <row r="778" spans="21:23" s="3" customFormat="1" x14ac:dyDescent="0.3">
      <c r="U778" s="45"/>
      <c r="V778" s="45"/>
      <c r="W778" s="45"/>
    </row>
    <row r="779" spans="21:23" s="3" customFormat="1" x14ac:dyDescent="0.3">
      <c r="U779" s="45"/>
      <c r="V779" s="45"/>
      <c r="W779" s="45"/>
    </row>
    <row r="780" spans="21:23" s="3" customFormat="1" x14ac:dyDescent="0.3">
      <c r="U780" s="45"/>
      <c r="V780" s="45"/>
      <c r="W780" s="45"/>
    </row>
    <row r="781" spans="21:23" s="3" customFormat="1" x14ac:dyDescent="0.3">
      <c r="U781" s="45"/>
      <c r="V781" s="45"/>
      <c r="W781" s="45"/>
    </row>
    <row r="782" spans="21:23" s="3" customFormat="1" x14ac:dyDescent="0.3">
      <c r="U782" s="45"/>
      <c r="V782" s="45"/>
      <c r="W782" s="45"/>
    </row>
    <row r="783" spans="21:23" s="3" customFormat="1" x14ac:dyDescent="0.3">
      <c r="U783" s="45"/>
      <c r="V783" s="45"/>
      <c r="W783" s="45"/>
    </row>
    <row r="784" spans="21:23" s="3" customFormat="1" x14ac:dyDescent="0.3">
      <c r="U784" s="45"/>
      <c r="V784" s="45"/>
      <c r="W784" s="45"/>
    </row>
    <row r="785" spans="21:23" s="3" customFormat="1" x14ac:dyDescent="0.3">
      <c r="U785" s="45"/>
      <c r="V785" s="45"/>
      <c r="W785" s="45"/>
    </row>
    <row r="786" spans="21:23" s="3" customFormat="1" x14ac:dyDescent="0.3">
      <c r="U786" s="45"/>
      <c r="V786" s="45"/>
      <c r="W786" s="45"/>
    </row>
    <row r="787" spans="21:23" s="3" customFormat="1" x14ac:dyDescent="0.3">
      <c r="U787" s="45"/>
      <c r="V787" s="45"/>
      <c r="W787" s="45"/>
    </row>
    <row r="788" spans="21:23" s="3" customFormat="1" x14ac:dyDescent="0.3">
      <c r="U788" s="45"/>
      <c r="V788" s="45"/>
      <c r="W788" s="45"/>
    </row>
    <row r="789" spans="21:23" s="3" customFormat="1" x14ac:dyDescent="0.3">
      <c r="U789" s="45"/>
      <c r="V789" s="45"/>
      <c r="W789" s="45"/>
    </row>
    <row r="790" spans="21:23" s="3" customFormat="1" x14ac:dyDescent="0.3">
      <c r="U790" s="45"/>
      <c r="V790" s="45"/>
      <c r="W790" s="45"/>
    </row>
    <row r="791" spans="21:23" s="3" customFormat="1" x14ac:dyDescent="0.3">
      <c r="U791" s="45"/>
      <c r="V791" s="45"/>
      <c r="W791" s="45"/>
    </row>
    <row r="792" spans="21:23" s="3" customFormat="1" x14ac:dyDescent="0.3">
      <c r="U792" s="45"/>
      <c r="V792" s="45"/>
      <c r="W792" s="45"/>
    </row>
    <row r="793" spans="21:23" s="3" customFormat="1" x14ac:dyDescent="0.3">
      <c r="U793" s="45"/>
      <c r="V793" s="45"/>
      <c r="W793" s="45"/>
    </row>
    <row r="794" spans="21:23" s="3" customFormat="1" x14ac:dyDescent="0.3">
      <c r="U794" s="45"/>
      <c r="V794" s="45"/>
      <c r="W794" s="45"/>
    </row>
    <row r="795" spans="21:23" s="3" customFormat="1" x14ac:dyDescent="0.3">
      <c r="U795" s="45"/>
      <c r="V795" s="45"/>
      <c r="W795" s="45"/>
    </row>
    <row r="796" spans="21:23" s="3" customFormat="1" x14ac:dyDescent="0.3">
      <c r="U796" s="45"/>
      <c r="V796" s="45"/>
      <c r="W796" s="45"/>
    </row>
    <row r="797" spans="21:23" s="3" customFormat="1" x14ac:dyDescent="0.3">
      <c r="U797" s="45"/>
      <c r="V797" s="45"/>
      <c r="W797" s="45"/>
    </row>
    <row r="798" spans="21:23" s="3" customFormat="1" x14ac:dyDescent="0.3">
      <c r="U798" s="45"/>
      <c r="V798" s="45"/>
      <c r="W798" s="45"/>
    </row>
    <row r="799" spans="21:23" s="3" customFormat="1" x14ac:dyDescent="0.3">
      <c r="U799" s="45"/>
      <c r="V799" s="45"/>
      <c r="W799" s="45"/>
    </row>
    <row r="800" spans="21:23" s="3" customFormat="1" x14ac:dyDescent="0.3">
      <c r="U800" s="45"/>
      <c r="V800" s="45"/>
      <c r="W800" s="45"/>
    </row>
    <row r="801" spans="21:23" s="3" customFormat="1" x14ac:dyDescent="0.3">
      <c r="U801" s="45"/>
      <c r="V801" s="45"/>
      <c r="W801" s="45"/>
    </row>
    <row r="802" spans="21:23" s="3" customFormat="1" x14ac:dyDescent="0.3">
      <c r="U802" s="45"/>
      <c r="V802" s="45"/>
      <c r="W802" s="45"/>
    </row>
    <row r="803" spans="21:23" s="3" customFormat="1" x14ac:dyDescent="0.3">
      <c r="U803" s="45"/>
      <c r="V803" s="45"/>
      <c r="W803" s="45"/>
    </row>
    <row r="804" spans="21:23" s="3" customFormat="1" x14ac:dyDescent="0.3">
      <c r="U804" s="45"/>
      <c r="V804" s="45"/>
      <c r="W804" s="45"/>
    </row>
    <row r="805" spans="21:23" s="3" customFormat="1" x14ac:dyDescent="0.3">
      <c r="U805" s="45"/>
      <c r="V805" s="45"/>
      <c r="W805" s="45"/>
    </row>
    <row r="806" spans="21:23" s="3" customFormat="1" x14ac:dyDescent="0.3">
      <c r="U806" s="45"/>
      <c r="V806" s="45"/>
      <c r="W806" s="45"/>
    </row>
    <row r="807" spans="21:23" s="3" customFormat="1" x14ac:dyDescent="0.3">
      <c r="U807" s="45"/>
      <c r="V807" s="45"/>
      <c r="W807" s="45"/>
    </row>
    <row r="808" spans="21:23" s="3" customFormat="1" x14ac:dyDescent="0.3">
      <c r="U808" s="45"/>
      <c r="V808" s="45"/>
      <c r="W808" s="45"/>
    </row>
    <row r="809" spans="21:23" s="3" customFormat="1" x14ac:dyDescent="0.3">
      <c r="U809" s="45"/>
      <c r="V809" s="45"/>
      <c r="W809" s="45"/>
    </row>
    <row r="810" spans="21:23" s="3" customFormat="1" x14ac:dyDescent="0.3">
      <c r="U810" s="45"/>
      <c r="V810" s="45"/>
      <c r="W810" s="45"/>
    </row>
    <row r="811" spans="21:23" s="3" customFormat="1" x14ac:dyDescent="0.3">
      <c r="U811" s="45"/>
      <c r="V811" s="45"/>
      <c r="W811" s="45"/>
    </row>
    <row r="812" spans="21:23" s="3" customFormat="1" x14ac:dyDescent="0.3">
      <c r="U812" s="45"/>
      <c r="V812" s="45"/>
      <c r="W812" s="45"/>
    </row>
    <row r="813" spans="21:23" s="3" customFormat="1" x14ac:dyDescent="0.3">
      <c r="U813" s="45"/>
      <c r="V813" s="45"/>
      <c r="W813" s="45"/>
    </row>
    <row r="814" spans="21:23" s="3" customFormat="1" x14ac:dyDescent="0.3">
      <c r="U814" s="45"/>
      <c r="V814" s="45"/>
      <c r="W814" s="45"/>
    </row>
    <row r="815" spans="21:23" s="3" customFormat="1" x14ac:dyDescent="0.3">
      <c r="U815" s="45"/>
      <c r="V815" s="45"/>
      <c r="W815" s="45"/>
    </row>
    <row r="816" spans="21:23" s="3" customFormat="1" x14ac:dyDescent="0.3">
      <c r="U816" s="45"/>
      <c r="V816" s="45"/>
      <c r="W816" s="45"/>
    </row>
    <row r="817" spans="21:23" s="3" customFormat="1" x14ac:dyDescent="0.3">
      <c r="U817" s="45"/>
      <c r="V817" s="45"/>
      <c r="W817" s="45"/>
    </row>
    <row r="818" spans="21:23" s="3" customFormat="1" x14ac:dyDescent="0.3">
      <c r="U818" s="45"/>
      <c r="V818" s="45"/>
      <c r="W818" s="45"/>
    </row>
    <row r="819" spans="21:23" s="3" customFormat="1" x14ac:dyDescent="0.3">
      <c r="U819" s="45"/>
      <c r="V819" s="45"/>
      <c r="W819" s="45"/>
    </row>
    <row r="820" spans="21:23" s="3" customFormat="1" x14ac:dyDescent="0.3">
      <c r="U820" s="45"/>
      <c r="V820" s="45"/>
      <c r="W820" s="45"/>
    </row>
    <row r="821" spans="21:23" s="3" customFormat="1" x14ac:dyDescent="0.3">
      <c r="U821" s="45"/>
      <c r="V821" s="45"/>
      <c r="W821" s="45"/>
    </row>
    <row r="822" spans="21:23" s="3" customFormat="1" x14ac:dyDescent="0.3">
      <c r="U822" s="45"/>
      <c r="V822" s="45"/>
      <c r="W822" s="45"/>
    </row>
    <row r="823" spans="21:23" s="3" customFormat="1" x14ac:dyDescent="0.3">
      <c r="U823" s="45"/>
      <c r="V823" s="45"/>
      <c r="W823" s="45"/>
    </row>
    <row r="824" spans="21:23" s="3" customFormat="1" x14ac:dyDescent="0.3">
      <c r="U824" s="45"/>
      <c r="V824" s="45"/>
      <c r="W824" s="45"/>
    </row>
    <row r="825" spans="21:23" s="3" customFormat="1" x14ac:dyDescent="0.3">
      <c r="U825" s="45"/>
      <c r="V825" s="45"/>
      <c r="W825" s="45"/>
    </row>
    <row r="826" spans="21:23" s="3" customFormat="1" x14ac:dyDescent="0.3">
      <c r="U826" s="45"/>
      <c r="V826" s="45"/>
      <c r="W826" s="45"/>
    </row>
    <row r="827" spans="21:23" s="3" customFormat="1" x14ac:dyDescent="0.3">
      <c r="U827" s="45"/>
      <c r="V827" s="45"/>
      <c r="W827" s="45"/>
    </row>
    <row r="828" spans="21:23" s="3" customFormat="1" x14ac:dyDescent="0.3">
      <c r="U828" s="45"/>
      <c r="V828" s="45"/>
      <c r="W828" s="45"/>
    </row>
    <row r="829" spans="21:23" s="3" customFormat="1" x14ac:dyDescent="0.3">
      <c r="U829" s="45"/>
      <c r="V829" s="45"/>
      <c r="W829" s="45"/>
    </row>
    <row r="830" spans="21:23" s="3" customFormat="1" x14ac:dyDescent="0.3">
      <c r="U830" s="45"/>
      <c r="V830" s="45"/>
      <c r="W830" s="45"/>
    </row>
    <row r="831" spans="21:23" s="3" customFormat="1" x14ac:dyDescent="0.3">
      <c r="U831" s="45"/>
      <c r="V831" s="45"/>
      <c r="W831" s="45"/>
    </row>
    <row r="832" spans="21:23" s="3" customFormat="1" x14ac:dyDescent="0.3">
      <c r="U832" s="45"/>
      <c r="V832" s="45"/>
      <c r="W832" s="45"/>
    </row>
    <row r="833" spans="21:23" s="3" customFormat="1" x14ac:dyDescent="0.3">
      <c r="U833" s="45"/>
      <c r="V833" s="45"/>
      <c r="W833" s="45"/>
    </row>
    <row r="834" spans="21:23" s="3" customFormat="1" x14ac:dyDescent="0.3">
      <c r="U834" s="45"/>
      <c r="V834" s="45"/>
      <c r="W834" s="45"/>
    </row>
    <row r="835" spans="21:23" s="3" customFormat="1" x14ac:dyDescent="0.3">
      <c r="U835" s="45"/>
      <c r="V835" s="45"/>
      <c r="W835" s="45"/>
    </row>
    <row r="836" spans="21:23" s="3" customFormat="1" x14ac:dyDescent="0.3">
      <c r="U836" s="45"/>
      <c r="V836" s="45"/>
      <c r="W836" s="45"/>
    </row>
    <row r="837" spans="21:23" s="3" customFormat="1" x14ac:dyDescent="0.3">
      <c r="U837" s="45"/>
      <c r="V837" s="45"/>
      <c r="W837" s="45"/>
    </row>
    <row r="838" spans="21:23" s="3" customFormat="1" x14ac:dyDescent="0.3">
      <c r="U838" s="45"/>
      <c r="V838" s="45"/>
      <c r="W838" s="45"/>
    </row>
    <row r="839" spans="21:23" s="3" customFormat="1" x14ac:dyDescent="0.3">
      <c r="U839" s="45"/>
      <c r="V839" s="45"/>
      <c r="W839" s="45"/>
    </row>
    <row r="840" spans="21:23" s="3" customFormat="1" x14ac:dyDescent="0.3">
      <c r="U840" s="45"/>
      <c r="V840" s="45"/>
      <c r="W840" s="45"/>
    </row>
    <row r="841" spans="21:23" s="3" customFormat="1" x14ac:dyDescent="0.3">
      <c r="U841" s="45"/>
      <c r="V841" s="45"/>
      <c r="W841" s="45"/>
    </row>
    <row r="842" spans="21:23" s="3" customFormat="1" x14ac:dyDescent="0.3">
      <c r="U842" s="45"/>
      <c r="V842" s="45"/>
      <c r="W842" s="45"/>
    </row>
    <row r="843" spans="21:23" s="3" customFormat="1" x14ac:dyDescent="0.3">
      <c r="U843" s="45"/>
      <c r="V843" s="45"/>
      <c r="W843" s="45"/>
    </row>
    <row r="844" spans="21:23" s="3" customFormat="1" x14ac:dyDescent="0.3">
      <c r="U844" s="45"/>
      <c r="V844" s="45"/>
      <c r="W844" s="45"/>
    </row>
    <row r="845" spans="21:23" s="3" customFormat="1" x14ac:dyDescent="0.3">
      <c r="U845" s="45"/>
      <c r="V845" s="45"/>
      <c r="W845" s="45"/>
    </row>
    <row r="846" spans="21:23" s="3" customFormat="1" x14ac:dyDescent="0.3">
      <c r="U846" s="45"/>
      <c r="V846" s="45"/>
      <c r="W846" s="45"/>
    </row>
    <row r="847" spans="21:23" s="3" customFormat="1" x14ac:dyDescent="0.3">
      <c r="U847" s="45"/>
      <c r="V847" s="45"/>
      <c r="W847" s="45"/>
    </row>
    <row r="848" spans="21:23" s="3" customFormat="1" x14ac:dyDescent="0.3">
      <c r="U848" s="45"/>
      <c r="V848" s="45"/>
      <c r="W848" s="45"/>
    </row>
    <row r="849" spans="21:23" s="3" customFormat="1" x14ac:dyDescent="0.3">
      <c r="U849" s="45"/>
      <c r="V849" s="45"/>
      <c r="W849" s="45"/>
    </row>
    <row r="850" spans="21:23" s="3" customFormat="1" x14ac:dyDescent="0.3">
      <c r="U850" s="45"/>
      <c r="V850" s="45"/>
      <c r="W850" s="45"/>
    </row>
    <row r="851" spans="21:23" s="3" customFormat="1" x14ac:dyDescent="0.3">
      <c r="U851" s="45"/>
      <c r="V851" s="45"/>
      <c r="W851" s="45"/>
    </row>
    <row r="852" spans="21:23" s="3" customFormat="1" x14ac:dyDescent="0.3">
      <c r="U852" s="45"/>
      <c r="V852" s="45"/>
      <c r="W852" s="45"/>
    </row>
    <row r="853" spans="21:23" s="3" customFormat="1" x14ac:dyDescent="0.3">
      <c r="U853" s="45"/>
      <c r="V853" s="45"/>
      <c r="W853" s="45"/>
    </row>
    <row r="854" spans="21:23" s="3" customFormat="1" x14ac:dyDescent="0.3">
      <c r="U854" s="45"/>
      <c r="V854" s="45"/>
      <c r="W854" s="45"/>
    </row>
    <row r="855" spans="21:23" s="3" customFormat="1" x14ac:dyDescent="0.3">
      <c r="U855" s="45"/>
      <c r="V855" s="45"/>
      <c r="W855" s="45"/>
    </row>
    <row r="856" spans="21:23" s="3" customFormat="1" x14ac:dyDescent="0.3">
      <c r="U856" s="45"/>
      <c r="V856" s="45"/>
      <c r="W856" s="45"/>
    </row>
    <row r="857" spans="21:23" s="3" customFormat="1" x14ac:dyDescent="0.3">
      <c r="U857" s="45"/>
      <c r="V857" s="45"/>
      <c r="W857" s="45"/>
    </row>
    <row r="858" spans="21:23" s="3" customFormat="1" x14ac:dyDescent="0.3">
      <c r="U858" s="45"/>
      <c r="V858" s="45"/>
      <c r="W858" s="45"/>
    </row>
    <row r="859" spans="21:23" s="3" customFormat="1" x14ac:dyDescent="0.3">
      <c r="U859" s="45"/>
      <c r="V859" s="45"/>
      <c r="W859" s="45"/>
    </row>
    <row r="860" spans="21:23" s="3" customFormat="1" x14ac:dyDescent="0.3">
      <c r="U860" s="45"/>
      <c r="V860" s="45"/>
      <c r="W860" s="45"/>
    </row>
    <row r="861" spans="21:23" s="3" customFormat="1" x14ac:dyDescent="0.3">
      <c r="U861" s="45"/>
      <c r="V861" s="45"/>
      <c r="W861" s="45"/>
    </row>
    <row r="862" spans="21:23" s="3" customFormat="1" x14ac:dyDescent="0.3">
      <c r="U862" s="45"/>
      <c r="V862" s="45"/>
      <c r="W862" s="45"/>
    </row>
    <row r="863" spans="21:23" s="3" customFormat="1" x14ac:dyDescent="0.3">
      <c r="U863" s="45"/>
      <c r="V863" s="45"/>
      <c r="W863" s="45"/>
    </row>
    <row r="864" spans="21:23" s="3" customFormat="1" x14ac:dyDescent="0.3">
      <c r="U864" s="45"/>
      <c r="V864" s="45"/>
      <c r="W864" s="45"/>
    </row>
    <row r="865" spans="21:23" s="3" customFormat="1" x14ac:dyDescent="0.3">
      <c r="U865" s="45"/>
      <c r="V865" s="45"/>
      <c r="W865" s="45"/>
    </row>
    <row r="866" spans="21:23" s="3" customFormat="1" x14ac:dyDescent="0.3">
      <c r="U866" s="45"/>
      <c r="V866" s="45"/>
      <c r="W866" s="45"/>
    </row>
    <row r="867" spans="21:23" s="3" customFormat="1" x14ac:dyDescent="0.3">
      <c r="U867" s="45"/>
      <c r="V867" s="45"/>
      <c r="W867" s="45"/>
    </row>
    <row r="868" spans="21:23" s="3" customFormat="1" x14ac:dyDescent="0.3">
      <c r="U868" s="45"/>
      <c r="V868" s="45"/>
      <c r="W868" s="45"/>
    </row>
    <row r="869" spans="21:23" s="3" customFormat="1" x14ac:dyDescent="0.3">
      <c r="U869" s="45"/>
      <c r="V869" s="45"/>
      <c r="W869" s="45"/>
    </row>
    <row r="870" spans="21:23" s="3" customFormat="1" x14ac:dyDescent="0.3">
      <c r="U870" s="45"/>
      <c r="V870" s="45"/>
      <c r="W870" s="45"/>
    </row>
    <row r="871" spans="21:23" s="3" customFormat="1" x14ac:dyDescent="0.3">
      <c r="U871" s="45"/>
      <c r="V871" s="45"/>
      <c r="W871" s="45"/>
    </row>
    <row r="872" spans="21:23" s="3" customFormat="1" x14ac:dyDescent="0.3">
      <c r="U872" s="45"/>
      <c r="V872" s="45"/>
      <c r="W872" s="45"/>
    </row>
    <row r="873" spans="21:23" s="3" customFormat="1" x14ac:dyDescent="0.3">
      <c r="U873" s="45"/>
      <c r="V873" s="45"/>
      <c r="W873" s="45"/>
    </row>
    <row r="874" spans="21:23" s="3" customFormat="1" x14ac:dyDescent="0.3">
      <c r="U874" s="45"/>
      <c r="V874" s="45"/>
      <c r="W874" s="45"/>
    </row>
    <row r="875" spans="21:23" s="3" customFormat="1" x14ac:dyDescent="0.3">
      <c r="U875" s="45"/>
      <c r="V875" s="45"/>
      <c r="W875" s="45"/>
    </row>
    <row r="876" spans="21:23" s="3" customFormat="1" x14ac:dyDescent="0.3">
      <c r="U876" s="45"/>
      <c r="V876" s="45"/>
      <c r="W876" s="45"/>
    </row>
    <row r="877" spans="21:23" s="3" customFormat="1" x14ac:dyDescent="0.3">
      <c r="U877" s="45"/>
      <c r="V877" s="45"/>
      <c r="W877" s="45"/>
    </row>
    <row r="878" spans="21:23" s="3" customFormat="1" x14ac:dyDescent="0.3">
      <c r="U878" s="45"/>
      <c r="V878" s="45"/>
      <c r="W878" s="45"/>
    </row>
    <row r="879" spans="21:23" s="3" customFormat="1" x14ac:dyDescent="0.3">
      <c r="U879" s="45"/>
      <c r="V879" s="45"/>
      <c r="W879" s="45"/>
    </row>
    <row r="880" spans="21:23" s="3" customFormat="1" x14ac:dyDescent="0.3">
      <c r="U880" s="45"/>
      <c r="V880" s="45"/>
      <c r="W880" s="45"/>
    </row>
    <row r="881" spans="21:23" s="3" customFormat="1" x14ac:dyDescent="0.3">
      <c r="U881" s="45"/>
      <c r="V881" s="45"/>
      <c r="W881" s="45"/>
    </row>
    <row r="882" spans="21:23" s="3" customFormat="1" x14ac:dyDescent="0.3">
      <c r="U882" s="45"/>
      <c r="V882" s="45"/>
      <c r="W882" s="45"/>
    </row>
    <row r="883" spans="21:23" s="3" customFormat="1" x14ac:dyDescent="0.3">
      <c r="U883" s="45"/>
      <c r="V883" s="45"/>
      <c r="W883" s="45"/>
    </row>
    <row r="884" spans="21:23" s="3" customFormat="1" x14ac:dyDescent="0.3">
      <c r="U884" s="45"/>
      <c r="V884" s="45"/>
      <c r="W884" s="45"/>
    </row>
    <row r="885" spans="21:23" s="3" customFormat="1" x14ac:dyDescent="0.3">
      <c r="U885" s="45"/>
      <c r="V885" s="45"/>
      <c r="W885" s="45"/>
    </row>
    <row r="886" spans="21:23" s="3" customFormat="1" x14ac:dyDescent="0.3">
      <c r="U886" s="45"/>
      <c r="V886" s="45"/>
      <c r="W886" s="45"/>
    </row>
    <row r="887" spans="21:23" s="3" customFormat="1" x14ac:dyDescent="0.3">
      <c r="U887" s="45"/>
      <c r="V887" s="45"/>
      <c r="W887" s="45"/>
    </row>
    <row r="888" spans="21:23" s="3" customFormat="1" x14ac:dyDescent="0.3">
      <c r="U888" s="45"/>
      <c r="V888" s="45"/>
      <c r="W888" s="45"/>
    </row>
    <row r="889" spans="21:23" s="3" customFormat="1" x14ac:dyDescent="0.3">
      <c r="U889" s="45"/>
      <c r="V889" s="45"/>
      <c r="W889" s="45"/>
    </row>
    <row r="890" spans="21:23" s="3" customFormat="1" x14ac:dyDescent="0.3">
      <c r="U890" s="45"/>
      <c r="V890" s="45"/>
      <c r="W890" s="45"/>
    </row>
    <row r="891" spans="21:23" s="3" customFormat="1" x14ac:dyDescent="0.3">
      <c r="U891" s="45"/>
      <c r="V891" s="45"/>
      <c r="W891" s="45"/>
    </row>
    <row r="892" spans="21:23" s="3" customFormat="1" x14ac:dyDescent="0.3">
      <c r="U892" s="45"/>
      <c r="V892" s="45"/>
      <c r="W892" s="45"/>
    </row>
    <row r="893" spans="21:23" s="3" customFormat="1" x14ac:dyDescent="0.3">
      <c r="U893" s="45"/>
      <c r="V893" s="45"/>
      <c r="W893" s="45"/>
    </row>
    <row r="894" spans="21:23" s="3" customFormat="1" x14ac:dyDescent="0.3">
      <c r="U894" s="45"/>
      <c r="V894" s="45"/>
      <c r="W894" s="45"/>
    </row>
    <row r="895" spans="21:23" s="3" customFormat="1" x14ac:dyDescent="0.3">
      <c r="U895" s="45"/>
      <c r="V895" s="45"/>
      <c r="W895" s="45"/>
    </row>
    <row r="896" spans="21:23" s="3" customFormat="1" x14ac:dyDescent="0.3">
      <c r="U896" s="45"/>
      <c r="V896" s="45"/>
      <c r="W896" s="45"/>
    </row>
    <row r="897" spans="21:23" s="3" customFormat="1" x14ac:dyDescent="0.3">
      <c r="U897" s="45"/>
      <c r="V897" s="45"/>
      <c r="W897" s="45"/>
    </row>
    <row r="898" spans="21:23" s="3" customFormat="1" x14ac:dyDescent="0.3">
      <c r="U898" s="45"/>
      <c r="V898" s="45"/>
      <c r="W898" s="45"/>
    </row>
    <row r="899" spans="21:23" s="3" customFormat="1" x14ac:dyDescent="0.3">
      <c r="U899" s="45"/>
      <c r="V899" s="45"/>
      <c r="W899" s="45"/>
    </row>
    <row r="900" spans="21:23" s="3" customFormat="1" x14ac:dyDescent="0.3">
      <c r="U900" s="45"/>
      <c r="V900" s="45"/>
      <c r="W900" s="45"/>
    </row>
    <row r="901" spans="21:23" s="3" customFormat="1" x14ac:dyDescent="0.3">
      <c r="U901" s="45"/>
      <c r="V901" s="45"/>
      <c r="W901" s="45"/>
    </row>
    <row r="902" spans="21:23" s="3" customFormat="1" x14ac:dyDescent="0.3">
      <c r="U902" s="45"/>
      <c r="V902" s="45"/>
      <c r="W902" s="45"/>
    </row>
    <row r="903" spans="21:23" s="3" customFormat="1" x14ac:dyDescent="0.3">
      <c r="U903" s="45"/>
      <c r="V903" s="45"/>
      <c r="W903" s="45"/>
    </row>
    <row r="904" spans="21:23" s="3" customFormat="1" x14ac:dyDescent="0.3">
      <c r="U904" s="45"/>
      <c r="V904" s="45"/>
      <c r="W904" s="45"/>
    </row>
    <row r="905" spans="21:23" s="3" customFormat="1" x14ac:dyDescent="0.3">
      <c r="U905" s="45"/>
      <c r="V905" s="45"/>
      <c r="W905" s="45"/>
    </row>
    <row r="906" spans="21:23" s="3" customFormat="1" x14ac:dyDescent="0.3">
      <c r="U906" s="45"/>
      <c r="V906" s="45"/>
      <c r="W906" s="45"/>
    </row>
    <row r="907" spans="21:23" s="3" customFormat="1" x14ac:dyDescent="0.3">
      <c r="U907" s="45"/>
      <c r="V907" s="45"/>
      <c r="W907" s="45"/>
    </row>
    <row r="908" spans="21:23" s="3" customFormat="1" x14ac:dyDescent="0.3">
      <c r="U908" s="45"/>
      <c r="V908" s="45"/>
      <c r="W908" s="45"/>
    </row>
    <row r="909" spans="21:23" s="3" customFormat="1" x14ac:dyDescent="0.3">
      <c r="U909" s="45"/>
      <c r="V909" s="45"/>
      <c r="W909" s="45"/>
    </row>
    <row r="910" spans="21:23" s="3" customFormat="1" x14ac:dyDescent="0.3">
      <c r="U910" s="45"/>
      <c r="V910" s="45"/>
      <c r="W910" s="45"/>
    </row>
    <row r="911" spans="21:23" s="3" customFormat="1" x14ac:dyDescent="0.3">
      <c r="U911" s="45"/>
      <c r="V911" s="45"/>
      <c r="W911" s="45"/>
    </row>
    <row r="912" spans="21:23" s="3" customFormat="1" x14ac:dyDescent="0.3">
      <c r="U912" s="45"/>
      <c r="V912" s="45"/>
      <c r="W912" s="45"/>
    </row>
    <row r="913" spans="21:23" s="3" customFormat="1" x14ac:dyDescent="0.3">
      <c r="U913" s="45"/>
      <c r="V913" s="45"/>
      <c r="W913" s="45"/>
    </row>
    <row r="914" spans="21:23" s="3" customFormat="1" x14ac:dyDescent="0.3">
      <c r="U914" s="45"/>
      <c r="V914" s="45"/>
      <c r="W914" s="45"/>
    </row>
    <row r="915" spans="21:23" s="3" customFormat="1" x14ac:dyDescent="0.3">
      <c r="U915" s="45"/>
      <c r="V915" s="45"/>
      <c r="W915" s="45"/>
    </row>
    <row r="916" spans="21:23" s="3" customFormat="1" x14ac:dyDescent="0.3">
      <c r="U916" s="45"/>
      <c r="V916" s="45"/>
      <c r="W916" s="45"/>
    </row>
    <row r="917" spans="21:23" s="3" customFormat="1" x14ac:dyDescent="0.3">
      <c r="U917" s="45"/>
      <c r="V917" s="45"/>
      <c r="W917" s="45"/>
    </row>
    <row r="918" spans="21:23" s="3" customFormat="1" x14ac:dyDescent="0.3">
      <c r="U918" s="45"/>
      <c r="V918" s="45"/>
      <c r="W918" s="45"/>
    </row>
    <row r="919" spans="21:23" s="3" customFormat="1" x14ac:dyDescent="0.3">
      <c r="U919" s="45"/>
      <c r="V919" s="45"/>
      <c r="W919" s="45"/>
    </row>
    <row r="920" spans="21:23" s="3" customFormat="1" x14ac:dyDescent="0.3">
      <c r="U920" s="45"/>
      <c r="V920" s="45"/>
      <c r="W920" s="45"/>
    </row>
    <row r="921" spans="21:23" s="3" customFormat="1" x14ac:dyDescent="0.3">
      <c r="U921" s="45"/>
      <c r="V921" s="45"/>
      <c r="W921" s="45"/>
    </row>
    <row r="922" spans="21:23" s="3" customFormat="1" x14ac:dyDescent="0.3">
      <c r="U922" s="45"/>
      <c r="V922" s="45"/>
      <c r="W922" s="45"/>
    </row>
    <row r="923" spans="21:23" s="3" customFormat="1" x14ac:dyDescent="0.3">
      <c r="U923" s="45"/>
      <c r="V923" s="45"/>
      <c r="W923" s="45"/>
    </row>
    <row r="924" spans="21:23" s="3" customFormat="1" x14ac:dyDescent="0.3">
      <c r="U924" s="45"/>
      <c r="V924" s="45"/>
      <c r="W924" s="45"/>
    </row>
    <row r="925" spans="21:23" s="3" customFormat="1" x14ac:dyDescent="0.3">
      <c r="U925" s="45"/>
      <c r="V925" s="45"/>
      <c r="W925" s="45"/>
    </row>
    <row r="926" spans="21:23" s="3" customFormat="1" x14ac:dyDescent="0.3">
      <c r="U926" s="45"/>
      <c r="V926" s="45"/>
      <c r="W926" s="45"/>
    </row>
    <row r="927" spans="21:23" s="3" customFormat="1" x14ac:dyDescent="0.3">
      <c r="U927" s="45"/>
      <c r="V927" s="45"/>
      <c r="W927" s="45"/>
    </row>
    <row r="928" spans="21:23" s="3" customFormat="1" x14ac:dyDescent="0.3">
      <c r="U928" s="45"/>
      <c r="V928" s="45"/>
      <c r="W928" s="45"/>
    </row>
    <row r="929" spans="21:23" s="3" customFormat="1" x14ac:dyDescent="0.3">
      <c r="U929" s="45"/>
      <c r="V929" s="45"/>
      <c r="W929" s="45"/>
    </row>
    <row r="930" spans="21:23" s="3" customFormat="1" x14ac:dyDescent="0.3">
      <c r="U930" s="45"/>
      <c r="V930" s="45"/>
      <c r="W930" s="45"/>
    </row>
    <row r="931" spans="21:23" s="3" customFormat="1" x14ac:dyDescent="0.3">
      <c r="U931" s="45"/>
      <c r="V931" s="45"/>
      <c r="W931" s="45"/>
    </row>
    <row r="932" spans="21:23" s="3" customFormat="1" x14ac:dyDescent="0.3">
      <c r="U932" s="45"/>
      <c r="V932" s="45"/>
      <c r="W932" s="45"/>
    </row>
    <row r="933" spans="21:23" s="3" customFormat="1" x14ac:dyDescent="0.3">
      <c r="U933" s="45"/>
      <c r="V933" s="45"/>
      <c r="W933" s="45"/>
    </row>
    <row r="934" spans="21:23" s="3" customFormat="1" x14ac:dyDescent="0.3">
      <c r="U934" s="45"/>
      <c r="V934" s="45"/>
      <c r="W934" s="45"/>
    </row>
    <row r="935" spans="21:23" s="3" customFormat="1" x14ac:dyDescent="0.3">
      <c r="U935" s="45"/>
      <c r="V935" s="45"/>
      <c r="W935" s="45"/>
    </row>
    <row r="936" spans="21:23" s="3" customFormat="1" x14ac:dyDescent="0.3">
      <c r="U936" s="45"/>
      <c r="V936" s="45"/>
      <c r="W936" s="45"/>
    </row>
    <row r="937" spans="21:23" s="3" customFormat="1" x14ac:dyDescent="0.3">
      <c r="U937" s="45"/>
      <c r="V937" s="45"/>
      <c r="W937" s="45"/>
    </row>
    <row r="938" spans="21:23" s="3" customFormat="1" x14ac:dyDescent="0.3">
      <c r="U938" s="45"/>
      <c r="V938" s="45"/>
      <c r="W938" s="45"/>
    </row>
    <row r="939" spans="21:23" s="3" customFormat="1" x14ac:dyDescent="0.3">
      <c r="U939" s="45"/>
      <c r="V939" s="45"/>
      <c r="W939" s="45"/>
    </row>
    <row r="940" spans="21:23" s="3" customFormat="1" x14ac:dyDescent="0.3">
      <c r="U940" s="45"/>
      <c r="V940" s="45"/>
      <c r="W940" s="45"/>
    </row>
    <row r="941" spans="21:23" s="3" customFormat="1" x14ac:dyDescent="0.3">
      <c r="U941" s="45"/>
      <c r="V941" s="45"/>
      <c r="W941" s="45"/>
    </row>
    <row r="942" spans="21:23" s="3" customFormat="1" x14ac:dyDescent="0.3">
      <c r="U942" s="45"/>
      <c r="V942" s="45"/>
      <c r="W942" s="45"/>
    </row>
    <row r="943" spans="21:23" s="3" customFormat="1" x14ac:dyDescent="0.3">
      <c r="U943" s="45"/>
      <c r="V943" s="45"/>
      <c r="W943" s="45"/>
    </row>
    <row r="944" spans="21:23" s="3" customFormat="1" x14ac:dyDescent="0.3">
      <c r="U944" s="45"/>
      <c r="V944" s="45"/>
      <c r="W944" s="45"/>
    </row>
    <row r="945" spans="21:23" s="3" customFormat="1" x14ac:dyDescent="0.3">
      <c r="U945" s="45"/>
      <c r="V945" s="45"/>
      <c r="W945" s="45"/>
    </row>
    <row r="946" spans="21:23" s="3" customFormat="1" x14ac:dyDescent="0.3">
      <c r="U946" s="45"/>
      <c r="V946" s="45"/>
      <c r="W946" s="45"/>
    </row>
    <row r="947" spans="21:23" s="3" customFormat="1" x14ac:dyDescent="0.3">
      <c r="U947" s="45"/>
      <c r="V947" s="45"/>
      <c r="W947" s="45"/>
    </row>
    <row r="948" spans="21:23" s="3" customFormat="1" x14ac:dyDescent="0.3">
      <c r="U948" s="45"/>
      <c r="V948" s="45"/>
      <c r="W948" s="45"/>
    </row>
    <row r="949" spans="21:23" s="3" customFormat="1" x14ac:dyDescent="0.3">
      <c r="U949" s="45"/>
      <c r="V949" s="45"/>
      <c r="W949" s="45"/>
    </row>
    <row r="950" spans="21:23" s="3" customFormat="1" x14ac:dyDescent="0.3">
      <c r="U950" s="45"/>
      <c r="V950" s="45"/>
      <c r="W950" s="45"/>
    </row>
    <row r="951" spans="21:23" s="3" customFormat="1" x14ac:dyDescent="0.3">
      <c r="U951" s="45"/>
      <c r="V951" s="45"/>
      <c r="W951" s="45"/>
    </row>
    <row r="952" spans="21:23" s="3" customFormat="1" x14ac:dyDescent="0.3">
      <c r="U952" s="45"/>
      <c r="V952" s="45"/>
      <c r="W952" s="45"/>
    </row>
    <row r="953" spans="21:23" s="3" customFormat="1" x14ac:dyDescent="0.3">
      <c r="U953" s="45"/>
      <c r="V953" s="45"/>
      <c r="W953" s="45"/>
    </row>
    <row r="954" spans="21:23" s="3" customFormat="1" x14ac:dyDescent="0.3">
      <c r="U954" s="45"/>
      <c r="V954" s="45"/>
      <c r="W954" s="45"/>
    </row>
    <row r="955" spans="21:23" s="3" customFormat="1" x14ac:dyDescent="0.3">
      <c r="U955" s="45"/>
      <c r="V955" s="45"/>
      <c r="W955" s="45"/>
    </row>
    <row r="956" spans="21:23" s="3" customFormat="1" x14ac:dyDescent="0.3">
      <c r="U956" s="45"/>
      <c r="V956" s="45"/>
      <c r="W956" s="45"/>
    </row>
    <row r="957" spans="21:23" s="3" customFormat="1" x14ac:dyDescent="0.3">
      <c r="U957" s="45"/>
      <c r="V957" s="45"/>
      <c r="W957" s="45"/>
    </row>
    <row r="958" spans="21:23" s="3" customFormat="1" x14ac:dyDescent="0.3">
      <c r="U958" s="45"/>
      <c r="V958" s="45"/>
      <c r="W958" s="45"/>
    </row>
    <row r="959" spans="21:23" s="3" customFormat="1" x14ac:dyDescent="0.3">
      <c r="U959" s="45"/>
      <c r="V959" s="45"/>
      <c r="W959" s="45"/>
    </row>
    <row r="960" spans="21:23" s="3" customFormat="1" x14ac:dyDescent="0.3">
      <c r="U960" s="45"/>
      <c r="V960" s="45"/>
      <c r="W960" s="45"/>
    </row>
    <row r="961" spans="21:23" s="3" customFormat="1" x14ac:dyDescent="0.3">
      <c r="U961" s="45"/>
      <c r="V961" s="45"/>
      <c r="W961" s="45"/>
    </row>
    <row r="962" spans="21:23" s="3" customFormat="1" x14ac:dyDescent="0.3">
      <c r="U962" s="45"/>
      <c r="V962" s="45"/>
      <c r="W962" s="45"/>
    </row>
    <row r="963" spans="21:23" s="3" customFormat="1" x14ac:dyDescent="0.3">
      <c r="U963" s="45"/>
      <c r="V963" s="45"/>
      <c r="W963" s="45"/>
    </row>
    <row r="964" spans="21:23" s="3" customFormat="1" x14ac:dyDescent="0.3">
      <c r="U964" s="45"/>
      <c r="V964" s="45"/>
      <c r="W964" s="45"/>
    </row>
    <row r="965" spans="21:23" s="3" customFormat="1" x14ac:dyDescent="0.3">
      <c r="U965" s="45"/>
      <c r="V965" s="45"/>
      <c r="W965" s="45"/>
    </row>
    <row r="966" spans="21:23" s="3" customFormat="1" x14ac:dyDescent="0.3">
      <c r="U966" s="45"/>
      <c r="V966" s="45"/>
      <c r="W966" s="45"/>
    </row>
    <row r="967" spans="21:23" s="3" customFormat="1" x14ac:dyDescent="0.3">
      <c r="U967" s="45"/>
      <c r="V967" s="45"/>
      <c r="W967" s="45"/>
    </row>
    <row r="968" spans="21:23" s="3" customFormat="1" x14ac:dyDescent="0.3">
      <c r="U968" s="45"/>
      <c r="V968" s="45"/>
      <c r="W968" s="45"/>
    </row>
    <row r="969" spans="21:23" s="3" customFormat="1" x14ac:dyDescent="0.3">
      <c r="U969" s="45"/>
      <c r="V969" s="45"/>
      <c r="W969" s="45"/>
    </row>
    <row r="970" spans="21:23" s="3" customFormat="1" x14ac:dyDescent="0.3">
      <c r="U970" s="45"/>
      <c r="V970" s="45"/>
      <c r="W970" s="45"/>
    </row>
    <row r="971" spans="21:23" s="3" customFormat="1" x14ac:dyDescent="0.3">
      <c r="U971" s="45"/>
      <c r="V971" s="45"/>
      <c r="W971" s="45"/>
    </row>
    <row r="972" spans="21:23" s="3" customFormat="1" x14ac:dyDescent="0.3">
      <c r="U972" s="45"/>
      <c r="V972" s="45"/>
      <c r="W972" s="45"/>
    </row>
    <row r="973" spans="21:23" s="3" customFormat="1" x14ac:dyDescent="0.3">
      <c r="U973" s="45"/>
      <c r="V973" s="45"/>
      <c r="W973" s="45"/>
    </row>
    <row r="974" spans="21:23" s="3" customFormat="1" x14ac:dyDescent="0.3">
      <c r="U974" s="45"/>
      <c r="V974" s="45"/>
      <c r="W974" s="45"/>
    </row>
    <row r="975" spans="21:23" s="3" customFormat="1" x14ac:dyDescent="0.3">
      <c r="U975" s="45"/>
      <c r="V975" s="45"/>
      <c r="W975" s="45"/>
    </row>
    <row r="976" spans="21:23" s="3" customFormat="1" x14ac:dyDescent="0.3">
      <c r="U976" s="45"/>
      <c r="V976" s="45"/>
      <c r="W976" s="45"/>
    </row>
    <row r="977" spans="21:23" s="3" customFormat="1" x14ac:dyDescent="0.3">
      <c r="U977" s="45"/>
      <c r="V977" s="45"/>
      <c r="W977" s="45"/>
    </row>
    <row r="978" spans="21:23" s="3" customFormat="1" x14ac:dyDescent="0.3">
      <c r="U978" s="45"/>
      <c r="V978" s="45"/>
      <c r="W978" s="45"/>
    </row>
    <row r="979" spans="21:23" s="3" customFormat="1" x14ac:dyDescent="0.3">
      <c r="U979" s="45"/>
      <c r="V979" s="45"/>
      <c r="W979" s="45"/>
    </row>
    <row r="980" spans="21:23" s="3" customFormat="1" x14ac:dyDescent="0.3">
      <c r="U980" s="45"/>
      <c r="V980" s="45"/>
      <c r="W980" s="45"/>
    </row>
    <row r="981" spans="21:23" s="3" customFormat="1" x14ac:dyDescent="0.3">
      <c r="U981" s="45"/>
      <c r="V981" s="45"/>
      <c r="W981" s="45"/>
    </row>
    <row r="982" spans="21:23" s="3" customFormat="1" x14ac:dyDescent="0.3">
      <c r="U982" s="45"/>
      <c r="V982" s="45"/>
      <c r="W982" s="45"/>
    </row>
    <row r="983" spans="21:23" s="3" customFormat="1" x14ac:dyDescent="0.3">
      <c r="U983" s="45"/>
      <c r="V983" s="45"/>
      <c r="W983" s="45"/>
    </row>
    <row r="984" spans="21:23" s="3" customFormat="1" x14ac:dyDescent="0.3">
      <c r="U984" s="45"/>
      <c r="V984" s="45"/>
      <c r="W984" s="45"/>
    </row>
    <row r="985" spans="21:23" s="3" customFormat="1" x14ac:dyDescent="0.3">
      <c r="U985" s="45"/>
      <c r="V985" s="45"/>
      <c r="W985" s="45"/>
    </row>
    <row r="986" spans="21:23" s="3" customFormat="1" x14ac:dyDescent="0.3">
      <c r="U986" s="45"/>
      <c r="V986" s="45"/>
      <c r="W986" s="45"/>
    </row>
    <row r="987" spans="21:23" s="3" customFormat="1" x14ac:dyDescent="0.3">
      <c r="U987" s="45"/>
      <c r="V987" s="45"/>
      <c r="W987" s="45"/>
    </row>
    <row r="988" spans="21:23" s="3" customFormat="1" x14ac:dyDescent="0.3">
      <c r="U988" s="45"/>
      <c r="V988" s="45"/>
      <c r="W988" s="45"/>
    </row>
    <row r="989" spans="21:23" s="3" customFormat="1" x14ac:dyDescent="0.3">
      <c r="U989" s="45"/>
      <c r="V989" s="45"/>
      <c r="W989" s="45"/>
    </row>
    <row r="990" spans="21:23" s="3" customFormat="1" x14ac:dyDescent="0.3">
      <c r="U990" s="45"/>
      <c r="V990" s="45"/>
      <c r="W990" s="45"/>
    </row>
    <row r="991" spans="21:23" s="3" customFormat="1" x14ac:dyDescent="0.3">
      <c r="U991" s="45"/>
      <c r="V991" s="45"/>
      <c r="W991" s="45"/>
    </row>
    <row r="992" spans="21:23" s="3" customFormat="1" x14ac:dyDescent="0.3">
      <c r="U992" s="45"/>
      <c r="V992" s="45"/>
      <c r="W992" s="45"/>
    </row>
    <row r="993" spans="21:23" s="3" customFormat="1" x14ac:dyDescent="0.3">
      <c r="U993" s="45"/>
      <c r="V993" s="45"/>
      <c r="W993" s="45"/>
    </row>
    <row r="994" spans="21:23" s="3" customFormat="1" x14ac:dyDescent="0.3">
      <c r="U994" s="45"/>
      <c r="V994" s="45"/>
      <c r="W994" s="45"/>
    </row>
    <row r="995" spans="21:23" s="3" customFormat="1" x14ac:dyDescent="0.3">
      <c r="U995" s="45"/>
      <c r="V995" s="45"/>
      <c r="W995" s="45"/>
    </row>
    <row r="996" spans="21:23" s="3" customFormat="1" x14ac:dyDescent="0.3">
      <c r="U996" s="45"/>
      <c r="V996" s="45"/>
      <c r="W996" s="45"/>
    </row>
    <row r="997" spans="21:23" s="3" customFormat="1" x14ac:dyDescent="0.3">
      <c r="U997" s="45"/>
      <c r="V997" s="45"/>
      <c r="W997" s="45"/>
    </row>
    <row r="998" spans="21:23" s="3" customFormat="1" x14ac:dyDescent="0.3">
      <c r="U998" s="45"/>
      <c r="V998" s="45"/>
      <c r="W998" s="45"/>
    </row>
    <row r="999" spans="21:23" s="3" customFormat="1" x14ac:dyDescent="0.3">
      <c r="U999" s="45"/>
      <c r="V999" s="45"/>
      <c r="W999" s="45"/>
    </row>
    <row r="1000" spans="21:23" s="3" customFormat="1" x14ac:dyDescent="0.3">
      <c r="U1000" s="45"/>
      <c r="V1000" s="45"/>
      <c r="W1000" s="45"/>
    </row>
    <row r="1001" spans="21:23" s="3" customFormat="1" x14ac:dyDescent="0.3">
      <c r="U1001" s="45"/>
      <c r="V1001" s="45"/>
      <c r="W1001" s="45"/>
    </row>
    <row r="1002" spans="21:23" s="3" customFormat="1" x14ac:dyDescent="0.3">
      <c r="U1002" s="45"/>
      <c r="V1002" s="45"/>
      <c r="W1002" s="45"/>
    </row>
    <row r="1003" spans="21:23" s="3" customFormat="1" x14ac:dyDescent="0.3">
      <c r="U1003" s="45"/>
      <c r="V1003" s="45"/>
      <c r="W1003" s="45"/>
    </row>
    <row r="1004" spans="21:23" s="3" customFormat="1" x14ac:dyDescent="0.3">
      <c r="U1004" s="45"/>
      <c r="V1004" s="45"/>
      <c r="W1004" s="45"/>
    </row>
    <row r="1005" spans="21:23" s="3" customFormat="1" x14ac:dyDescent="0.3">
      <c r="U1005" s="45"/>
      <c r="V1005" s="45"/>
      <c r="W1005" s="45"/>
    </row>
    <row r="1006" spans="21:23" s="3" customFormat="1" x14ac:dyDescent="0.3">
      <c r="U1006" s="45"/>
      <c r="V1006" s="45"/>
      <c r="W1006" s="45"/>
    </row>
    <row r="1007" spans="21:23" s="3" customFormat="1" x14ac:dyDescent="0.3">
      <c r="U1007" s="45"/>
      <c r="V1007" s="45"/>
      <c r="W1007" s="45"/>
    </row>
    <row r="1008" spans="21:23" s="3" customFormat="1" x14ac:dyDescent="0.3">
      <c r="U1008" s="45"/>
      <c r="V1008" s="45"/>
      <c r="W1008" s="45"/>
    </row>
    <row r="1009" spans="21:23" s="3" customFormat="1" x14ac:dyDescent="0.3">
      <c r="U1009" s="45"/>
      <c r="V1009" s="45"/>
      <c r="W1009" s="45"/>
    </row>
    <row r="1010" spans="21:23" s="3" customFormat="1" x14ac:dyDescent="0.3">
      <c r="U1010" s="45"/>
      <c r="V1010" s="45"/>
      <c r="W1010" s="45"/>
    </row>
    <row r="1011" spans="21:23" s="3" customFormat="1" x14ac:dyDescent="0.3">
      <c r="U1011" s="45"/>
      <c r="V1011" s="45"/>
      <c r="W1011" s="45"/>
    </row>
    <row r="1012" spans="21:23" s="3" customFormat="1" x14ac:dyDescent="0.3">
      <c r="U1012" s="45"/>
      <c r="V1012" s="45"/>
      <c r="W1012" s="45"/>
    </row>
    <row r="1013" spans="21:23" s="3" customFormat="1" x14ac:dyDescent="0.3">
      <c r="U1013" s="45"/>
      <c r="V1013" s="45"/>
      <c r="W1013" s="45"/>
    </row>
    <row r="1014" spans="21:23" s="3" customFormat="1" x14ac:dyDescent="0.3">
      <c r="U1014" s="45"/>
      <c r="V1014" s="45"/>
      <c r="W1014" s="45"/>
    </row>
    <row r="1015" spans="21:23" s="3" customFormat="1" x14ac:dyDescent="0.3">
      <c r="U1015" s="45"/>
      <c r="V1015" s="45"/>
      <c r="W1015" s="45"/>
    </row>
    <row r="1016" spans="21:23" s="3" customFormat="1" x14ac:dyDescent="0.3">
      <c r="U1016" s="45"/>
      <c r="V1016" s="45"/>
      <c r="W1016" s="45"/>
    </row>
    <row r="1017" spans="21:23" s="3" customFormat="1" x14ac:dyDescent="0.3">
      <c r="U1017" s="45"/>
      <c r="V1017" s="45"/>
      <c r="W1017" s="45"/>
    </row>
    <row r="1018" spans="21:23" s="3" customFormat="1" x14ac:dyDescent="0.3">
      <c r="U1018" s="45"/>
      <c r="V1018" s="45"/>
      <c r="W1018" s="45"/>
    </row>
    <row r="1019" spans="21:23" s="3" customFormat="1" x14ac:dyDescent="0.3">
      <c r="U1019" s="45"/>
      <c r="V1019" s="45"/>
      <c r="W1019" s="45"/>
    </row>
    <row r="1020" spans="21:23" s="3" customFormat="1" x14ac:dyDescent="0.3">
      <c r="U1020" s="45"/>
      <c r="V1020" s="45"/>
      <c r="W1020" s="45"/>
    </row>
    <row r="1021" spans="21:23" s="3" customFormat="1" x14ac:dyDescent="0.3">
      <c r="U1021" s="45"/>
      <c r="V1021" s="45"/>
      <c r="W1021" s="45"/>
    </row>
    <row r="1022" spans="21:23" s="3" customFormat="1" x14ac:dyDescent="0.3">
      <c r="U1022" s="45"/>
      <c r="V1022" s="45"/>
      <c r="W1022" s="45"/>
    </row>
    <row r="1023" spans="21:23" s="3" customFormat="1" x14ac:dyDescent="0.3">
      <c r="U1023" s="45"/>
      <c r="V1023" s="45"/>
      <c r="W1023" s="45"/>
    </row>
    <row r="1024" spans="21:23" s="3" customFormat="1" x14ac:dyDescent="0.3">
      <c r="U1024" s="45"/>
      <c r="V1024" s="45"/>
      <c r="W1024" s="45"/>
    </row>
    <row r="1025" spans="21:23" s="3" customFormat="1" x14ac:dyDescent="0.3">
      <c r="U1025" s="45"/>
      <c r="V1025" s="45"/>
      <c r="W1025" s="45"/>
    </row>
    <row r="1026" spans="21:23" s="3" customFormat="1" x14ac:dyDescent="0.3">
      <c r="U1026" s="45"/>
      <c r="V1026" s="45"/>
      <c r="W1026" s="45"/>
    </row>
    <row r="1027" spans="21:23" s="3" customFormat="1" x14ac:dyDescent="0.3">
      <c r="U1027" s="45"/>
      <c r="V1027" s="45"/>
      <c r="W1027" s="45"/>
    </row>
    <row r="1028" spans="21:23" s="3" customFormat="1" x14ac:dyDescent="0.3">
      <c r="U1028" s="45"/>
      <c r="V1028" s="45"/>
      <c r="W1028" s="45"/>
    </row>
    <row r="1029" spans="21:23" s="3" customFormat="1" x14ac:dyDescent="0.3">
      <c r="U1029" s="45"/>
      <c r="V1029" s="45"/>
      <c r="W1029" s="45"/>
    </row>
    <row r="1030" spans="21:23" s="3" customFormat="1" x14ac:dyDescent="0.3">
      <c r="U1030" s="45"/>
      <c r="V1030" s="45"/>
      <c r="W1030" s="45"/>
    </row>
    <row r="1031" spans="21:23" s="3" customFormat="1" x14ac:dyDescent="0.3">
      <c r="U1031" s="45"/>
      <c r="V1031" s="45"/>
      <c r="W1031" s="45"/>
    </row>
    <row r="1032" spans="21:23" s="3" customFormat="1" x14ac:dyDescent="0.3">
      <c r="U1032" s="45"/>
      <c r="V1032" s="45"/>
      <c r="W1032" s="45"/>
    </row>
    <row r="1033" spans="21:23" s="3" customFormat="1" x14ac:dyDescent="0.3">
      <c r="U1033" s="45"/>
      <c r="V1033" s="45"/>
      <c r="W1033" s="45"/>
    </row>
    <row r="1034" spans="21:23" s="3" customFormat="1" x14ac:dyDescent="0.3">
      <c r="U1034" s="45"/>
      <c r="V1034" s="45"/>
      <c r="W1034" s="45"/>
    </row>
    <row r="1035" spans="21:23" s="3" customFormat="1" x14ac:dyDescent="0.3">
      <c r="U1035" s="45"/>
      <c r="V1035" s="45"/>
      <c r="W1035" s="45"/>
    </row>
    <row r="1036" spans="21:23" s="3" customFormat="1" x14ac:dyDescent="0.3">
      <c r="U1036" s="45"/>
      <c r="V1036" s="45"/>
      <c r="W1036" s="45"/>
    </row>
    <row r="1037" spans="21:23" s="3" customFormat="1" x14ac:dyDescent="0.3">
      <c r="U1037" s="45"/>
      <c r="V1037" s="45"/>
      <c r="W1037" s="45"/>
    </row>
    <row r="1038" spans="21:23" s="3" customFormat="1" x14ac:dyDescent="0.3">
      <c r="U1038" s="45"/>
      <c r="V1038" s="45"/>
      <c r="W1038" s="45"/>
    </row>
    <row r="1039" spans="21:23" s="3" customFormat="1" x14ac:dyDescent="0.3">
      <c r="U1039" s="45"/>
      <c r="V1039" s="45"/>
      <c r="W1039" s="45"/>
    </row>
    <row r="1040" spans="21:23" s="3" customFormat="1" x14ac:dyDescent="0.3">
      <c r="U1040" s="45"/>
      <c r="V1040" s="45"/>
      <c r="W1040" s="45"/>
    </row>
    <row r="1041" spans="21:23" s="3" customFormat="1" x14ac:dyDescent="0.3">
      <c r="U1041" s="45"/>
      <c r="V1041" s="45"/>
      <c r="W1041" s="45"/>
    </row>
    <row r="1042" spans="21:23" s="3" customFormat="1" x14ac:dyDescent="0.3">
      <c r="U1042" s="45"/>
      <c r="V1042" s="45"/>
      <c r="W1042" s="45"/>
    </row>
    <row r="1043" spans="21:23" s="3" customFormat="1" x14ac:dyDescent="0.3">
      <c r="U1043" s="45"/>
      <c r="V1043" s="45"/>
      <c r="W1043" s="45"/>
    </row>
    <row r="1044" spans="21:23" s="3" customFormat="1" x14ac:dyDescent="0.3">
      <c r="U1044" s="45"/>
      <c r="V1044" s="45"/>
      <c r="W1044" s="45"/>
    </row>
    <row r="1045" spans="21:23" s="3" customFormat="1" x14ac:dyDescent="0.3">
      <c r="U1045" s="45"/>
      <c r="V1045" s="45"/>
      <c r="W1045" s="45"/>
    </row>
    <row r="1046" spans="21:23" s="3" customFormat="1" x14ac:dyDescent="0.3">
      <c r="U1046" s="45"/>
      <c r="V1046" s="45"/>
      <c r="W1046" s="45"/>
    </row>
    <row r="1047" spans="21:23" s="3" customFormat="1" x14ac:dyDescent="0.3">
      <c r="U1047" s="45"/>
      <c r="V1047" s="45"/>
      <c r="W1047" s="45"/>
    </row>
    <row r="1048" spans="21:23" s="3" customFormat="1" x14ac:dyDescent="0.3">
      <c r="U1048" s="45"/>
      <c r="V1048" s="45"/>
      <c r="W1048" s="45"/>
    </row>
    <row r="1049" spans="21:23" s="3" customFormat="1" x14ac:dyDescent="0.3">
      <c r="U1049" s="45"/>
      <c r="V1049" s="45"/>
      <c r="W1049" s="45"/>
    </row>
    <row r="1050" spans="21:23" s="3" customFormat="1" x14ac:dyDescent="0.3">
      <c r="U1050" s="45"/>
      <c r="V1050" s="45"/>
      <c r="W1050" s="45"/>
    </row>
    <row r="1051" spans="21:23" s="3" customFormat="1" x14ac:dyDescent="0.3">
      <c r="U1051" s="45"/>
      <c r="V1051" s="45"/>
      <c r="W1051" s="45"/>
    </row>
    <row r="1052" spans="21:23" s="3" customFormat="1" x14ac:dyDescent="0.3">
      <c r="U1052" s="45"/>
      <c r="V1052" s="45"/>
      <c r="W1052" s="45"/>
    </row>
    <row r="1053" spans="21:23" s="3" customFormat="1" x14ac:dyDescent="0.3">
      <c r="U1053" s="45"/>
      <c r="V1053" s="45"/>
      <c r="W1053" s="45"/>
    </row>
    <row r="1054" spans="21:23" s="3" customFormat="1" x14ac:dyDescent="0.3">
      <c r="U1054" s="45"/>
      <c r="V1054" s="45"/>
      <c r="W1054" s="45"/>
    </row>
    <row r="1055" spans="21:23" s="3" customFormat="1" x14ac:dyDescent="0.3">
      <c r="U1055" s="45"/>
      <c r="V1055" s="45"/>
      <c r="W1055" s="45"/>
    </row>
    <row r="1056" spans="21:23" s="3" customFormat="1" x14ac:dyDescent="0.3">
      <c r="U1056" s="45"/>
      <c r="V1056" s="45"/>
      <c r="W1056" s="45"/>
    </row>
    <row r="1057" spans="21:23" s="3" customFormat="1" x14ac:dyDescent="0.3">
      <c r="U1057" s="45"/>
      <c r="V1057" s="45"/>
      <c r="W1057" s="45"/>
    </row>
    <row r="1058" spans="21:23" s="3" customFormat="1" x14ac:dyDescent="0.3">
      <c r="U1058" s="45"/>
      <c r="V1058" s="45"/>
      <c r="W1058" s="45"/>
    </row>
    <row r="1059" spans="21:23" s="3" customFormat="1" x14ac:dyDescent="0.3">
      <c r="U1059" s="45"/>
      <c r="V1059" s="45"/>
      <c r="W1059" s="45"/>
    </row>
    <row r="1060" spans="21:23" s="3" customFormat="1" x14ac:dyDescent="0.3">
      <c r="U1060" s="45"/>
      <c r="V1060" s="45"/>
      <c r="W1060" s="45"/>
    </row>
    <row r="1061" spans="21:23" s="3" customFormat="1" x14ac:dyDescent="0.3">
      <c r="U1061" s="45"/>
      <c r="V1061" s="45"/>
      <c r="W1061" s="45"/>
    </row>
    <row r="1062" spans="21:23" s="3" customFormat="1" x14ac:dyDescent="0.3">
      <c r="U1062" s="45"/>
      <c r="V1062" s="45"/>
      <c r="W1062" s="45"/>
    </row>
    <row r="1063" spans="21:23" s="3" customFormat="1" x14ac:dyDescent="0.3">
      <c r="U1063" s="45"/>
      <c r="V1063" s="45"/>
      <c r="W1063" s="45"/>
    </row>
    <row r="1064" spans="21:23" s="3" customFormat="1" x14ac:dyDescent="0.3">
      <c r="U1064" s="45"/>
      <c r="V1064" s="45"/>
      <c r="W1064" s="45"/>
    </row>
    <row r="1065" spans="21:23" s="3" customFormat="1" x14ac:dyDescent="0.3">
      <c r="U1065" s="45"/>
      <c r="V1065" s="45"/>
      <c r="W1065" s="45"/>
    </row>
    <row r="1066" spans="21:23" s="3" customFormat="1" x14ac:dyDescent="0.3">
      <c r="U1066" s="45"/>
      <c r="V1066" s="45"/>
      <c r="W1066" s="45"/>
    </row>
    <row r="1067" spans="21:23" s="3" customFormat="1" x14ac:dyDescent="0.3">
      <c r="U1067" s="45"/>
      <c r="V1067" s="45"/>
      <c r="W1067" s="45"/>
    </row>
    <row r="1068" spans="21:23" s="3" customFormat="1" x14ac:dyDescent="0.3">
      <c r="U1068" s="45"/>
      <c r="V1068" s="45"/>
      <c r="W1068" s="45"/>
    </row>
    <row r="1069" spans="21:23" s="3" customFormat="1" x14ac:dyDescent="0.3">
      <c r="U1069" s="45"/>
      <c r="V1069" s="45"/>
      <c r="W1069" s="45"/>
    </row>
    <row r="1070" spans="21:23" s="3" customFormat="1" x14ac:dyDescent="0.3">
      <c r="U1070" s="45"/>
      <c r="V1070" s="45"/>
      <c r="W1070" s="45"/>
    </row>
    <row r="1071" spans="21:23" s="3" customFormat="1" x14ac:dyDescent="0.3">
      <c r="U1071" s="45"/>
      <c r="V1071" s="45"/>
      <c r="W1071" s="45"/>
    </row>
    <row r="1072" spans="21:23" s="3" customFormat="1" x14ac:dyDescent="0.3">
      <c r="U1072" s="45"/>
      <c r="V1072" s="45"/>
      <c r="W1072" s="45"/>
    </row>
    <row r="1073" spans="21:23" s="3" customFormat="1" x14ac:dyDescent="0.3">
      <c r="U1073" s="45"/>
      <c r="V1073" s="45"/>
      <c r="W1073" s="45"/>
    </row>
    <row r="1074" spans="21:23" s="3" customFormat="1" x14ac:dyDescent="0.3">
      <c r="U1074" s="45"/>
      <c r="V1074" s="45"/>
      <c r="W1074" s="45"/>
    </row>
    <row r="1075" spans="21:23" s="3" customFormat="1" x14ac:dyDescent="0.3">
      <c r="U1075" s="45"/>
      <c r="V1075" s="45"/>
      <c r="W1075" s="45"/>
    </row>
    <row r="1076" spans="21:23" s="3" customFormat="1" x14ac:dyDescent="0.3">
      <c r="U1076" s="45"/>
      <c r="V1076" s="45"/>
      <c r="W1076" s="45"/>
    </row>
    <row r="1077" spans="21:23" s="3" customFormat="1" x14ac:dyDescent="0.3">
      <c r="U1077" s="45"/>
      <c r="V1077" s="45"/>
      <c r="W1077" s="45"/>
    </row>
    <row r="1078" spans="21:23" s="3" customFormat="1" x14ac:dyDescent="0.3">
      <c r="U1078" s="45"/>
      <c r="V1078" s="45"/>
      <c r="W1078" s="45"/>
    </row>
    <row r="1079" spans="21:23" s="3" customFormat="1" x14ac:dyDescent="0.3">
      <c r="U1079" s="45"/>
      <c r="V1079" s="45"/>
      <c r="W1079" s="45"/>
    </row>
    <row r="1080" spans="21:23" s="3" customFormat="1" x14ac:dyDescent="0.3">
      <c r="U1080" s="45"/>
      <c r="V1080" s="45"/>
      <c r="W1080" s="45"/>
    </row>
    <row r="1081" spans="21:23" s="3" customFormat="1" x14ac:dyDescent="0.3">
      <c r="U1081" s="45"/>
      <c r="V1081" s="45"/>
      <c r="W1081" s="45"/>
    </row>
    <row r="1082" spans="21:23" s="3" customFormat="1" x14ac:dyDescent="0.3">
      <c r="U1082" s="45"/>
      <c r="V1082" s="45"/>
      <c r="W1082" s="45"/>
    </row>
    <row r="1083" spans="21:23" s="3" customFormat="1" x14ac:dyDescent="0.3">
      <c r="U1083" s="45"/>
      <c r="V1083" s="45"/>
      <c r="W1083" s="45"/>
    </row>
    <row r="1084" spans="21:23" s="3" customFormat="1" x14ac:dyDescent="0.3">
      <c r="U1084" s="45"/>
      <c r="V1084" s="45"/>
      <c r="W1084" s="45"/>
    </row>
    <row r="1085" spans="21:23" s="3" customFormat="1" x14ac:dyDescent="0.3">
      <c r="U1085" s="45"/>
      <c r="V1085" s="45"/>
      <c r="W1085" s="45"/>
    </row>
    <row r="1086" spans="21:23" s="3" customFormat="1" x14ac:dyDescent="0.3">
      <c r="U1086" s="45"/>
      <c r="V1086" s="45"/>
      <c r="W1086" s="45"/>
    </row>
    <row r="1087" spans="21:23" s="3" customFormat="1" x14ac:dyDescent="0.3">
      <c r="U1087" s="45"/>
      <c r="V1087" s="45"/>
      <c r="W1087" s="45"/>
    </row>
    <row r="1088" spans="21:23" s="3" customFormat="1" x14ac:dyDescent="0.3">
      <c r="U1088" s="45"/>
      <c r="V1088" s="45"/>
      <c r="W1088" s="45"/>
    </row>
    <row r="1089" spans="21:23" s="3" customFormat="1" x14ac:dyDescent="0.3">
      <c r="U1089" s="45"/>
      <c r="V1089" s="45"/>
      <c r="W1089" s="45"/>
    </row>
    <row r="1090" spans="21:23" s="3" customFormat="1" x14ac:dyDescent="0.3">
      <c r="U1090" s="45"/>
      <c r="V1090" s="45"/>
      <c r="W1090" s="45"/>
    </row>
    <row r="1091" spans="21:23" s="3" customFormat="1" x14ac:dyDescent="0.3">
      <c r="U1091" s="45"/>
      <c r="V1091" s="45"/>
      <c r="W1091" s="45"/>
    </row>
    <row r="1092" spans="21:23" s="3" customFormat="1" x14ac:dyDescent="0.3">
      <c r="U1092" s="45"/>
      <c r="V1092" s="45"/>
      <c r="W1092" s="45"/>
    </row>
    <row r="1093" spans="21:23" s="3" customFormat="1" x14ac:dyDescent="0.3">
      <c r="U1093" s="45"/>
      <c r="V1093" s="45"/>
      <c r="W1093" s="45"/>
    </row>
    <row r="1094" spans="21:23" s="3" customFormat="1" x14ac:dyDescent="0.3">
      <c r="U1094" s="45"/>
      <c r="V1094" s="45"/>
      <c r="W1094" s="45"/>
    </row>
    <row r="1095" spans="21:23" s="3" customFormat="1" x14ac:dyDescent="0.3">
      <c r="U1095" s="45"/>
      <c r="V1095" s="45"/>
      <c r="W1095" s="45"/>
    </row>
    <row r="1096" spans="21:23" s="3" customFormat="1" x14ac:dyDescent="0.3">
      <c r="U1096" s="45"/>
      <c r="V1096" s="45"/>
      <c r="W1096" s="45"/>
    </row>
    <row r="1097" spans="21:23" s="3" customFormat="1" x14ac:dyDescent="0.3">
      <c r="U1097" s="45"/>
      <c r="V1097" s="45"/>
      <c r="W1097" s="45"/>
    </row>
    <row r="1098" spans="21:23" s="3" customFormat="1" x14ac:dyDescent="0.3">
      <c r="U1098" s="45"/>
      <c r="V1098" s="45"/>
      <c r="W1098" s="45"/>
    </row>
    <row r="1099" spans="21:23" s="3" customFormat="1" x14ac:dyDescent="0.3">
      <c r="U1099" s="45"/>
      <c r="V1099" s="45"/>
      <c r="W1099" s="45"/>
    </row>
    <row r="1100" spans="21:23" s="3" customFormat="1" x14ac:dyDescent="0.3">
      <c r="U1100" s="45"/>
      <c r="V1100" s="45"/>
      <c r="W1100" s="45"/>
    </row>
    <row r="1101" spans="21:23" s="3" customFormat="1" x14ac:dyDescent="0.3">
      <c r="U1101" s="45"/>
      <c r="V1101" s="45"/>
      <c r="W1101" s="45"/>
    </row>
    <row r="1102" spans="21:23" s="3" customFormat="1" x14ac:dyDescent="0.3">
      <c r="U1102" s="45"/>
      <c r="V1102" s="45"/>
      <c r="W1102" s="45"/>
    </row>
    <row r="1103" spans="21:23" s="3" customFormat="1" x14ac:dyDescent="0.3">
      <c r="U1103" s="45"/>
      <c r="V1103" s="45"/>
      <c r="W1103" s="45"/>
    </row>
    <row r="1104" spans="21:23" s="3" customFormat="1" x14ac:dyDescent="0.3">
      <c r="U1104" s="45"/>
      <c r="V1104" s="45"/>
      <c r="W1104" s="45"/>
    </row>
    <row r="1105" spans="21:23" s="3" customFormat="1" x14ac:dyDescent="0.3">
      <c r="U1105" s="45"/>
      <c r="V1105" s="45"/>
      <c r="W1105" s="45"/>
    </row>
    <row r="1106" spans="21:23" s="3" customFormat="1" x14ac:dyDescent="0.3">
      <c r="U1106" s="45"/>
      <c r="V1106" s="45"/>
      <c r="W1106" s="45"/>
    </row>
    <row r="1107" spans="21:23" s="3" customFormat="1" x14ac:dyDescent="0.3">
      <c r="U1107" s="45"/>
      <c r="V1107" s="45"/>
      <c r="W1107" s="45"/>
    </row>
    <row r="1108" spans="21:23" s="3" customFormat="1" x14ac:dyDescent="0.3">
      <c r="U1108" s="45"/>
      <c r="V1108" s="45"/>
      <c r="W1108" s="45"/>
    </row>
    <row r="1109" spans="21:23" s="3" customFormat="1" x14ac:dyDescent="0.3">
      <c r="U1109" s="45"/>
      <c r="V1109" s="45"/>
      <c r="W1109" s="45"/>
    </row>
    <row r="1110" spans="21:23" s="3" customFormat="1" x14ac:dyDescent="0.3">
      <c r="U1110" s="45"/>
      <c r="V1110" s="45"/>
      <c r="W1110" s="45"/>
    </row>
    <row r="1111" spans="21:23" s="3" customFormat="1" x14ac:dyDescent="0.3">
      <c r="U1111" s="45"/>
      <c r="V1111" s="45"/>
      <c r="W1111" s="45"/>
    </row>
    <row r="1112" spans="21:23" s="3" customFormat="1" x14ac:dyDescent="0.3">
      <c r="U1112" s="45"/>
      <c r="V1112" s="45"/>
      <c r="W1112" s="45"/>
    </row>
    <row r="1113" spans="21:23" s="3" customFormat="1" x14ac:dyDescent="0.3">
      <c r="U1113" s="45"/>
      <c r="V1113" s="45"/>
      <c r="W1113" s="45"/>
    </row>
    <row r="1114" spans="21:23" s="3" customFormat="1" x14ac:dyDescent="0.3">
      <c r="U1114" s="45"/>
      <c r="V1114" s="45"/>
      <c r="W1114" s="45"/>
    </row>
    <row r="1115" spans="21:23" s="3" customFormat="1" x14ac:dyDescent="0.3">
      <c r="U1115" s="45"/>
      <c r="V1115" s="45"/>
      <c r="W1115" s="45"/>
    </row>
    <row r="1116" spans="21:23" s="3" customFormat="1" x14ac:dyDescent="0.3">
      <c r="U1116" s="45"/>
      <c r="V1116" s="45"/>
      <c r="W1116" s="45"/>
    </row>
    <row r="1117" spans="21:23" s="3" customFormat="1" x14ac:dyDescent="0.3">
      <c r="U1117" s="45"/>
      <c r="V1117" s="45"/>
      <c r="W1117" s="45"/>
    </row>
    <row r="1118" spans="21:23" s="3" customFormat="1" x14ac:dyDescent="0.3">
      <c r="U1118" s="45"/>
      <c r="V1118" s="45"/>
      <c r="W1118" s="45"/>
    </row>
    <row r="1119" spans="21:23" s="3" customFormat="1" x14ac:dyDescent="0.3">
      <c r="U1119" s="45"/>
      <c r="V1119" s="45"/>
      <c r="W1119" s="45"/>
    </row>
    <row r="1120" spans="21:23" s="3" customFormat="1" x14ac:dyDescent="0.3">
      <c r="U1120" s="45"/>
      <c r="V1120" s="45"/>
      <c r="W1120" s="45"/>
    </row>
    <row r="1121" spans="21:23" s="3" customFormat="1" x14ac:dyDescent="0.3">
      <c r="U1121" s="45"/>
      <c r="V1121" s="45"/>
      <c r="W1121" s="45"/>
    </row>
    <row r="1122" spans="21:23" s="3" customFormat="1" x14ac:dyDescent="0.3">
      <c r="U1122" s="45"/>
      <c r="V1122" s="45"/>
      <c r="W1122" s="45"/>
    </row>
    <row r="1123" spans="21:23" s="3" customFormat="1" x14ac:dyDescent="0.3">
      <c r="U1123" s="45"/>
      <c r="V1123" s="45"/>
      <c r="W1123" s="45"/>
    </row>
    <row r="1124" spans="21:23" s="3" customFormat="1" x14ac:dyDescent="0.3">
      <c r="U1124" s="45"/>
      <c r="V1124" s="45"/>
      <c r="W1124" s="45"/>
    </row>
    <row r="1125" spans="21:23" s="3" customFormat="1" x14ac:dyDescent="0.3">
      <c r="U1125" s="45"/>
      <c r="V1125" s="45"/>
      <c r="W1125" s="45"/>
    </row>
    <row r="1126" spans="21:23" s="3" customFormat="1" x14ac:dyDescent="0.3">
      <c r="U1126" s="45"/>
      <c r="V1126" s="45"/>
      <c r="W1126" s="45"/>
    </row>
    <row r="1127" spans="21:23" s="3" customFormat="1" x14ac:dyDescent="0.3">
      <c r="U1127" s="45"/>
      <c r="V1127" s="45"/>
      <c r="W1127" s="45"/>
    </row>
    <row r="1128" spans="21:23" s="3" customFormat="1" x14ac:dyDescent="0.3">
      <c r="U1128" s="45"/>
      <c r="V1128" s="45"/>
      <c r="W1128" s="45"/>
    </row>
    <row r="1129" spans="21:23" s="3" customFormat="1" x14ac:dyDescent="0.3">
      <c r="U1129" s="45"/>
      <c r="V1129" s="45"/>
      <c r="W1129" s="45"/>
    </row>
    <row r="1130" spans="21:23" s="3" customFormat="1" x14ac:dyDescent="0.3">
      <c r="U1130" s="45"/>
      <c r="V1130" s="45"/>
      <c r="W1130" s="45"/>
    </row>
    <row r="1131" spans="21:23" s="3" customFormat="1" x14ac:dyDescent="0.3">
      <c r="U1131" s="45"/>
      <c r="V1131" s="45"/>
      <c r="W1131" s="45"/>
    </row>
    <row r="1132" spans="21:23" s="3" customFormat="1" x14ac:dyDescent="0.3">
      <c r="U1132" s="45"/>
      <c r="V1132" s="45"/>
      <c r="W1132" s="45"/>
    </row>
    <row r="1133" spans="21:23" s="3" customFormat="1" x14ac:dyDescent="0.3">
      <c r="U1133" s="45"/>
      <c r="V1133" s="45"/>
      <c r="W1133" s="45"/>
    </row>
    <row r="1134" spans="21:23" s="3" customFormat="1" x14ac:dyDescent="0.3">
      <c r="U1134" s="45"/>
      <c r="V1134" s="45"/>
      <c r="W1134" s="45"/>
    </row>
    <row r="1135" spans="21:23" s="3" customFormat="1" x14ac:dyDescent="0.3">
      <c r="U1135" s="45"/>
      <c r="V1135" s="45"/>
      <c r="W1135" s="45"/>
    </row>
    <row r="1136" spans="21:23" s="3" customFormat="1" x14ac:dyDescent="0.3">
      <c r="U1136" s="45"/>
      <c r="V1136" s="45"/>
      <c r="W1136" s="45"/>
    </row>
    <row r="1137" spans="21:23" s="3" customFormat="1" x14ac:dyDescent="0.3">
      <c r="U1137" s="45"/>
      <c r="V1137" s="45"/>
      <c r="W1137" s="45"/>
    </row>
    <row r="1138" spans="21:23" s="3" customFormat="1" x14ac:dyDescent="0.3">
      <c r="U1138" s="45"/>
      <c r="V1138" s="45"/>
      <c r="W1138" s="45"/>
    </row>
    <row r="1139" spans="21:23" s="3" customFormat="1" x14ac:dyDescent="0.3">
      <c r="U1139" s="45"/>
      <c r="V1139" s="45"/>
      <c r="W1139" s="45"/>
    </row>
    <row r="1140" spans="21:23" s="3" customFormat="1" x14ac:dyDescent="0.3">
      <c r="U1140" s="45"/>
      <c r="V1140" s="45"/>
      <c r="W1140" s="45"/>
    </row>
    <row r="1141" spans="21:23" s="3" customFormat="1" x14ac:dyDescent="0.3">
      <c r="U1141" s="45"/>
      <c r="V1141" s="45"/>
      <c r="W1141" s="45"/>
    </row>
    <row r="1142" spans="21:23" s="3" customFormat="1" x14ac:dyDescent="0.3">
      <c r="U1142" s="45"/>
      <c r="V1142" s="45"/>
      <c r="W1142" s="45"/>
    </row>
    <row r="1143" spans="21:23" s="3" customFormat="1" x14ac:dyDescent="0.3">
      <c r="U1143" s="45"/>
      <c r="V1143" s="45"/>
      <c r="W1143" s="45"/>
    </row>
    <row r="1144" spans="21:23" s="3" customFormat="1" x14ac:dyDescent="0.3">
      <c r="U1144" s="45"/>
      <c r="V1144" s="45"/>
      <c r="W1144" s="45"/>
    </row>
    <row r="1145" spans="21:23" s="3" customFormat="1" x14ac:dyDescent="0.3">
      <c r="U1145" s="45"/>
      <c r="V1145" s="45"/>
      <c r="W1145" s="45"/>
    </row>
    <row r="1146" spans="21:23" s="3" customFormat="1" x14ac:dyDescent="0.3">
      <c r="U1146" s="45"/>
      <c r="V1146" s="45"/>
      <c r="W1146" s="45"/>
    </row>
    <row r="1147" spans="21:23" s="3" customFormat="1" x14ac:dyDescent="0.3">
      <c r="U1147" s="45"/>
      <c r="V1147" s="45"/>
      <c r="W1147" s="45"/>
    </row>
    <row r="1148" spans="21:23" s="3" customFormat="1" x14ac:dyDescent="0.3">
      <c r="U1148" s="45"/>
      <c r="V1148" s="45"/>
      <c r="W1148" s="45"/>
    </row>
    <row r="1149" spans="21:23" s="3" customFormat="1" x14ac:dyDescent="0.3">
      <c r="U1149" s="45"/>
      <c r="V1149" s="45"/>
      <c r="W1149" s="45"/>
    </row>
    <row r="1150" spans="21:23" s="3" customFormat="1" x14ac:dyDescent="0.3">
      <c r="U1150" s="45"/>
      <c r="V1150" s="45"/>
      <c r="W1150" s="45"/>
    </row>
    <row r="1151" spans="21:23" s="3" customFormat="1" x14ac:dyDescent="0.3">
      <c r="U1151" s="45"/>
      <c r="V1151" s="45"/>
      <c r="W1151" s="45"/>
    </row>
    <row r="1152" spans="21:23" s="3" customFormat="1" x14ac:dyDescent="0.3">
      <c r="U1152" s="45"/>
      <c r="V1152" s="45"/>
      <c r="W1152" s="45"/>
    </row>
    <row r="1153" spans="1:27" x14ac:dyDescent="0.3">
      <c r="A1153" s="3"/>
      <c r="B1153" s="3"/>
      <c r="C1153" s="3"/>
      <c r="D1153" s="3"/>
      <c r="E1153" s="3"/>
      <c r="F1153" s="3"/>
      <c r="G1153" s="3"/>
      <c r="H1153" s="3"/>
      <c r="I1153" s="3"/>
      <c r="J1153" s="3"/>
      <c r="K1153" s="3"/>
      <c r="L1153" s="3"/>
      <c r="M1153" s="3"/>
      <c r="N1153" s="3"/>
      <c r="O1153" s="3"/>
      <c r="P1153" s="3"/>
      <c r="Q1153" s="3"/>
      <c r="R1153" s="3"/>
      <c r="S1153" s="3"/>
      <c r="T1153" s="3"/>
      <c r="U1153" s="45"/>
      <c r="V1153" s="45"/>
      <c r="W1153" s="45"/>
      <c r="X1153" s="3"/>
      <c r="Y1153" s="3"/>
      <c r="Z1153" s="3"/>
      <c r="AA1153" s="3"/>
    </row>
    <row r="1154" spans="1:27" x14ac:dyDescent="0.3">
      <c r="A1154" s="3"/>
      <c r="B1154" s="3"/>
      <c r="C1154" s="3"/>
      <c r="D1154" s="3"/>
      <c r="E1154" s="3"/>
      <c r="F1154" s="3"/>
      <c r="G1154" s="3"/>
      <c r="H1154" s="3"/>
      <c r="I1154" s="3"/>
      <c r="J1154" s="3"/>
      <c r="K1154" s="3"/>
      <c r="L1154" s="3"/>
      <c r="M1154" s="3"/>
      <c r="N1154" s="3"/>
      <c r="O1154" s="3"/>
      <c r="P1154" s="3"/>
      <c r="Q1154" s="3"/>
      <c r="R1154" s="3"/>
      <c r="S1154" s="3"/>
      <c r="T1154" s="3"/>
      <c r="U1154" s="45"/>
      <c r="V1154" s="45"/>
      <c r="W1154" s="45"/>
      <c r="X1154" s="3"/>
      <c r="Y1154" s="3"/>
      <c r="Z1154" s="3"/>
      <c r="AA1154" s="3"/>
    </row>
    <row r="1155" spans="1:27" x14ac:dyDescent="0.3">
      <c r="A1155" s="3"/>
      <c r="B1155" s="3"/>
      <c r="C1155" s="3"/>
      <c r="D1155" s="3"/>
      <c r="E1155" s="3"/>
      <c r="F1155" s="3"/>
      <c r="G1155" s="3"/>
      <c r="H1155" s="3"/>
      <c r="I1155" s="3"/>
      <c r="J1155" s="3"/>
      <c r="K1155" s="3"/>
      <c r="L1155" s="3"/>
      <c r="M1155" s="3"/>
      <c r="N1155" s="3"/>
      <c r="O1155" s="3"/>
      <c r="P1155" s="3"/>
      <c r="Q1155" s="3"/>
      <c r="R1155" s="3"/>
      <c r="S1155" s="3"/>
      <c r="T1155" s="3"/>
      <c r="U1155" s="45"/>
      <c r="V1155" s="45"/>
      <c r="W1155" s="45"/>
      <c r="X1155" s="3"/>
      <c r="Y1155" s="3"/>
      <c r="Z1155" s="3"/>
      <c r="AA1155" s="3"/>
    </row>
    <row r="1156" spans="1:27" x14ac:dyDescent="0.3">
      <c r="A1156" s="3"/>
      <c r="B1156" s="3"/>
      <c r="C1156" s="3"/>
      <c r="D1156" s="3"/>
      <c r="E1156" s="3"/>
      <c r="F1156" s="3"/>
      <c r="G1156" s="3"/>
      <c r="H1156" s="3"/>
      <c r="I1156" s="3"/>
      <c r="J1156" s="3"/>
      <c r="K1156" s="3"/>
      <c r="L1156" s="3"/>
      <c r="M1156" s="3"/>
      <c r="N1156" s="3"/>
      <c r="O1156" s="3"/>
      <c r="P1156" s="3"/>
      <c r="Q1156" s="3"/>
      <c r="R1156" s="3"/>
      <c r="S1156" s="3"/>
      <c r="T1156" s="3"/>
      <c r="U1156" s="45"/>
      <c r="V1156" s="45"/>
      <c r="W1156" s="45"/>
      <c r="X1156" s="3"/>
      <c r="Y1156" s="3"/>
      <c r="Z1156" s="3"/>
      <c r="AA1156" s="3"/>
    </row>
    <row r="1157" spans="1:27" x14ac:dyDescent="0.3">
      <c r="A1157" s="3"/>
      <c r="B1157" s="3"/>
      <c r="C1157" s="3"/>
      <c r="D1157" s="3"/>
      <c r="E1157" s="3"/>
      <c r="F1157" s="3"/>
      <c r="G1157" s="3"/>
      <c r="H1157" s="3"/>
      <c r="I1157" s="3"/>
      <c r="J1157" s="3"/>
      <c r="K1157" s="3"/>
      <c r="L1157" s="3"/>
      <c r="M1157" s="3"/>
      <c r="N1157" s="3"/>
      <c r="O1157" s="3"/>
      <c r="P1157" s="3"/>
      <c r="Q1157" s="3"/>
      <c r="R1157" s="3"/>
      <c r="S1157" s="3"/>
      <c r="T1157" s="3"/>
      <c r="U1157" s="45"/>
      <c r="V1157" s="45"/>
      <c r="W1157" s="45"/>
      <c r="X1157" s="3"/>
      <c r="Y1157" s="3"/>
      <c r="Z1157" s="3"/>
      <c r="AA1157" s="3"/>
    </row>
    <row r="1158" spans="1:27" x14ac:dyDescent="0.3">
      <c r="A1158" s="3"/>
      <c r="B1158" s="3"/>
      <c r="C1158" s="3"/>
      <c r="D1158" s="3"/>
      <c r="E1158" s="3"/>
      <c r="F1158" s="3"/>
      <c r="G1158" s="3"/>
      <c r="H1158" s="3"/>
      <c r="I1158" s="3"/>
      <c r="J1158" s="3"/>
      <c r="K1158" s="3"/>
      <c r="L1158" s="3"/>
      <c r="M1158" s="3"/>
      <c r="N1158" s="3"/>
      <c r="O1158" s="3"/>
      <c r="P1158" s="3"/>
      <c r="Q1158" s="3"/>
      <c r="R1158" s="3"/>
      <c r="S1158" s="3"/>
      <c r="T1158" s="3"/>
      <c r="U1158" s="45"/>
      <c r="V1158" s="45"/>
      <c r="W1158" s="45"/>
      <c r="X1158" s="3"/>
      <c r="Y1158" s="3"/>
      <c r="Z1158" s="3"/>
      <c r="AA1158" s="3"/>
    </row>
    <row r="1159" spans="1:27" x14ac:dyDescent="0.3">
      <c r="A1159" s="42"/>
      <c r="B1159" s="42"/>
      <c r="C1159" s="42"/>
      <c r="D1159" s="42"/>
      <c r="E1159" s="42"/>
      <c r="F1159" s="42"/>
      <c r="G1159" s="42"/>
      <c r="H1159" s="42">
        <f t="shared" ref="H1159:H1171" si="8">F1159+G1159/2</f>
        <v>0</v>
      </c>
      <c r="I1159" s="42"/>
      <c r="J1159" s="42"/>
      <c r="K1159" s="42"/>
      <c r="L1159" s="42"/>
      <c r="M1159" s="42">
        <f t="shared" ref="M1159:M1171" si="9">K1159+L1159/2</f>
        <v>0</v>
      </c>
      <c r="N1159" s="42">
        <f t="shared" ref="N1159:N1216" si="10">(E1159+J1159)/2</f>
        <v>0</v>
      </c>
      <c r="O1159" s="42"/>
      <c r="P1159" s="42"/>
      <c r="Q1159" s="42"/>
      <c r="R1159" s="42"/>
      <c r="S1159" s="42"/>
      <c r="T1159" s="42">
        <f t="shared" ref="T1159:T1171" si="11">R1159+S1159/2</f>
        <v>0</v>
      </c>
      <c r="U1159" s="46"/>
      <c r="V1159" s="46">
        <f t="shared" ref="V1159:V1171" si="12">O1159+T1159/2</f>
        <v>0</v>
      </c>
      <c r="W1159" s="47"/>
      <c r="X1159" s="42"/>
      <c r="Y1159" s="42"/>
      <c r="Z1159" s="42"/>
      <c r="AA1159" s="42"/>
    </row>
    <row r="1160" spans="1:27" x14ac:dyDescent="0.3">
      <c r="H1160" s="2">
        <f t="shared" si="8"/>
        <v>0</v>
      </c>
      <c r="M1160" s="2">
        <f t="shared" si="9"/>
        <v>0</v>
      </c>
      <c r="N1160" s="2">
        <f t="shared" si="10"/>
        <v>0</v>
      </c>
      <c r="T1160" s="2">
        <f t="shared" si="11"/>
        <v>0</v>
      </c>
      <c r="V1160" s="48">
        <f t="shared" si="12"/>
        <v>0</v>
      </c>
    </row>
    <row r="1161" spans="1:27" x14ac:dyDescent="0.3">
      <c r="H1161" s="2">
        <f t="shared" si="8"/>
        <v>0</v>
      </c>
      <c r="M1161" s="2">
        <f t="shared" si="9"/>
        <v>0</v>
      </c>
      <c r="N1161" s="2">
        <f t="shared" si="10"/>
        <v>0</v>
      </c>
      <c r="T1161" s="2">
        <f t="shared" si="11"/>
        <v>0</v>
      </c>
      <c r="V1161" s="48">
        <f t="shared" si="12"/>
        <v>0</v>
      </c>
    </row>
    <row r="1162" spans="1:27" x14ac:dyDescent="0.3">
      <c r="H1162" s="2">
        <f t="shared" si="8"/>
        <v>0</v>
      </c>
      <c r="M1162" s="2">
        <f t="shared" si="9"/>
        <v>0</v>
      </c>
      <c r="N1162" s="2">
        <f t="shared" si="10"/>
        <v>0</v>
      </c>
      <c r="T1162" s="2">
        <f t="shared" si="11"/>
        <v>0</v>
      </c>
      <c r="V1162" s="48">
        <f t="shared" si="12"/>
        <v>0</v>
      </c>
    </row>
    <row r="1163" spans="1:27" x14ac:dyDescent="0.3">
      <c r="H1163" s="2">
        <f t="shared" si="8"/>
        <v>0</v>
      </c>
      <c r="M1163" s="2">
        <f t="shared" si="9"/>
        <v>0</v>
      </c>
      <c r="N1163" s="2">
        <f t="shared" si="10"/>
        <v>0</v>
      </c>
      <c r="T1163" s="2">
        <f t="shared" si="11"/>
        <v>0</v>
      </c>
      <c r="V1163" s="48">
        <f t="shared" si="12"/>
        <v>0</v>
      </c>
    </row>
    <row r="1164" spans="1:27" x14ac:dyDescent="0.3">
      <c r="H1164" s="2">
        <f t="shared" si="8"/>
        <v>0</v>
      </c>
      <c r="M1164" s="2">
        <f t="shared" si="9"/>
        <v>0</v>
      </c>
      <c r="N1164" s="2">
        <f t="shared" si="10"/>
        <v>0</v>
      </c>
      <c r="T1164" s="2">
        <f t="shared" si="11"/>
        <v>0</v>
      </c>
      <c r="V1164" s="48">
        <f t="shared" si="12"/>
        <v>0</v>
      </c>
    </row>
    <row r="1165" spans="1:27" x14ac:dyDescent="0.3">
      <c r="H1165" s="2">
        <f t="shared" si="8"/>
        <v>0</v>
      </c>
      <c r="M1165" s="2">
        <f t="shared" si="9"/>
        <v>0</v>
      </c>
      <c r="N1165" s="2">
        <f t="shared" si="10"/>
        <v>0</v>
      </c>
      <c r="T1165" s="2">
        <f t="shared" si="11"/>
        <v>0</v>
      </c>
      <c r="V1165" s="48">
        <f t="shared" si="12"/>
        <v>0</v>
      </c>
    </row>
    <row r="1166" spans="1:27" x14ac:dyDescent="0.3">
      <c r="H1166" s="2">
        <f t="shared" si="8"/>
        <v>0</v>
      </c>
      <c r="M1166" s="2">
        <f t="shared" si="9"/>
        <v>0</v>
      </c>
      <c r="N1166" s="2">
        <f t="shared" si="10"/>
        <v>0</v>
      </c>
      <c r="T1166" s="2">
        <f t="shared" si="11"/>
        <v>0</v>
      </c>
      <c r="V1166" s="48">
        <f t="shared" si="12"/>
        <v>0</v>
      </c>
    </row>
    <row r="1167" spans="1:27" x14ac:dyDescent="0.3">
      <c r="H1167" s="2">
        <f t="shared" si="8"/>
        <v>0</v>
      </c>
      <c r="M1167" s="2">
        <f t="shared" si="9"/>
        <v>0</v>
      </c>
      <c r="N1167" s="2">
        <f t="shared" si="10"/>
        <v>0</v>
      </c>
      <c r="T1167" s="2">
        <f t="shared" si="11"/>
        <v>0</v>
      </c>
      <c r="V1167" s="48">
        <f t="shared" si="12"/>
        <v>0</v>
      </c>
    </row>
    <row r="1168" spans="1:27" x14ac:dyDescent="0.3">
      <c r="H1168" s="2">
        <f t="shared" si="8"/>
        <v>0</v>
      </c>
      <c r="M1168" s="2">
        <f t="shared" si="9"/>
        <v>0</v>
      </c>
      <c r="N1168" s="2">
        <f t="shared" si="10"/>
        <v>0</v>
      </c>
      <c r="T1168" s="2">
        <f t="shared" si="11"/>
        <v>0</v>
      </c>
      <c r="V1168" s="48">
        <f t="shared" si="12"/>
        <v>0</v>
      </c>
    </row>
    <row r="1169" spans="8:22" x14ac:dyDescent="0.3">
      <c r="H1169" s="2">
        <f t="shared" si="8"/>
        <v>0</v>
      </c>
      <c r="M1169" s="2">
        <f t="shared" si="9"/>
        <v>0</v>
      </c>
      <c r="N1169" s="2">
        <f t="shared" si="10"/>
        <v>0</v>
      </c>
      <c r="T1169" s="2">
        <f t="shared" si="11"/>
        <v>0</v>
      </c>
      <c r="V1169" s="48">
        <f t="shared" si="12"/>
        <v>0</v>
      </c>
    </row>
    <row r="1170" spans="8:22" x14ac:dyDescent="0.3">
      <c r="H1170" s="2">
        <f t="shared" si="8"/>
        <v>0</v>
      </c>
      <c r="M1170" s="2">
        <f t="shared" si="9"/>
        <v>0</v>
      </c>
      <c r="N1170" s="2">
        <f t="shared" si="10"/>
        <v>0</v>
      </c>
      <c r="T1170" s="2">
        <f t="shared" si="11"/>
        <v>0</v>
      </c>
      <c r="V1170" s="48">
        <f t="shared" si="12"/>
        <v>0</v>
      </c>
    </row>
    <row r="1171" spans="8:22" x14ac:dyDescent="0.3">
      <c r="H1171" s="2">
        <f t="shared" si="8"/>
        <v>0</v>
      </c>
      <c r="M1171" s="2">
        <f t="shared" si="9"/>
        <v>0</v>
      </c>
      <c r="N1171" s="2">
        <f t="shared" si="10"/>
        <v>0</v>
      </c>
      <c r="T1171" s="2">
        <f t="shared" si="11"/>
        <v>0</v>
      </c>
      <c r="V1171" s="48">
        <f t="shared" si="12"/>
        <v>0</v>
      </c>
    </row>
    <row r="1172" spans="8:22" x14ac:dyDescent="0.3">
      <c r="H1172" s="2">
        <f t="shared" ref="H1172:H1235" si="13">F1172+G1172/2</f>
        <v>0</v>
      </c>
      <c r="M1172" s="2">
        <f t="shared" ref="M1172:M1235" si="14">K1172+L1172/2</f>
        <v>0</v>
      </c>
      <c r="N1172" s="2">
        <f t="shared" si="10"/>
        <v>0</v>
      </c>
      <c r="T1172" s="2">
        <f t="shared" ref="T1172:T1235" si="15">R1172+S1172/2</f>
        <v>0</v>
      </c>
      <c r="V1172" s="48">
        <f t="shared" ref="V1172:V1187" si="16">O1172+T1172/2</f>
        <v>0</v>
      </c>
    </row>
    <row r="1173" spans="8:22" x14ac:dyDescent="0.3">
      <c r="H1173" s="2">
        <f t="shared" si="13"/>
        <v>0</v>
      </c>
      <c r="M1173" s="2">
        <f t="shared" si="14"/>
        <v>0</v>
      </c>
      <c r="N1173" s="2">
        <f t="shared" si="10"/>
        <v>0</v>
      </c>
      <c r="T1173" s="2">
        <f t="shared" si="15"/>
        <v>0</v>
      </c>
      <c r="V1173" s="48">
        <f t="shared" si="16"/>
        <v>0</v>
      </c>
    </row>
    <row r="1174" spans="8:22" x14ac:dyDescent="0.3">
      <c r="H1174" s="2">
        <f t="shared" si="13"/>
        <v>0</v>
      </c>
      <c r="M1174" s="2">
        <f t="shared" si="14"/>
        <v>0</v>
      </c>
      <c r="N1174" s="2">
        <f t="shared" si="10"/>
        <v>0</v>
      </c>
      <c r="T1174" s="2">
        <f t="shared" si="15"/>
        <v>0</v>
      </c>
      <c r="V1174" s="48">
        <f t="shared" si="16"/>
        <v>0</v>
      </c>
    </row>
    <row r="1175" spans="8:22" x14ac:dyDescent="0.3">
      <c r="H1175" s="2">
        <f t="shared" si="13"/>
        <v>0</v>
      </c>
      <c r="M1175" s="2">
        <f t="shared" si="14"/>
        <v>0</v>
      </c>
      <c r="N1175" s="2">
        <f t="shared" si="10"/>
        <v>0</v>
      </c>
      <c r="T1175" s="2">
        <f t="shared" si="15"/>
        <v>0</v>
      </c>
      <c r="V1175" s="48">
        <f t="shared" si="16"/>
        <v>0</v>
      </c>
    </row>
    <row r="1176" spans="8:22" x14ac:dyDescent="0.3">
      <c r="H1176" s="2">
        <f t="shared" si="13"/>
        <v>0</v>
      </c>
      <c r="M1176" s="2">
        <f t="shared" si="14"/>
        <v>0</v>
      </c>
      <c r="N1176" s="2">
        <f t="shared" si="10"/>
        <v>0</v>
      </c>
      <c r="T1176" s="2">
        <f t="shared" si="15"/>
        <v>0</v>
      </c>
      <c r="V1176" s="48">
        <f t="shared" si="16"/>
        <v>0</v>
      </c>
    </row>
    <row r="1177" spans="8:22" x14ac:dyDescent="0.3">
      <c r="H1177" s="2">
        <f t="shared" si="13"/>
        <v>0</v>
      </c>
      <c r="M1177" s="2">
        <f t="shared" si="14"/>
        <v>0</v>
      </c>
      <c r="N1177" s="2">
        <f t="shared" si="10"/>
        <v>0</v>
      </c>
      <c r="T1177" s="2">
        <f t="shared" si="15"/>
        <v>0</v>
      </c>
      <c r="V1177" s="48">
        <f t="shared" si="16"/>
        <v>0</v>
      </c>
    </row>
    <row r="1178" spans="8:22" x14ac:dyDescent="0.3">
      <c r="H1178" s="2">
        <f t="shared" si="13"/>
        <v>0</v>
      </c>
      <c r="M1178" s="2">
        <f t="shared" si="14"/>
        <v>0</v>
      </c>
      <c r="N1178" s="2">
        <f t="shared" si="10"/>
        <v>0</v>
      </c>
      <c r="T1178" s="2">
        <f t="shared" si="15"/>
        <v>0</v>
      </c>
      <c r="V1178" s="48">
        <f t="shared" si="16"/>
        <v>0</v>
      </c>
    </row>
    <row r="1179" spans="8:22" x14ac:dyDescent="0.3">
      <c r="H1179" s="2">
        <f t="shared" si="13"/>
        <v>0</v>
      </c>
      <c r="M1179" s="2">
        <f t="shared" si="14"/>
        <v>0</v>
      </c>
      <c r="N1179" s="2">
        <f t="shared" si="10"/>
        <v>0</v>
      </c>
      <c r="T1179" s="2">
        <f t="shared" si="15"/>
        <v>0</v>
      </c>
      <c r="V1179" s="48">
        <f t="shared" si="16"/>
        <v>0</v>
      </c>
    </row>
    <row r="1180" spans="8:22" x14ac:dyDescent="0.3">
      <c r="H1180" s="2">
        <f t="shared" si="13"/>
        <v>0</v>
      </c>
      <c r="M1180" s="2">
        <f t="shared" si="14"/>
        <v>0</v>
      </c>
      <c r="N1180" s="2">
        <f t="shared" si="10"/>
        <v>0</v>
      </c>
      <c r="T1180" s="2">
        <f t="shared" si="15"/>
        <v>0</v>
      </c>
      <c r="V1180" s="48">
        <f t="shared" si="16"/>
        <v>0</v>
      </c>
    </row>
    <row r="1181" spans="8:22" x14ac:dyDescent="0.3">
      <c r="H1181" s="2">
        <f t="shared" si="13"/>
        <v>0</v>
      </c>
      <c r="M1181" s="2">
        <f t="shared" si="14"/>
        <v>0</v>
      </c>
      <c r="N1181" s="2">
        <f t="shared" si="10"/>
        <v>0</v>
      </c>
      <c r="T1181" s="2">
        <f t="shared" si="15"/>
        <v>0</v>
      </c>
      <c r="V1181" s="48">
        <f t="shared" si="16"/>
        <v>0</v>
      </c>
    </row>
    <row r="1182" spans="8:22" x14ac:dyDescent="0.3">
      <c r="H1182" s="2">
        <f t="shared" si="13"/>
        <v>0</v>
      </c>
      <c r="M1182" s="2">
        <f t="shared" si="14"/>
        <v>0</v>
      </c>
      <c r="N1182" s="2">
        <f t="shared" si="10"/>
        <v>0</v>
      </c>
      <c r="T1182" s="2">
        <f t="shared" si="15"/>
        <v>0</v>
      </c>
      <c r="V1182" s="48">
        <f t="shared" si="16"/>
        <v>0</v>
      </c>
    </row>
    <row r="1183" spans="8:22" x14ac:dyDescent="0.3">
      <c r="H1183" s="2">
        <f t="shared" si="13"/>
        <v>0</v>
      </c>
      <c r="M1183" s="2">
        <f t="shared" si="14"/>
        <v>0</v>
      </c>
      <c r="N1183" s="2">
        <f t="shared" si="10"/>
        <v>0</v>
      </c>
      <c r="T1183" s="2">
        <f t="shared" si="15"/>
        <v>0</v>
      </c>
      <c r="V1183" s="48">
        <f t="shared" si="16"/>
        <v>0</v>
      </c>
    </row>
    <row r="1184" spans="8:22" x14ac:dyDescent="0.3">
      <c r="H1184" s="2">
        <f t="shared" si="13"/>
        <v>0</v>
      </c>
      <c r="M1184" s="2">
        <f t="shared" si="14"/>
        <v>0</v>
      </c>
      <c r="N1184" s="2">
        <f t="shared" si="10"/>
        <v>0</v>
      </c>
      <c r="T1184" s="2">
        <f t="shared" si="15"/>
        <v>0</v>
      </c>
      <c r="V1184" s="48">
        <f t="shared" si="16"/>
        <v>0</v>
      </c>
    </row>
    <row r="1185" spans="8:22" x14ac:dyDescent="0.3">
      <c r="H1185" s="2">
        <f t="shared" si="13"/>
        <v>0</v>
      </c>
      <c r="M1185" s="2">
        <f t="shared" si="14"/>
        <v>0</v>
      </c>
      <c r="N1185" s="2">
        <f t="shared" si="10"/>
        <v>0</v>
      </c>
      <c r="T1185" s="2">
        <f t="shared" si="15"/>
        <v>0</v>
      </c>
      <c r="V1185" s="48">
        <f t="shared" si="16"/>
        <v>0</v>
      </c>
    </row>
    <row r="1186" spans="8:22" x14ac:dyDescent="0.3">
      <c r="H1186" s="2">
        <f t="shared" si="13"/>
        <v>0</v>
      </c>
      <c r="M1186" s="2">
        <f t="shared" si="14"/>
        <v>0</v>
      </c>
      <c r="N1186" s="2">
        <f t="shared" si="10"/>
        <v>0</v>
      </c>
      <c r="T1186" s="2">
        <f t="shared" si="15"/>
        <v>0</v>
      </c>
      <c r="V1186" s="48">
        <f t="shared" si="16"/>
        <v>0</v>
      </c>
    </row>
    <row r="1187" spans="8:22" x14ac:dyDescent="0.3">
      <c r="H1187" s="2">
        <f t="shared" si="13"/>
        <v>0</v>
      </c>
      <c r="M1187" s="2">
        <f t="shared" si="14"/>
        <v>0</v>
      </c>
      <c r="N1187" s="2">
        <f t="shared" si="10"/>
        <v>0</v>
      </c>
      <c r="T1187" s="2">
        <f t="shared" si="15"/>
        <v>0</v>
      </c>
      <c r="V1187" s="48">
        <f t="shared" si="16"/>
        <v>0</v>
      </c>
    </row>
    <row r="1188" spans="8:22" x14ac:dyDescent="0.3">
      <c r="H1188" s="2">
        <f t="shared" si="13"/>
        <v>0</v>
      </c>
      <c r="M1188" s="2">
        <f t="shared" si="14"/>
        <v>0</v>
      </c>
      <c r="N1188" s="2">
        <f t="shared" si="10"/>
        <v>0</v>
      </c>
      <c r="T1188" s="2">
        <f t="shared" si="15"/>
        <v>0</v>
      </c>
    </row>
    <row r="1189" spans="8:22" x14ac:dyDescent="0.3">
      <c r="H1189" s="2">
        <f t="shared" si="13"/>
        <v>0</v>
      </c>
      <c r="M1189" s="2">
        <f t="shared" si="14"/>
        <v>0</v>
      </c>
      <c r="N1189" s="2">
        <f t="shared" si="10"/>
        <v>0</v>
      </c>
      <c r="T1189" s="2">
        <f t="shared" si="15"/>
        <v>0</v>
      </c>
    </row>
    <row r="1190" spans="8:22" x14ac:dyDescent="0.3">
      <c r="H1190" s="2">
        <f t="shared" si="13"/>
        <v>0</v>
      </c>
      <c r="M1190" s="2">
        <f t="shared" si="14"/>
        <v>0</v>
      </c>
      <c r="N1190" s="2">
        <f t="shared" si="10"/>
        <v>0</v>
      </c>
      <c r="T1190" s="2">
        <f t="shared" si="15"/>
        <v>0</v>
      </c>
    </row>
    <row r="1191" spans="8:22" x14ac:dyDescent="0.3">
      <c r="H1191" s="2">
        <f t="shared" si="13"/>
        <v>0</v>
      </c>
      <c r="M1191" s="2">
        <f t="shared" si="14"/>
        <v>0</v>
      </c>
      <c r="N1191" s="2">
        <f t="shared" si="10"/>
        <v>0</v>
      </c>
      <c r="T1191" s="2">
        <f t="shared" si="15"/>
        <v>0</v>
      </c>
    </row>
    <row r="1192" spans="8:22" x14ac:dyDescent="0.3">
      <c r="H1192" s="2">
        <f t="shared" si="13"/>
        <v>0</v>
      </c>
      <c r="M1192" s="2">
        <f t="shared" si="14"/>
        <v>0</v>
      </c>
      <c r="N1192" s="2">
        <f t="shared" si="10"/>
        <v>0</v>
      </c>
      <c r="T1192" s="2">
        <f t="shared" si="15"/>
        <v>0</v>
      </c>
    </row>
    <row r="1193" spans="8:22" x14ac:dyDescent="0.3">
      <c r="H1193" s="2">
        <f t="shared" si="13"/>
        <v>0</v>
      </c>
      <c r="M1193" s="2">
        <f t="shared" si="14"/>
        <v>0</v>
      </c>
      <c r="N1193" s="2">
        <f t="shared" si="10"/>
        <v>0</v>
      </c>
      <c r="T1193" s="2">
        <f t="shared" si="15"/>
        <v>0</v>
      </c>
    </row>
    <row r="1194" spans="8:22" x14ac:dyDescent="0.3">
      <c r="H1194" s="2">
        <f t="shared" si="13"/>
        <v>0</v>
      </c>
      <c r="M1194" s="2">
        <f t="shared" si="14"/>
        <v>0</v>
      </c>
      <c r="N1194" s="2">
        <f t="shared" si="10"/>
        <v>0</v>
      </c>
      <c r="T1194" s="2">
        <f t="shared" si="15"/>
        <v>0</v>
      </c>
    </row>
    <row r="1195" spans="8:22" x14ac:dyDescent="0.3">
      <c r="H1195" s="2">
        <f t="shared" si="13"/>
        <v>0</v>
      </c>
      <c r="M1195" s="2">
        <f t="shared" si="14"/>
        <v>0</v>
      </c>
      <c r="N1195" s="2">
        <f t="shared" si="10"/>
        <v>0</v>
      </c>
      <c r="T1195" s="2">
        <f t="shared" si="15"/>
        <v>0</v>
      </c>
    </row>
    <row r="1196" spans="8:22" x14ac:dyDescent="0.3">
      <c r="H1196" s="2">
        <f t="shared" si="13"/>
        <v>0</v>
      </c>
      <c r="M1196" s="2">
        <f t="shared" si="14"/>
        <v>0</v>
      </c>
      <c r="N1196" s="2">
        <f t="shared" si="10"/>
        <v>0</v>
      </c>
      <c r="T1196" s="2">
        <f t="shared" si="15"/>
        <v>0</v>
      </c>
    </row>
    <row r="1197" spans="8:22" x14ac:dyDescent="0.3">
      <c r="H1197" s="2">
        <f t="shared" si="13"/>
        <v>0</v>
      </c>
      <c r="M1197" s="2">
        <f t="shared" si="14"/>
        <v>0</v>
      </c>
      <c r="N1197" s="2">
        <f t="shared" si="10"/>
        <v>0</v>
      </c>
      <c r="T1197" s="2">
        <f t="shared" si="15"/>
        <v>0</v>
      </c>
    </row>
    <row r="1198" spans="8:22" x14ac:dyDescent="0.3">
      <c r="H1198" s="2">
        <f t="shared" si="13"/>
        <v>0</v>
      </c>
      <c r="M1198" s="2">
        <f t="shared" si="14"/>
        <v>0</v>
      </c>
      <c r="N1198" s="2">
        <f t="shared" si="10"/>
        <v>0</v>
      </c>
      <c r="T1198" s="2">
        <f t="shared" si="15"/>
        <v>0</v>
      </c>
    </row>
    <row r="1199" spans="8:22" x14ac:dyDescent="0.3">
      <c r="H1199" s="2">
        <f t="shared" si="13"/>
        <v>0</v>
      </c>
      <c r="M1199" s="2">
        <f t="shared" si="14"/>
        <v>0</v>
      </c>
      <c r="N1199" s="2">
        <f t="shared" si="10"/>
        <v>0</v>
      </c>
      <c r="T1199" s="2">
        <f t="shared" si="15"/>
        <v>0</v>
      </c>
    </row>
    <row r="1200" spans="8:22" x14ac:dyDescent="0.3">
      <c r="H1200" s="2">
        <f t="shared" si="13"/>
        <v>0</v>
      </c>
      <c r="M1200" s="2">
        <f t="shared" si="14"/>
        <v>0</v>
      </c>
      <c r="N1200" s="2">
        <f t="shared" si="10"/>
        <v>0</v>
      </c>
      <c r="T1200" s="2">
        <f t="shared" si="15"/>
        <v>0</v>
      </c>
    </row>
    <row r="1201" spans="8:20" x14ac:dyDescent="0.3">
      <c r="H1201" s="2">
        <f t="shared" si="13"/>
        <v>0</v>
      </c>
      <c r="M1201" s="2">
        <f t="shared" si="14"/>
        <v>0</v>
      </c>
      <c r="N1201" s="2">
        <f t="shared" si="10"/>
        <v>0</v>
      </c>
      <c r="T1201" s="2">
        <f t="shared" si="15"/>
        <v>0</v>
      </c>
    </row>
    <row r="1202" spans="8:20" x14ac:dyDescent="0.3">
      <c r="H1202" s="2">
        <f t="shared" si="13"/>
        <v>0</v>
      </c>
      <c r="M1202" s="2">
        <f t="shared" si="14"/>
        <v>0</v>
      </c>
      <c r="N1202" s="2">
        <f t="shared" si="10"/>
        <v>0</v>
      </c>
      <c r="T1202" s="2">
        <f t="shared" si="15"/>
        <v>0</v>
      </c>
    </row>
    <row r="1203" spans="8:20" x14ac:dyDescent="0.3">
      <c r="H1203" s="2">
        <f t="shared" si="13"/>
        <v>0</v>
      </c>
      <c r="M1203" s="2">
        <f t="shared" si="14"/>
        <v>0</v>
      </c>
      <c r="N1203" s="2">
        <f t="shared" si="10"/>
        <v>0</v>
      </c>
      <c r="T1203" s="2">
        <f t="shared" si="15"/>
        <v>0</v>
      </c>
    </row>
    <row r="1204" spans="8:20" x14ac:dyDescent="0.3">
      <c r="H1204" s="2">
        <f t="shared" si="13"/>
        <v>0</v>
      </c>
      <c r="M1204" s="2">
        <f t="shared" si="14"/>
        <v>0</v>
      </c>
      <c r="N1204" s="2">
        <f t="shared" si="10"/>
        <v>0</v>
      </c>
      <c r="T1204" s="2">
        <f t="shared" si="15"/>
        <v>0</v>
      </c>
    </row>
    <row r="1205" spans="8:20" x14ac:dyDescent="0.3">
      <c r="H1205" s="2">
        <f t="shared" si="13"/>
        <v>0</v>
      </c>
      <c r="M1205" s="2">
        <f t="shared" si="14"/>
        <v>0</v>
      </c>
      <c r="N1205" s="2">
        <f t="shared" si="10"/>
        <v>0</v>
      </c>
      <c r="T1205" s="2">
        <f t="shared" si="15"/>
        <v>0</v>
      </c>
    </row>
    <row r="1206" spans="8:20" x14ac:dyDescent="0.3">
      <c r="H1206" s="2">
        <f t="shared" si="13"/>
        <v>0</v>
      </c>
      <c r="M1206" s="2">
        <f t="shared" si="14"/>
        <v>0</v>
      </c>
      <c r="N1206" s="2">
        <f t="shared" si="10"/>
        <v>0</v>
      </c>
      <c r="T1206" s="2">
        <f t="shared" si="15"/>
        <v>0</v>
      </c>
    </row>
    <row r="1207" spans="8:20" x14ac:dyDescent="0.3">
      <c r="H1207" s="2">
        <f t="shared" si="13"/>
        <v>0</v>
      </c>
      <c r="M1207" s="2">
        <f t="shared" si="14"/>
        <v>0</v>
      </c>
      <c r="N1207" s="2">
        <f t="shared" si="10"/>
        <v>0</v>
      </c>
      <c r="T1207" s="2">
        <f t="shared" si="15"/>
        <v>0</v>
      </c>
    </row>
    <row r="1208" spans="8:20" x14ac:dyDescent="0.3">
      <c r="H1208" s="2">
        <f t="shared" si="13"/>
        <v>0</v>
      </c>
      <c r="M1208" s="2">
        <f t="shared" si="14"/>
        <v>0</v>
      </c>
      <c r="N1208" s="2">
        <f t="shared" si="10"/>
        <v>0</v>
      </c>
      <c r="T1208" s="2">
        <f t="shared" si="15"/>
        <v>0</v>
      </c>
    </row>
    <row r="1209" spans="8:20" x14ac:dyDescent="0.3">
      <c r="H1209" s="2">
        <f t="shared" si="13"/>
        <v>0</v>
      </c>
      <c r="M1209" s="2">
        <f t="shared" si="14"/>
        <v>0</v>
      </c>
      <c r="N1209" s="2">
        <f t="shared" si="10"/>
        <v>0</v>
      </c>
      <c r="T1209" s="2">
        <f t="shared" si="15"/>
        <v>0</v>
      </c>
    </row>
    <row r="1210" spans="8:20" x14ac:dyDescent="0.3">
      <c r="H1210" s="2">
        <f t="shared" si="13"/>
        <v>0</v>
      </c>
      <c r="M1210" s="2">
        <f t="shared" si="14"/>
        <v>0</v>
      </c>
      <c r="N1210" s="2">
        <f t="shared" si="10"/>
        <v>0</v>
      </c>
      <c r="T1210" s="2">
        <f t="shared" si="15"/>
        <v>0</v>
      </c>
    </row>
    <row r="1211" spans="8:20" x14ac:dyDescent="0.3">
      <c r="H1211" s="2">
        <f t="shared" si="13"/>
        <v>0</v>
      </c>
      <c r="M1211" s="2">
        <f t="shared" si="14"/>
        <v>0</v>
      </c>
      <c r="N1211" s="2">
        <f t="shared" si="10"/>
        <v>0</v>
      </c>
      <c r="T1211" s="2">
        <f t="shared" si="15"/>
        <v>0</v>
      </c>
    </row>
    <row r="1212" spans="8:20" x14ac:dyDescent="0.3">
      <c r="H1212" s="2">
        <f t="shared" si="13"/>
        <v>0</v>
      </c>
      <c r="M1212" s="2">
        <f t="shared" si="14"/>
        <v>0</v>
      </c>
      <c r="N1212" s="2">
        <f t="shared" si="10"/>
        <v>0</v>
      </c>
      <c r="T1212" s="2">
        <f t="shared" si="15"/>
        <v>0</v>
      </c>
    </row>
    <row r="1213" spans="8:20" x14ac:dyDescent="0.3">
      <c r="H1213" s="2">
        <f t="shared" si="13"/>
        <v>0</v>
      </c>
      <c r="M1213" s="2">
        <f t="shared" si="14"/>
        <v>0</v>
      </c>
      <c r="N1213" s="2">
        <f t="shared" si="10"/>
        <v>0</v>
      </c>
      <c r="T1213" s="2">
        <f t="shared" si="15"/>
        <v>0</v>
      </c>
    </row>
    <row r="1214" spans="8:20" x14ac:dyDescent="0.3">
      <c r="H1214" s="2">
        <f t="shared" si="13"/>
        <v>0</v>
      </c>
      <c r="M1214" s="2">
        <f t="shared" si="14"/>
        <v>0</v>
      </c>
      <c r="N1214" s="2">
        <f t="shared" si="10"/>
        <v>0</v>
      </c>
      <c r="T1214" s="2">
        <f t="shared" si="15"/>
        <v>0</v>
      </c>
    </row>
    <row r="1215" spans="8:20" x14ac:dyDescent="0.3">
      <c r="H1215" s="2">
        <f t="shared" si="13"/>
        <v>0</v>
      </c>
      <c r="M1215" s="2">
        <f t="shared" si="14"/>
        <v>0</v>
      </c>
      <c r="N1215" s="2">
        <f t="shared" si="10"/>
        <v>0</v>
      </c>
      <c r="T1215" s="2">
        <f t="shared" si="15"/>
        <v>0</v>
      </c>
    </row>
    <row r="1216" spans="8:20" x14ac:dyDescent="0.3">
      <c r="H1216" s="2">
        <f t="shared" si="13"/>
        <v>0</v>
      </c>
      <c r="M1216" s="2">
        <f t="shared" si="14"/>
        <v>0</v>
      </c>
      <c r="N1216" s="2">
        <f t="shared" si="10"/>
        <v>0</v>
      </c>
      <c r="T1216" s="2">
        <f t="shared" si="15"/>
        <v>0</v>
      </c>
    </row>
    <row r="1217" spans="8:20" x14ac:dyDescent="0.3">
      <c r="H1217" s="2">
        <f t="shared" si="13"/>
        <v>0</v>
      </c>
      <c r="M1217" s="2">
        <f t="shared" si="14"/>
        <v>0</v>
      </c>
      <c r="N1217" s="2">
        <f t="shared" ref="N1217:N1280" si="17">(E1217+J1217)/2</f>
        <v>0</v>
      </c>
      <c r="T1217" s="2">
        <f t="shared" si="15"/>
        <v>0</v>
      </c>
    </row>
    <row r="1218" spans="8:20" x14ac:dyDescent="0.3">
      <c r="H1218" s="2">
        <f t="shared" si="13"/>
        <v>0</v>
      </c>
      <c r="M1218" s="2">
        <f t="shared" si="14"/>
        <v>0</v>
      </c>
      <c r="N1218" s="2">
        <f t="shared" si="17"/>
        <v>0</v>
      </c>
      <c r="T1218" s="2">
        <f t="shared" si="15"/>
        <v>0</v>
      </c>
    </row>
    <row r="1219" spans="8:20" x14ac:dyDescent="0.3">
      <c r="H1219" s="2">
        <f t="shared" si="13"/>
        <v>0</v>
      </c>
      <c r="M1219" s="2">
        <f t="shared" si="14"/>
        <v>0</v>
      </c>
      <c r="N1219" s="2">
        <f t="shared" si="17"/>
        <v>0</v>
      </c>
      <c r="T1219" s="2">
        <f t="shared" si="15"/>
        <v>0</v>
      </c>
    </row>
    <row r="1220" spans="8:20" x14ac:dyDescent="0.3">
      <c r="H1220" s="2">
        <f t="shared" si="13"/>
        <v>0</v>
      </c>
      <c r="M1220" s="2">
        <f t="shared" si="14"/>
        <v>0</v>
      </c>
      <c r="N1220" s="2">
        <f t="shared" si="17"/>
        <v>0</v>
      </c>
      <c r="T1220" s="2">
        <f t="shared" si="15"/>
        <v>0</v>
      </c>
    </row>
    <row r="1221" spans="8:20" x14ac:dyDescent="0.3">
      <c r="H1221" s="2">
        <f t="shared" si="13"/>
        <v>0</v>
      </c>
      <c r="M1221" s="2">
        <f t="shared" si="14"/>
        <v>0</v>
      </c>
      <c r="N1221" s="2">
        <f t="shared" si="17"/>
        <v>0</v>
      </c>
      <c r="T1221" s="2">
        <f t="shared" si="15"/>
        <v>0</v>
      </c>
    </row>
    <row r="1222" spans="8:20" x14ac:dyDescent="0.3">
      <c r="H1222" s="2">
        <f t="shared" si="13"/>
        <v>0</v>
      </c>
      <c r="M1222" s="2">
        <f t="shared" si="14"/>
        <v>0</v>
      </c>
      <c r="N1222" s="2">
        <f t="shared" si="17"/>
        <v>0</v>
      </c>
      <c r="T1222" s="2">
        <f t="shared" si="15"/>
        <v>0</v>
      </c>
    </row>
    <row r="1223" spans="8:20" x14ac:dyDescent="0.3">
      <c r="H1223" s="2">
        <f t="shared" si="13"/>
        <v>0</v>
      </c>
      <c r="M1223" s="2">
        <f t="shared" si="14"/>
        <v>0</v>
      </c>
      <c r="N1223" s="2">
        <f t="shared" si="17"/>
        <v>0</v>
      </c>
      <c r="T1223" s="2">
        <f t="shared" si="15"/>
        <v>0</v>
      </c>
    </row>
    <row r="1224" spans="8:20" x14ac:dyDescent="0.3">
      <c r="H1224" s="2">
        <f t="shared" si="13"/>
        <v>0</v>
      </c>
      <c r="M1224" s="2">
        <f t="shared" si="14"/>
        <v>0</v>
      </c>
      <c r="N1224" s="2">
        <f t="shared" si="17"/>
        <v>0</v>
      </c>
      <c r="T1224" s="2">
        <f t="shared" si="15"/>
        <v>0</v>
      </c>
    </row>
    <row r="1225" spans="8:20" x14ac:dyDescent="0.3">
      <c r="H1225" s="2">
        <f t="shared" si="13"/>
        <v>0</v>
      </c>
      <c r="M1225" s="2">
        <f t="shared" si="14"/>
        <v>0</v>
      </c>
      <c r="N1225" s="2">
        <f t="shared" si="17"/>
        <v>0</v>
      </c>
      <c r="T1225" s="2">
        <f t="shared" si="15"/>
        <v>0</v>
      </c>
    </row>
    <row r="1226" spans="8:20" x14ac:dyDescent="0.3">
      <c r="H1226" s="2">
        <f t="shared" si="13"/>
        <v>0</v>
      </c>
      <c r="M1226" s="2">
        <f t="shared" si="14"/>
        <v>0</v>
      </c>
      <c r="N1226" s="2">
        <f t="shared" si="17"/>
        <v>0</v>
      </c>
      <c r="T1226" s="2">
        <f t="shared" si="15"/>
        <v>0</v>
      </c>
    </row>
    <row r="1227" spans="8:20" x14ac:dyDescent="0.3">
      <c r="H1227" s="2">
        <f t="shared" si="13"/>
        <v>0</v>
      </c>
      <c r="M1227" s="2">
        <f t="shared" si="14"/>
        <v>0</v>
      </c>
      <c r="N1227" s="2">
        <f t="shared" si="17"/>
        <v>0</v>
      </c>
      <c r="T1227" s="2">
        <f t="shared" si="15"/>
        <v>0</v>
      </c>
    </row>
    <row r="1228" spans="8:20" x14ac:dyDescent="0.3">
      <c r="H1228" s="2">
        <f t="shared" si="13"/>
        <v>0</v>
      </c>
      <c r="M1228" s="2">
        <f t="shared" si="14"/>
        <v>0</v>
      </c>
      <c r="N1228" s="2">
        <f t="shared" si="17"/>
        <v>0</v>
      </c>
      <c r="T1228" s="2">
        <f t="shared" si="15"/>
        <v>0</v>
      </c>
    </row>
    <row r="1229" spans="8:20" x14ac:dyDescent="0.3">
      <c r="H1229" s="2">
        <f t="shared" si="13"/>
        <v>0</v>
      </c>
      <c r="M1229" s="2">
        <f t="shared" si="14"/>
        <v>0</v>
      </c>
      <c r="N1229" s="2">
        <f t="shared" si="17"/>
        <v>0</v>
      </c>
      <c r="T1229" s="2">
        <f t="shared" si="15"/>
        <v>0</v>
      </c>
    </row>
    <row r="1230" spans="8:20" x14ac:dyDescent="0.3">
      <c r="H1230" s="2">
        <f t="shared" si="13"/>
        <v>0</v>
      </c>
      <c r="M1230" s="2">
        <f t="shared" si="14"/>
        <v>0</v>
      </c>
      <c r="N1230" s="2">
        <f t="shared" si="17"/>
        <v>0</v>
      </c>
      <c r="T1230" s="2">
        <f t="shared" si="15"/>
        <v>0</v>
      </c>
    </row>
    <row r="1231" spans="8:20" x14ac:dyDescent="0.3">
      <c r="H1231" s="2">
        <f t="shared" si="13"/>
        <v>0</v>
      </c>
      <c r="M1231" s="2">
        <f t="shared" si="14"/>
        <v>0</v>
      </c>
      <c r="N1231" s="2">
        <f t="shared" si="17"/>
        <v>0</v>
      </c>
      <c r="T1231" s="2">
        <f t="shared" si="15"/>
        <v>0</v>
      </c>
    </row>
    <row r="1232" spans="8:20" x14ac:dyDescent="0.3">
      <c r="H1232" s="2">
        <f t="shared" si="13"/>
        <v>0</v>
      </c>
      <c r="M1232" s="2">
        <f t="shared" si="14"/>
        <v>0</v>
      </c>
      <c r="N1232" s="2">
        <f t="shared" si="17"/>
        <v>0</v>
      </c>
      <c r="T1232" s="2">
        <f t="shared" si="15"/>
        <v>0</v>
      </c>
    </row>
    <row r="1233" spans="8:20" x14ac:dyDescent="0.3">
      <c r="H1233" s="2">
        <f t="shared" si="13"/>
        <v>0</v>
      </c>
      <c r="M1233" s="2">
        <f t="shared" si="14"/>
        <v>0</v>
      </c>
      <c r="N1233" s="2">
        <f t="shared" si="17"/>
        <v>0</v>
      </c>
      <c r="T1233" s="2">
        <f t="shared" si="15"/>
        <v>0</v>
      </c>
    </row>
    <row r="1234" spans="8:20" x14ac:dyDescent="0.3">
      <c r="H1234" s="2">
        <f t="shared" si="13"/>
        <v>0</v>
      </c>
      <c r="M1234" s="2">
        <f t="shared" si="14"/>
        <v>0</v>
      </c>
      <c r="N1234" s="2">
        <f t="shared" si="17"/>
        <v>0</v>
      </c>
      <c r="T1234" s="2">
        <f t="shared" si="15"/>
        <v>0</v>
      </c>
    </row>
    <row r="1235" spans="8:20" x14ac:dyDescent="0.3">
      <c r="H1235" s="2">
        <f t="shared" si="13"/>
        <v>0</v>
      </c>
      <c r="M1235" s="2">
        <f t="shared" si="14"/>
        <v>0</v>
      </c>
      <c r="N1235" s="2">
        <f t="shared" si="17"/>
        <v>0</v>
      </c>
      <c r="T1235" s="2">
        <f t="shared" si="15"/>
        <v>0</v>
      </c>
    </row>
    <row r="1236" spans="8:20" x14ac:dyDescent="0.3">
      <c r="H1236" s="2">
        <f t="shared" ref="H1236:H1299" si="18">F1236+G1236/2</f>
        <v>0</v>
      </c>
      <c r="M1236" s="2">
        <f t="shared" ref="M1236:M1299" si="19">K1236+L1236/2</f>
        <v>0</v>
      </c>
      <c r="N1236" s="2">
        <f t="shared" si="17"/>
        <v>0</v>
      </c>
      <c r="T1236" s="2">
        <f t="shared" ref="T1236:T1299" si="20">R1236+S1236/2</f>
        <v>0</v>
      </c>
    </row>
    <row r="1237" spans="8:20" x14ac:dyDescent="0.3">
      <c r="H1237" s="2">
        <f t="shared" si="18"/>
        <v>0</v>
      </c>
      <c r="M1237" s="2">
        <f t="shared" si="19"/>
        <v>0</v>
      </c>
      <c r="N1237" s="2">
        <f t="shared" si="17"/>
        <v>0</v>
      </c>
      <c r="T1237" s="2">
        <f t="shared" si="20"/>
        <v>0</v>
      </c>
    </row>
    <row r="1238" spans="8:20" x14ac:dyDescent="0.3">
      <c r="H1238" s="2">
        <f t="shared" si="18"/>
        <v>0</v>
      </c>
      <c r="M1238" s="2">
        <f t="shared" si="19"/>
        <v>0</v>
      </c>
      <c r="N1238" s="2">
        <f t="shared" si="17"/>
        <v>0</v>
      </c>
      <c r="T1238" s="2">
        <f t="shared" si="20"/>
        <v>0</v>
      </c>
    </row>
    <row r="1239" spans="8:20" x14ac:dyDescent="0.3">
      <c r="H1239" s="2">
        <f t="shared" si="18"/>
        <v>0</v>
      </c>
      <c r="M1239" s="2">
        <f t="shared" si="19"/>
        <v>0</v>
      </c>
      <c r="N1239" s="2">
        <f t="shared" si="17"/>
        <v>0</v>
      </c>
      <c r="T1239" s="2">
        <f t="shared" si="20"/>
        <v>0</v>
      </c>
    </row>
    <row r="1240" spans="8:20" x14ac:dyDescent="0.3">
      <c r="H1240" s="2">
        <f t="shared" si="18"/>
        <v>0</v>
      </c>
      <c r="M1240" s="2">
        <f t="shared" si="19"/>
        <v>0</v>
      </c>
      <c r="N1240" s="2">
        <f t="shared" si="17"/>
        <v>0</v>
      </c>
      <c r="T1240" s="2">
        <f t="shared" si="20"/>
        <v>0</v>
      </c>
    </row>
    <row r="1241" spans="8:20" x14ac:dyDescent="0.3">
      <c r="H1241" s="2">
        <f t="shared" si="18"/>
        <v>0</v>
      </c>
      <c r="M1241" s="2">
        <f t="shared" si="19"/>
        <v>0</v>
      </c>
      <c r="N1241" s="2">
        <f t="shared" si="17"/>
        <v>0</v>
      </c>
      <c r="T1241" s="2">
        <f t="shared" si="20"/>
        <v>0</v>
      </c>
    </row>
    <row r="1242" spans="8:20" x14ac:dyDescent="0.3">
      <c r="H1242" s="2">
        <f t="shared" si="18"/>
        <v>0</v>
      </c>
      <c r="M1242" s="2">
        <f t="shared" si="19"/>
        <v>0</v>
      </c>
      <c r="N1242" s="2">
        <f t="shared" si="17"/>
        <v>0</v>
      </c>
      <c r="T1242" s="2">
        <f t="shared" si="20"/>
        <v>0</v>
      </c>
    </row>
    <row r="1243" spans="8:20" x14ac:dyDescent="0.3">
      <c r="H1243" s="2">
        <f t="shared" si="18"/>
        <v>0</v>
      </c>
      <c r="M1243" s="2">
        <f t="shared" si="19"/>
        <v>0</v>
      </c>
      <c r="N1243" s="2">
        <f t="shared" si="17"/>
        <v>0</v>
      </c>
      <c r="T1243" s="2">
        <f t="shared" si="20"/>
        <v>0</v>
      </c>
    </row>
    <row r="1244" spans="8:20" x14ac:dyDescent="0.3">
      <c r="H1244" s="2">
        <f t="shared" si="18"/>
        <v>0</v>
      </c>
      <c r="M1244" s="2">
        <f t="shared" si="19"/>
        <v>0</v>
      </c>
      <c r="N1244" s="2">
        <f t="shared" si="17"/>
        <v>0</v>
      </c>
      <c r="T1244" s="2">
        <f t="shared" si="20"/>
        <v>0</v>
      </c>
    </row>
    <row r="1245" spans="8:20" x14ac:dyDescent="0.3">
      <c r="H1245" s="2">
        <f t="shared" si="18"/>
        <v>0</v>
      </c>
      <c r="M1245" s="2">
        <f t="shared" si="19"/>
        <v>0</v>
      </c>
      <c r="N1245" s="2">
        <f t="shared" si="17"/>
        <v>0</v>
      </c>
      <c r="T1245" s="2">
        <f t="shared" si="20"/>
        <v>0</v>
      </c>
    </row>
    <row r="1246" spans="8:20" x14ac:dyDescent="0.3">
      <c r="H1246" s="2">
        <f t="shared" si="18"/>
        <v>0</v>
      </c>
      <c r="M1246" s="2">
        <f t="shared" si="19"/>
        <v>0</v>
      </c>
      <c r="N1246" s="2">
        <f t="shared" si="17"/>
        <v>0</v>
      </c>
      <c r="T1246" s="2">
        <f t="shared" si="20"/>
        <v>0</v>
      </c>
    </row>
    <row r="1247" spans="8:20" x14ac:dyDescent="0.3">
      <c r="H1247" s="2">
        <f t="shared" si="18"/>
        <v>0</v>
      </c>
      <c r="M1247" s="2">
        <f t="shared" si="19"/>
        <v>0</v>
      </c>
      <c r="N1247" s="2">
        <f t="shared" si="17"/>
        <v>0</v>
      </c>
      <c r="T1247" s="2">
        <f t="shared" si="20"/>
        <v>0</v>
      </c>
    </row>
    <row r="1248" spans="8:20" x14ac:dyDescent="0.3">
      <c r="H1248" s="2">
        <f t="shared" si="18"/>
        <v>0</v>
      </c>
      <c r="M1248" s="2">
        <f t="shared" si="19"/>
        <v>0</v>
      </c>
      <c r="N1248" s="2">
        <f t="shared" si="17"/>
        <v>0</v>
      </c>
      <c r="T1248" s="2">
        <f t="shared" si="20"/>
        <v>0</v>
      </c>
    </row>
    <row r="1249" spans="8:20" x14ac:dyDescent="0.3">
      <c r="H1249" s="2">
        <f t="shared" si="18"/>
        <v>0</v>
      </c>
      <c r="M1249" s="2">
        <f t="shared" si="19"/>
        <v>0</v>
      </c>
      <c r="N1249" s="2">
        <f t="shared" si="17"/>
        <v>0</v>
      </c>
      <c r="T1249" s="2">
        <f t="shared" si="20"/>
        <v>0</v>
      </c>
    </row>
    <row r="1250" spans="8:20" x14ac:dyDescent="0.3">
      <c r="H1250" s="2">
        <f t="shared" si="18"/>
        <v>0</v>
      </c>
      <c r="M1250" s="2">
        <f t="shared" si="19"/>
        <v>0</v>
      </c>
      <c r="N1250" s="2">
        <f t="shared" si="17"/>
        <v>0</v>
      </c>
      <c r="T1250" s="2">
        <f t="shared" si="20"/>
        <v>0</v>
      </c>
    </row>
    <row r="1251" spans="8:20" x14ac:dyDescent="0.3">
      <c r="H1251" s="2">
        <f t="shared" si="18"/>
        <v>0</v>
      </c>
      <c r="M1251" s="2">
        <f t="shared" si="19"/>
        <v>0</v>
      </c>
      <c r="N1251" s="2">
        <f t="shared" si="17"/>
        <v>0</v>
      </c>
      <c r="T1251" s="2">
        <f t="shared" si="20"/>
        <v>0</v>
      </c>
    </row>
    <row r="1252" spans="8:20" x14ac:dyDescent="0.3">
      <c r="H1252" s="2">
        <f t="shared" si="18"/>
        <v>0</v>
      </c>
      <c r="M1252" s="2">
        <f t="shared" si="19"/>
        <v>0</v>
      </c>
      <c r="N1252" s="2">
        <f t="shared" si="17"/>
        <v>0</v>
      </c>
      <c r="T1252" s="2">
        <f t="shared" si="20"/>
        <v>0</v>
      </c>
    </row>
    <row r="1253" spans="8:20" x14ac:dyDescent="0.3">
      <c r="H1253" s="2">
        <f t="shared" si="18"/>
        <v>0</v>
      </c>
      <c r="M1253" s="2">
        <f t="shared" si="19"/>
        <v>0</v>
      </c>
      <c r="N1253" s="2">
        <f t="shared" si="17"/>
        <v>0</v>
      </c>
      <c r="T1253" s="2">
        <f t="shared" si="20"/>
        <v>0</v>
      </c>
    </row>
    <row r="1254" spans="8:20" x14ac:dyDescent="0.3">
      <c r="H1254" s="2">
        <f t="shared" si="18"/>
        <v>0</v>
      </c>
      <c r="M1254" s="2">
        <f t="shared" si="19"/>
        <v>0</v>
      </c>
      <c r="N1254" s="2">
        <f t="shared" si="17"/>
        <v>0</v>
      </c>
      <c r="T1254" s="2">
        <f t="shared" si="20"/>
        <v>0</v>
      </c>
    </row>
    <row r="1255" spans="8:20" x14ac:dyDescent="0.3">
      <c r="H1255" s="2">
        <f t="shared" si="18"/>
        <v>0</v>
      </c>
      <c r="M1255" s="2">
        <f t="shared" si="19"/>
        <v>0</v>
      </c>
      <c r="N1255" s="2">
        <f t="shared" si="17"/>
        <v>0</v>
      </c>
      <c r="T1255" s="2">
        <f t="shared" si="20"/>
        <v>0</v>
      </c>
    </row>
    <row r="1256" spans="8:20" x14ac:dyDescent="0.3">
      <c r="H1256" s="2">
        <f t="shared" si="18"/>
        <v>0</v>
      </c>
      <c r="M1256" s="2">
        <f t="shared" si="19"/>
        <v>0</v>
      </c>
      <c r="N1256" s="2">
        <f t="shared" si="17"/>
        <v>0</v>
      </c>
      <c r="T1256" s="2">
        <f t="shared" si="20"/>
        <v>0</v>
      </c>
    </row>
    <row r="1257" spans="8:20" x14ac:dyDescent="0.3">
      <c r="H1257" s="2">
        <f t="shared" si="18"/>
        <v>0</v>
      </c>
      <c r="M1257" s="2">
        <f t="shared" si="19"/>
        <v>0</v>
      </c>
      <c r="N1257" s="2">
        <f t="shared" si="17"/>
        <v>0</v>
      </c>
      <c r="T1257" s="2">
        <f t="shared" si="20"/>
        <v>0</v>
      </c>
    </row>
    <row r="1258" spans="8:20" x14ac:dyDescent="0.3">
      <c r="H1258" s="2">
        <f t="shared" si="18"/>
        <v>0</v>
      </c>
      <c r="M1258" s="2">
        <f t="shared" si="19"/>
        <v>0</v>
      </c>
      <c r="N1258" s="2">
        <f t="shared" si="17"/>
        <v>0</v>
      </c>
      <c r="T1258" s="2">
        <f t="shared" si="20"/>
        <v>0</v>
      </c>
    </row>
    <row r="1259" spans="8:20" x14ac:dyDescent="0.3">
      <c r="H1259" s="2">
        <f t="shared" si="18"/>
        <v>0</v>
      </c>
      <c r="M1259" s="2">
        <f t="shared" si="19"/>
        <v>0</v>
      </c>
      <c r="N1259" s="2">
        <f t="shared" si="17"/>
        <v>0</v>
      </c>
      <c r="T1259" s="2">
        <f t="shared" si="20"/>
        <v>0</v>
      </c>
    </row>
    <row r="1260" spans="8:20" x14ac:dyDescent="0.3">
      <c r="H1260" s="2">
        <f t="shared" si="18"/>
        <v>0</v>
      </c>
      <c r="M1260" s="2">
        <f t="shared" si="19"/>
        <v>0</v>
      </c>
      <c r="N1260" s="2">
        <f t="shared" si="17"/>
        <v>0</v>
      </c>
      <c r="T1260" s="2">
        <f t="shared" si="20"/>
        <v>0</v>
      </c>
    </row>
    <row r="1261" spans="8:20" x14ac:dyDescent="0.3">
      <c r="H1261" s="2">
        <f t="shared" si="18"/>
        <v>0</v>
      </c>
      <c r="M1261" s="2">
        <f t="shared" si="19"/>
        <v>0</v>
      </c>
      <c r="N1261" s="2">
        <f t="shared" si="17"/>
        <v>0</v>
      </c>
      <c r="T1261" s="2">
        <f t="shared" si="20"/>
        <v>0</v>
      </c>
    </row>
    <row r="1262" spans="8:20" x14ac:dyDescent="0.3">
      <c r="H1262" s="2">
        <f t="shared" si="18"/>
        <v>0</v>
      </c>
      <c r="M1262" s="2">
        <f t="shared" si="19"/>
        <v>0</v>
      </c>
      <c r="N1262" s="2">
        <f t="shared" si="17"/>
        <v>0</v>
      </c>
      <c r="T1262" s="2">
        <f t="shared" si="20"/>
        <v>0</v>
      </c>
    </row>
    <row r="1263" spans="8:20" x14ac:dyDescent="0.3">
      <c r="H1263" s="2">
        <f t="shared" si="18"/>
        <v>0</v>
      </c>
      <c r="M1263" s="2">
        <f t="shared" si="19"/>
        <v>0</v>
      </c>
      <c r="N1263" s="2">
        <f t="shared" si="17"/>
        <v>0</v>
      </c>
      <c r="T1263" s="2">
        <f t="shared" si="20"/>
        <v>0</v>
      </c>
    </row>
    <row r="1264" spans="8:20" x14ac:dyDescent="0.3">
      <c r="H1264" s="2">
        <f t="shared" si="18"/>
        <v>0</v>
      </c>
      <c r="M1264" s="2">
        <f t="shared" si="19"/>
        <v>0</v>
      </c>
      <c r="N1264" s="2">
        <f t="shared" si="17"/>
        <v>0</v>
      </c>
      <c r="T1264" s="2">
        <f t="shared" si="20"/>
        <v>0</v>
      </c>
    </row>
    <row r="1265" spans="8:20" x14ac:dyDescent="0.3">
      <c r="H1265" s="2">
        <f t="shared" si="18"/>
        <v>0</v>
      </c>
      <c r="M1265" s="2">
        <f t="shared" si="19"/>
        <v>0</v>
      </c>
      <c r="N1265" s="2">
        <f t="shared" si="17"/>
        <v>0</v>
      </c>
      <c r="T1265" s="2">
        <f t="shared" si="20"/>
        <v>0</v>
      </c>
    </row>
    <row r="1266" spans="8:20" x14ac:dyDescent="0.3">
      <c r="H1266" s="2">
        <f t="shared" si="18"/>
        <v>0</v>
      </c>
      <c r="M1266" s="2">
        <f t="shared" si="19"/>
        <v>0</v>
      </c>
      <c r="N1266" s="2">
        <f t="shared" si="17"/>
        <v>0</v>
      </c>
      <c r="T1266" s="2">
        <f t="shared" si="20"/>
        <v>0</v>
      </c>
    </row>
    <row r="1267" spans="8:20" x14ac:dyDescent="0.3">
      <c r="H1267" s="2">
        <f t="shared" si="18"/>
        <v>0</v>
      </c>
      <c r="M1267" s="2">
        <f t="shared" si="19"/>
        <v>0</v>
      </c>
      <c r="N1267" s="2">
        <f t="shared" si="17"/>
        <v>0</v>
      </c>
      <c r="T1267" s="2">
        <f t="shared" si="20"/>
        <v>0</v>
      </c>
    </row>
    <row r="1268" spans="8:20" x14ac:dyDescent="0.3">
      <c r="H1268" s="2">
        <f t="shared" si="18"/>
        <v>0</v>
      </c>
      <c r="M1268" s="2">
        <f t="shared" si="19"/>
        <v>0</v>
      </c>
      <c r="N1268" s="2">
        <f t="shared" si="17"/>
        <v>0</v>
      </c>
      <c r="T1268" s="2">
        <f t="shared" si="20"/>
        <v>0</v>
      </c>
    </row>
    <row r="1269" spans="8:20" x14ac:dyDescent="0.3">
      <c r="H1269" s="2">
        <f t="shared" si="18"/>
        <v>0</v>
      </c>
      <c r="M1269" s="2">
        <f t="shared" si="19"/>
        <v>0</v>
      </c>
      <c r="N1269" s="2">
        <f t="shared" si="17"/>
        <v>0</v>
      </c>
      <c r="T1269" s="2">
        <f t="shared" si="20"/>
        <v>0</v>
      </c>
    </row>
    <row r="1270" spans="8:20" x14ac:dyDescent="0.3">
      <c r="H1270" s="2">
        <f t="shared" si="18"/>
        <v>0</v>
      </c>
      <c r="M1270" s="2">
        <f t="shared" si="19"/>
        <v>0</v>
      </c>
      <c r="N1270" s="2">
        <f t="shared" si="17"/>
        <v>0</v>
      </c>
      <c r="T1270" s="2">
        <f t="shared" si="20"/>
        <v>0</v>
      </c>
    </row>
    <row r="1271" spans="8:20" x14ac:dyDescent="0.3">
      <c r="H1271" s="2">
        <f t="shared" si="18"/>
        <v>0</v>
      </c>
      <c r="M1271" s="2">
        <f t="shared" si="19"/>
        <v>0</v>
      </c>
      <c r="N1271" s="2">
        <f t="shared" si="17"/>
        <v>0</v>
      </c>
      <c r="T1271" s="2">
        <f t="shared" si="20"/>
        <v>0</v>
      </c>
    </row>
    <row r="1272" spans="8:20" x14ac:dyDescent="0.3">
      <c r="H1272" s="2">
        <f t="shared" si="18"/>
        <v>0</v>
      </c>
      <c r="M1272" s="2">
        <f t="shared" si="19"/>
        <v>0</v>
      </c>
      <c r="N1272" s="2">
        <f t="shared" si="17"/>
        <v>0</v>
      </c>
      <c r="T1272" s="2">
        <f t="shared" si="20"/>
        <v>0</v>
      </c>
    </row>
    <row r="1273" spans="8:20" x14ac:dyDescent="0.3">
      <c r="H1273" s="2">
        <f t="shared" si="18"/>
        <v>0</v>
      </c>
      <c r="M1273" s="2">
        <f t="shared" si="19"/>
        <v>0</v>
      </c>
      <c r="N1273" s="2">
        <f t="shared" si="17"/>
        <v>0</v>
      </c>
      <c r="T1273" s="2">
        <f t="shared" si="20"/>
        <v>0</v>
      </c>
    </row>
    <row r="1274" spans="8:20" x14ac:dyDescent="0.3">
      <c r="H1274" s="2">
        <f t="shared" si="18"/>
        <v>0</v>
      </c>
      <c r="M1274" s="2">
        <f t="shared" si="19"/>
        <v>0</v>
      </c>
      <c r="N1274" s="2">
        <f t="shared" si="17"/>
        <v>0</v>
      </c>
      <c r="T1274" s="2">
        <f t="shared" si="20"/>
        <v>0</v>
      </c>
    </row>
    <row r="1275" spans="8:20" x14ac:dyDescent="0.3">
      <c r="H1275" s="2">
        <f t="shared" si="18"/>
        <v>0</v>
      </c>
      <c r="M1275" s="2">
        <f t="shared" si="19"/>
        <v>0</v>
      </c>
      <c r="N1275" s="2">
        <f t="shared" si="17"/>
        <v>0</v>
      </c>
      <c r="T1275" s="2">
        <f t="shared" si="20"/>
        <v>0</v>
      </c>
    </row>
    <row r="1276" spans="8:20" x14ac:dyDescent="0.3">
      <c r="H1276" s="2">
        <f t="shared" si="18"/>
        <v>0</v>
      </c>
      <c r="M1276" s="2">
        <f t="shared" si="19"/>
        <v>0</v>
      </c>
      <c r="N1276" s="2">
        <f t="shared" si="17"/>
        <v>0</v>
      </c>
      <c r="T1276" s="2">
        <f t="shared" si="20"/>
        <v>0</v>
      </c>
    </row>
    <row r="1277" spans="8:20" x14ac:dyDescent="0.3">
      <c r="H1277" s="2">
        <f t="shared" si="18"/>
        <v>0</v>
      </c>
      <c r="M1277" s="2">
        <f t="shared" si="19"/>
        <v>0</v>
      </c>
      <c r="N1277" s="2">
        <f t="shared" si="17"/>
        <v>0</v>
      </c>
      <c r="T1277" s="2">
        <f t="shared" si="20"/>
        <v>0</v>
      </c>
    </row>
    <row r="1278" spans="8:20" x14ac:dyDescent="0.3">
      <c r="H1278" s="2">
        <f t="shared" si="18"/>
        <v>0</v>
      </c>
      <c r="M1278" s="2">
        <f t="shared" si="19"/>
        <v>0</v>
      </c>
      <c r="N1278" s="2">
        <f t="shared" si="17"/>
        <v>0</v>
      </c>
      <c r="T1278" s="2">
        <f t="shared" si="20"/>
        <v>0</v>
      </c>
    </row>
    <row r="1279" spans="8:20" x14ac:dyDescent="0.3">
      <c r="H1279" s="2">
        <f t="shared" si="18"/>
        <v>0</v>
      </c>
      <c r="M1279" s="2">
        <f t="shared" si="19"/>
        <v>0</v>
      </c>
      <c r="N1279" s="2">
        <f t="shared" si="17"/>
        <v>0</v>
      </c>
      <c r="T1279" s="2">
        <f t="shared" si="20"/>
        <v>0</v>
      </c>
    </row>
    <row r="1280" spans="8:20" x14ac:dyDescent="0.3">
      <c r="H1280" s="2">
        <f t="shared" si="18"/>
        <v>0</v>
      </c>
      <c r="M1280" s="2">
        <f t="shared" si="19"/>
        <v>0</v>
      </c>
      <c r="N1280" s="2">
        <f t="shared" si="17"/>
        <v>0</v>
      </c>
      <c r="T1280" s="2">
        <f t="shared" si="20"/>
        <v>0</v>
      </c>
    </row>
    <row r="1281" spans="8:20" x14ac:dyDescent="0.3">
      <c r="H1281" s="2">
        <f t="shared" si="18"/>
        <v>0</v>
      </c>
      <c r="M1281" s="2">
        <f t="shared" si="19"/>
        <v>0</v>
      </c>
      <c r="N1281" s="2">
        <f t="shared" ref="N1281:N1344" si="21">(E1281+J1281)/2</f>
        <v>0</v>
      </c>
      <c r="T1281" s="2">
        <f t="shared" si="20"/>
        <v>0</v>
      </c>
    </row>
    <row r="1282" spans="8:20" x14ac:dyDescent="0.3">
      <c r="H1282" s="2">
        <f t="shared" si="18"/>
        <v>0</v>
      </c>
      <c r="M1282" s="2">
        <f t="shared" si="19"/>
        <v>0</v>
      </c>
      <c r="N1282" s="2">
        <f t="shared" si="21"/>
        <v>0</v>
      </c>
      <c r="T1282" s="2">
        <f t="shared" si="20"/>
        <v>0</v>
      </c>
    </row>
    <row r="1283" spans="8:20" x14ac:dyDescent="0.3">
      <c r="H1283" s="2">
        <f t="shared" si="18"/>
        <v>0</v>
      </c>
      <c r="M1283" s="2">
        <f t="shared" si="19"/>
        <v>0</v>
      </c>
      <c r="N1283" s="2">
        <f t="shared" si="21"/>
        <v>0</v>
      </c>
      <c r="T1283" s="2">
        <f t="shared" si="20"/>
        <v>0</v>
      </c>
    </row>
    <row r="1284" spans="8:20" x14ac:dyDescent="0.3">
      <c r="H1284" s="2">
        <f t="shared" si="18"/>
        <v>0</v>
      </c>
      <c r="M1284" s="2">
        <f t="shared" si="19"/>
        <v>0</v>
      </c>
      <c r="N1284" s="2">
        <f t="shared" si="21"/>
        <v>0</v>
      </c>
      <c r="T1284" s="2">
        <f t="shared" si="20"/>
        <v>0</v>
      </c>
    </row>
    <row r="1285" spans="8:20" x14ac:dyDescent="0.3">
      <c r="H1285" s="2">
        <f t="shared" si="18"/>
        <v>0</v>
      </c>
      <c r="M1285" s="2">
        <f t="shared" si="19"/>
        <v>0</v>
      </c>
      <c r="N1285" s="2">
        <f t="shared" si="21"/>
        <v>0</v>
      </c>
      <c r="T1285" s="2">
        <f t="shared" si="20"/>
        <v>0</v>
      </c>
    </row>
    <row r="1286" spans="8:20" x14ac:dyDescent="0.3">
      <c r="H1286" s="2">
        <f t="shared" si="18"/>
        <v>0</v>
      </c>
      <c r="M1286" s="2">
        <f t="shared" si="19"/>
        <v>0</v>
      </c>
      <c r="N1286" s="2">
        <f t="shared" si="21"/>
        <v>0</v>
      </c>
      <c r="T1286" s="2">
        <f t="shared" si="20"/>
        <v>0</v>
      </c>
    </row>
    <row r="1287" spans="8:20" x14ac:dyDescent="0.3">
      <c r="H1287" s="2">
        <f t="shared" si="18"/>
        <v>0</v>
      </c>
      <c r="M1287" s="2">
        <f t="shared" si="19"/>
        <v>0</v>
      </c>
      <c r="N1287" s="2">
        <f t="shared" si="21"/>
        <v>0</v>
      </c>
      <c r="T1287" s="2">
        <f t="shared" si="20"/>
        <v>0</v>
      </c>
    </row>
    <row r="1288" spans="8:20" x14ac:dyDescent="0.3">
      <c r="H1288" s="2">
        <f t="shared" si="18"/>
        <v>0</v>
      </c>
      <c r="M1288" s="2">
        <f t="shared" si="19"/>
        <v>0</v>
      </c>
      <c r="N1288" s="2">
        <f t="shared" si="21"/>
        <v>0</v>
      </c>
      <c r="T1288" s="2">
        <f t="shared" si="20"/>
        <v>0</v>
      </c>
    </row>
    <row r="1289" spans="8:20" x14ac:dyDescent="0.3">
      <c r="H1289" s="2">
        <f t="shared" si="18"/>
        <v>0</v>
      </c>
      <c r="M1289" s="2">
        <f t="shared" si="19"/>
        <v>0</v>
      </c>
      <c r="N1289" s="2">
        <f t="shared" si="21"/>
        <v>0</v>
      </c>
      <c r="T1289" s="2">
        <f t="shared" si="20"/>
        <v>0</v>
      </c>
    </row>
    <row r="1290" spans="8:20" x14ac:dyDescent="0.3">
      <c r="H1290" s="2">
        <f t="shared" si="18"/>
        <v>0</v>
      </c>
      <c r="M1290" s="2">
        <f t="shared" si="19"/>
        <v>0</v>
      </c>
      <c r="N1290" s="2">
        <f t="shared" si="21"/>
        <v>0</v>
      </c>
      <c r="T1290" s="2">
        <f t="shared" si="20"/>
        <v>0</v>
      </c>
    </row>
    <row r="1291" spans="8:20" x14ac:dyDescent="0.3">
      <c r="H1291" s="2">
        <f t="shared" si="18"/>
        <v>0</v>
      </c>
      <c r="M1291" s="2">
        <f t="shared" si="19"/>
        <v>0</v>
      </c>
      <c r="N1291" s="2">
        <f t="shared" si="21"/>
        <v>0</v>
      </c>
      <c r="T1291" s="2">
        <f t="shared" si="20"/>
        <v>0</v>
      </c>
    </row>
    <row r="1292" spans="8:20" x14ac:dyDescent="0.3">
      <c r="H1292" s="2">
        <f t="shared" si="18"/>
        <v>0</v>
      </c>
      <c r="M1292" s="2">
        <f t="shared" si="19"/>
        <v>0</v>
      </c>
      <c r="N1292" s="2">
        <f t="shared" si="21"/>
        <v>0</v>
      </c>
      <c r="T1292" s="2">
        <f t="shared" si="20"/>
        <v>0</v>
      </c>
    </row>
    <row r="1293" spans="8:20" x14ac:dyDescent="0.3">
      <c r="H1293" s="2">
        <f t="shared" si="18"/>
        <v>0</v>
      </c>
      <c r="M1293" s="2">
        <f t="shared" si="19"/>
        <v>0</v>
      </c>
      <c r="N1293" s="2">
        <f t="shared" si="21"/>
        <v>0</v>
      </c>
      <c r="T1293" s="2">
        <f t="shared" si="20"/>
        <v>0</v>
      </c>
    </row>
    <row r="1294" spans="8:20" x14ac:dyDescent="0.3">
      <c r="H1294" s="2">
        <f t="shared" si="18"/>
        <v>0</v>
      </c>
      <c r="M1294" s="2">
        <f t="shared" si="19"/>
        <v>0</v>
      </c>
      <c r="N1294" s="2">
        <f t="shared" si="21"/>
        <v>0</v>
      </c>
      <c r="T1294" s="2">
        <f t="shared" si="20"/>
        <v>0</v>
      </c>
    </row>
    <row r="1295" spans="8:20" x14ac:dyDescent="0.3">
      <c r="H1295" s="2">
        <f t="shared" si="18"/>
        <v>0</v>
      </c>
      <c r="M1295" s="2">
        <f t="shared" si="19"/>
        <v>0</v>
      </c>
      <c r="N1295" s="2">
        <f t="shared" si="21"/>
        <v>0</v>
      </c>
      <c r="T1295" s="2">
        <f t="shared" si="20"/>
        <v>0</v>
      </c>
    </row>
    <row r="1296" spans="8:20" x14ac:dyDescent="0.3">
      <c r="H1296" s="2">
        <f t="shared" si="18"/>
        <v>0</v>
      </c>
      <c r="M1296" s="2">
        <f t="shared" si="19"/>
        <v>0</v>
      </c>
      <c r="N1296" s="2">
        <f t="shared" si="21"/>
        <v>0</v>
      </c>
      <c r="T1296" s="2">
        <f t="shared" si="20"/>
        <v>0</v>
      </c>
    </row>
    <row r="1297" spans="8:20" x14ac:dyDescent="0.3">
      <c r="H1297" s="2">
        <f t="shared" si="18"/>
        <v>0</v>
      </c>
      <c r="M1297" s="2">
        <f t="shared" si="19"/>
        <v>0</v>
      </c>
      <c r="N1297" s="2">
        <f t="shared" si="21"/>
        <v>0</v>
      </c>
      <c r="T1297" s="2">
        <f t="shared" si="20"/>
        <v>0</v>
      </c>
    </row>
    <row r="1298" spans="8:20" x14ac:dyDescent="0.3">
      <c r="H1298" s="2">
        <f t="shared" si="18"/>
        <v>0</v>
      </c>
      <c r="M1298" s="2">
        <f t="shared" si="19"/>
        <v>0</v>
      </c>
      <c r="N1298" s="2">
        <f t="shared" si="21"/>
        <v>0</v>
      </c>
      <c r="T1298" s="2">
        <f t="shared" si="20"/>
        <v>0</v>
      </c>
    </row>
    <row r="1299" spans="8:20" x14ac:dyDescent="0.3">
      <c r="H1299" s="2">
        <f t="shared" si="18"/>
        <v>0</v>
      </c>
      <c r="M1299" s="2">
        <f t="shared" si="19"/>
        <v>0</v>
      </c>
      <c r="N1299" s="2">
        <f t="shared" si="21"/>
        <v>0</v>
      </c>
      <c r="T1299" s="2">
        <f t="shared" si="20"/>
        <v>0</v>
      </c>
    </row>
    <row r="1300" spans="8:20" x14ac:dyDescent="0.3">
      <c r="H1300" s="2">
        <f t="shared" ref="H1300:H1363" si="22">F1300+G1300/2</f>
        <v>0</v>
      </c>
      <c r="M1300" s="2">
        <f t="shared" ref="M1300:M1363" si="23">K1300+L1300/2</f>
        <v>0</v>
      </c>
      <c r="N1300" s="2">
        <f t="shared" si="21"/>
        <v>0</v>
      </c>
      <c r="T1300" s="2">
        <f t="shared" ref="T1300:T1363" si="24">R1300+S1300/2</f>
        <v>0</v>
      </c>
    </row>
    <row r="1301" spans="8:20" x14ac:dyDescent="0.3">
      <c r="H1301" s="2">
        <f t="shared" si="22"/>
        <v>0</v>
      </c>
      <c r="M1301" s="2">
        <f t="shared" si="23"/>
        <v>0</v>
      </c>
      <c r="N1301" s="2">
        <f t="shared" si="21"/>
        <v>0</v>
      </c>
      <c r="T1301" s="2">
        <f t="shared" si="24"/>
        <v>0</v>
      </c>
    </row>
    <row r="1302" spans="8:20" x14ac:dyDescent="0.3">
      <c r="H1302" s="2">
        <f t="shared" si="22"/>
        <v>0</v>
      </c>
      <c r="M1302" s="2">
        <f t="shared" si="23"/>
        <v>0</v>
      </c>
      <c r="N1302" s="2">
        <f t="shared" si="21"/>
        <v>0</v>
      </c>
      <c r="T1302" s="2">
        <f t="shared" si="24"/>
        <v>0</v>
      </c>
    </row>
    <row r="1303" spans="8:20" x14ac:dyDescent="0.3">
      <c r="H1303" s="2">
        <f t="shared" si="22"/>
        <v>0</v>
      </c>
      <c r="M1303" s="2">
        <f t="shared" si="23"/>
        <v>0</v>
      </c>
      <c r="N1303" s="2">
        <f t="shared" si="21"/>
        <v>0</v>
      </c>
      <c r="T1303" s="2">
        <f t="shared" si="24"/>
        <v>0</v>
      </c>
    </row>
    <row r="1304" spans="8:20" x14ac:dyDescent="0.3">
      <c r="H1304" s="2">
        <f t="shared" si="22"/>
        <v>0</v>
      </c>
      <c r="M1304" s="2">
        <f t="shared" si="23"/>
        <v>0</v>
      </c>
      <c r="N1304" s="2">
        <f t="shared" si="21"/>
        <v>0</v>
      </c>
      <c r="T1304" s="2">
        <f t="shared" si="24"/>
        <v>0</v>
      </c>
    </row>
    <row r="1305" spans="8:20" x14ac:dyDescent="0.3">
      <c r="H1305" s="2">
        <f t="shared" si="22"/>
        <v>0</v>
      </c>
      <c r="M1305" s="2">
        <f t="shared" si="23"/>
        <v>0</v>
      </c>
      <c r="N1305" s="2">
        <f t="shared" si="21"/>
        <v>0</v>
      </c>
      <c r="T1305" s="2">
        <f t="shared" si="24"/>
        <v>0</v>
      </c>
    </row>
    <row r="1306" spans="8:20" x14ac:dyDescent="0.3">
      <c r="H1306" s="2">
        <f t="shared" si="22"/>
        <v>0</v>
      </c>
      <c r="M1306" s="2">
        <f t="shared" si="23"/>
        <v>0</v>
      </c>
      <c r="N1306" s="2">
        <f t="shared" si="21"/>
        <v>0</v>
      </c>
      <c r="T1306" s="2">
        <f t="shared" si="24"/>
        <v>0</v>
      </c>
    </row>
    <row r="1307" spans="8:20" x14ac:dyDescent="0.3">
      <c r="H1307" s="2">
        <f t="shared" si="22"/>
        <v>0</v>
      </c>
      <c r="M1307" s="2">
        <f t="shared" si="23"/>
        <v>0</v>
      </c>
      <c r="N1307" s="2">
        <f t="shared" si="21"/>
        <v>0</v>
      </c>
      <c r="T1307" s="2">
        <f t="shared" si="24"/>
        <v>0</v>
      </c>
    </row>
    <row r="1308" spans="8:20" x14ac:dyDescent="0.3">
      <c r="H1308" s="2">
        <f t="shared" si="22"/>
        <v>0</v>
      </c>
      <c r="M1308" s="2">
        <f t="shared" si="23"/>
        <v>0</v>
      </c>
      <c r="N1308" s="2">
        <f t="shared" si="21"/>
        <v>0</v>
      </c>
      <c r="T1308" s="2">
        <f t="shared" si="24"/>
        <v>0</v>
      </c>
    </row>
    <row r="1309" spans="8:20" x14ac:dyDescent="0.3">
      <c r="H1309" s="2">
        <f t="shared" si="22"/>
        <v>0</v>
      </c>
      <c r="M1309" s="2">
        <f t="shared" si="23"/>
        <v>0</v>
      </c>
      <c r="N1309" s="2">
        <f t="shared" si="21"/>
        <v>0</v>
      </c>
      <c r="T1309" s="2">
        <f t="shared" si="24"/>
        <v>0</v>
      </c>
    </row>
    <row r="1310" spans="8:20" x14ac:dyDescent="0.3">
      <c r="H1310" s="2">
        <f t="shared" si="22"/>
        <v>0</v>
      </c>
      <c r="M1310" s="2">
        <f t="shared" si="23"/>
        <v>0</v>
      </c>
      <c r="N1310" s="2">
        <f t="shared" si="21"/>
        <v>0</v>
      </c>
      <c r="T1310" s="2">
        <f t="shared" si="24"/>
        <v>0</v>
      </c>
    </row>
    <row r="1311" spans="8:20" x14ac:dyDescent="0.3">
      <c r="H1311" s="2">
        <f t="shared" si="22"/>
        <v>0</v>
      </c>
      <c r="M1311" s="2">
        <f t="shared" si="23"/>
        <v>0</v>
      </c>
      <c r="N1311" s="2">
        <f t="shared" si="21"/>
        <v>0</v>
      </c>
      <c r="T1311" s="2">
        <f t="shared" si="24"/>
        <v>0</v>
      </c>
    </row>
    <row r="1312" spans="8:20" x14ac:dyDescent="0.3">
      <c r="H1312" s="2">
        <f t="shared" si="22"/>
        <v>0</v>
      </c>
      <c r="M1312" s="2">
        <f t="shared" si="23"/>
        <v>0</v>
      </c>
      <c r="N1312" s="2">
        <f t="shared" si="21"/>
        <v>0</v>
      </c>
      <c r="T1312" s="2">
        <f t="shared" si="24"/>
        <v>0</v>
      </c>
    </row>
    <row r="1313" spans="8:20" x14ac:dyDescent="0.3">
      <c r="H1313" s="2">
        <f t="shared" si="22"/>
        <v>0</v>
      </c>
      <c r="M1313" s="2">
        <f t="shared" si="23"/>
        <v>0</v>
      </c>
      <c r="N1313" s="2">
        <f t="shared" si="21"/>
        <v>0</v>
      </c>
      <c r="T1313" s="2">
        <f t="shared" si="24"/>
        <v>0</v>
      </c>
    </row>
    <row r="1314" spans="8:20" x14ac:dyDescent="0.3">
      <c r="H1314" s="2">
        <f t="shared" si="22"/>
        <v>0</v>
      </c>
      <c r="M1314" s="2">
        <f t="shared" si="23"/>
        <v>0</v>
      </c>
      <c r="N1314" s="2">
        <f t="shared" si="21"/>
        <v>0</v>
      </c>
      <c r="T1314" s="2">
        <f t="shared" si="24"/>
        <v>0</v>
      </c>
    </row>
    <row r="1315" spans="8:20" x14ac:dyDescent="0.3">
      <c r="H1315" s="2">
        <f t="shared" si="22"/>
        <v>0</v>
      </c>
      <c r="M1315" s="2">
        <f t="shared" si="23"/>
        <v>0</v>
      </c>
      <c r="N1315" s="2">
        <f t="shared" si="21"/>
        <v>0</v>
      </c>
      <c r="T1315" s="2">
        <f t="shared" si="24"/>
        <v>0</v>
      </c>
    </row>
    <row r="1316" spans="8:20" x14ac:dyDescent="0.3">
      <c r="H1316" s="2">
        <f t="shared" si="22"/>
        <v>0</v>
      </c>
      <c r="M1316" s="2">
        <f t="shared" si="23"/>
        <v>0</v>
      </c>
      <c r="N1316" s="2">
        <f t="shared" si="21"/>
        <v>0</v>
      </c>
      <c r="T1316" s="2">
        <f t="shared" si="24"/>
        <v>0</v>
      </c>
    </row>
    <row r="1317" spans="8:20" x14ac:dyDescent="0.3">
      <c r="H1317" s="2">
        <f t="shared" si="22"/>
        <v>0</v>
      </c>
      <c r="M1317" s="2">
        <f t="shared" si="23"/>
        <v>0</v>
      </c>
      <c r="N1317" s="2">
        <f t="shared" si="21"/>
        <v>0</v>
      </c>
      <c r="T1317" s="2">
        <f t="shared" si="24"/>
        <v>0</v>
      </c>
    </row>
    <row r="1318" spans="8:20" x14ac:dyDescent="0.3">
      <c r="H1318" s="2">
        <f t="shared" si="22"/>
        <v>0</v>
      </c>
      <c r="M1318" s="2">
        <f t="shared" si="23"/>
        <v>0</v>
      </c>
      <c r="N1318" s="2">
        <f t="shared" si="21"/>
        <v>0</v>
      </c>
      <c r="T1318" s="2">
        <f t="shared" si="24"/>
        <v>0</v>
      </c>
    </row>
    <row r="1319" spans="8:20" x14ac:dyDescent="0.3">
      <c r="H1319" s="2">
        <f t="shared" si="22"/>
        <v>0</v>
      </c>
      <c r="M1319" s="2">
        <f t="shared" si="23"/>
        <v>0</v>
      </c>
      <c r="N1319" s="2">
        <f t="shared" si="21"/>
        <v>0</v>
      </c>
      <c r="T1319" s="2">
        <f t="shared" si="24"/>
        <v>0</v>
      </c>
    </row>
    <row r="1320" spans="8:20" x14ac:dyDescent="0.3">
      <c r="H1320" s="2">
        <f t="shared" si="22"/>
        <v>0</v>
      </c>
      <c r="M1320" s="2">
        <f t="shared" si="23"/>
        <v>0</v>
      </c>
      <c r="N1320" s="2">
        <f t="shared" si="21"/>
        <v>0</v>
      </c>
      <c r="T1320" s="2">
        <f t="shared" si="24"/>
        <v>0</v>
      </c>
    </row>
    <row r="1321" spans="8:20" x14ac:dyDescent="0.3">
      <c r="H1321" s="2">
        <f t="shared" si="22"/>
        <v>0</v>
      </c>
      <c r="M1321" s="2">
        <f t="shared" si="23"/>
        <v>0</v>
      </c>
      <c r="N1321" s="2">
        <f t="shared" si="21"/>
        <v>0</v>
      </c>
      <c r="T1321" s="2">
        <f t="shared" si="24"/>
        <v>0</v>
      </c>
    </row>
    <row r="1322" spans="8:20" x14ac:dyDescent="0.3">
      <c r="H1322" s="2">
        <f t="shared" si="22"/>
        <v>0</v>
      </c>
      <c r="M1322" s="2">
        <f t="shared" si="23"/>
        <v>0</v>
      </c>
      <c r="N1322" s="2">
        <f t="shared" si="21"/>
        <v>0</v>
      </c>
      <c r="T1322" s="2">
        <f t="shared" si="24"/>
        <v>0</v>
      </c>
    </row>
    <row r="1323" spans="8:20" x14ac:dyDescent="0.3">
      <c r="H1323" s="2">
        <f t="shared" si="22"/>
        <v>0</v>
      </c>
      <c r="M1323" s="2">
        <f t="shared" si="23"/>
        <v>0</v>
      </c>
      <c r="N1323" s="2">
        <f t="shared" si="21"/>
        <v>0</v>
      </c>
      <c r="T1323" s="2">
        <f t="shared" si="24"/>
        <v>0</v>
      </c>
    </row>
    <row r="1324" spans="8:20" x14ac:dyDescent="0.3">
      <c r="H1324" s="2">
        <f t="shared" si="22"/>
        <v>0</v>
      </c>
      <c r="M1324" s="2">
        <f t="shared" si="23"/>
        <v>0</v>
      </c>
      <c r="N1324" s="2">
        <f t="shared" si="21"/>
        <v>0</v>
      </c>
      <c r="T1324" s="2">
        <f t="shared" si="24"/>
        <v>0</v>
      </c>
    </row>
    <row r="1325" spans="8:20" x14ac:dyDescent="0.3">
      <c r="H1325" s="2">
        <f t="shared" si="22"/>
        <v>0</v>
      </c>
      <c r="M1325" s="2">
        <f t="shared" si="23"/>
        <v>0</v>
      </c>
      <c r="N1325" s="2">
        <f t="shared" si="21"/>
        <v>0</v>
      </c>
      <c r="T1325" s="2">
        <f t="shared" si="24"/>
        <v>0</v>
      </c>
    </row>
    <row r="1326" spans="8:20" x14ac:dyDescent="0.3">
      <c r="H1326" s="2">
        <f t="shared" si="22"/>
        <v>0</v>
      </c>
      <c r="M1326" s="2">
        <f t="shared" si="23"/>
        <v>0</v>
      </c>
      <c r="N1326" s="2">
        <f t="shared" si="21"/>
        <v>0</v>
      </c>
      <c r="T1326" s="2">
        <f t="shared" si="24"/>
        <v>0</v>
      </c>
    </row>
    <row r="1327" spans="8:20" x14ac:dyDescent="0.3">
      <c r="H1327" s="2">
        <f t="shared" si="22"/>
        <v>0</v>
      </c>
      <c r="M1327" s="2">
        <f t="shared" si="23"/>
        <v>0</v>
      </c>
      <c r="N1327" s="2">
        <f t="shared" si="21"/>
        <v>0</v>
      </c>
      <c r="T1327" s="2">
        <f t="shared" si="24"/>
        <v>0</v>
      </c>
    </row>
    <row r="1328" spans="8:20" x14ac:dyDescent="0.3">
      <c r="H1328" s="2">
        <f t="shared" si="22"/>
        <v>0</v>
      </c>
      <c r="M1328" s="2">
        <f t="shared" si="23"/>
        <v>0</v>
      </c>
      <c r="N1328" s="2">
        <f t="shared" si="21"/>
        <v>0</v>
      </c>
      <c r="T1328" s="2">
        <f t="shared" si="24"/>
        <v>0</v>
      </c>
    </row>
    <row r="1329" spans="8:20" x14ac:dyDescent="0.3">
      <c r="H1329" s="2">
        <f t="shared" si="22"/>
        <v>0</v>
      </c>
      <c r="M1329" s="2">
        <f t="shared" si="23"/>
        <v>0</v>
      </c>
      <c r="N1329" s="2">
        <f t="shared" si="21"/>
        <v>0</v>
      </c>
      <c r="T1329" s="2">
        <f t="shared" si="24"/>
        <v>0</v>
      </c>
    </row>
    <row r="1330" spans="8:20" x14ac:dyDescent="0.3">
      <c r="H1330" s="2">
        <f t="shared" si="22"/>
        <v>0</v>
      </c>
      <c r="M1330" s="2">
        <f t="shared" si="23"/>
        <v>0</v>
      </c>
      <c r="N1330" s="2">
        <f t="shared" si="21"/>
        <v>0</v>
      </c>
      <c r="T1330" s="2">
        <f t="shared" si="24"/>
        <v>0</v>
      </c>
    </row>
    <row r="1331" spans="8:20" x14ac:dyDescent="0.3">
      <c r="H1331" s="2">
        <f t="shared" si="22"/>
        <v>0</v>
      </c>
      <c r="M1331" s="2">
        <f t="shared" si="23"/>
        <v>0</v>
      </c>
      <c r="N1331" s="2">
        <f t="shared" si="21"/>
        <v>0</v>
      </c>
      <c r="T1331" s="2">
        <f t="shared" si="24"/>
        <v>0</v>
      </c>
    </row>
    <row r="1332" spans="8:20" x14ac:dyDescent="0.3">
      <c r="H1332" s="2">
        <f t="shared" si="22"/>
        <v>0</v>
      </c>
      <c r="M1332" s="2">
        <f t="shared" si="23"/>
        <v>0</v>
      </c>
      <c r="N1332" s="2">
        <f t="shared" si="21"/>
        <v>0</v>
      </c>
      <c r="T1332" s="2">
        <f t="shared" si="24"/>
        <v>0</v>
      </c>
    </row>
    <row r="1333" spans="8:20" x14ac:dyDescent="0.3">
      <c r="H1333" s="2">
        <f t="shared" si="22"/>
        <v>0</v>
      </c>
      <c r="M1333" s="2">
        <f t="shared" si="23"/>
        <v>0</v>
      </c>
      <c r="N1333" s="2">
        <f t="shared" si="21"/>
        <v>0</v>
      </c>
      <c r="T1333" s="2">
        <f t="shared" si="24"/>
        <v>0</v>
      </c>
    </row>
    <row r="1334" spans="8:20" x14ac:dyDescent="0.3">
      <c r="H1334" s="2">
        <f t="shared" si="22"/>
        <v>0</v>
      </c>
      <c r="M1334" s="2">
        <f t="shared" si="23"/>
        <v>0</v>
      </c>
      <c r="N1334" s="2">
        <f t="shared" si="21"/>
        <v>0</v>
      </c>
      <c r="T1334" s="2">
        <f t="shared" si="24"/>
        <v>0</v>
      </c>
    </row>
    <row r="1335" spans="8:20" x14ac:dyDescent="0.3">
      <c r="H1335" s="2">
        <f t="shared" si="22"/>
        <v>0</v>
      </c>
      <c r="M1335" s="2">
        <f t="shared" si="23"/>
        <v>0</v>
      </c>
      <c r="N1335" s="2">
        <f t="shared" si="21"/>
        <v>0</v>
      </c>
      <c r="T1335" s="2">
        <f t="shared" si="24"/>
        <v>0</v>
      </c>
    </row>
    <row r="1336" spans="8:20" x14ac:dyDescent="0.3">
      <c r="H1336" s="2">
        <f t="shared" si="22"/>
        <v>0</v>
      </c>
      <c r="M1336" s="2">
        <f t="shared" si="23"/>
        <v>0</v>
      </c>
      <c r="N1336" s="2">
        <f t="shared" si="21"/>
        <v>0</v>
      </c>
      <c r="T1336" s="2">
        <f t="shared" si="24"/>
        <v>0</v>
      </c>
    </row>
    <row r="1337" spans="8:20" x14ac:dyDescent="0.3">
      <c r="H1337" s="2">
        <f t="shared" si="22"/>
        <v>0</v>
      </c>
      <c r="M1337" s="2">
        <f t="shared" si="23"/>
        <v>0</v>
      </c>
      <c r="N1337" s="2">
        <f t="shared" si="21"/>
        <v>0</v>
      </c>
      <c r="T1337" s="2">
        <f t="shared" si="24"/>
        <v>0</v>
      </c>
    </row>
    <row r="1338" spans="8:20" x14ac:dyDescent="0.3">
      <c r="H1338" s="2">
        <f t="shared" si="22"/>
        <v>0</v>
      </c>
      <c r="M1338" s="2">
        <f t="shared" si="23"/>
        <v>0</v>
      </c>
      <c r="N1338" s="2">
        <f t="shared" si="21"/>
        <v>0</v>
      </c>
      <c r="T1338" s="2">
        <f t="shared" si="24"/>
        <v>0</v>
      </c>
    </row>
    <row r="1339" spans="8:20" x14ac:dyDescent="0.3">
      <c r="H1339" s="2">
        <f t="shared" si="22"/>
        <v>0</v>
      </c>
      <c r="M1339" s="2">
        <f t="shared" si="23"/>
        <v>0</v>
      </c>
      <c r="N1339" s="2">
        <f t="shared" si="21"/>
        <v>0</v>
      </c>
      <c r="T1339" s="2">
        <f t="shared" si="24"/>
        <v>0</v>
      </c>
    </row>
    <row r="1340" spans="8:20" x14ac:dyDescent="0.3">
      <c r="H1340" s="2">
        <f t="shared" si="22"/>
        <v>0</v>
      </c>
      <c r="M1340" s="2">
        <f t="shared" si="23"/>
        <v>0</v>
      </c>
      <c r="N1340" s="2">
        <f t="shared" si="21"/>
        <v>0</v>
      </c>
      <c r="T1340" s="2">
        <f t="shared" si="24"/>
        <v>0</v>
      </c>
    </row>
    <row r="1341" spans="8:20" x14ac:dyDescent="0.3">
      <c r="H1341" s="2">
        <f t="shared" si="22"/>
        <v>0</v>
      </c>
      <c r="M1341" s="2">
        <f t="shared" si="23"/>
        <v>0</v>
      </c>
      <c r="N1341" s="2">
        <f t="shared" si="21"/>
        <v>0</v>
      </c>
      <c r="T1341" s="2">
        <f t="shared" si="24"/>
        <v>0</v>
      </c>
    </row>
    <row r="1342" spans="8:20" x14ac:dyDescent="0.3">
      <c r="H1342" s="2">
        <f t="shared" si="22"/>
        <v>0</v>
      </c>
      <c r="M1342" s="2">
        <f t="shared" si="23"/>
        <v>0</v>
      </c>
      <c r="N1342" s="2">
        <f t="shared" si="21"/>
        <v>0</v>
      </c>
      <c r="T1342" s="2">
        <f t="shared" si="24"/>
        <v>0</v>
      </c>
    </row>
    <row r="1343" spans="8:20" x14ac:dyDescent="0.3">
      <c r="H1343" s="2">
        <f t="shared" si="22"/>
        <v>0</v>
      </c>
      <c r="M1343" s="2">
        <f t="shared" si="23"/>
        <v>0</v>
      </c>
      <c r="N1343" s="2">
        <f t="shared" si="21"/>
        <v>0</v>
      </c>
      <c r="T1343" s="2">
        <f t="shared" si="24"/>
        <v>0</v>
      </c>
    </row>
    <row r="1344" spans="8:20" x14ac:dyDescent="0.3">
      <c r="H1344" s="2">
        <f t="shared" si="22"/>
        <v>0</v>
      </c>
      <c r="M1344" s="2">
        <f t="shared" si="23"/>
        <v>0</v>
      </c>
      <c r="N1344" s="2">
        <f t="shared" si="21"/>
        <v>0</v>
      </c>
      <c r="T1344" s="2">
        <f t="shared" si="24"/>
        <v>0</v>
      </c>
    </row>
    <row r="1345" spans="8:20" x14ac:dyDescent="0.3">
      <c r="H1345" s="2">
        <f t="shared" si="22"/>
        <v>0</v>
      </c>
      <c r="M1345" s="2">
        <f t="shared" si="23"/>
        <v>0</v>
      </c>
      <c r="N1345" s="2">
        <f t="shared" ref="N1345:N1380" si="25">(E1345+J1345)/2</f>
        <v>0</v>
      </c>
      <c r="T1345" s="2">
        <f t="shared" si="24"/>
        <v>0</v>
      </c>
    </row>
    <row r="1346" spans="8:20" x14ac:dyDescent="0.3">
      <c r="H1346" s="2">
        <f t="shared" si="22"/>
        <v>0</v>
      </c>
      <c r="M1346" s="2">
        <f t="shared" si="23"/>
        <v>0</v>
      </c>
      <c r="N1346" s="2">
        <f t="shared" si="25"/>
        <v>0</v>
      </c>
      <c r="T1346" s="2">
        <f t="shared" si="24"/>
        <v>0</v>
      </c>
    </row>
    <row r="1347" spans="8:20" x14ac:dyDescent="0.3">
      <c r="H1347" s="2">
        <f t="shared" si="22"/>
        <v>0</v>
      </c>
      <c r="M1347" s="2">
        <f t="shared" si="23"/>
        <v>0</v>
      </c>
      <c r="N1347" s="2">
        <f t="shared" si="25"/>
        <v>0</v>
      </c>
      <c r="T1347" s="2">
        <f t="shared" si="24"/>
        <v>0</v>
      </c>
    </row>
    <row r="1348" spans="8:20" x14ac:dyDescent="0.3">
      <c r="H1348" s="2">
        <f t="shared" si="22"/>
        <v>0</v>
      </c>
      <c r="M1348" s="2">
        <f t="shared" si="23"/>
        <v>0</v>
      </c>
      <c r="N1348" s="2">
        <f t="shared" si="25"/>
        <v>0</v>
      </c>
      <c r="T1348" s="2">
        <f t="shared" si="24"/>
        <v>0</v>
      </c>
    </row>
    <row r="1349" spans="8:20" x14ac:dyDescent="0.3">
      <c r="H1349" s="2">
        <f t="shared" si="22"/>
        <v>0</v>
      </c>
      <c r="M1349" s="2">
        <f t="shared" si="23"/>
        <v>0</v>
      </c>
      <c r="N1349" s="2">
        <f t="shared" si="25"/>
        <v>0</v>
      </c>
      <c r="T1349" s="2">
        <f t="shared" si="24"/>
        <v>0</v>
      </c>
    </row>
    <row r="1350" spans="8:20" x14ac:dyDescent="0.3">
      <c r="H1350" s="2">
        <f t="shared" si="22"/>
        <v>0</v>
      </c>
      <c r="M1350" s="2">
        <f t="shared" si="23"/>
        <v>0</v>
      </c>
      <c r="N1350" s="2">
        <f t="shared" si="25"/>
        <v>0</v>
      </c>
      <c r="T1350" s="2">
        <f t="shared" si="24"/>
        <v>0</v>
      </c>
    </row>
    <row r="1351" spans="8:20" x14ac:dyDescent="0.3">
      <c r="H1351" s="2">
        <f t="shared" si="22"/>
        <v>0</v>
      </c>
      <c r="M1351" s="2">
        <f t="shared" si="23"/>
        <v>0</v>
      </c>
      <c r="N1351" s="2">
        <f t="shared" si="25"/>
        <v>0</v>
      </c>
      <c r="T1351" s="2">
        <f t="shared" si="24"/>
        <v>0</v>
      </c>
    </row>
    <row r="1352" spans="8:20" x14ac:dyDescent="0.3">
      <c r="H1352" s="2">
        <f t="shared" si="22"/>
        <v>0</v>
      </c>
      <c r="M1352" s="2">
        <f t="shared" si="23"/>
        <v>0</v>
      </c>
      <c r="N1352" s="2">
        <f t="shared" si="25"/>
        <v>0</v>
      </c>
      <c r="T1352" s="2">
        <f t="shared" si="24"/>
        <v>0</v>
      </c>
    </row>
    <row r="1353" spans="8:20" x14ac:dyDescent="0.3">
      <c r="H1353" s="2">
        <f t="shared" si="22"/>
        <v>0</v>
      </c>
      <c r="M1353" s="2">
        <f t="shared" si="23"/>
        <v>0</v>
      </c>
      <c r="N1353" s="2">
        <f t="shared" si="25"/>
        <v>0</v>
      </c>
      <c r="T1353" s="2">
        <f t="shared" si="24"/>
        <v>0</v>
      </c>
    </row>
    <row r="1354" spans="8:20" x14ac:dyDescent="0.3">
      <c r="H1354" s="2">
        <f t="shared" si="22"/>
        <v>0</v>
      </c>
      <c r="M1354" s="2">
        <f t="shared" si="23"/>
        <v>0</v>
      </c>
      <c r="N1354" s="2">
        <f t="shared" si="25"/>
        <v>0</v>
      </c>
      <c r="T1354" s="2">
        <f t="shared" si="24"/>
        <v>0</v>
      </c>
    </row>
    <row r="1355" spans="8:20" x14ac:dyDescent="0.3">
      <c r="H1355" s="2">
        <f t="shared" si="22"/>
        <v>0</v>
      </c>
      <c r="M1355" s="2">
        <f t="shared" si="23"/>
        <v>0</v>
      </c>
      <c r="N1355" s="2">
        <f t="shared" si="25"/>
        <v>0</v>
      </c>
      <c r="T1355" s="2">
        <f t="shared" si="24"/>
        <v>0</v>
      </c>
    </row>
    <row r="1356" spans="8:20" x14ac:dyDescent="0.3">
      <c r="H1356" s="2">
        <f t="shared" si="22"/>
        <v>0</v>
      </c>
      <c r="M1356" s="2">
        <f t="shared" si="23"/>
        <v>0</v>
      </c>
      <c r="N1356" s="2">
        <f t="shared" si="25"/>
        <v>0</v>
      </c>
      <c r="T1356" s="2">
        <f t="shared" si="24"/>
        <v>0</v>
      </c>
    </row>
    <row r="1357" spans="8:20" x14ac:dyDescent="0.3">
      <c r="H1357" s="2">
        <f t="shared" si="22"/>
        <v>0</v>
      </c>
      <c r="M1357" s="2">
        <f t="shared" si="23"/>
        <v>0</v>
      </c>
      <c r="N1357" s="2">
        <f t="shared" si="25"/>
        <v>0</v>
      </c>
      <c r="T1357" s="2">
        <f t="shared" si="24"/>
        <v>0</v>
      </c>
    </row>
    <row r="1358" spans="8:20" x14ac:dyDescent="0.3">
      <c r="H1358" s="2">
        <f t="shared" si="22"/>
        <v>0</v>
      </c>
      <c r="M1358" s="2">
        <f t="shared" si="23"/>
        <v>0</v>
      </c>
      <c r="N1358" s="2">
        <f t="shared" si="25"/>
        <v>0</v>
      </c>
      <c r="T1358" s="2">
        <f t="shared" si="24"/>
        <v>0</v>
      </c>
    </row>
    <row r="1359" spans="8:20" x14ac:dyDescent="0.3">
      <c r="H1359" s="2">
        <f t="shared" si="22"/>
        <v>0</v>
      </c>
      <c r="M1359" s="2">
        <f t="shared" si="23"/>
        <v>0</v>
      </c>
      <c r="N1359" s="2">
        <f t="shared" si="25"/>
        <v>0</v>
      </c>
      <c r="T1359" s="2">
        <f t="shared" si="24"/>
        <v>0</v>
      </c>
    </row>
    <row r="1360" spans="8:20" x14ac:dyDescent="0.3">
      <c r="H1360" s="2">
        <f t="shared" si="22"/>
        <v>0</v>
      </c>
      <c r="M1360" s="2">
        <f t="shared" si="23"/>
        <v>0</v>
      </c>
      <c r="N1360" s="2">
        <f t="shared" si="25"/>
        <v>0</v>
      </c>
      <c r="T1360" s="2">
        <f t="shared" si="24"/>
        <v>0</v>
      </c>
    </row>
    <row r="1361" spans="8:20" x14ac:dyDescent="0.3">
      <c r="H1361" s="2">
        <f t="shared" si="22"/>
        <v>0</v>
      </c>
      <c r="M1361" s="2">
        <f t="shared" si="23"/>
        <v>0</v>
      </c>
      <c r="N1361" s="2">
        <f t="shared" si="25"/>
        <v>0</v>
      </c>
      <c r="T1361" s="2">
        <f t="shared" si="24"/>
        <v>0</v>
      </c>
    </row>
    <row r="1362" spans="8:20" x14ac:dyDescent="0.3">
      <c r="H1362" s="2">
        <f t="shared" si="22"/>
        <v>0</v>
      </c>
      <c r="M1362" s="2">
        <f t="shared" si="23"/>
        <v>0</v>
      </c>
      <c r="N1362" s="2">
        <f t="shared" si="25"/>
        <v>0</v>
      </c>
      <c r="T1362" s="2">
        <f t="shared" si="24"/>
        <v>0</v>
      </c>
    </row>
    <row r="1363" spans="8:20" x14ac:dyDescent="0.3">
      <c r="H1363" s="2">
        <f t="shared" si="22"/>
        <v>0</v>
      </c>
      <c r="M1363" s="2">
        <f t="shared" si="23"/>
        <v>0</v>
      </c>
      <c r="N1363" s="2">
        <f t="shared" si="25"/>
        <v>0</v>
      </c>
      <c r="T1363" s="2">
        <f t="shared" si="24"/>
        <v>0</v>
      </c>
    </row>
    <row r="1364" spans="8:20" x14ac:dyDescent="0.3">
      <c r="H1364" s="2">
        <f t="shared" ref="H1364:H1384" si="26">F1364+G1364/2</f>
        <v>0</v>
      </c>
      <c r="M1364" s="2">
        <f t="shared" ref="M1364:M1384" si="27">K1364+L1364/2</f>
        <v>0</v>
      </c>
      <c r="N1364" s="2">
        <f t="shared" si="25"/>
        <v>0</v>
      </c>
      <c r="T1364" s="2">
        <f t="shared" ref="T1364:T1384" si="28">R1364+S1364/2</f>
        <v>0</v>
      </c>
    </row>
    <row r="1365" spans="8:20" x14ac:dyDescent="0.3">
      <c r="H1365" s="2">
        <f t="shared" si="26"/>
        <v>0</v>
      </c>
      <c r="M1365" s="2">
        <f t="shared" si="27"/>
        <v>0</v>
      </c>
      <c r="N1365" s="2">
        <f t="shared" si="25"/>
        <v>0</v>
      </c>
      <c r="T1365" s="2">
        <f t="shared" si="28"/>
        <v>0</v>
      </c>
    </row>
    <row r="1366" spans="8:20" x14ac:dyDescent="0.3">
      <c r="H1366" s="2">
        <f t="shared" si="26"/>
        <v>0</v>
      </c>
      <c r="M1366" s="2">
        <f t="shared" si="27"/>
        <v>0</v>
      </c>
      <c r="N1366" s="2">
        <f t="shared" si="25"/>
        <v>0</v>
      </c>
      <c r="T1366" s="2">
        <f t="shared" si="28"/>
        <v>0</v>
      </c>
    </row>
    <row r="1367" spans="8:20" x14ac:dyDescent="0.3">
      <c r="H1367" s="2">
        <f t="shared" si="26"/>
        <v>0</v>
      </c>
      <c r="M1367" s="2">
        <f t="shared" si="27"/>
        <v>0</v>
      </c>
      <c r="N1367" s="2">
        <f t="shared" si="25"/>
        <v>0</v>
      </c>
      <c r="T1367" s="2">
        <f t="shared" si="28"/>
        <v>0</v>
      </c>
    </row>
    <row r="1368" spans="8:20" x14ac:dyDescent="0.3">
      <c r="H1368" s="2">
        <f t="shared" si="26"/>
        <v>0</v>
      </c>
      <c r="M1368" s="2">
        <f t="shared" si="27"/>
        <v>0</v>
      </c>
      <c r="N1368" s="2">
        <f t="shared" si="25"/>
        <v>0</v>
      </c>
      <c r="T1368" s="2">
        <f t="shared" si="28"/>
        <v>0</v>
      </c>
    </row>
    <row r="1369" spans="8:20" x14ac:dyDescent="0.3">
      <c r="H1369" s="2">
        <f t="shared" si="26"/>
        <v>0</v>
      </c>
      <c r="M1369" s="2">
        <f t="shared" si="27"/>
        <v>0</v>
      </c>
      <c r="N1369" s="2">
        <f t="shared" si="25"/>
        <v>0</v>
      </c>
      <c r="T1369" s="2">
        <f t="shared" si="28"/>
        <v>0</v>
      </c>
    </row>
    <row r="1370" spans="8:20" x14ac:dyDescent="0.3">
      <c r="H1370" s="2">
        <f t="shared" si="26"/>
        <v>0</v>
      </c>
      <c r="M1370" s="2">
        <f t="shared" si="27"/>
        <v>0</v>
      </c>
      <c r="N1370" s="2">
        <f t="shared" si="25"/>
        <v>0</v>
      </c>
      <c r="T1370" s="2">
        <f t="shared" si="28"/>
        <v>0</v>
      </c>
    </row>
    <row r="1371" spans="8:20" x14ac:dyDescent="0.3">
      <c r="H1371" s="2">
        <f t="shared" si="26"/>
        <v>0</v>
      </c>
      <c r="M1371" s="2">
        <f t="shared" si="27"/>
        <v>0</v>
      </c>
      <c r="N1371" s="2">
        <f t="shared" si="25"/>
        <v>0</v>
      </c>
      <c r="T1371" s="2">
        <f t="shared" si="28"/>
        <v>0</v>
      </c>
    </row>
    <row r="1372" spans="8:20" x14ac:dyDescent="0.3">
      <c r="H1372" s="2">
        <f t="shared" si="26"/>
        <v>0</v>
      </c>
      <c r="M1372" s="2">
        <f t="shared" si="27"/>
        <v>0</v>
      </c>
      <c r="N1372" s="2">
        <f t="shared" si="25"/>
        <v>0</v>
      </c>
      <c r="T1372" s="2">
        <f t="shared" si="28"/>
        <v>0</v>
      </c>
    </row>
    <row r="1373" spans="8:20" x14ac:dyDescent="0.3">
      <c r="H1373" s="2">
        <f t="shared" si="26"/>
        <v>0</v>
      </c>
      <c r="M1373" s="2">
        <f t="shared" si="27"/>
        <v>0</v>
      </c>
      <c r="N1373" s="2">
        <f t="shared" si="25"/>
        <v>0</v>
      </c>
      <c r="T1373" s="2">
        <f t="shared" si="28"/>
        <v>0</v>
      </c>
    </row>
    <row r="1374" spans="8:20" x14ac:dyDescent="0.3">
      <c r="H1374" s="2">
        <f t="shared" si="26"/>
        <v>0</v>
      </c>
      <c r="M1374" s="2">
        <f t="shared" si="27"/>
        <v>0</v>
      </c>
      <c r="N1374" s="2">
        <f t="shared" si="25"/>
        <v>0</v>
      </c>
      <c r="T1374" s="2">
        <f t="shared" si="28"/>
        <v>0</v>
      </c>
    </row>
    <row r="1375" spans="8:20" x14ac:dyDescent="0.3">
      <c r="H1375" s="2">
        <f t="shared" si="26"/>
        <v>0</v>
      </c>
      <c r="M1375" s="2">
        <f t="shared" si="27"/>
        <v>0</v>
      </c>
      <c r="N1375" s="2">
        <f t="shared" si="25"/>
        <v>0</v>
      </c>
      <c r="T1375" s="2">
        <f t="shared" si="28"/>
        <v>0</v>
      </c>
    </row>
    <row r="1376" spans="8:20" x14ac:dyDescent="0.3">
      <c r="H1376" s="2">
        <f t="shared" si="26"/>
        <v>0</v>
      </c>
      <c r="M1376" s="2">
        <f t="shared" si="27"/>
        <v>0</v>
      </c>
      <c r="N1376" s="2">
        <f t="shared" si="25"/>
        <v>0</v>
      </c>
      <c r="T1376" s="2">
        <f t="shared" si="28"/>
        <v>0</v>
      </c>
    </row>
    <row r="1377" spans="8:20" x14ac:dyDescent="0.3">
      <c r="H1377" s="2">
        <f t="shared" si="26"/>
        <v>0</v>
      </c>
      <c r="M1377" s="2">
        <f t="shared" si="27"/>
        <v>0</v>
      </c>
      <c r="N1377" s="2">
        <f t="shared" si="25"/>
        <v>0</v>
      </c>
      <c r="T1377" s="2">
        <f t="shared" si="28"/>
        <v>0</v>
      </c>
    </row>
    <row r="1378" spans="8:20" x14ac:dyDescent="0.3">
      <c r="H1378" s="2">
        <f t="shared" si="26"/>
        <v>0</v>
      </c>
      <c r="M1378" s="2">
        <f t="shared" si="27"/>
        <v>0</v>
      </c>
      <c r="N1378" s="2">
        <f t="shared" si="25"/>
        <v>0</v>
      </c>
      <c r="T1378" s="2">
        <f t="shared" si="28"/>
        <v>0</v>
      </c>
    </row>
    <row r="1379" spans="8:20" x14ac:dyDescent="0.3">
      <c r="H1379" s="2">
        <f t="shared" si="26"/>
        <v>0</v>
      </c>
      <c r="M1379" s="2">
        <f t="shared" si="27"/>
        <v>0</v>
      </c>
      <c r="N1379" s="2">
        <f t="shared" si="25"/>
        <v>0</v>
      </c>
      <c r="T1379" s="2">
        <f t="shared" si="28"/>
        <v>0</v>
      </c>
    </row>
    <row r="1380" spans="8:20" x14ac:dyDescent="0.3">
      <c r="H1380" s="2">
        <f t="shared" si="26"/>
        <v>0</v>
      </c>
      <c r="M1380" s="2">
        <f t="shared" si="27"/>
        <v>0</v>
      </c>
      <c r="N1380" s="2">
        <f t="shared" si="25"/>
        <v>0</v>
      </c>
      <c r="T1380" s="2">
        <f t="shared" si="28"/>
        <v>0</v>
      </c>
    </row>
    <row r="1381" spans="8:20" x14ac:dyDescent="0.3">
      <c r="H1381" s="2">
        <f t="shared" si="26"/>
        <v>0</v>
      </c>
      <c r="M1381" s="2">
        <f t="shared" si="27"/>
        <v>0</v>
      </c>
      <c r="T1381" s="2">
        <f t="shared" si="28"/>
        <v>0</v>
      </c>
    </row>
    <row r="1382" spans="8:20" x14ac:dyDescent="0.3">
      <c r="H1382" s="2">
        <f t="shared" si="26"/>
        <v>0</v>
      </c>
      <c r="M1382" s="2">
        <f t="shared" si="27"/>
        <v>0</v>
      </c>
      <c r="T1382" s="2">
        <f t="shared" si="28"/>
        <v>0</v>
      </c>
    </row>
    <row r="1383" spans="8:20" x14ac:dyDescent="0.3">
      <c r="H1383" s="2">
        <f t="shared" si="26"/>
        <v>0</v>
      </c>
      <c r="M1383" s="2">
        <f t="shared" si="27"/>
        <v>0</v>
      </c>
      <c r="T1383" s="2">
        <f t="shared" si="28"/>
        <v>0</v>
      </c>
    </row>
    <row r="1384" spans="8:20" x14ac:dyDescent="0.3">
      <c r="H1384" s="2">
        <f t="shared" si="26"/>
        <v>0</v>
      </c>
      <c r="M1384" s="2">
        <f t="shared" si="27"/>
        <v>0</v>
      </c>
      <c r="T1384" s="2">
        <f t="shared" si="28"/>
        <v>0</v>
      </c>
    </row>
  </sheetData>
  <sheetProtection sheet="1" objects="1" scenarios="1"/>
  <mergeCells count="1">
    <mergeCell ref="A1:AA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0000000}">
          <x14:formula1>
            <xm:f>Dropdowns!$P$2:$P$5</xm:f>
          </x14:formula1>
          <xm:sqref>Y11 X3:X10 Y3:Y9 Y19:Y1121 X15:X1121 Y15:Y17 X13</xm:sqref>
        </x14:dataValidation>
        <x14:dataValidation type="list" allowBlank="1" showInputMessage="1" showErrorMessage="1" xr:uid="{00000000-0002-0000-0600-000001000000}">
          <x14:formula1>
            <xm:f>Dropdowns!$J$2:$J$3</xm:f>
          </x14:formula1>
          <xm:sqref>B22 B29:B1931 B15:B19 B13 B3:B11</xm:sqref>
        </x14:dataValidation>
        <x14:dataValidation type="list" allowBlank="1" showInputMessage="1" showErrorMessage="1" xr:uid="{00000000-0002-0000-0600-000002000000}">
          <x14:formula1>
            <xm:f>Dropdowns!$N$3:$N$5</xm:f>
          </x14:formula1>
          <xm:sqref>R20:S1452 K20:L1452 F20:G1452</xm:sqref>
        </x14:dataValidation>
        <x14:dataValidation type="list" allowBlank="1" showInputMessage="1" showErrorMessage="1" xr:uid="{00000000-0002-0000-0600-000003000000}">
          <x14:formula1>
            <xm:f>Dropdowns!$N$3:$N$9</xm:f>
          </x14:formula1>
          <xm:sqref>E20:E1183 J20:J1183 Q20:Q1270</xm:sqref>
        </x14:dataValidation>
        <x14:dataValidation type="list" allowBlank="1" showInputMessage="1" showErrorMessage="1" xr:uid="{00000000-0002-0000-0600-000004000000}">
          <x14:formula1>
            <xm:f>Dropdowns!$N$2:$N$9</xm:f>
          </x14:formula1>
          <xm:sqref>E3:E19 J3:J19 R17:S17 Q3:Q19 R15:S15</xm:sqref>
        </x14:dataValidation>
        <x14:dataValidation type="list" allowBlank="1" showInputMessage="1" showErrorMessage="1" xr:uid="{00000000-0002-0000-0600-000005000000}">
          <x14:formula1>
            <xm:f>Dropdowns!$N$2:$N$6</xm:f>
          </x14:formula1>
          <xm:sqref>F3:G19 K3:L19 R18:S19 R3:S14 R16:S16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384"/>
  <sheetViews>
    <sheetView showGridLines="0" zoomScale="90" zoomScaleNormal="90" workbookViewId="0">
      <pane xSplit="1" ySplit="2" topLeftCell="B16" activePane="bottomRight" state="frozen"/>
      <selection pane="topRight" activeCell="B1" sqref="B1"/>
      <selection pane="bottomLeft" activeCell="A3" sqref="A3"/>
      <selection pane="bottomRight" activeCell="A16" sqref="A16"/>
    </sheetView>
  </sheetViews>
  <sheetFormatPr defaultColWidth="9" defaultRowHeight="12.5" x14ac:dyDescent="0.3"/>
  <cols>
    <col min="1" max="1" width="23" style="2" customWidth="1"/>
    <col min="2" max="2" width="9.33203125" style="2" customWidth="1"/>
    <col min="3" max="3" width="29.58203125" style="2" customWidth="1"/>
    <col min="4" max="4" width="27.58203125" style="2" customWidth="1"/>
    <col min="5" max="8" width="13.08203125" style="2" customWidth="1"/>
    <col min="9" max="9" width="27.58203125" style="2" customWidth="1"/>
    <col min="10" max="15" width="13.08203125" style="2" customWidth="1"/>
    <col min="16" max="16" width="27.58203125" style="2" customWidth="1"/>
    <col min="17" max="20" width="13.5" style="2" customWidth="1"/>
    <col min="21" max="22" width="13.5" style="48" customWidth="1"/>
    <col min="23" max="23" width="13.5" style="49" customWidth="1"/>
    <col min="24" max="25" width="13.5" style="2" customWidth="1"/>
    <col min="26" max="26" width="65.58203125" style="2" customWidth="1"/>
    <col min="27" max="27" width="38.5" style="2" customWidth="1"/>
    <col min="28" max="16384" width="9" style="3"/>
  </cols>
  <sheetData>
    <row r="1" spans="1:27" ht="13" x14ac:dyDescent="0.3">
      <c r="A1" s="137" t="s">
        <v>371</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9"/>
    </row>
    <row r="2" spans="1:27" s="5" customFormat="1" ht="77.5" customHeight="1" x14ac:dyDescent="0.3">
      <c r="A2" s="4" t="s">
        <v>28</v>
      </c>
      <c r="B2" s="4" t="s">
        <v>29</v>
      </c>
      <c r="C2" s="4" t="s">
        <v>30</v>
      </c>
      <c r="D2" s="4" t="s">
        <v>157</v>
      </c>
      <c r="E2" s="4" t="s">
        <v>158</v>
      </c>
      <c r="F2" s="4" t="s">
        <v>33</v>
      </c>
      <c r="G2" s="4" t="s">
        <v>34</v>
      </c>
      <c r="H2" s="4" t="s">
        <v>159</v>
      </c>
      <c r="I2" s="4" t="s">
        <v>160</v>
      </c>
      <c r="J2" s="4" t="s">
        <v>161</v>
      </c>
      <c r="K2" s="4" t="s">
        <v>33</v>
      </c>
      <c r="L2" s="4" t="s">
        <v>34</v>
      </c>
      <c r="M2" s="4" t="s">
        <v>162</v>
      </c>
      <c r="N2" s="4" t="s">
        <v>163</v>
      </c>
      <c r="O2" s="4" t="s">
        <v>164</v>
      </c>
      <c r="P2" s="4" t="s">
        <v>165</v>
      </c>
      <c r="Q2" s="4" t="s">
        <v>166</v>
      </c>
      <c r="R2" s="4" t="s">
        <v>33</v>
      </c>
      <c r="S2" s="4" t="s">
        <v>34</v>
      </c>
      <c r="T2" s="4" t="s">
        <v>167</v>
      </c>
      <c r="U2" s="43" t="s">
        <v>168</v>
      </c>
      <c r="V2" s="43" t="s">
        <v>169</v>
      </c>
      <c r="W2" s="44" t="s">
        <v>170</v>
      </c>
      <c r="X2" s="4" t="s">
        <v>171</v>
      </c>
      <c r="Y2" s="4" t="s">
        <v>172</v>
      </c>
      <c r="Z2" s="4" t="s">
        <v>46</v>
      </c>
      <c r="AA2" s="4" t="s">
        <v>47</v>
      </c>
    </row>
    <row r="3" spans="1:27" ht="75" x14ac:dyDescent="0.3">
      <c r="A3" s="7" t="s">
        <v>48</v>
      </c>
      <c r="B3" s="7" t="s">
        <v>49</v>
      </c>
      <c r="C3" s="7" t="s">
        <v>50</v>
      </c>
      <c r="D3" s="7" t="s">
        <v>52</v>
      </c>
      <c r="E3" s="7" t="s">
        <v>53</v>
      </c>
      <c r="F3" s="7" t="s">
        <v>53</v>
      </c>
      <c r="G3" s="7" t="s">
        <v>53</v>
      </c>
      <c r="H3" s="7" t="str">
        <f t="shared" ref="H3:H19" si="0">IF(E3="N/A", "N/A", (F3+G3)/2)</f>
        <v>N/A</v>
      </c>
      <c r="I3" s="7" t="s">
        <v>52</v>
      </c>
      <c r="J3" s="7" t="s">
        <v>53</v>
      </c>
      <c r="K3" s="7" t="s">
        <v>53</v>
      </c>
      <c r="L3" s="7" t="s">
        <v>53</v>
      </c>
      <c r="M3" s="7" t="str">
        <f t="shared" ref="M3" si="1">IF(J3="N/A", "N/A", (K3+L3)/2)</f>
        <v>N/A</v>
      </c>
      <c r="N3" s="7" t="str">
        <f t="shared" ref="N3" si="2">IF(E3 = "N/A", IF(J3="N/A", "N/A", J3), IF(J3="N/A", E3, (E3+J3)/2))</f>
        <v>N/A</v>
      </c>
      <c r="O3" s="7" t="str">
        <f t="shared" ref="O3" si="3">IF(H3 = "N/A", IF(M3="N/A", "N/A",M3), IF(M3="N/A", H3, (H3+M3)/2))</f>
        <v>N/A</v>
      </c>
      <c r="P3" s="7" t="s">
        <v>52</v>
      </c>
      <c r="Q3" s="7" t="s">
        <v>53</v>
      </c>
      <c r="R3" s="7" t="s">
        <v>53</v>
      </c>
      <c r="S3" s="7" t="s">
        <v>53</v>
      </c>
      <c r="T3" s="68" t="str">
        <f t="shared" ref="T3" si="4">IF(Q3="N/A", "N/A", (R3+S3)/2)</f>
        <v>N/A</v>
      </c>
      <c r="U3" s="68" t="str">
        <f t="shared" ref="U3" si="5">IF(N3="N/A", IF(Q3="N/A", "N/A", Q3), IF(Q3="N/A", N3, (N3+Q3)/2))</f>
        <v>N/A</v>
      </c>
      <c r="V3" s="68" t="str">
        <f t="shared" ref="V3" si="6">IF(O3="N/A", IF(T3="N/A", "N/A",T3), IF(T3="N/A", O3, (O3+T3)/2))</f>
        <v>N/A</v>
      </c>
      <c r="W3" s="69" t="str">
        <f t="shared" ref="W3" si="7">IF(U3="N/A", IF(V3="N/A", "N/A", "Error: check assigned scores"), IF(V3="N/A","Error: check assigned scores",U3*V3))</f>
        <v>N/A</v>
      </c>
      <c r="X3" s="7"/>
      <c r="Y3" s="7"/>
      <c r="Z3" s="7"/>
      <c r="AA3" s="7"/>
    </row>
    <row r="4" spans="1:27" ht="100" x14ac:dyDescent="0.3">
      <c r="A4" s="7" t="s">
        <v>56</v>
      </c>
      <c r="B4" s="7" t="s">
        <v>57</v>
      </c>
      <c r="C4" s="7" t="s">
        <v>58</v>
      </c>
      <c r="D4" s="7" t="s">
        <v>52</v>
      </c>
      <c r="E4" s="7" t="s">
        <v>53</v>
      </c>
      <c r="F4" s="7" t="s">
        <v>53</v>
      </c>
      <c r="G4" s="7" t="s">
        <v>53</v>
      </c>
      <c r="H4" s="7" t="str">
        <f t="shared" si="0"/>
        <v>N/A</v>
      </c>
      <c r="I4" s="7" t="s">
        <v>52</v>
      </c>
      <c r="J4" s="7" t="s">
        <v>53</v>
      </c>
      <c r="K4" s="7" t="s">
        <v>53</v>
      </c>
      <c r="L4" s="7" t="s">
        <v>53</v>
      </c>
      <c r="M4" s="7" t="str">
        <f t="shared" ref="M4:M19" si="8">IF(J4="N/A", "N/A", (K4+L4)/2)</f>
        <v>N/A</v>
      </c>
      <c r="N4" s="7" t="str">
        <f t="shared" ref="N4:N19" si="9">IF(E4 = "N/A", IF(J4="N/A", "N/A", J4), IF(J4="N/A", E4, (E4+J4)/2))</f>
        <v>N/A</v>
      </c>
      <c r="O4" s="7" t="str">
        <f t="shared" ref="O4:O19" si="10">IF(H4 = "N/A", IF(M4="N/A", "N/A",M4), IF(M4="N/A", H4, (H4+M4)/2))</f>
        <v>N/A</v>
      </c>
      <c r="P4" s="7" t="s">
        <v>52</v>
      </c>
      <c r="Q4" s="7" t="s">
        <v>53</v>
      </c>
      <c r="R4" s="7" t="s">
        <v>53</v>
      </c>
      <c r="S4" s="7" t="s">
        <v>53</v>
      </c>
      <c r="T4" s="68" t="str">
        <f t="shared" ref="T4:T19" si="11">IF(Q4="N/A", "N/A", (R4+S4)/2)</f>
        <v>N/A</v>
      </c>
      <c r="U4" s="68" t="str">
        <f t="shared" ref="U4:U19" si="12">IF(N4="N/A", IF(Q4="N/A", "N/A", Q4), IF(Q4="N/A", N4, (N4+Q4)/2))</f>
        <v>N/A</v>
      </c>
      <c r="V4" s="68" t="str">
        <f t="shared" ref="V4:V19" si="13">IF(O4="N/A", IF(T4="N/A", "N/A",T4), IF(T4="N/A", O4, (O4+T4)/2))</f>
        <v>N/A</v>
      </c>
      <c r="W4" s="69" t="str">
        <f t="shared" ref="W4:W19" si="14">IF(U4="N/A", IF(V4="N/A", "N/A", "Error: check assigned scores"), IF(V4="N/A","Error: check assigned scores",U4*V4))</f>
        <v>N/A</v>
      </c>
      <c r="X4" s="7"/>
      <c r="Y4" s="7"/>
      <c r="Z4" s="7"/>
      <c r="AA4" s="7"/>
    </row>
    <row r="5" spans="1:27" ht="120.65" customHeight="1" x14ac:dyDescent="0.3">
      <c r="A5" s="52" t="s">
        <v>62</v>
      </c>
      <c r="B5" s="7" t="s">
        <v>63</v>
      </c>
      <c r="C5" s="7" t="s">
        <v>64</v>
      </c>
      <c r="D5" s="7" t="s">
        <v>52</v>
      </c>
      <c r="E5" s="7" t="s">
        <v>53</v>
      </c>
      <c r="F5" s="7" t="s">
        <v>53</v>
      </c>
      <c r="G5" s="7" t="s">
        <v>53</v>
      </c>
      <c r="H5" s="7" t="str">
        <f t="shared" si="0"/>
        <v>N/A</v>
      </c>
      <c r="I5" s="7" t="s">
        <v>52</v>
      </c>
      <c r="J5" s="7" t="s">
        <v>53</v>
      </c>
      <c r="K5" s="7" t="s">
        <v>53</v>
      </c>
      <c r="L5" s="7" t="s">
        <v>53</v>
      </c>
      <c r="M5" s="7" t="str">
        <f t="shared" si="8"/>
        <v>N/A</v>
      </c>
      <c r="N5" s="7" t="str">
        <f t="shared" si="9"/>
        <v>N/A</v>
      </c>
      <c r="O5" s="7" t="str">
        <f t="shared" si="10"/>
        <v>N/A</v>
      </c>
      <c r="P5" s="7" t="s">
        <v>52</v>
      </c>
      <c r="Q5" s="7" t="s">
        <v>53</v>
      </c>
      <c r="R5" s="7" t="s">
        <v>53</v>
      </c>
      <c r="S5" s="7" t="s">
        <v>53</v>
      </c>
      <c r="T5" s="68" t="str">
        <f t="shared" si="11"/>
        <v>N/A</v>
      </c>
      <c r="U5" s="68" t="str">
        <f t="shared" si="12"/>
        <v>N/A</v>
      </c>
      <c r="V5" s="68" t="str">
        <f t="shared" si="13"/>
        <v>N/A</v>
      </c>
      <c r="W5" s="69" t="str">
        <f t="shared" si="14"/>
        <v>N/A</v>
      </c>
      <c r="X5" s="7"/>
      <c r="Y5" s="7"/>
      <c r="AA5" s="7"/>
    </row>
    <row r="6" spans="1:27" ht="112.5" x14ac:dyDescent="0.3">
      <c r="A6" s="7" t="s">
        <v>69</v>
      </c>
      <c r="B6" s="7" t="s">
        <v>49</v>
      </c>
      <c r="C6" s="7" t="s">
        <v>70</v>
      </c>
      <c r="D6" s="7" t="s">
        <v>52</v>
      </c>
      <c r="E6" s="7" t="s">
        <v>53</v>
      </c>
      <c r="F6" s="7" t="s">
        <v>53</v>
      </c>
      <c r="G6" s="7" t="s">
        <v>53</v>
      </c>
      <c r="H6" s="7" t="str">
        <f t="shared" si="0"/>
        <v>N/A</v>
      </c>
      <c r="I6" s="7" t="s">
        <v>52</v>
      </c>
      <c r="J6" s="7" t="s">
        <v>53</v>
      </c>
      <c r="K6" s="7" t="s">
        <v>53</v>
      </c>
      <c r="L6" s="7" t="s">
        <v>53</v>
      </c>
      <c r="M6" s="7" t="str">
        <f t="shared" si="8"/>
        <v>N/A</v>
      </c>
      <c r="N6" s="7" t="str">
        <f t="shared" si="9"/>
        <v>N/A</v>
      </c>
      <c r="O6" s="7" t="str">
        <f t="shared" si="10"/>
        <v>N/A</v>
      </c>
      <c r="P6" s="7" t="s">
        <v>52</v>
      </c>
      <c r="Q6" s="7" t="s">
        <v>53</v>
      </c>
      <c r="R6" s="7" t="s">
        <v>53</v>
      </c>
      <c r="S6" s="7" t="s">
        <v>53</v>
      </c>
      <c r="T6" s="68" t="str">
        <f t="shared" si="11"/>
        <v>N/A</v>
      </c>
      <c r="U6" s="68" t="str">
        <f t="shared" si="12"/>
        <v>N/A</v>
      </c>
      <c r="V6" s="68" t="str">
        <f t="shared" si="13"/>
        <v>N/A</v>
      </c>
      <c r="W6" s="69" t="str">
        <f t="shared" si="14"/>
        <v>N/A</v>
      </c>
      <c r="X6" s="7"/>
      <c r="Y6" s="7"/>
      <c r="Z6" s="7"/>
      <c r="AA6" s="7"/>
    </row>
    <row r="7" spans="1:27" ht="75" x14ac:dyDescent="0.3">
      <c r="A7" s="7" t="s">
        <v>74</v>
      </c>
      <c r="B7" s="7" t="s">
        <v>49</v>
      </c>
      <c r="C7" s="7" t="s">
        <v>75</v>
      </c>
      <c r="D7" s="7" t="s">
        <v>52</v>
      </c>
      <c r="E7" s="7" t="s">
        <v>53</v>
      </c>
      <c r="F7" s="7" t="s">
        <v>53</v>
      </c>
      <c r="G7" s="7" t="s">
        <v>53</v>
      </c>
      <c r="H7" s="7" t="str">
        <f t="shared" si="0"/>
        <v>N/A</v>
      </c>
      <c r="I7" s="7" t="s">
        <v>52</v>
      </c>
      <c r="J7" s="7" t="s">
        <v>53</v>
      </c>
      <c r="K7" s="7" t="s">
        <v>53</v>
      </c>
      <c r="L7" s="7" t="s">
        <v>53</v>
      </c>
      <c r="M7" s="7" t="str">
        <f t="shared" si="8"/>
        <v>N/A</v>
      </c>
      <c r="N7" s="7" t="str">
        <f t="shared" si="9"/>
        <v>N/A</v>
      </c>
      <c r="O7" s="7" t="str">
        <f t="shared" si="10"/>
        <v>N/A</v>
      </c>
      <c r="P7" s="7" t="s">
        <v>52</v>
      </c>
      <c r="Q7" s="7" t="s">
        <v>53</v>
      </c>
      <c r="R7" s="7" t="s">
        <v>53</v>
      </c>
      <c r="S7" s="7" t="s">
        <v>53</v>
      </c>
      <c r="T7" s="68" t="str">
        <f t="shared" si="11"/>
        <v>N/A</v>
      </c>
      <c r="U7" s="68" t="str">
        <f t="shared" si="12"/>
        <v>N/A</v>
      </c>
      <c r="V7" s="68" t="str">
        <f t="shared" si="13"/>
        <v>N/A</v>
      </c>
      <c r="W7" s="69" t="str">
        <f t="shared" si="14"/>
        <v>N/A</v>
      </c>
      <c r="X7" s="7"/>
      <c r="Y7" s="7"/>
      <c r="Z7" s="7"/>
      <c r="AA7" s="7"/>
    </row>
    <row r="8" spans="1:27" ht="87.5" x14ac:dyDescent="0.3">
      <c r="A8" s="7" t="s">
        <v>80</v>
      </c>
      <c r="B8" s="7" t="s">
        <v>49</v>
      </c>
      <c r="C8" s="7" t="s">
        <v>81</v>
      </c>
      <c r="D8" s="7" t="s">
        <v>52</v>
      </c>
      <c r="E8" s="7" t="s">
        <v>53</v>
      </c>
      <c r="F8" s="7" t="s">
        <v>53</v>
      </c>
      <c r="G8" s="7" t="s">
        <v>53</v>
      </c>
      <c r="H8" s="7" t="str">
        <f t="shared" si="0"/>
        <v>N/A</v>
      </c>
      <c r="I8" s="7" t="s">
        <v>52</v>
      </c>
      <c r="J8" s="7" t="s">
        <v>53</v>
      </c>
      <c r="K8" s="7" t="s">
        <v>53</v>
      </c>
      <c r="L8" s="7" t="s">
        <v>53</v>
      </c>
      <c r="M8" s="7" t="str">
        <f t="shared" si="8"/>
        <v>N/A</v>
      </c>
      <c r="N8" s="7" t="str">
        <f t="shared" si="9"/>
        <v>N/A</v>
      </c>
      <c r="O8" s="7" t="str">
        <f>IF(H8 = "N/A", IF(M8="N/A", "N/A",M8), IF(M8="N/A", H8, (H8+M8)/2))</f>
        <v>N/A</v>
      </c>
      <c r="P8" s="7" t="s">
        <v>52</v>
      </c>
      <c r="Q8" s="7" t="s">
        <v>53</v>
      </c>
      <c r="R8" s="7" t="s">
        <v>53</v>
      </c>
      <c r="S8" s="7" t="s">
        <v>53</v>
      </c>
      <c r="T8" s="68" t="str">
        <f t="shared" si="11"/>
        <v>N/A</v>
      </c>
      <c r="U8" s="68" t="str">
        <f t="shared" si="12"/>
        <v>N/A</v>
      </c>
      <c r="V8" s="68" t="str">
        <f t="shared" si="13"/>
        <v>N/A</v>
      </c>
      <c r="W8" s="69" t="str">
        <f t="shared" si="14"/>
        <v>N/A</v>
      </c>
      <c r="X8" s="7"/>
      <c r="Y8" s="7"/>
      <c r="Z8" s="7"/>
      <c r="AA8" s="7"/>
    </row>
    <row r="9" spans="1:27" ht="87.5" x14ac:dyDescent="0.3">
      <c r="A9" s="7" t="s">
        <v>85</v>
      </c>
      <c r="B9" s="7" t="s">
        <v>49</v>
      </c>
      <c r="C9" s="7" t="s">
        <v>86</v>
      </c>
      <c r="D9" s="7" t="s">
        <v>52</v>
      </c>
      <c r="E9" s="7" t="s">
        <v>53</v>
      </c>
      <c r="F9" s="7" t="s">
        <v>53</v>
      </c>
      <c r="G9" s="7" t="s">
        <v>53</v>
      </c>
      <c r="H9" s="7" t="str">
        <f t="shared" si="0"/>
        <v>N/A</v>
      </c>
      <c r="I9" s="7" t="s">
        <v>52</v>
      </c>
      <c r="J9" s="7" t="s">
        <v>53</v>
      </c>
      <c r="K9" s="7" t="s">
        <v>53</v>
      </c>
      <c r="L9" s="7" t="s">
        <v>53</v>
      </c>
      <c r="M9" s="7" t="str">
        <f t="shared" si="8"/>
        <v>N/A</v>
      </c>
      <c r="N9" s="7" t="str">
        <f t="shared" si="9"/>
        <v>N/A</v>
      </c>
      <c r="O9" s="7" t="str">
        <f>IF(H9 = "N/A", IF(M9="N/A", "N/A",M9), IF(M9="N/A", H9, (H9+M9)/2))</f>
        <v>N/A</v>
      </c>
      <c r="P9" s="7" t="s">
        <v>52</v>
      </c>
      <c r="Q9" s="7" t="s">
        <v>53</v>
      </c>
      <c r="R9" s="7" t="s">
        <v>53</v>
      </c>
      <c r="S9" s="7" t="s">
        <v>53</v>
      </c>
      <c r="T9" s="68" t="str">
        <f t="shared" si="11"/>
        <v>N/A</v>
      </c>
      <c r="U9" s="68" t="str">
        <f t="shared" si="12"/>
        <v>N/A</v>
      </c>
      <c r="V9" s="68" t="str">
        <f t="shared" si="13"/>
        <v>N/A</v>
      </c>
      <c r="W9" s="69" t="str">
        <f t="shared" si="14"/>
        <v>N/A</v>
      </c>
      <c r="X9" s="7"/>
      <c r="Y9" s="7"/>
      <c r="Z9" s="7"/>
      <c r="AA9" s="7"/>
    </row>
    <row r="10" spans="1:27" ht="137.5" customHeight="1" x14ac:dyDescent="0.3">
      <c r="A10" s="7" t="s">
        <v>90</v>
      </c>
      <c r="B10" s="7" t="s">
        <v>49</v>
      </c>
      <c r="C10" s="7" t="s">
        <v>91</v>
      </c>
      <c r="D10" s="7" t="s">
        <v>372</v>
      </c>
      <c r="E10" s="7">
        <v>-1</v>
      </c>
      <c r="F10" s="7">
        <v>3</v>
      </c>
      <c r="G10" s="7">
        <v>2</v>
      </c>
      <c r="H10" s="7">
        <f t="shared" si="0"/>
        <v>2.5</v>
      </c>
      <c r="I10" s="7" t="s">
        <v>52</v>
      </c>
      <c r="J10" s="7" t="s">
        <v>53</v>
      </c>
      <c r="K10" s="7" t="s">
        <v>53</v>
      </c>
      <c r="L10" s="7" t="s">
        <v>53</v>
      </c>
      <c r="M10" s="7" t="str">
        <f t="shared" si="8"/>
        <v>N/A</v>
      </c>
      <c r="N10" s="7">
        <f t="shared" si="9"/>
        <v>-1</v>
      </c>
      <c r="O10" s="7">
        <f t="shared" si="10"/>
        <v>2.5</v>
      </c>
      <c r="P10" s="7" t="s">
        <v>52</v>
      </c>
      <c r="Q10" s="7" t="s">
        <v>53</v>
      </c>
      <c r="R10" s="7" t="s">
        <v>53</v>
      </c>
      <c r="S10" s="7" t="s">
        <v>53</v>
      </c>
      <c r="T10" s="68" t="str">
        <f t="shared" si="11"/>
        <v>N/A</v>
      </c>
      <c r="U10" s="68">
        <f t="shared" si="12"/>
        <v>-1</v>
      </c>
      <c r="V10" s="68">
        <f t="shared" si="13"/>
        <v>2.5</v>
      </c>
      <c r="W10" s="69">
        <f t="shared" si="14"/>
        <v>-2.5</v>
      </c>
      <c r="X10" s="7"/>
      <c r="Y10" s="7" t="s">
        <v>336</v>
      </c>
      <c r="Z10" s="7" t="s">
        <v>373</v>
      </c>
      <c r="AA10" s="7" t="s">
        <v>188</v>
      </c>
    </row>
    <row r="11" spans="1:27" ht="75" x14ac:dyDescent="0.3">
      <c r="A11" s="7" t="s">
        <v>95</v>
      </c>
      <c r="B11" s="7" t="s">
        <v>49</v>
      </c>
      <c r="C11" s="7" t="s">
        <v>96</v>
      </c>
      <c r="D11" s="55" t="s">
        <v>374</v>
      </c>
      <c r="E11" s="56">
        <v>-2</v>
      </c>
      <c r="F11" s="56">
        <v>3</v>
      </c>
      <c r="G11" s="56">
        <v>3</v>
      </c>
      <c r="H11" s="7">
        <f t="shared" si="0"/>
        <v>3</v>
      </c>
      <c r="I11" s="56" t="s">
        <v>52</v>
      </c>
      <c r="J11" s="7" t="s">
        <v>53</v>
      </c>
      <c r="K11" s="7" t="s">
        <v>53</v>
      </c>
      <c r="L11" s="7" t="s">
        <v>53</v>
      </c>
      <c r="M11" s="7" t="str">
        <f t="shared" si="8"/>
        <v>N/A</v>
      </c>
      <c r="N11" s="7">
        <f t="shared" si="9"/>
        <v>-2</v>
      </c>
      <c r="O11" s="7">
        <f t="shared" si="10"/>
        <v>3</v>
      </c>
      <c r="P11" s="56" t="s">
        <v>52</v>
      </c>
      <c r="Q11" s="7" t="s">
        <v>53</v>
      </c>
      <c r="R11" s="7" t="s">
        <v>53</v>
      </c>
      <c r="S11" s="7" t="s">
        <v>53</v>
      </c>
      <c r="T11" s="68" t="str">
        <f t="shared" si="11"/>
        <v>N/A</v>
      </c>
      <c r="U11" s="68">
        <f t="shared" si="12"/>
        <v>-2</v>
      </c>
      <c r="V11" s="68">
        <f t="shared" si="13"/>
        <v>3</v>
      </c>
      <c r="W11" s="69">
        <f t="shared" si="14"/>
        <v>-6</v>
      </c>
      <c r="X11" s="56">
        <v>2030</v>
      </c>
      <c r="Y11" s="7"/>
      <c r="Z11" s="7" t="s">
        <v>375</v>
      </c>
      <c r="AA11" s="7" t="s">
        <v>376</v>
      </c>
    </row>
    <row r="12" spans="1:27" ht="162.5" x14ac:dyDescent="0.3">
      <c r="A12" s="52" t="s">
        <v>102</v>
      </c>
      <c r="B12" s="7" t="s">
        <v>63</v>
      </c>
      <c r="C12" s="7" t="s">
        <v>103</v>
      </c>
      <c r="D12" s="96" t="s">
        <v>377</v>
      </c>
      <c r="E12" s="83" t="s">
        <v>53</v>
      </c>
      <c r="F12" s="83" t="s">
        <v>53</v>
      </c>
      <c r="G12" s="83" t="s">
        <v>53</v>
      </c>
      <c r="H12" s="7" t="str">
        <f t="shared" si="0"/>
        <v>N/A</v>
      </c>
      <c r="I12" s="55" t="s">
        <v>378</v>
      </c>
      <c r="J12" s="7" t="s">
        <v>53</v>
      </c>
      <c r="K12" s="7" t="s">
        <v>53</v>
      </c>
      <c r="L12" s="7" t="s">
        <v>53</v>
      </c>
      <c r="M12" s="7" t="str">
        <f t="shared" si="8"/>
        <v>N/A</v>
      </c>
      <c r="N12" s="7" t="str">
        <f t="shared" si="9"/>
        <v>N/A</v>
      </c>
      <c r="O12" s="7" t="str">
        <f t="shared" si="10"/>
        <v>N/A</v>
      </c>
      <c r="P12" s="55" t="s">
        <v>378</v>
      </c>
      <c r="Q12" s="7" t="s">
        <v>53</v>
      </c>
      <c r="R12" s="7" t="s">
        <v>53</v>
      </c>
      <c r="S12" s="7" t="s">
        <v>53</v>
      </c>
      <c r="T12" s="68" t="str">
        <f t="shared" si="11"/>
        <v>N/A</v>
      </c>
      <c r="U12" s="68" t="str">
        <f t="shared" si="12"/>
        <v>N/A</v>
      </c>
      <c r="V12" s="68" t="str">
        <f t="shared" si="13"/>
        <v>N/A</v>
      </c>
      <c r="W12" s="69" t="str">
        <f t="shared" si="14"/>
        <v>N/A</v>
      </c>
      <c r="X12" s="7"/>
      <c r="Y12" s="7"/>
      <c r="Z12" s="7"/>
      <c r="AA12" s="7"/>
    </row>
    <row r="13" spans="1:27" ht="250" x14ac:dyDescent="0.3">
      <c r="A13" s="52" t="s">
        <v>109</v>
      </c>
      <c r="B13" s="7" t="s">
        <v>63</v>
      </c>
      <c r="C13" s="7" t="s">
        <v>110</v>
      </c>
      <c r="D13" s="55" t="s">
        <v>379</v>
      </c>
      <c r="E13" s="7">
        <v>1</v>
      </c>
      <c r="F13" s="7">
        <v>1</v>
      </c>
      <c r="G13" s="7">
        <v>1</v>
      </c>
      <c r="H13" s="7">
        <f t="shared" si="0"/>
        <v>1</v>
      </c>
      <c r="I13" s="7" t="s">
        <v>380</v>
      </c>
      <c r="J13" s="7">
        <v>1</v>
      </c>
      <c r="K13" s="7">
        <v>1</v>
      </c>
      <c r="L13" s="7">
        <v>1</v>
      </c>
      <c r="M13" s="7">
        <f t="shared" si="8"/>
        <v>1</v>
      </c>
      <c r="N13" s="7">
        <f t="shared" si="9"/>
        <v>1</v>
      </c>
      <c r="O13" s="7">
        <f t="shared" si="10"/>
        <v>1</v>
      </c>
      <c r="P13" s="7" t="s">
        <v>52</v>
      </c>
      <c r="Q13" s="7" t="s">
        <v>53</v>
      </c>
      <c r="R13" s="7" t="s">
        <v>53</v>
      </c>
      <c r="S13" s="7" t="s">
        <v>53</v>
      </c>
      <c r="T13" s="68" t="str">
        <f t="shared" si="11"/>
        <v>N/A</v>
      </c>
      <c r="U13" s="68">
        <f t="shared" si="12"/>
        <v>1</v>
      </c>
      <c r="V13" s="68">
        <f t="shared" si="13"/>
        <v>1</v>
      </c>
      <c r="W13" s="69">
        <f t="shared" si="14"/>
        <v>1</v>
      </c>
      <c r="X13" s="7"/>
      <c r="Y13" s="7"/>
      <c r="Z13" s="7" t="s">
        <v>381</v>
      </c>
      <c r="AA13" s="7" t="s">
        <v>382</v>
      </c>
    </row>
    <row r="14" spans="1:27" ht="262.5" x14ac:dyDescent="0.3">
      <c r="A14" s="7" t="s">
        <v>116</v>
      </c>
      <c r="B14" s="7" t="s">
        <v>57</v>
      </c>
      <c r="C14" s="7" t="s">
        <v>117</v>
      </c>
      <c r="D14" s="96" t="s">
        <v>383</v>
      </c>
      <c r="E14" s="83">
        <v>-1</v>
      </c>
      <c r="F14" s="83">
        <v>1</v>
      </c>
      <c r="G14" s="83">
        <v>1</v>
      </c>
      <c r="H14" s="83">
        <f t="shared" si="0"/>
        <v>1</v>
      </c>
      <c r="I14" s="56" t="s">
        <v>384</v>
      </c>
      <c r="J14" s="7">
        <v>1</v>
      </c>
      <c r="K14" s="7">
        <v>1</v>
      </c>
      <c r="L14" s="7">
        <v>1</v>
      </c>
      <c r="M14" s="7">
        <f t="shared" si="8"/>
        <v>1</v>
      </c>
      <c r="N14" s="7">
        <f t="shared" si="9"/>
        <v>0</v>
      </c>
      <c r="O14" s="7">
        <f t="shared" si="10"/>
        <v>1</v>
      </c>
      <c r="P14" s="56" t="s">
        <v>52</v>
      </c>
      <c r="Q14" s="7" t="s">
        <v>53</v>
      </c>
      <c r="R14" s="7" t="s">
        <v>53</v>
      </c>
      <c r="S14" s="7" t="s">
        <v>53</v>
      </c>
      <c r="T14" s="68" t="str">
        <f t="shared" si="11"/>
        <v>N/A</v>
      </c>
      <c r="U14" s="68">
        <f t="shared" si="12"/>
        <v>0</v>
      </c>
      <c r="V14" s="68">
        <f t="shared" si="13"/>
        <v>1</v>
      </c>
      <c r="W14" s="69">
        <f t="shared" si="14"/>
        <v>0</v>
      </c>
      <c r="X14" s="7">
        <v>2030</v>
      </c>
      <c r="Y14" s="7"/>
      <c r="Z14" s="7" t="s">
        <v>385</v>
      </c>
      <c r="AA14" s="7" t="s">
        <v>386</v>
      </c>
    </row>
    <row r="15" spans="1:27" ht="262.5" x14ac:dyDescent="0.3">
      <c r="A15" s="52" t="s">
        <v>123</v>
      </c>
      <c r="B15" s="7" t="s">
        <v>63</v>
      </c>
      <c r="C15" s="7" t="s">
        <v>124</v>
      </c>
      <c r="D15" s="7" t="s">
        <v>52</v>
      </c>
      <c r="E15" s="7" t="s">
        <v>53</v>
      </c>
      <c r="F15" s="7" t="s">
        <v>53</v>
      </c>
      <c r="G15" s="7" t="s">
        <v>53</v>
      </c>
      <c r="H15" s="7" t="str">
        <f t="shared" si="0"/>
        <v>N/A</v>
      </c>
      <c r="I15" s="7" t="s">
        <v>387</v>
      </c>
      <c r="J15" s="7">
        <v>1</v>
      </c>
      <c r="K15" s="7">
        <v>1</v>
      </c>
      <c r="L15" s="7">
        <v>3</v>
      </c>
      <c r="M15" s="7">
        <f>IF(J15="N/A", "N/A", (K15+L15)/2)</f>
        <v>2</v>
      </c>
      <c r="N15" s="7">
        <f t="shared" si="9"/>
        <v>1</v>
      </c>
      <c r="O15" s="7">
        <f t="shared" si="10"/>
        <v>2</v>
      </c>
      <c r="P15" s="7" t="s">
        <v>52</v>
      </c>
      <c r="Q15" s="7" t="s">
        <v>53</v>
      </c>
      <c r="R15" s="7" t="s">
        <v>53</v>
      </c>
      <c r="S15" s="7" t="s">
        <v>53</v>
      </c>
      <c r="T15" s="68" t="str">
        <f t="shared" si="11"/>
        <v>N/A</v>
      </c>
      <c r="U15" s="68">
        <f t="shared" si="12"/>
        <v>1</v>
      </c>
      <c r="V15" s="68">
        <f t="shared" si="13"/>
        <v>2</v>
      </c>
      <c r="W15" s="69">
        <f t="shared" si="14"/>
        <v>2</v>
      </c>
      <c r="X15" s="7"/>
      <c r="Y15" s="7"/>
      <c r="Z15" s="6" t="s">
        <v>388</v>
      </c>
      <c r="AA15" s="7" t="s">
        <v>389</v>
      </c>
    </row>
    <row r="16" spans="1:27" ht="409.5" x14ac:dyDescent="0.3">
      <c r="A16" s="52" t="s">
        <v>130</v>
      </c>
      <c r="B16" s="7" t="s">
        <v>63</v>
      </c>
      <c r="C16" s="7" t="s">
        <v>131</v>
      </c>
      <c r="D16" s="7" t="s">
        <v>390</v>
      </c>
      <c r="E16" s="7">
        <v>1</v>
      </c>
      <c r="F16" s="7">
        <v>3</v>
      </c>
      <c r="G16" s="7">
        <v>2</v>
      </c>
      <c r="H16" s="7">
        <f t="shared" si="0"/>
        <v>2.5</v>
      </c>
      <c r="I16" s="7" t="s">
        <v>391</v>
      </c>
      <c r="J16" s="7">
        <v>1</v>
      </c>
      <c r="K16" s="7">
        <v>3</v>
      </c>
      <c r="L16" s="7">
        <v>3</v>
      </c>
      <c r="M16" s="7">
        <f t="shared" si="8"/>
        <v>3</v>
      </c>
      <c r="N16" s="7">
        <f t="shared" si="9"/>
        <v>1</v>
      </c>
      <c r="O16" s="7">
        <f>IF(H16 = "N/A", IF(M16="N/A", "N/A",M16), IF(M16="N/A", H16, (H16+M16)/2))</f>
        <v>2.75</v>
      </c>
      <c r="P16" s="7" t="s">
        <v>52</v>
      </c>
      <c r="Q16" s="7" t="s">
        <v>53</v>
      </c>
      <c r="R16" s="7" t="s">
        <v>53</v>
      </c>
      <c r="S16" s="7" t="s">
        <v>53</v>
      </c>
      <c r="T16" s="68" t="str">
        <f t="shared" si="11"/>
        <v>N/A</v>
      </c>
      <c r="U16" s="68">
        <f t="shared" si="12"/>
        <v>1</v>
      </c>
      <c r="V16" s="68">
        <f t="shared" si="13"/>
        <v>2.75</v>
      </c>
      <c r="W16" s="69">
        <f t="shared" si="14"/>
        <v>2.75</v>
      </c>
      <c r="X16" s="7"/>
      <c r="Y16" s="7"/>
      <c r="Z16" s="7" t="s">
        <v>392</v>
      </c>
      <c r="AA16" s="7" t="s">
        <v>393</v>
      </c>
    </row>
    <row r="17" spans="1:27" ht="150" x14ac:dyDescent="0.3">
      <c r="A17" s="7" t="s">
        <v>137</v>
      </c>
      <c r="B17" s="7" t="s">
        <v>49</v>
      </c>
      <c r="C17" s="7" t="s">
        <v>138</v>
      </c>
      <c r="D17" s="7" t="s">
        <v>394</v>
      </c>
      <c r="E17" s="7">
        <v>-1</v>
      </c>
      <c r="F17" s="7">
        <v>1</v>
      </c>
      <c r="G17" s="7">
        <v>3</v>
      </c>
      <c r="H17" s="7">
        <f t="shared" si="0"/>
        <v>2</v>
      </c>
      <c r="I17" s="7" t="s">
        <v>52</v>
      </c>
      <c r="J17" s="7" t="s">
        <v>53</v>
      </c>
      <c r="K17" s="7" t="s">
        <v>53</v>
      </c>
      <c r="L17" s="7" t="s">
        <v>53</v>
      </c>
      <c r="M17" s="7" t="str">
        <f t="shared" si="8"/>
        <v>N/A</v>
      </c>
      <c r="N17" s="7">
        <f t="shared" si="9"/>
        <v>-1</v>
      </c>
      <c r="O17" s="7">
        <f t="shared" si="10"/>
        <v>2</v>
      </c>
      <c r="P17" s="7" t="s">
        <v>52</v>
      </c>
      <c r="Q17" s="7" t="s">
        <v>53</v>
      </c>
      <c r="R17" s="7" t="s">
        <v>53</v>
      </c>
      <c r="S17" s="7" t="s">
        <v>53</v>
      </c>
      <c r="T17" s="68" t="str">
        <f t="shared" si="11"/>
        <v>N/A</v>
      </c>
      <c r="U17" s="68">
        <f t="shared" si="12"/>
        <v>-1</v>
      </c>
      <c r="V17" s="68">
        <f t="shared" si="13"/>
        <v>2</v>
      </c>
      <c r="W17" s="69">
        <f t="shared" si="14"/>
        <v>-2</v>
      </c>
      <c r="X17" s="7"/>
      <c r="Y17" s="7"/>
      <c r="Z17" s="7" t="s">
        <v>395</v>
      </c>
      <c r="AA17" s="7" t="s">
        <v>283</v>
      </c>
    </row>
    <row r="18" spans="1:27" ht="200" x14ac:dyDescent="0.3">
      <c r="A18" s="7" t="s">
        <v>144</v>
      </c>
      <c r="B18" s="7" t="s">
        <v>49</v>
      </c>
      <c r="C18" s="7" t="s">
        <v>145</v>
      </c>
      <c r="D18" s="7" t="s">
        <v>396</v>
      </c>
      <c r="E18" s="7">
        <v>-2</v>
      </c>
      <c r="F18" s="7">
        <v>3</v>
      </c>
      <c r="G18" s="7">
        <v>3</v>
      </c>
      <c r="H18" s="7">
        <f t="shared" si="0"/>
        <v>3</v>
      </c>
      <c r="I18" s="7" t="s">
        <v>52</v>
      </c>
      <c r="J18" s="7" t="s">
        <v>53</v>
      </c>
      <c r="K18" s="7" t="s">
        <v>53</v>
      </c>
      <c r="L18" s="7" t="s">
        <v>53</v>
      </c>
      <c r="M18" s="7" t="str">
        <f t="shared" si="8"/>
        <v>N/A</v>
      </c>
      <c r="N18" s="7">
        <f t="shared" si="9"/>
        <v>-2</v>
      </c>
      <c r="O18" s="7">
        <f t="shared" si="10"/>
        <v>3</v>
      </c>
      <c r="P18" s="7" t="s">
        <v>52</v>
      </c>
      <c r="Q18" s="7" t="s">
        <v>53</v>
      </c>
      <c r="R18" s="7" t="s">
        <v>53</v>
      </c>
      <c r="S18" s="7" t="s">
        <v>53</v>
      </c>
      <c r="T18" s="68" t="str">
        <f t="shared" si="11"/>
        <v>N/A</v>
      </c>
      <c r="U18" s="68">
        <f t="shared" si="12"/>
        <v>-2</v>
      </c>
      <c r="V18" s="68">
        <f t="shared" si="13"/>
        <v>3</v>
      </c>
      <c r="W18" s="69">
        <f t="shared" si="14"/>
        <v>-6</v>
      </c>
      <c r="X18" s="7">
        <v>2030</v>
      </c>
      <c r="Y18" s="7"/>
      <c r="Z18" s="7" t="s">
        <v>292</v>
      </c>
      <c r="AA18" s="7" t="s">
        <v>397</v>
      </c>
    </row>
    <row r="19" spans="1:27" ht="150" x14ac:dyDescent="0.3">
      <c r="A19" s="67" t="s">
        <v>150</v>
      </c>
      <c r="B19" s="67" t="s">
        <v>49</v>
      </c>
      <c r="C19" s="67" t="s">
        <v>151</v>
      </c>
      <c r="D19" s="67" t="s">
        <v>398</v>
      </c>
      <c r="E19" s="67">
        <v>-1</v>
      </c>
      <c r="F19" s="67">
        <v>2</v>
      </c>
      <c r="G19" s="67">
        <v>3</v>
      </c>
      <c r="H19" s="7">
        <f t="shared" si="0"/>
        <v>2.5</v>
      </c>
      <c r="I19" s="67" t="s">
        <v>52</v>
      </c>
      <c r="J19" s="7" t="s">
        <v>53</v>
      </c>
      <c r="K19" s="7" t="s">
        <v>53</v>
      </c>
      <c r="L19" s="7" t="s">
        <v>53</v>
      </c>
      <c r="M19" s="7" t="str">
        <f t="shared" si="8"/>
        <v>N/A</v>
      </c>
      <c r="N19" s="7">
        <f t="shared" si="9"/>
        <v>-1</v>
      </c>
      <c r="O19" s="7">
        <f t="shared" si="10"/>
        <v>2.5</v>
      </c>
      <c r="P19" s="67" t="s">
        <v>52</v>
      </c>
      <c r="Q19" s="7" t="s">
        <v>53</v>
      </c>
      <c r="R19" s="7" t="s">
        <v>53</v>
      </c>
      <c r="S19" s="7" t="s">
        <v>53</v>
      </c>
      <c r="T19" s="68" t="str">
        <f t="shared" si="11"/>
        <v>N/A</v>
      </c>
      <c r="U19" s="68">
        <f t="shared" si="12"/>
        <v>-1</v>
      </c>
      <c r="V19" s="68">
        <f t="shared" si="13"/>
        <v>2.5</v>
      </c>
      <c r="W19" s="69">
        <f t="shared" si="14"/>
        <v>-2.5</v>
      </c>
      <c r="X19" s="67">
        <v>2030</v>
      </c>
      <c r="Y19" s="67"/>
      <c r="Z19" s="7" t="s">
        <v>292</v>
      </c>
      <c r="AA19" s="67" t="s">
        <v>188</v>
      </c>
    </row>
    <row r="20" spans="1:27" x14ac:dyDescent="0.3">
      <c r="A20" s="77"/>
      <c r="B20" s="77"/>
      <c r="C20" s="77"/>
      <c r="D20" s="77"/>
      <c r="E20" s="77"/>
      <c r="F20" s="77"/>
      <c r="G20" s="77"/>
      <c r="H20" s="77"/>
      <c r="I20" s="77"/>
      <c r="J20" s="77"/>
      <c r="K20" s="77"/>
      <c r="L20" s="77"/>
      <c r="M20" s="77"/>
      <c r="N20" s="77"/>
      <c r="O20" s="77"/>
      <c r="P20" s="77"/>
      <c r="Q20" s="77"/>
      <c r="R20" s="77"/>
      <c r="S20" s="77"/>
      <c r="T20" s="77"/>
      <c r="U20" s="78"/>
      <c r="V20" s="78"/>
      <c r="W20" s="78"/>
      <c r="X20" s="77"/>
      <c r="Y20" s="77"/>
      <c r="Z20" s="77"/>
      <c r="AA20" s="77"/>
    </row>
    <row r="21" spans="1:27" x14ac:dyDescent="0.3">
      <c r="A21" s="3"/>
      <c r="B21" s="3"/>
      <c r="C21" s="3"/>
      <c r="D21" s="3"/>
      <c r="E21" s="3"/>
      <c r="F21" s="3"/>
      <c r="G21" s="3"/>
      <c r="H21" s="3"/>
      <c r="I21" s="3"/>
      <c r="J21" s="3"/>
      <c r="K21" s="3"/>
      <c r="L21" s="3"/>
      <c r="M21" s="3"/>
      <c r="N21" s="3"/>
      <c r="O21" s="3"/>
      <c r="P21" s="3"/>
      <c r="Q21" s="3"/>
      <c r="R21" s="3"/>
      <c r="S21" s="3"/>
      <c r="T21" s="3"/>
      <c r="U21" s="45"/>
      <c r="V21" s="45"/>
      <c r="W21" s="45"/>
      <c r="X21" s="3"/>
      <c r="Y21" s="3"/>
      <c r="Z21" s="3"/>
      <c r="AA21" s="3"/>
    </row>
    <row r="22" spans="1:27" x14ac:dyDescent="0.3">
      <c r="A22" s="9"/>
      <c r="B22" s="3"/>
      <c r="C22" s="3"/>
      <c r="D22" s="3"/>
      <c r="E22" s="3"/>
      <c r="F22" s="3"/>
      <c r="G22" s="3"/>
      <c r="H22" s="3"/>
      <c r="I22" s="3"/>
      <c r="J22" s="3"/>
      <c r="K22" s="3"/>
      <c r="L22" s="3"/>
      <c r="M22" s="3"/>
      <c r="N22" s="3"/>
      <c r="O22" s="3"/>
      <c r="P22" s="3"/>
      <c r="Q22" s="3"/>
      <c r="R22" s="3"/>
      <c r="S22" s="3"/>
      <c r="T22" s="3"/>
      <c r="U22" s="45"/>
      <c r="V22" s="45"/>
      <c r="W22" s="45"/>
      <c r="X22" s="3"/>
      <c r="Y22" s="3"/>
      <c r="Z22" s="3"/>
      <c r="AA22" s="3"/>
    </row>
    <row r="23" spans="1:27" x14ac:dyDescent="0.3">
      <c r="A23" s="3"/>
      <c r="B23" s="3"/>
      <c r="C23" s="3"/>
      <c r="D23" s="3"/>
      <c r="E23" s="3"/>
      <c r="F23" s="3"/>
      <c r="G23" s="3"/>
      <c r="H23" s="3"/>
      <c r="I23" s="3"/>
      <c r="J23" s="3"/>
      <c r="K23" s="3"/>
      <c r="L23" s="3"/>
      <c r="M23" s="3"/>
      <c r="N23" s="3"/>
      <c r="O23" s="3"/>
      <c r="P23" s="3"/>
      <c r="Q23" s="3"/>
      <c r="R23" s="3"/>
      <c r="S23" s="3"/>
      <c r="T23" s="3"/>
      <c r="U23" s="45"/>
      <c r="V23" s="45"/>
      <c r="W23" s="45"/>
      <c r="X23" s="3"/>
      <c r="Y23" s="3"/>
      <c r="Z23" s="3"/>
      <c r="AA23" s="3"/>
    </row>
    <row r="24" spans="1:27" x14ac:dyDescent="0.3">
      <c r="A24" s="3"/>
      <c r="B24" s="3"/>
      <c r="C24" s="3"/>
      <c r="D24" s="3"/>
      <c r="E24" s="3"/>
      <c r="F24" s="3"/>
      <c r="G24" s="3"/>
      <c r="H24" s="3"/>
      <c r="I24" s="3"/>
      <c r="J24" s="3"/>
      <c r="K24" s="3"/>
      <c r="L24" s="3"/>
      <c r="M24" s="3"/>
      <c r="N24" s="3"/>
      <c r="O24" s="3"/>
      <c r="P24" s="3"/>
      <c r="Q24" s="3"/>
      <c r="R24" s="3"/>
      <c r="S24" s="3"/>
      <c r="T24" s="3"/>
      <c r="U24" s="45"/>
      <c r="V24" s="45"/>
      <c r="W24" s="45"/>
      <c r="X24" s="3"/>
      <c r="Y24" s="3"/>
      <c r="Z24" s="3"/>
      <c r="AA24" s="3"/>
    </row>
    <row r="25" spans="1:27" x14ac:dyDescent="0.3">
      <c r="A25" s="3"/>
      <c r="B25" s="3"/>
      <c r="C25" s="3"/>
      <c r="D25" s="3"/>
      <c r="E25" s="3"/>
      <c r="F25" s="3"/>
      <c r="G25" s="3"/>
      <c r="H25" s="3"/>
      <c r="I25" s="3"/>
      <c r="J25" s="3"/>
      <c r="K25" s="3"/>
      <c r="L25" s="3"/>
      <c r="M25" s="3"/>
      <c r="N25" s="3"/>
      <c r="O25" s="3"/>
      <c r="P25" s="3"/>
      <c r="Q25" s="3"/>
      <c r="R25" s="3"/>
      <c r="S25" s="3"/>
      <c r="T25" s="3"/>
      <c r="U25" s="45"/>
      <c r="V25" s="45"/>
      <c r="W25" s="45"/>
      <c r="X25" s="3"/>
      <c r="Y25" s="3"/>
      <c r="Z25" s="3"/>
      <c r="AA25" s="3"/>
    </row>
    <row r="26" spans="1:27" x14ac:dyDescent="0.3">
      <c r="A26" s="3"/>
      <c r="B26" s="3"/>
      <c r="C26" s="3"/>
      <c r="D26" s="3"/>
      <c r="E26" s="3"/>
      <c r="F26" s="3"/>
      <c r="G26" s="3"/>
      <c r="H26" s="3"/>
      <c r="I26" s="3"/>
      <c r="J26" s="3"/>
      <c r="K26" s="3"/>
      <c r="L26" s="3"/>
      <c r="M26" s="3"/>
      <c r="N26" s="3"/>
      <c r="O26" s="3"/>
      <c r="P26" s="3"/>
      <c r="Q26" s="3"/>
      <c r="R26" s="3"/>
      <c r="S26" s="3"/>
      <c r="T26" s="3"/>
      <c r="U26" s="45"/>
      <c r="V26" s="45"/>
      <c r="W26" s="45"/>
      <c r="X26" s="3"/>
      <c r="Y26" s="3"/>
      <c r="Z26" s="3"/>
      <c r="AA26" s="3"/>
    </row>
    <row r="27" spans="1:27" x14ac:dyDescent="0.3">
      <c r="A27" s="3"/>
      <c r="B27" s="3"/>
      <c r="C27" s="3"/>
      <c r="D27" s="3"/>
      <c r="E27" s="3"/>
      <c r="F27" s="3"/>
      <c r="G27" s="3"/>
      <c r="H27" s="3"/>
      <c r="I27" s="3"/>
      <c r="J27" s="3"/>
      <c r="K27" s="3"/>
      <c r="L27" s="3"/>
      <c r="M27" s="3"/>
      <c r="N27" s="3"/>
      <c r="O27" s="3"/>
      <c r="P27" s="3"/>
      <c r="Q27" s="3"/>
      <c r="R27" s="3"/>
      <c r="S27" s="3"/>
      <c r="T27" s="3"/>
      <c r="U27" s="45"/>
      <c r="V27" s="45"/>
      <c r="W27" s="45"/>
      <c r="X27" s="3"/>
      <c r="Y27" s="3"/>
      <c r="Z27" s="3"/>
      <c r="AA27" s="3"/>
    </row>
    <row r="28" spans="1:27" x14ac:dyDescent="0.3">
      <c r="A28" s="3"/>
      <c r="B28" s="3"/>
      <c r="C28" s="3"/>
      <c r="D28" s="3"/>
      <c r="E28" s="3"/>
      <c r="F28" s="3"/>
      <c r="G28" s="3"/>
      <c r="H28" s="3"/>
      <c r="I28" s="3"/>
      <c r="J28" s="3"/>
      <c r="K28" s="3"/>
      <c r="L28" s="3"/>
      <c r="M28" s="3"/>
      <c r="N28" s="3"/>
      <c r="O28" s="3"/>
      <c r="P28" s="3"/>
      <c r="Q28" s="3"/>
      <c r="R28" s="3"/>
      <c r="S28" s="3"/>
      <c r="T28" s="3"/>
      <c r="U28" s="45"/>
      <c r="V28" s="45"/>
      <c r="W28" s="45"/>
      <c r="X28" s="3"/>
      <c r="Y28" s="3"/>
      <c r="Z28" s="3"/>
      <c r="AA28" s="3"/>
    </row>
    <row r="29" spans="1:27" x14ac:dyDescent="0.3">
      <c r="A29" s="9"/>
      <c r="B29" s="3"/>
      <c r="C29" s="3"/>
      <c r="D29" s="3"/>
      <c r="E29" s="3"/>
      <c r="F29" s="3"/>
      <c r="G29" s="3"/>
      <c r="H29" s="3"/>
      <c r="I29" s="3"/>
      <c r="J29" s="3"/>
      <c r="K29" s="3"/>
      <c r="L29" s="3"/>
      <c r="M29" s="3"/>
      <c r="N29" s="3"/>
      <c r="O29" s="3"/>
      <c r="P29" s="3"/>
      <c r="Q29" s="3"/>
      <c r="R29" s="3"/>
      <c r="S29" s="3"/>
      <c r="T29" s="3"/>
      <c r="U29" s="45"/>
      <c r="V29" s="45"/>
      <c r="W29" s="45"/>
      <c r="X29" s="3"/>
      <c r="Y29" s="3"/>
      <c r="Z29" s="3"/>
      <c r="AA29" s="3"/>
    </row>
    <row r="30" spans="1:27" x14ac:dyDescent="0.3">
      <c r="A30" s="9"/>
      <c r="B30" s="3"/>
      <c r="C30" s="3"/>
      <c r="D30" s="3"/>
      <c r="E30" s="3"/>
      <c r="F30" s="3"/>
      <c r="G30" s="3"/>
      <c r="H30" s="3"/>
      <c r="I30" s="3"/>
      <c r="J30" s="3"/>
      <c r="K30" s="3"/>
      <c r="L30" s="3"/>
      <c r="M30" s="3"/>
      <c r="N30" s="3"/>
      <c r="O30" s="3"/>
      <c r="P30" s="3"/>
      <c r="Q30" s="3"/>
      <c r="R30" s="3"/>
      <c r="S30" s="3"/>
      <c r="T30" s="3"/>
      <c r="U30" s="45"/>
      <c r="V30" s="45"/>
      <c r="W30" s="45"/>
      <c r="X30" s="3"/>
      <c r="Y30" s="3"/>
      <c r="Z30" s="3"/>
      <c r="AA30" s="3"/>
    </row>
    <row r="31" spans="1:27" x14ac:dyDescent="0.3">
      <c r="A31" s="9"/>
      <c r="B31" s="3"/>
      <c r="C31" s="3"/>
      <c r="D31" s="3"/>
      <c r="E31" s="3"/>
      <c r="F31" s="3"/>
      <c r="G31" s="3"/>
      <c r="H31" s="3"/>
      <c r="I31" s="3"/>
      <c r="J31" s="3"/>
      <c r="K31" s="3"/>
      <c r="L31" s="3"/>
      <c r="M31" s="3"/>
      <c r="N31" s="3"/>
      <c r="O31" s="3"/>
      <c r="P31" s="3"/>
      <c r="Q31" s="3"/>
      <c r="R31" s="3"/>
      <c r="S31" s="3"/>
      <c r="T31" s="3"/>
      <c r="U31" s="45"/>
      <c r="V31" s="45"/>
      <c r="W31" s="45"/>
      <c r="X31" s="3"/>
      <c r="Y31" s="3"/>
      <c r="Z31" s="3"/>
      <c r="AA31" s="3"/>
    </row>
    <row r="32" spans="1:27" x14ac:dyDescent="0.3">
      <c r="A32" s="9"/>
      <c r="B32" s="3"/>
      <c r="C32" s="3"/>
      <c r="D32" s="3"/>
      <c r="E32" s="3"/>
      <c r="F32" s="3"/>
      <c r="G32" s="3"/>
      <c r="H32" s="3"/>
      <c r="I32" s="3"/>
      <c r="J32" s="3"/>
      <c r="K32" s="3"/>
      <c r="L32" s="3"/>
      <c r="M32" s="3"/>
      <c r="N32" s="3"/>
      <c r="O32" s="3"/>
      <c r="P32" s="3"/>
      <c r="Q32" s="3"/>
      <c r="R32" s="3"/>
      <c r="S32" s="3"/>
      <c r="T32" s="3"/>
      <c r="U32" s="45"/>
      <c r="V32" s="45"/>
      <c r="W32" s="45"/>
      <c r="X32" s="3"/>
      <c r="Y32" s="3"/>
      <c r="Z32" s="3"/>
      <c r="AA32" s="3"/>
    </row>
    <row r="33" spans="1:27" x14ac:dyDescent="0.3">
      <c r="A33" s="9"/>
      <c r="B33" s="3"/>
      <c r="C33" s="3"/>
      <c r="D33" s="3"/>
      <c r="E33" s="3"/>
      <c r="F33" s="3"/>
      <c r="G33" s="3"/>
      <c r="H33" s="3"/>
      <c r="I33" s="3"/>
      <c r="J33" s="3"/>
      <c r="K33" s="3"/>
      <c r="L33" s="3"/>
      <c r="M33" s="3"/>
      <c r="N33" s="3"/>
      <c r="O33" s="3"/>
      <c r="P33" s="3"/>
      <c r="Q33" s="3"/>
      <c r="R33" s="3"/>
      <c r="S33" s="3"/>
      <c r="T33" s="3"/>
      <c r="U33" s="45"/>
      <c r="V33" s="45"/>
      <c r="W33" s="45"/>
      <c r="X33" s="3"/>
      <c r="Y33" s="3"/>
      <c r="Z33" s="3"/>
      <c r="AA33" s="3"/>
    </row>
    <row r="34" spans="1:27" x14ac:dyDescent="0.3">
      <c r="A34" s="9"/>
      <c r="B34" s="3"/>
      <c r="C34" s="3"/>
      <c r="D34" s="3"/>
      <c r="E34" s="3"/>
      <c r="F34" s="3"/>
      <c r="G34" s="3"/>
      <c r="H34" s="3"/>
      <c r="I34" s="3"/>
      <c r="J34" s="3"/>
      <c r="K34" s="3"/>
      <c r="L34" s="3"/>
      <c r="M34" s="3"/>
      <c r="N34" s="3"/>
      <c r="O34" s="3"/>
      <c r="P34" s="3"/>
      <c r="Q34" s="3"/>
      <c r="R34" s="3"/>
      <c r="S34" s="3"/>
      <c r="T34" s="3"/>
      <c r="U34" s="45"/>
      <c r="V34" s="45"/>
      <c r="W34" s="45"/>
      <c r="X34" s="3"/>
      <c r="Y34" s="3"/>
      <c r="Z34" s="3"/>
      <c r="AA34" s="3"/>
    </row>
    <row r="35" spans="1:27" x14ac:dyDescent="0.3">
      <c r="A35" s="9"/>
      <c r="B35" s="3"/>
      <c r="C35" s="3"/>
      <c r="D35" s="3"/>
      <c r="E35" s="3"/>
      <c r="F35" s="3"/>
      <c r="G35" s="3"/>
      <c r="H35" s="3"/>
      <c r="I35" s="3"/>
      <c r="J35" s="3"/>
      <c r="K35" s="3"/>
      <c r="L35" s="3"/>
      <c r="M35" s="3"/>
      <c r="N35" s="3"/>
      <c r="O35" s="3"/>
      <c r="P35" s="3"/>
      <c r="Q35" s="3"/>
      <c r="R35" s="3"/>
      <c r="S35" s="3"/>
      <c r="T35" s="3"/>
      <c r="U35" s="45"/>
      <c r="V35" s="45"/>
      <c r="W35" s="45"/>
      <c r="X35" s="3"/>
      <c r="Y35" s="3"/>
      <c r="Z35" s="3"/>
      <c r="AA35" s="3"/>
    </row>
    <row r="36" spans="1:27" x14ac:dyDescent="0.3">
      <c r="A36" s="9"/>
      <c r="B36" s="3"/>
      <c r="C36" s="3"/>
      <c r="D36" s="3"/>
      <c r="E36" s="3"/>
      <c r="F36" s="3"/>
      <c r="G36" s="3"/>
      <c r="H36" s="3"/>
      <c r="I36" s="3"/>
      <c r="J36" s="3"/>
      <c r="K36" s="3"/>
      <c r="L36" s="3"/>
      <c r="M36" s="3"/>
      <c r="N36" s="3"/>
      <c r="O36" s="3"/>
      <c r="P36" s="3"/>
      <c r="Q36" s="3"/>
      <c r="R36" s="3"/>
      <c r="S36" s="3"/>
      <c r="T36" s="3"/>
      <c r="U36" s="45"/>
      <c r="V36" s="45"/>
      <c r="W36" s="45"/>
      <c r="X36" s="3"/>
      <c r="Y36" s="3"/>
      <c r="Z36" s="3"/>
      <c r="AA36" s="3"/>
    </row>
    <row r="37" spans="1:27" x14ac:dyDescent="0.3">
      <c r="A37" s="9"/>
      <c r="B37" s="3"/>
      <c r="C37" s="3"/>
      <c r="D37" s="3"/>
      <c r="E37" s="3"/>
      <c r="F37" s="3"/>
      <c r="G37" s="3"/>
      <c r="H37" s="3"/>
      <c r="I37" s="3"/>
      <c r="J37" s="3"/>
      <c r="K37" s="3"/>
      <c r="L37" s="3"/>
      <c r="M37" s="3"/>
      <c r="N37" s="3"/>
      <c r="O37" s="3"/>
      <c r="P37" s="3"/>
      <c r="Q37" s="3"/>
      <c r="R37" s="3"/>
      <c r="S37" s="3"/>
      <c r="T37" s="3"/>
      <c r="U37" s="45"/>
      <c r="V37" s="45"/>
      <c r="W37" s="45"/>
      <c r="X37" s="3"/>
      <c r="Y37" s="3"/>
      <c r="Z37" s="3"/>
      <c r="AA37" s="3"/>
    </row>
    <row r="38" spans="1:27" x14ac:dyDescent="0.3">
      <c r="A38" s="9"/>
      <c r="B38" s="3"/>
      <c r="C38" s="3"/>
      <c r="D38" s="3"/>
      <c r="E38" s="3"/>
      <c r="F38" s="3"/>
      <c r="G38" s="3"/>
      <c r="H38" s="3"/>
      <c r="I38" s="3"/>
      <c r="J38" s="3"/>
      <c r="K38" s="3"/>
      <c r="L38" s="3"/>
      <c r="M38" s="3"/>
      <c r="N38" s="3"/>
      <c r="O38" s="3"/>
      <c r="P38" s="3"/>
      <c r="Q38" s="3"/>
      <c r="R38" s="3"/>
      <c r="S38" s="3"/>
      <c r="T38" s="3"/>
      <c r="U38" s="45"/>
      <c r="V38" s="45"/>
      <c r="W38" s="45"/>
      <c r="X38" s="3"/>
      <c r="Y38" s="3"/>
      <c r="Z38" s="3"/>
      <c r="AA38" s="3"/>
    </row>
    <row r="39" spans="1:27" x14ac:dyDescent="0.3">
      <c r="A39" s="9"/>
      <c r="B39" s="3"/>
      <c r="C39" s="3"/>
      <c r="D39" s="3"/>
      <c r="E39" s="3"/>
      <c r="F39" s="3"/>
      <c r="G39" s="3"/>
      <c r="H39" s="3"/>
      <c r="I39" s="3"/>
      <c r="J39" s="3"/>
      <c r="K39" s="3"/>
      <c r="L39" s="3"/>
      <c r="M39" s="3"/>
      <c r="N39" s="3"/>
      <c r="O39" s="3"/>
      <c r="P39" s="3"/>
      <c r="Q39" s="3"/>
      <c r="R39" s="3"/>
      <c r="S39" s="3"/>
      <c r="T39" s="3"/>
      <c r="U39" s="45"/>
      <c r="V39" s="45"/>
      <c r="W39" s="45"/>
      <c r="X39" s="3"/>
      <c r="Y39" s="3"/>
      <c r="Z39" s="3"/>
      <c r="AA39" s="3"/>
    </row>
    <row r="40" spans="1:27" x14ac:dyDescent="0.3">
      <c r="A40" s="9"/>
      <c r="B40" s="3"/>
      <c r="C40" s="3"/>
      <c r="D40" s="3"/>
      <c r="E40" s="3"/>
      <c r="F40" s="3"/>
      <c r="G40" s="3"/>
      <c r="H40" s="3"/>
      <c r="I40" s="3"/>
      <c r="J40" s="3"/>
      <c r="K40" s="3"/>
      <c r="L40" s="3"/>
      <c r="M40" s="3"/>
      <c r="N40" s="3"/>
      <c r="O40" s="3"/>
      <c r="P40" s="3"/>
      <c r="Q40" s="3"/>
      <c r="R40" s="3"/>
      <c r="S40" s="3"/>
      <c r="T40" s="3"/>
      <c r="U40" s="45"/>
      <c r="V40" s="45"/>
      <c r="W40" s="45"/>
      <c r="X40" s="3"/>
      <c r="Y40" s="3"/>
      <c r="Z40" s="3"/>
      <c r="AA40" s="3"/>
    </row>
    <row r="41" spans="1:27" x14ac:dyDescent="0.3">
      <c r="A41" s="9"/>
      <c r="B41" s="3"/>
      <c r="C41" s="3"/>
      <c r="D41" s="3"/>
      <c r="E41" s="3"/>
      <c r="F41" s="3"/>
      <c r="G41" s="3"/>
      <c r="H41" s="3"/>
      <c r="I41" s="3"/>
      <c r="J41" s="3"/>
      <c r="K41" s="3"/>
      <c r="L41" s="3"/>
      <c r="M41" s="3"/>
      <c r="N41" s="3"/>
      <c r="O41" s="3"/>
      <c r="P41" s="3"/>
      <c r="Q41" s="3"/>
      <c r="R41" s="3"/>
      <c r="S41" s="3"/>
      <c r="T41" s="3"/>
      <c r="U41" s="45"/>
      <c r="V41" s="45"/>
      <c r="W41" s="45"/>
      <c r="X41" s="3"/>
      <c r="Y41" s="3"/>
      <c r="Z41" s="3"/>
      <c r="AA41" s="3"/>
    </row>
    <row r="42" spans="1:27" x14ac:dyDescent="0.3">
      <c r="A42" s="9"/>
      <c r="B42" s="3"/>
      <c r="C42" s="3"/>
      <c r="D42" s="3"/>
      <c r="E42" s="3"/>
      <c r="F42" s="3"/>
      <c r="G42" s="3"/>
      <c r="H42" s="3"/>
      <c r="I42" s="3"/>
      <c r="J42" s="3"/>
      <c r="K42" s="3"/>
      <c r="L42" s="3"/>
      <c r="M42" s="3"/>
      <c r="N42" s="3"/>
      <c r="O42" s="3"/>
      <c r="P42" s="3"/>
      <c r="Q42" s="3"/>
      <c r="R42" s="3"/>
      <c r="S42" s="3"/>
      <c r="T42" s="3"/>
      <c r="U42" s="45"/>
      <c r="V42" s="45"/>
      <c r="W42" s="45"/>
      <c r="X42" s="3"/>
      <c r="Y42" s="3"/>
      <c r="Z42" s="3"/>
      <c r="AA42" s="3"/>
    </row>
    <row r="43" spans="1:27" x14ac:dyDescent="0.3">
      <c r="A43" s="9"/>
      <c r="B43" s="3"/>
      <c r="C43" s="3"/>
      <c r="D43" s="3"/>
      <c r="E43" s="3"/>
      <c r="F43" s="3"/>
      <c r="G43" s="3"/>
      <c r="H43" s="3"/>
      <c r="I43" s="3"/>
      <c r="J43" s="3"/>
      <c r="K43" s="3"/>
      <c r="L43" s="3"/>
      <c r="M43" s="3"/>
      <c r="N43" s="3"/>
      <c r="O43" s="3"/>
      <c r="P43" s="3"/>
      <c r="Q43" s="3"/>
      <c r="R43" s="3"/>
      <c r="S43" s="3"/>
      <c r="T43" s="3"/>
      <c r="U43" s="45"/>
      <c r="V43" s="45"/>
      <c r="W43" s="45"/>
      <c r="X43" s="3"/>
      <c r="Y43" s="3"/>
      <c r="Z43" s="3"/>
      <c r="AA43" s="3"/>
    </row>
    <row r="44" spans="1:27" x14ac:dyDescent="0.3">
      <c r="A44" s="3"/>
      <c r="B44" s="3"/>
      <c r="C44" s="3"/>
      <c r="D44" s="3"/>
      <c r="E44" s="3"/>
      <c r="F44" s="3"/>
      <c r="G44" s="3"/>
      <c r="H44" s="3"/>
      <c r="I44" s="3"/>
      <c r="J44" s="3"/>
      <c r="K44" s="3"/>
      <c r="L44" s="3"/>
      <c r="M44" s="3"/>
      <c r="N44" s="3"/>
      <c r="O44" s="3"/>
      <c r="P44" s="3"/>
      <c r="Q44" s="3"/>
      <c r="R44" s="3"/>
      <c r="S44" s="3"/>
      <c r="T44" s="3"/>
      <c r="U44" s="45"/>
      <c r="V44" s="45"/>
      <c r="W44" s="45"/>
      <c r="X44" s="3"/>
      <c r="Y44" s="3"/>
      <c r="Z44" s="3"/>
      <c r="AA44" s="3"/>
    </row>
    <row r="45" spans="1:27" x14ac:dyDescent="0.3">
      <c r="A45" s="3"/>
      <c r="B45" s="3"/>
      <c r="C45" s="3"/>
      <c r="D45" s="3"/>
      <c r="E45" s="3"/>
      <c r="F45" s="3"/>
      <c r="G45" s="3"/>
      <c r="H45" s="3"/>
      <c r="I45" s="3"/>
      <c r="J45" s="3"/>
      <c r="K45" s="3"/>
      <c r="L45" s="3"/>
      <c r="M45" s="3"/>
      <c r="N45" s="3"/>
      <c r="O45" s="3"/>
      <c r="P45" s="3"/>
      <c r="Q45" s="3"/>
      <c r="R45" s="3"/>
      <c r="S45" s="3"/>
      <c r="T45" s="3"/>
      <c r="U45" s="45"/>
      <c r="V45" s="45"/>
      <c r="W45" s="45"/>
      <c r="X45" s="3"/>
      <c r="Y45" s="3"/>
      <c r="Z45" s="3"/>
      <c r="AA45" s="3"/>
    </row>
    <row r="46" spans="1:27" x14ac:dyDescent="0.3">
      <c r="A46" s="3"/>
      <c r="B46" s="3"/>
      <c r="C46" s="3"/>
      <c r="D46" s="3"/>
      <c r="E46" s="3"/>
      <c r="F46" s="3"/>
      <c r="G46" s="3"/>
      <c r="H46" s="3"/>
      <c r="I46" s="3"/>
      <c r="J46" s="3"/>
      <c r="K46" s="3"/>
      <c r="L46" s="3"/>
      <c r="M46" s="3"/>
      <c r="N46" s="3"/>
      <c r="O46" s="3"/>
      <c r="P46" s="3"/>
      <c r="Q46" s="3"/>
      <c r="R46" s="3"/>
      <c r="S46" s="3"/>
      <c r="T46" s="3"/>
      <c r="U46" s="45"/>
      <c r="V46" s="45"/>
      <c r="W46" s="45"/>
      <c r="X46" s="3"/>
      <c r="Y46" s="3"/>
      <c r="Z46" s="3"/>
      <c r="AA46" s="3"/>
    </row>
    <row r="47" spans="1:27" x14ac:dyDescent="0.3">
      <c r="A47" s="3"/>
      <c r="B47" s="3"/>
      <c r="C47" s="3"/>
      <c r="D47" s="3"/>
      <c r="E47" s="3"/>
      <c r="F47" s="3"/>
      <c r="G47" s="3"/>
      <c r="H47" s="3"/>
      <c r="I47" s="3"/>
      <c r="J47" s="3"/>
      <c r="K47" s="3"/>
      <c r="L47" s="3"/>
      <c r="M47" s="3"/>
      <c r="N47" s="3"/>
      <c r="O47" s="3"/>
      <c r="P47" s="3"/>
      <c r="Q47" s="3"/>
      <c r="R47" s="3"/>
      <c r="S47" s="3"/>
      <c r="T47" s="3"/>
      <c r="U47" s="45"/>
      <c r="V47" s="45"/>
      <c r="W47" s="45"/>
      <c r="X47" s="3"/>
      <c r="Y47" s="3"/>
      <c r="Z47" s="3"/>
      <c r="AA47" s="3"/>
    </row>
    <row r="48" spans="1:27" x14ac:dyDescent="0.3">
      <c r="A48" s="3"/>
      <c r="B48" s="3"/>
      <c r="C48" s="3"/>
      <c r="D48" s="3"/>
      <c r="E48" s="3"/>
      <c r="F48" s="3"/>
      <c r="G48" s="3"/>
      <c r="H48" s="3"/>
      <c r="I48" s="3"/>
      <c r="J48" s="3"/>
      <c r="K48" s="3"/>
      <c r="L48" s="3"/>
      <c r="M48" s="3"/>
      <c r="N48" s="3"/>
      <c r="O48" s="3"/>
      <c r="P48" s="3"/>
      <c r="Q48" s="3"/>
      <c r="R48" s="3"/>
      <c r="S48" s="3"/>
      <c r="T48" s="3"/>
      <c r="U48" s="45"/>
      <c r="V48" s="45"/>
      <c r="W48" s="45"/>
      <c r="X48" s="3"/>
      <c r="Y48" s="3"/>
      <c r="Z48" s="3"/>
      <c r="AA48" s="3"/>
    </row>
    <row r="49" spans="21:23" s="3" customFormat="1" x14ac:dyDescent="0.3">
      <c r="U49" s="45"/>
      <c r="V49" s="45"/>
      <c r="W49" s="45"/>
    </row>
    <row r="50" spans="21:23" s="3" customFormat="1" x14ac:dyDescent="0.3">
      <c r="U50" s="45"/>
      <c r="V50" s="45"/>
      <c r="W50" s="45"/>
    </row>
    <row r="51" spans="21:23" s="3" customFormat="1" x14ac:dyDescent="0.3">
      <c r="U51" s="45"/>
      <c r="V51" s="45"/>
      <c r="W51" s="45"/>
    </row>
    <row r="52" spans="21:23" s="3" customFormat="1" x14ac:dyDescent="0.3">
      <c r="U52" s="45"/>
      <c r="V52" s="45"/>
      <c r="W52" s="45"/>
    </row>
    <row r="53" spans="21:23" s="3" customFormat="1" x14ac:dyDescent="0.3">
      <c r="U53" s="45"/>
      <c r="V53" s="45"/>
      <c r="W53" s="45"/>
    </row>
    <row r="54" spans="21:23" s="3" customFormat="1" x14ac:dyDescent="0.3">
      <c r="U54" s="45"/>
      <c r="V54" s="45"/>
      <c r="W54" s="45"/>
    </row>
    <row r="55" spans="21:23" s="3" customFormat="1" x14ac:dyDescent="0.3">
      <c r="U55" s="45"/>
      <c r="V55" s="45"/>
      <c r="W55" s="45"/>
    </row>
    <row r="56" spans="21:23" s="3" customFormat="1" x14ac:dyDescent="0.3">
      <c r="U56" s="45"/>
      <c r="V56" s="45"/>
      <c r="W56" s="45"/>
    </row>
    <row r="57" spans="21:23" s="3" customFormat="1" x14ac:dyDescent="0.3">
      <c r="U57" s="45"/>
      <c r="V57" s="45"/>
      <c r="W57" s="45"/>
    </row>
    <row r="58" spans="21:23" s="3" customFormat="1" x14ac:dyDescent="0.3">
      <c r="U58" s="45"/>
      <c r="V58" s="45"/>
      <c r="W58" s="45"/>
    </row>
    <row r="59" spans="21:23" s="3" customFormat="1" x14ac:dyDescent="0.3">
      <c r="U59" s="45"/>
      <c r="V59" s="45"/>
      <c r="W59" s="45"/>
    </row>
    <row r="60" spans="21:23" s="3" customFormat="1" x14ac:dyDescent="0.3">
      <c r="U60" s="45"/>
      <c r="V60" s="45"/>
      <c r="W60" s="45"/>
    </row>
    <row r="61" spans="21:23" s="3" customFormat="1" x14ac:dyDescent="0.3">
      <c r="U61" s="45"/>
      <c r="V61" s="45"/>
      <c r="W61" s="45"/>
    </row>
    <row r="62" spans="21:23" s="3" customFormat="1" x14ac:dyDescent="0.3">
      <c r="U62" s="45"/>
      <c r="V62" s="45"/>
      <c r="W62" s="45"/>
    </row>
    <row r="63" spans="21:23" s="3" customFormat="1" x14ac:dyDescent="0.3">
      <c r="U63" s="45"/>
      <c r="V63" s="45"/>
      <c r="W63" s="45"/>
    </row>
    <row r="64" spans="21:23" s="3" customFormat="1" x14ac:dyDescent="0.3">
      <c r="U64" s="45"/>
      <c r="V64" s="45"/>
      <c r="W64" s="45"/>
    </row>
    <row r="65" spans="21:23" s="3" customFormat="1" x14ac:dyDescent="0.3">
      <c r="U65" s="45"/>
      <c r="V65" s="45"/>
      <c r="W65" s="45"/>
    </row>
    <row r="66" spans="21:23" s="3" customFormat="1" x14ac:dyDescent="0.3">
      <c r="U66" s="45"/>
      <c r="V66" s="45"/>
      <c r="W66" s="45"/>
    </row>
    <row r="67" spans="21:23" s="3" customFormat="1" x14ac:dyDescent="0.3">
      <c r="U67" s="45"/>
      <c r="V67" s="45"/>
      <c r="W67" s="45"/>
    </row>
    <row r="68" spans="21:23" s="3" customFormat="1" x14ac:dyDescent="0.3">
      <c r="U68" s="45"/>
      <c r="V68" s="45"/>
      <c r="W68" s="45"/>
    </row>
    <row r="69" spans="21:23" s="3" customFormat="1" x14ac:dyDescent="0.3">
      <c r="U69" s="45"/>
      <c r="V69" s="45"/>
      <c r="W69" s="45"/>
    </row>
    <row r="70" spans="21:23" s="3" customFormat="1" x14ac:dyDescent="0.3">
      <c r="U70" s="45"/>
      <c r="V70" s="45"/>
      <c r="W70" s="45"/>
    </row>
    <row r="71" spans="21:23" s="3" customFormat="1" x14ac:dyDescent="0.3">
      <c r="U71" s="45"/>
      <c r="V71" s="45"/>
      <c r="W71" s="45"/>
    </row>
    <row r="72" spans="21:23" s="3" customFormat="1" x14ac:dyDescent="0.3">
      <c r="U72" s="45"/>
      <c r="V72" s="45"/>
      <c r="W72" s="45"/>
    </row>
    <row r="73" spans="21:23" s="3" customFormat="1" x14ac:dyDescent="0.3">
      <c r="U73" s="45"/>
      <c r="V73" s="45"/>
      <c r="W73" s="45"/>
    </row>
    <row r="74" spans="21:23" s="3" customFormat="1" x14ac:dyDescent="0.3">
      <c r="U74" s="45"/>
      <c r="V74" s="45"/>
      <c r="W74" s="45"/>
    </row>
    <row r="75" spans="21:23" s="3" customFormat="1" x14ac:dyDescent="0.3">
      <c r="U75" s="45"/>
      <c r="V75" s="45"/>
      <c r="W75" s="45"/>
    </row>
    <row r="76" spans="21:23" s="3" customFormat="1" x14ac:dyDescent="0.3">
      <c r="U76" s="45"/>
      <c r="V76" s="45"/>
      <c r="W76" s="45"/>
    </row>
    <row r="77" spans="21:23" s="3" customFormat="1" x14ac:dyDescent="0.3">
      <c r="U77" s="45"/>
      <c r="V77" s="45"/>
      <c r="W77" s="45"/>
    </row>
    <row r="78" spans="21:23" s="3" customFormat="1" x14ac:dyDescent="0.3">
      <c r="U78" s="45"/>
      <c r="V78" s="45"/>
      <c r="W78" s="45"/>
    </row>
    <row r="79" spans="21:23" s="3" customFormat="1" x14ac:dyDescent="0.3">
      <c r="U79" s="45"/>
      <c r="V79" s="45"/>
      <c r="W79" s="45"/>
    </row>
    <row r="80" spans="21:23" s="3" customFormat="1" x14ac:dyDescent="0.3">
      <c r="U80" s="45"/>
      <c r="V80" s="45"/>
      <c r="W80" s="45"/>
    </row>
    <row r="81" spans="21:23" s="3" customFormat="1" x14ac:dyDescent="0.3">
      <c r="U81" s="45"/>
      <c r="V81" s="45"/>
      <c r="W81" s="45"/>
    </row>
    <row r="82" spans="21:23" s="3" customFormat="1" x14ac:dyDescent="0.3">
      <c r="U82" s="45"/>
      <c r="V82" s="45"/>
      <c r="W82" s="45"/>
    </row>
    <row r="83" spans="21:23" s="3" customFormat="1" x14ac:dyDescent="0.3">
      <c r="U83" s="45"/>
      <c r="V83" s="45"/>
      <c r="W83" s="45"/>
    </row>
    <row r="84" spans="21:23" s="3" customFormat="1" x14ac:dyDescent="0.3">
      <c r="U84" s="45"/>
      <c r="V84" s="45"/>
      <c r="W84" s="45"/>
    </row>
    <row r="85" spans="21:23" s="3" customFormat="1" x14ac:dyDescent="0.3">
      <c r="U85" s="45"/>
      <c r="V85" s="45"/>
      <c r="W85" s="45"/>
    </row>
    <row r="86" spans="21:23" s="3" customFormat="1" x14ac:dyDescent="0.3">
      <c r="U86" s="45"/>
      <c r="V86" s="45"/>
      <c r="W86" s="45"/>
    </row>
    <row r="87" spans="21:23" s="3" customFormat="1" x14ac:dyDescent="0.3">
      <c r="U87" s="45"/>
      <c r="V87" s="45"/>
      <c r="W87" s="45"/>
    </row>
    <row r="88" spans="21:23" s="3" customFormat="1" x14ac:dyDescent="0.3">
      <c r="U88" s="45"/>
      <c r="V88" s="45"/>
      <c r="W88" s="45"/>
    </row>
    <row r="89" spans="21:23" s="3" customFormat="1" x14ac:dyDescent="0.3">
      <c r="U89" s="45"/>
      <c r="V89" s="45"/>
      <c r="W89" s="45"/>
    </row>
    <row r="90" spans="21:23" s="3" customFormat="1" x14ac:dyDescent="0.3">
      <c r="U90" s="45"/>
      <c r="V90" s="45"/>
      <c r="W90" s="45"/>
    </row>
    <row r="91" spans="21:23" s="3" customFormat="1" x14ac:dyDescent="0.3">
      <c r="U91" s="45"/>
      <c r="V91" s="45"/>
      <c r="W91" s="45"/>
    </row>
    <row r="92" spans="21:23" s="3" customFormat="1" x14ac:dyDescent="0.3">
      <c r="U92" s="45"/>
      <c r="V92" s="45"/>
      <c r="W92" s="45"/>
    </row>
    <row r="93" spans="21:23" s="3" customFormat="1" x14ac:dyDescent="0.3">
      <c r="U93" s="45"/>
      <c r="V93" s="45"/>
      <c r="W93" s="45"/>
    </row>
    <row r="94" spans="21:23" s="3" customFormat="1" x14ac:dyDescent="0.3">
      <c r="U94" s="45"/>
      <c r="V94" s="45"/>
      <c r="W94" s="45"/>
    </row>
    <row r="95" spans="21:23" s="3" customFormat="1" x14ac:dyDescent="0.3">
      <c r="U95" s="45"/>
      <c r="V95" s="45"/>
      <c r="W95" s="45"/>
    </row>
    <row r="96" spans="21:23" s="3" customFormat="1" x14ac:dyDescent="0.3">
      <c r="U96" s="45"/>
      <c r="V96" s="45"/>
      <c r="W96" s="45"/>
    </row>
    <row r="97" spans="21:23" s="3" customFormat="1" x14ac:dyDescent="0.3">
      <c r="U97" s="45"/>
      <c r="V97" s="45"/>
      <c r="W97" s="45"/>
    </row>
    <row r="98" spans="21:23" s="3" customFormat="1" x14ac:dyDescent="0.3">
      <c r="U98" s="45"/>
      <c r="V98" s="45"/>
      <c r="W98" s="45"/>
    </row>
    <row r="99" spans="21:23" s="3" customFormat="1" x14ac:dyDescent="0.3">
      <c r="U99" s="45"/>
      <c r="V99" s="45"/>
      <c r="W99" s="45"/>
    </row>
    <row r="100" spans="21:23" s="3" customFormat="1" x14ac:dyDescent="0.3">
      <c r="U100" s="45"/>
      <c r="V100" s="45"/>
      <c r="W100" s="45"/>
    </row>
    <row r="101" spans="21:23" s="3" customFormat="1" x14ac:dyDescent="0.3">
      <c r="U101" s="45"/>
      <c r="V101" s="45"/>
      <c r="W101" s="45"/>
    </row>
    <row r="102" spans="21:23" s="3" customFormat="1" x14ac:dyDescent="0.3">
      <c r="U102" s="45"/>
      <c r="V102" s="45"/>
      <c r="W102" s="45"/>
    </row>
    <row r="103" spans="21:23" s="3" customFormat="1" x14ac:dyDescent="0.3">
      <c r="U103" s="45"/>
      <c r="V103" s="45"/>
      <c r="W103" s="45"/>
    </row>
    <row r="104" spans="21:23" s="3" customFormat="1" x14ac:dyDescent="0.3">
      <c r="U104" s="45"/>
      <c r="V104" s="45"/>
      <c r="W104" s="45"/>
    </row>
    <row r="105" spans="21:23" s="3" customFormat="1" x14ac:dyDescent="0.3">
      <c r="U105" s="45"/>
      <c r="V105" s="45"/>
      <c r="W105" s="45"/>
    </row>
    <row r="106" spans="21:23" s="3" customFormat="1" x14ac:dyDescent="0.3">
      <c r="U106" s="45"/>
      <c r="V106" s="45"/>
      <c r="W106" s="45"/>
    </row>
    <row r="107" spans="21:23" s="3" customFormat="1" x14ac:dyDescent="0.3">
      <c r="U107" s="45"/>
      <c r="V107" s="45"/>
      <c r="W107" s="45"/>
    </row>
    <row r="108" spans="21:23" s="3" customFormat="1" x14ac:dyDescent="0.3">
      <c r="U108" s="45"/>
      <c r="V108" s="45"/>
      <c r="W108" s="45"/>
    </row>
    <row r="109" spans="21:23" s="3" customFormat="1" x14ac:dyDescent="0.3">
      <c r="U109" s="45"/>
      <c r="V109" s="45"/>
      <c r="W109" s="45"/>
    </row>
    <row r="110" spans="21:23" s="3" customFormat="1" x14ac:dyDescent="0.3">
      <c r="U110" s="45"/>
      <c r="V110" s="45"/>
      <c r="W110" s="45"/>
    </row>
    <row r="111" spans="21:23" s="3" customFormat="1" x14ac:dyDescent="0.3">
      <c r="U111" s="45"/>
      <c r="V111" s="45"/>
      <c r="W111" s="45"/>
    </row>
    <row r="112" spans="21:23" s="3" customFormat="1" x14ac:dyDescent="0.3">
      <c r="U112" s="45"/>
      <c r="V112" s="45"/>
      <c r="W112" s="45"/>
    </row>
    <row r="113" spans="21:23" s="3" customFormat="1" x14ac:dyDescent="0.3">
      <c r="U113" s="45"/>
      <c r="V113" s="45"/>
      <c r="W113" s="45"/>
    </row>
    <row r="114" spans="21:23" s="3" customFormat="1" x14ac:dyDescent="0.3">
      <c r="U114" s="45"/>
      <c r="V114" s="45"/>
      <c r="W114" s="45"/>
    </row>
    <row r="115" spans="21:23" s="3" customFormat="1" x14ac:dyDescent="0.3">
      <c r="U115" s="45"/>
      <c r="V115" s="45"/>
      <c r="W115" s="45"/>
    </row>
    <row r="116" spans="21:23" s="3" customFormat="1" x14ac:dyDescent="0.3">
      <c r="U116" s="45"/>
      <c r="V116" s="45"/>
      <c r="W116" s="45"/>
    </row>
    <row r="117" spans="21:23" s="3" customFormat="1" x14ac:dyDescent="0.3">
      <c r="U117" s="45"/>
      <c r="V117" s="45"/>
      <c r="W117" s="45"/>
    </row>
    <row r="118" spans="21:23" s="3" customFormat="1" x14ac:dyDescent="0.3">
      <c r="U118" s="45"/>
      <c r="V118" s="45"/>
      <c r="W118" s="45"/>
    </row>
    <row r="119" spans="21:23" s="3" customFormat="1" x14ac:dyDescent="0.3">
      <c r="U119" s="45"/>
      <c r="V119" s="45"/>
      <c r="W119" s="45"/>
    </row>
    <row r="120" spans="21:23" s="3" customFormat="1" x14ac:dyDescent="0.3">
      <c r="U120" s="45"/>
      <c r="V120" s="45"/>
      <c r="W120" s="45"/>
    </row>
    <row r="121" spans="21:23" s="3" customFormat="1" x14ac:dyDescent="0.3">
      <c r="U121" s="45"/>
      <c r="V121" s="45"/>
      <c r="W121" s="45"/>
    </row>
    <row r="122" spans="21:23" s="3" customFormat="1" x14ac:dyDescent="0.3">
      <c r="U122" s="45"/>
      <c r="V122" s="45"/>
      <c r="W122" s="45"/>
    </row>
    <row r="123" spans="21:23" s="3" customFormat="1" x14ac:dyDescent="0.3">
      <c r="U123" s="45"/>
      <c r="V123" s="45"/>
      <c r="W123" s="45"/>
    </row>
    <row r="124" spans="21:23" s="3" customFormat="1" x14ac:dyDescent="0.3">
      <c r="U124" s="45"/>
      <c r="V124" s="45"/>
      <c r="W124" s="45"/>
    </row>
    <row r="125" spans="21:23" s="3" customFormat="1" x14ac:dyDescent="0.3">
      <c r="U125" s="45"/>
      <c r="V125" s="45"/>
      <c r="W125" s="45"/>
    </row>
    <row r="126" spans="21:23" s="3" customFormat="1" x14ac:dyDescent="0.3">
      <c r="U126" s="45"/>
      <c r="V126" s="45"/>
      <c r="W126" s="45"/>
    </row>
    <row r="127" spans="21:23" s="3" customFormat="1" x14ac:dyDescent="0.3">
      <c r="U127" s="45"/>
      <c r="V127" s="45"/>
      <c r="W127" s="45"/>
    </row>
    <row r="128" spans="21:23" s="3" customFormat="1" x14ac:dyDescent="0.3">
      <c r="U128" s="45"/>
      <c r="V128" s="45"/>
      <c r="W128" s="45"/>
    </row>
    <row r="129" spans="21:23" s="3" customFormat="1" x14ac:dyDescent="0.3">
      <c r="U129" s="45"/>
      <c r="V129" s="45"/>
      <c r="W129" s="45"/>
    </row>
    <row r="130" spans="21:23" s="3" customFormat="1" x14ac:dyDescent="0.3">
      <c r="U130" s="45"/>
      <c r="V130" s="45"/>
      <c r="W130" s="45"/>
    </row>
    <row r="131" spans="21:23" s="3" customFormat="1" x14ac:dyDescent="0.3">
      <c r="U131" s="45"/>
      <c r="V131" s="45"/>
      <c r="W131" s="45"/>
    </row>
    <row r="132" spans="21:23" s="3" customFormat="1" x14ac:dyDescent="0.3">
      <c r="U132" s="45"/>
      <c r="V132" s="45"/>
      <c r="W132" s="45"/>
    </row>
    <row r="133" spans="21:23" s="3" customFormat="1" x14ac:dyDescent="0.3">
      <c r="U133" s="45"/>
      <c r="V133" s="45"/>
      <c r="W133" s="45"/>
    </row>
    <row r="134" spans="21:23" s="3" customFormat="1" x14ac:dyDescent="0.3">
      <c r="U134" s="45"/>
      <c r="V134" s="45"/>
      <c r="W134" s="45"/>
    </row>
    <row r="135" spans="21:23" s="3" customFormat="1" x14ac:dyDescent="0.3">
      <c r="U135" s="45"/>
      <c r="V135" s="45"/>
      <c r="W135" s="45"/>
    </row>
    <row r="136" spans="21:23" s="3" customFormat="1" x14ac:dyDescent="0.3">
      <c r="U136" s="45"/>
      <c r="V136" s="45"/>
      <c r="W136" s="45"/>
    </row>
    <row r="137" spans="21:23" s="3" customFormat="1" x14ac:dyDescent="0.3">
      <c r="U137" s="45"/>
      <c r="V137" s="45"/>
      <c r="W137" s="45"/>
    </row>
    <row r="138" spans="21:23" s="3" customFormat="1" x14ac:dyDescent="0.3">
      <c r="U138" s="45"/>
      <c r="V138" s="45"/>
      <c r="W138" s="45"/>
    </row>
    <row r="139" spans="21:23" s="3" customFormat="1" x14ac:dyDescent="0.3">
      <c r="U139" s="45"/>
      <c r="V139" s="45"/>
      <c r="W139" s="45"/>
    </row>
    <row r="140" spans="21:23" s="3" customFormat="1" x14ac:dyDescent="0.3">
      <c r="U140" s="45"/>
      <c r="V140" s="45"/>
      <c r="W140" s="45"/>
    </row>
    <row r="141" spans="21:23" s="3" customFormat="1" x14ac:dyDescent="0.3">
      <c r="U141" s="45"/>
      <c r="V141" s="45"/>
      <c r="W141" s="45"/>
    </row>
    <row r="142" spans="21:23" s="3" customFormat="1" x14ac:dyDescent="0.3">
      <c r="U142" s="45"/>
      <c r="V142" s="45"/>
      <c r="W142" s="45"/>
    </row>
    <row r="143" spans="21:23" s="3" customFormat="1" x14ac:dyDescent="0.3">
      <c r="U143" s="45"/>
      <c r="V143" s="45"/>
      <c r="W143" s="45"/>
    </row>
    <row r="144" spans="21:23" s="3" customFormat="1" x14ac:dyDescent="0.3">
      <c r="U144" s="45"/>
      <c r="V144" s="45"/>
      <c r="W144" s="45"/>
    </row>
    <row r="145" spans="21:23" s="3" customFormat="1" x14ac:dyDescent="0.3">
      <c r="U145" s="45"/>
      <c r="V145" s="45"/>
      <c r="W145" s="45"/>
    </row>
    <row r="146" spans="21:23" s="3" customFormat="1" x14ac:dyDescent="0.3">
      <c r="U146" s="45"/>
      <c r="V146" s="45"/>
      <c r="W146" s="45"/>
    </row>
    <row r="147" spans="21:23" s="3" customFormat="1" x14ac:dyDescent="0.3">
      <c r="U147" s="45"/>
      <c r="V147" s="45"/>
      <c r="W147" s="45"/>
    </row>
    <row r="148" spans="21:23" s="3" customFormat="1" x14ac:dyDescent="0.3">
      <c r="U148" s="45"/>
      <c r="V148" s="45"/>
      <c r="W148" s="45"/>
    </row>
    <row r="149" spans="21:23" s="3" customFormat="1" x14ac:dyDescent="0.3">
      <c r="U149" s="45"/>
      <c r="V149" s="45"/>
      <c r="W149" s="45"/>
    </row>
    <row r="150" spans="21:23" s="3" customFormat="1" x14ac:dyDescent="0.3">
      <c r="U150" s="45"/>
      <c r="V150" s="45"/>
      <c r="W150" s="45"/>
    </row>
    <row r="151" spans="21:23" s="3" customFormat="1" x14ac:dyDescent="0.3">
      <c r="U151" s="45"/>
      <c r="V151" s="45"/>
      <c r="W151" s="45"/>
    </row>
    <row r="152" spans="21:23" s="3" customFormat="1" x14ac:dyDescent="0.3">
      <c r="U152" s="45"/>
      <c r="V152" s="45"/>
      <c r="W152" s="45"/>
    </row>
    <row r="153" spans="21:23" s="3" customFormat="1" x14ac:dyDescent="0.3">
      <c r="U153" s="45"/>
      <c r="V153" s="45"/>
      <c r="W153" s="45"/>
    </row>
    <row r="154" spans="21:23" s="3" customFormat="1" x14ac:dyDescent="0.3">
      <c r="U154" s="45"/>
      <c r="V154" s="45"/>
      <c r="W154" s="45"/>
    </row>
    <row r="155" spans="21:23" s="3" customFormat="1" x14ac:dyDescent="0.3">
      <c r="U155" s="45"/>
      <c r="V155" s="45"/>
      <c r="W155" s="45"/>
    </row>
    <row r="156" spans="21:23" s="3" customFormat="1" x14ac:dyDescent="0.3">
      <c r="U156" s="45"/>
      <c r="V156" s="45"/>
      <c r="W156" s="45"/>
    </row>
    <row r="157" spans="21:23" s="3" customFormat="1" x14ac:dyDescent="0.3">
      <c r="U157" s="45"/>
      <c r="V157" s="45"/>
      <c r="W157" s="45"/>
    </row>
    <row r="158" spans="21:23" s="3" customFormat="1" x14ac:dyDescent="0.3">
      <c r="U158" s="45"/>
      <c r="V158" s="45"/>
      <c r="W158" s="45"/>
    </row>
    <row r="159" spans="21:23" s="3" customFormat="1" x14ac:dyDescent="0.3">
      <c r="U159" s="45"/>
      <c r="V159" s="45"/>
      <c r="W159" s="45"/>
    </row>
    <row r="160" spans="21:23" s="3" customFormat="1" x14ac:dyDescent="0.3">
      <c r="U160" s="45"/>
      <c r="V160" s="45"/>
      <c r="W160" s="45"/>
    </row>
    <row r="161" spans="21:23" s="3" customFormat="1" x14ac:dyDescent="0.3">
      <c r="U161" s="45"/>
      <c r="V161" s="45"/>
      <c r="W161" s="45"/>
    </row>
    <row r="162" spans="21:23" s="3" customFormat="1" x14ac:dyDescent="0.3">
      <c r="U162" s="45"/>
      <c r="V162" s="45"/>
      <c r="W162" s="45"/>
    </row>
    <row r="163" spans="21:23" s="3" customFormat="1" x14ac:dyDescent="0.3">
      <c r="U163" s="45"/>
      <c r="V163" s="45"/>
      <c r="W163" s="45"/>
    </row>
    <row r="164" spans="21:23" s="3" customFormat="1" x14ac:dyDescent="0.3">
      <c r="U164" s="45"/>
      <c r="V164" s="45"/>
      <c r="W164" s="45"/>
    </row>
    <row r="165" spans="21:23" s="3" customFormat="1" x14ac:dyDescent="0.3">
      <c r="U165" s="45"/>
      <c r="V165" s="45"/>
      <c r="W165" s="45"/>
    </row>
    <row r="166" spans="21:23" s="3" customFormat="1" x14ac:dyDescent="0.3">
      <c r="U166" s="45"/>
      <c r="V166" s="45"/>
      <c r="W166" s="45"/>
    </row>
    <row r="167" spans="21:23" s="3" customFormat="1" x14ac:dyDescent="0.3">
      <c r="U167" s="45"/>
      <c r="V167" s="45"/>
      <c r="W167" s="45"/>
    </row>
    <row r="168" spans="21:23" s="3" customFormat="1" x14ac:dyDescent="0.3">
      <c r="U168" s="45"/>
      <c r="V168" s="45"/>
      <c r="W168" s="45"/>
    </row>
    <row r="169" spans="21:23" s="3" customFormat="1" x14ac:dyDescent="0.3">
      <c r="U169" s="45"/>
      <c r="V169" s="45"/>
      <c r="W169" s="45"/>
    </row>
    <row r="170" spans="21:23" s="3" customFormat="1" x14ac:dyDescent="0.3">
      <c r="U170" s="45"/>
      <c r="V170" s="45"/>
      <c r="W170" s="45"/>
    </row>
    <row r="171" spans="21:23" s="3" customFormat="1" x14ac:dyDescent="0.3">
      <c r="U171" s="45"/>
      <c r="V171" s="45"/>
      <c r="W171" s="45"/>
    </row>
    <row r="172" spans="21:23" s="3" customFormat="1" x14ac:dyDescent="0.3">
      <c r="U172" s="45"/>
      <c r="V172" s="45"/>
      <c r="W172" s="45"/>
    </row>
    <row r="173" spans="21:23" s="3" customFormat="1" x14ac:dyDescent="0.3">
      <c r="U173" s="45"/>
      <c r="V173" s="45"/>
      <c r="W173" s="45"/>
    </row>
    <row r="174" spans="21:23" s="3" customFormat="1" x14ac:dyDescent="0.3">
      <c r="U174" s="45"/>
      <c r="V174" s="45"/>
      <c r="W174" s="45"/>
    </row>
    <row r="175" spans="21:23" s="3" customFormat="1" x14ac:dyDescent="0.3">
      <c r="U175" s="45"/>
      <c r="V175" s="45"/>
      <c r="W175" s="45"/>
    </row>
    <row r="176" spans="21:23" s="3" customFormat="1" x14ac:dyDescent="0.3">
      <c r="U176" s="45"/>
      <c r="V176" s="45"/>
      <c r="W176" s="45"/>
    </row>
    <row r="177" spans="21:23" s="3" customFormat="1" x14ac:dyDescent="0.3">
      <c r="U177" s="45"/>
      <c r="V177" s="45"/>
      <c r="W177" s="45"/>
    </row>
    <row r="178" spans="21:23" s="3" customFormat="1" x14ac:dyDescent="0.3">
      <c r="U178" s="45"/>
      <c r="V178" s="45"/>
      <c r="W178" s="45"/>
    </row>
    <row r="179" spans="21:23" s="3" customFormat="1" x14ac:dyDescent="0.3">
      <c r="U179" s="45"/>
      <c r="V179" s="45"/>
      <c r="W179" s="45"/>
    </row>
    <row r="180" spans="21:23" s="3" customFormat="1" x14ac:dyDescent="0.3">
      <c r="U180" s="45"/>
      <c r="V180" s="45"/>
      <c r="W180" s="45"/>
    </row>
    <row r="181" spans="21:23" s="3" customFormat="1" x14ac:dyDescent="0.3">
      <c r="U181" s="45"/>
      <c r="V181" s="45"/>
      <c r="W181" s="45"/>
    </row>
    <row r="182" spans="21:23" s="3" customFormat="1" x14ac:dyDescent="0.3">
      <c r="U182" s="45"/>
      <c r="V182" s="45"/>
      <c r="W182" s="45"/>
    </row>
    <row r="183" spans="21:23" s="3" customFormat="1" x14ac:dyDescent="0.3">
      <c r="U183" s="45"/>
      <c r="V183" s="45"/>
      <c r="W183" s="45"/>
    </row>
    <row r="184" spans="21:23" s="3" customFormat="1" x14ac:dyDescent="0.3">
      <c r="U184" s="45"/>
      <c r="V184" s="45"/>
      <c r="W184" s="45"/>
    </row>
    <row r="185" spans="21:23" s="3" customFormat="1" x14ac:dyDescent="0.3">
      <c r="U185" s="45"/>
      <c r="V185" s="45"/>
      <c r="W185" s="45"/>
    </row>
    <row r="186" spans="21:23" s="3" customFormat="1" x14ac:dyDescent="0.3">
      <c r="U186" s="45"/>
      <c r="V186" s="45"/>
      <c r="W186" s="45"/>
    </row>
    <row r="187" spans="21:23" s="3" customFormat="1" x14ac:dyDescent="0.3">
      <c r="U187" s="45"/>
      <c r="V187" s="45"/>
      <c r="W187" s="45"/>
    </row>
    <row r="188" spans="21:23" s="3" customFormat="1" x14ac:dyDescent="0.3">
      <c r="U188" s="45"/>
      <c r="V188" s="45"/>
      <c r="W188" s="45"/>
    </row>
    <row r="189" spans="21:23" s="3" customFormat="1" x14ac:dyDescent="0.3">
      <c r="U189" s="45"/>
      <c r="V189" s="45"/>
      <c r="W189" s="45"/>
    </row>
    <row r="190" spans="21:23" s="3" customFormat="1" x14ac:dyDescent="0.3">
      <c r="U190" s="45"/>
      <c r="V190" s="45"/>
      <c r="W190" s="45"/>
    </row>
    <row r="191" spans="21:23" s="3" customFormat="1" x14ac:dyDescent="0.3">
      <c r="U191" s="45"/>
      <c r="V191" s="45"/>
      <c r="W191" s="45"/>
    </row>
    <row r="192" spans="21:23" s="3" customFormat="1" x14ac:dyDescent="0.3">
      <c r="U192" s="45"/>
      <c r="V192" s="45"/>
      <c r="W192" s="45"/>
    </row>
    <row r="193" spans="21:23" s="3" customFormat="1" x14ac:dyDescent="0.3">
      <c r="U193" s="45"/>
      <c r="V193" s="45"/>
      <c r="W193" s="45"/>
    </row>
    <row r="194" spans="21:23" s="3" customFormat="1" x14ac:dyDescent="0.3">
      <c r="U194" s="45"/>
      <c r="V194" s="45"/>
      <c r="W194" s="45"/>
    </row>
    <row r="195" spans="21:23" s="3" customFormat="1" x14ac:dyDescent="0.3">
      <c r="U195" s="45"/>
      <c r="V195" s="45"/>
      <c r="W195" s="45"/>
    </row>
    <row r="196" spans="21:23" s="3" customFormat="1" x14ac:dyDescent="0.3">
      <c r="U196" s="45"/>
      <c r="V196" s="45"/>
      <c r="W196" s="45"/>
    </row>
    <row r="197" spans="21:23" s="3" customFormat="1" x14ac:dyDescent="0.3">
      <c r="U197" s="45"/>
      <c r="V197" s="45"/>
      <c r="W197" s="45"/>
    </row>
    <row r="198" spans="21:23" s="3" customFormat="1" x14ac:dyDescent="0.3">
      <c r="U198" s="45"/>
      <c r="V198" s="45"/>
      <c r="W198" s="45"/>
    </row>
    <row r="199" spans="21:23" s="3" customFormat="1" x14ac:dyDescent="0.3">
      <c r="U199" s="45"/>
      <c r="V199" s="45"/>
      <c r="W199" s="45"/>
    </row>
    <row r="200" spans="21:23" s="3" customFormat="1" x14ac:dyDescent="0.3">
      <c r="U200" s="45"/>
      <c r="V200" s="45"/>
      <c r="W200" s="45"/>
    </row>
    <row r="201" spans="21:23" s="3" customFormat="1" x14ac:dyDescent="0.3">
      <c r="U201" s="45"/>
      <c r="V201" s="45"/>
      <c r="W201" s="45"/>
    </row>
    <row r="202" spans="21:23" s="3" customFormat="1" x14ac:dyDescent="0.3">
      <c r="U202" s="45"/>
      <c r="V202" s="45"/>
      <c r="W202" s="45"/>
    </row>
    <row r="203" spans="21:23" s="3" customFormat="1" x14ac:dyDescent="0.3">
      <c r="U203" s="45"/>
      <c r="V203" s="45"/>
      <c r="W203" s="45"/>
    </row>
    <row r="204" spans="21:23" s="3" customFormat="1" x14ac:dyDescent="0.3">
      <c r="U204" s="45"/>
      <c r="V204" s="45"/>
      <c r="W204" s="45"/>
    </row>
    <row r="205" spans="21:23" s="3" customFormat="1" x14ac:dyDescent="0.3">
      <c r="U205" s="45"/>
      <c r="V205" s="45"/>
      <c r="W205" s="45"/>
    </row>
    <row r="206" spans="21:23" s="3" customFormat="1" x14ac:dyDescent="0.3">
      <c r="U206" s="45"/>
      <c r="V206" s="45"/>
      <c r="W206" s="45"/>
    </row>
    <row r="207" spans="21:23" s="3" customFormat="1" x14ac:dyDescent="0.3">
      <c r="U207" s="45"/>
      <c r="V207" s="45"/>
      <c r="W207" s="45"/>
    </row>
    <row r="208" spans="21:23" s="3" customFormat="1" x14ac:dyDescent="0.3">
      <c r="U208" s="45"/>
      <c r="V208" s="45"/>
      <c r="W208" s="45"/>
    </row>
    <row r="209" spans="21:23" s="3" customFormat="1" x14ac:dyDescent="0.3">
      <c r="U209" s="45"/>
      <c r="V209" s="45"/>
      <c r="W209" s="45"/>
    </row>
    <row r="210" spans="21:23" s="3" customFormat="1" x14ac:dyDescent="0.3">
      <c r="U210" s="45"/>
      <c r="V210" s="45"/>
      <c r="W210" s="45"/>
    </row>
    <row r="211" spans="21:23" s="3" customFormat="1" x14ac:dyDescent="0.3">
      <c r="U211" s="45"/>
      <c r="V211" s="45"/>
      <c r="W211" s="45"/>
    </row>
    <row r="212" spans="21:23" s="3" customFormat="1" x14ac:dyDescent="0.3">
      <c r="U212" s="45"/>
      <c r="V212" s="45"/>
      <c r="W212" s="45"/>
    </row>
    <row r="213" spans="21:23" s="3" customFormat="1" x14ac:dyDescent="0.3">
      <c r="U213" s="45"/>
      <c r="V213" s="45"/>
      <c r="W213" s="45"/>
    </row>
    <row r="214" spans="21:23" s="3" customFormat="1" x14ac:dyDescent="0.3">
      <c r="U214" s="45"/>
      <c r="V214" s="45"/>
      <c r="W214" s="45"/>
    </row>
    <row r="215" spans="21:23" s="3" customFormat="1" x14ac:dyDescent="0.3">
      <c r="U215" s="45"/>
      <c r="V215" s="45"/>
      <c r="W215" s="45"/>
    </row>
    <row r="216" spans="21:23" s="3" customFormat="1" x14ac:dyDescent="0.3">
      <c r="U216" s="45"/>
      <c r="V216" s="45"/>
      <c r="W216" s="45"/>
    </row>
    <row r="217" spans="21:23" s="3" customFormat="1" x14ac:dyDescent="0.3">
      <c r="U217" s="45"/>
      <c r="V217" s="45"/>
      <c r="W217" s="45"/>
    </row>
    <row r="218" spans="21:23" s="3" customFormat="1" x14ac:dyDescent="0.3">
      <c r="U218" s="45"/>
      <c r="V218" s="45"/>
      <c r="W218" s="45"/>
    </row>
    <row r="219" spans="21:23" s="3" customFormat="1" x14ac:dyDescent="0.3">
      <c r="U219" s="45"/>
      <c r="V219" s="45"/>
      <c r="W219" s="45"/>
    </row>
    <row r="220" spans="21:23" s="3" customFormat="1" x14ac:dyDescent="0.3">
      <c r="U220" s="45"/>
      <c r="V220" s="45"/>
      <c r="W220" s="45"/>
    </row>
    <row r="221" spans="21:23" s="3" customFormat="1" x14ac:dyDescent="0.3">
      <c r="U221" s="45"/>
      <c r="V221" s="45"/>
      <c r="W221" s="45"/>
    </row>
    <row r="222" spans="21:23" s="3" customFormat="1" x14ac:dyDescent="0.3">
      <c r="U222" s="45"/>
      <c r="V222" s="45"/>
      <c r="W222" s="45"/>
    </row>
    <row r="223" spans="21:23" s="3" customFormat="1" x14ac:dyDescent="0.3">
      <c r="U223" s="45"/>
      <c r="V223" s="45"/>
      <c r="W223" s="45"/>
    </row>
    <row r="224" spans="21:23" s="3" customFormat="1" x14ac:dyDescent="0.3">
      <c r="U224" s="45"/>
      <c r="V224" s="45"/>
      <c r="W224" s="45"/>
    </row>
    <row r="225" spans="21:23" s="3" customFormat="1" x14ac:dyDescent="0.3">
      <c r="U225" s="45"/>
      <c r="V225" s="45"/>
      <c r="W225" s="45"/>
    </row>
    <row r="226" spans="21:23" s="3" customFormat="1" x14ac:dyDescent="0.3">
      <c r="U226" s="45"/>
      <c r="V226" s="45"/>
      <c r="W226" s="45"/>
    </row>
    <row r="227" spans="21:23" s="3" customFormat="1" x14ac:dyDescent="0.3">
      <c r="U227" s="45"/>
      <c r="V227" s="45"/>
      <c r="W227" s="45"/>
    </row>
    <row r="228" spans="21:23" s="3" customFormat="1" x14ac:dyDescent="0.3">
      <c r="U228" s="45"/>
      <c r="V228" s="45"/>
      <c r="W228" s="45"/>
    </row>
    <row r="229" spans="21:23" s="3" customFormat="1" x14ac:dyDescent="0.3">
      <c r="U229" s="45"/>
      <c r="V229" s="45"/>
      <c r="W229" s="45"/>
    </row>
    <row r="230" spans="21:23" s="3" customFormat="1" x14ac:dyDescent="0.3">
      <c r="U230" s="45"/>
      <c r="V230" s="45"/>
      <c r="W230" s="45"/>
    </row>
    <row r="231" spans="21:23" s="3" customFormat="1" x14ac:dyDescent="0.3">
      <c r="U231" s="45"/>
      <c r="V231" s="45"/>
      <c r="W231" s="45"/>
    </row>
    <row r="232" spans="21:23" s="3" customFormat="1" x14ac:dyDescent="0.3">
      <c r="U232" s="45"/>
      <c r="V232" s="45"/>
      <c r="W232" s="45"/>
    </row>
    <row r="233" spans="21:23" s="3" customFormat="1" x14ac:dyDescent="0.3">
      <c r="U233" s="45"/>
      <c r="V233" s="45"/>
      <c r="W233" s="45"/>
    </row>
    <row r="234" spans="21:23" s="3" customFormat="1" x14ac:dyDescent="0.3">
      <c r="U234" s="45"/>
      <c r="V234" s="45"/>
      <c r="W234" s="45"/>
    </row>
    <row r="235" spans="21:23" s="3" customFormat="1" x14ac:dyDescent="0.3">
      <c r="U235" s="45"/>
      <c r="V235" s="45"/>
      <c r="W235" s="45"/>
    </row>
    <row r="236" spans="21:23" s="3" customFormat="1" x14ac:dyDescent="0.3">
      <c r="U236" s="45"/>
      <c r="V236" s="45"/>
      <c r="W236" s="45"/>
    </row>
    <row r="237" spans="21:23" s="3" customFormat="1" x14ac:dyDescent="0.3">
      <c r="U237" s="45"/>
      <c r="V237" s="45"/>
      <c r="W237" s="45"/>
    </row>
    <row r="238" spans="21:23" s="3" customFormat="1" x14ac:dyDescent="0.3">
      <c r="U238" s="45"/>
      <c r="V238" s="45"/>
      <c r="W238" s="45"/>
    </row>
    <row r="239" spans="21:23" s="3" customFormat="1" x14ac:dyDescent="0.3">
      <c r="U239" s="45"/>
      <c r="V239" s="45"/>
      <c r="W239" s="45"/>
    </row>
    <row r="240" spans="21:23" s="3" customFormat="1" x14ac:dyDescent="0.3">
      <c r="U240" s="45"/>
      <c r="V240" s="45"/>
      <c r="W240" s="45"/>
    </row>
    <row r="241" spans="21:23" s="3" customFormat="1" x14ac:dyDescent="0.3">
      <c r="U241" s="45"/>
      <c r="V241" s="45"/>
      <c r="W241" s="45"/>
    </row>
    <row r="242" spans="21:23" s="3" customFormat="1" x14ac:dyDescent="0.3">
      <c r="U242" s="45"/>
      <c r="V242" s="45"/>
      <c r="W242" s="45"/>
    </row>
    <row r="243" spans="21:23" s="3" customFormat="1" x14ac:dyDescent="0.3">
      <c r="U243" s="45"/>
      <c r="V243" s="45"/>
      <c r="W243" s="45"/>
    </row>
    <row r="244" spans="21:23" s="3" customFormat="1" x14ac:dyDescent="0.3">
      <c r="U244" s="45"/>
      <c r="V244" s="45"/>
      <c r="W244" s="45"/>
    </row>
    <row r="245" spans="21:23" s="3" customFormat="1" x14ac:dyDescent="0.3">
      <c r="U245" s="45"/>
      <c r="V245" s="45"/>
      <c r="W245" s="45"/>
    </row>
    <row r="246" spans="21:23" s="3" customFormat="1" x14ac:dyDescent="0.3">
      <c r="U246" s="45"/>
      <c r="V246" s="45"/>
      <c r="W246" s="45"/>
    </row>
    <row r="247" spans="21:23" s="3" customFormat="1" x14ac:dyDescent="0.3">
      <c r="U247" s="45"/>
      <c r="V247" s="45"/>
      <c r="W247" s="45"/>
    </row>
    <row r="248" spans="21:23" s="3" customFormat="1" x14ac:dyDescent="0.3">
      <c r="U248" s="45"/>
      <c r="V248" s="45"/>
      <c r="W248" s="45"/>
    </row>
    <row r="249" spans="21:23" s="3" customFormat="1" x14ac:dyDescent="0.3">
      <c r="U249" s="45"/>
      <c r="V249" s="45"/>
      <c r="W249" s="45"/>
    </row>
    <row r="250" spans="21:23" s="3" customFormat="1" x14ac:dyDescent="0.3">
      <c r="U250" s="45"/>
      <c r="V250" s="45"/>
      <c r="W250" s="45"/>
    </row>
    <row r="251" spans="21:23" s="3" customFormat="1" x14ac:dyDescent="0.3">
      <c r="U251" s="45"/>
      <c r="V251" s="45"/>
      <c r="W251" s="45"/>
    </row>
    <row r="252" spans="21:23" s="3" customFormat="1" x14ac:dyDescent="0.3">
      <c r="U252" s="45"/>
      <c r="V252" s="45"/>
      <c r="W252" s="45"/>
    </row>
    <row r="253" spans="21:23" s="3" customFormat="1" x14ac:dyDescent="0.3">
      <c r="U253" s="45"/>
      <c r="V253" s="45"/>
      <c r="W253" s="45"/>
    </row>
    <row r="254" spans="21:23" s="3" customFormat="1" x14ac:dyDescent="0.3">
      <c r="U254" s="45"/>
      <c r="V254" s="45"/>
      <c r="W254" s="45"/>
    </row>
    <row r="255" spans="21:23" s="3" customFormat="1" x14ac:dyDescent="0.3">
      <c r="U255" s="45"/>
      <c r="V255" s="45"/>
      <c r="W255" s="45"/>
    </row>
    <row r="256" spans="21:23" s="3" customFormat="1" x14ac:dyDescent="0.3">
      <c r="U256" s="45"/>
      <c r="V256" s="45"/>
      <c r="W256" s="45"/>
    </row>
    <row r="257" spans="21:23" s="3" customFormat="1" x14ac:dyDescent="0.3">
      <c r="U257" s="45"/>
      <c r="V257" s="45"/>
      <c r="W257" s="45"/>
    </row>
    <row r="258" spans="21:23" s="3" customFormat="1" x14ac:dyDescent="0.3">
      <c r="U258" s="45"/>
      <c r="V258" s="45"/>
      <c r="W258" s="45"/>
    </row>
    <row r="259" spans="21:23" s="3" customFormat="1" x14ac:dyDescent="0.3">
      <c r="U259" s="45"/>
      <c r="V259" s="45"/>
      <c r="W259" s="45"/>
    </row>
    <row r="260" spans="21:23" s="3" customFormat="1" x14ac:dyDescent="0.3">
      <c r="U260" s="45"/>
      <c r="V260" s="45"/>
      <c r="W260" s="45"/>
    </row>
    <row r="261" spans="21:23" s="3" customFormat="1" x14ac:dyDescent="0.3">
      <c r="U261" s="45"/>
      <c r="V261" s="45"/>
      <c r="W261" s="45"/>
    </row>
    <row r="262" spans="21:23" s="3" customFormat="1" x14ac:dyDescent="0.3">
      <c r="U262" s="45"/>
      <c r="V262" s="45"/>
      <c r="W262" s="45"/>
    </row>
    <row r="263" spans="21:23" s="3" customFormat="1" x14ac:dyDescent="0.3">
      <c r="U263" s="45"/>
      <c r="V263" s="45"/>
      <c r="W263" s="45"/>
    </row>
    <row r="264" spans="21:23" s="3" customFormat="1" x14ac:dyDescent="0.3">
      <c r="U264" s="45"/>
      <c r="V264" s="45"/>
      <c r="W264" s="45"/>
    </row>
    <row r="265" spans="21:23" s="3" customFormat="1" x14ac:dyDescent="0.3">
      <c r="U265" s="45"/>
      <c r="V265" s="45"/>
      <c r="W265" s="45"/>
    </row>
    <row r="266" spans="21:23" s="3" customFormat="1" x14ac:dyDescent="0.3">
      <c r="U266" s="45"/>
      <c r="V266" s="45"/>
      <c r="W266" s="45"/>
    </row>
    <row r="267" spans="21:23" s="3" customFormat="1" x14ac:dyDescent="0.3">
      <c r="U267" s="45"/>
      <c r="V267" s="45"/>
      <c r="W267" s="45"/>
    </row>
    <row r="268" spans="21:23" s="3" customFormat="1" x14ac:dyDescent="0.3">
      <c r="U268" s="45"/>
      <c r="V268" s="45"/>
      <c r="W268" s="45"/>
    </row>
    <row r="269" spans="21:23" s="3" customFormat="1" x14ac:dyDescent="0.3">
      <c r="U269" s="45"/>
      <c r="V269" s="45"/>
      <c r="W269" s="45"/>
    </row>
    <row r="270" spans="21:23" s="3" customFormat="1" x14ac:dyDescent="0.3">
      <c r="U270" s="45"/>
      <c r="V270" s="45"/>
      <c r="W270" s="45"/>
    </row>
    <row r="271" spans="21:23" s="3" customFormat="1" x14ac:dyDescent="0.3">
      <c r="U271" s="45"/>
      <c r="V271" s="45"/>
      <c r="W271" s="45"/>
    </row>
    <row r="272" spans="21:23" s="3" customFormat="1" x14ac:dyDescent="0.3">
      <c r="U272" s="45"/>
      <c r="V272" s="45"/>
      <c r="W272" s="45"/>
    </row>
    <row r="273" spans="21:23" s="3" customFormat="1" x14ac:dyDescent="0.3">
      <c r="U273" s="45"/>
      <c r="V273" s="45"/>
      <c r="W273" s="45"/>
    </row>
    <row r="274" spans="21:23" s="3" customFormat="1" x14ac:dyDescent="0.3">
      <c r="U274" s="45"/>
      <c r="V274" s="45"/>
      <c r="W274" s="45"/>
    </row>
    <row r="275" spans="21:23" s="3" customFormat="1" x14ac:dyDescent="0.3">
      <c r="U275" s="45"/>
      <c r="V275" s="45"/>
      <c r="W275" s="45"/>
    </row>
    <row r="276" spans="21:23" s="3" customFormat="1" x14ac:dyDescent="0.3">
      <c r="U276" s="45"/>
      <c r="V276" s="45"/>
      <c r="W276" s="45"/>
    </row>
    <row r="277" spans="21:23" s="3" customFormat="1" x14ac:dyDescent="0.3">
      <c r="U277" s="45"/>
      <c r="V277" s="45"/>
      <c r="W277" s="45"/>
    </row>
    <row r="278" spans="21:23" s="3" customFormat="1" x14ac:dyDescent="0.3">
      <c r="U278" s="45"/>
      <c r="V278" s="45"/>
      <c r="W278" s="45"/>
    </row>
    <row r="279" spans="21:23" s="3" customFormat="1" x14ac:dyDescent="0.3">
      <c r="U279" s="45"/>
      <c r="V279" s="45"/>
      <c r="W279" s="45"/>
    </row>
    <row r="280" spans="21:23" s="3" customFormat="1" x14ac:dyDescent="0.3">
      <c r="U280" s="45"/>
      <c r="V280" s="45"/>
      <c r="W280" s="45"/>
    </row>
    <row r="281" spans="21:23" s="3" customFormat="1" x14ac:dyDescent="0.3">
      <c r="U281" s="45"/>
      <c r="V281" s="45"/>
      <c r="W281" s="45"/>
    </row>
    <row r="282" spans="21:23" s="3" customFormat="1" x14ac:dyDescent="0.3">
      <c r="U282" s="45"/>
      <c r="V282" s="45"/>
      <c r="W282" s="45"/>
    </row>
    <row r="283" spans="21:23" s="3" customFormat="1" x14ac:dyDescent="0.3">
      <c r="U283" s="45"/>
      <c r="V283" s="45"/>
      <c r="W283" s="45"/>
    </row>
    <row r="284" spans="21:23" s="3" customFormat="1" x14ac:dyDescent="0.3">
      <c r="U284" s="45"/>
      <c r="V284" s="45"/>
      <c r="W284" s="45"/>
    </row>
    <row r="285" spans="21:23" s="3" customFormat="1" x14ac:dyDescent="0.3">
      <c r="U285" s="45"/>
      <c r="V285" s="45"/>
      <c r="W285" s="45"/>
    </row>
    <row r="286" spans="21:23" s="3" customFormat="1" x14ac:dyDescent="0.3">
      <c r="U286" s="45"/>
      <c r="V286" s="45"/>
      <c r="W286" s="45"/>
    </row>
    <row r="287" spans="21:23" s="3" customFormat="1" x14ac:dyDescent="0.3">
      <c r="U287" s="45"/>
      <c r="V287" s="45"/>
      <c r="W287" s="45"/>
    </row>
    <row r="288" spans="21:23" s="3" customFormat="1" x14ac:dyDescent="0.3">
      <c r="U288" s="45"/>
      <c r="V288" s="45"/>
      <c r="W288" s="45"/>
    </row>
    <row r="289" spans="21:23" s="3" customFormat="1" x14ac:dyDescent="0.3">
      <c r="U289" s="45"/>
      <c r="V289" s="45"/>
      <c r="W289" s="45"/>
    </row>
    <row r="290" spans="21:23" s="3" customFormat="1" x14ac:dyDescent="0.3">
      <c r="U290" s="45"/>
      <c r="V290" s="45"/>
      <c r="W290" s="45"/>
    </row>
    <row r="291" spans="21:23" s="3" customFormat="1" x14ac:dyDescent="0.3">
      <c r="U291" s="45"/>
      <c r="V291" s="45"/>
      <c r="W291" s="45"/>
    </row>
    <row r="292" spans="21:23" s="3" customFormat="1" x14ac:dyDescent="0.3">
      <c r="U292" s="45"/>
      <c r="V292" s="45"/>
      <c r="W292" s="45"/>
    </row>
    <row r="293" spans="21:23" s="3" customFormat="1" x14ac:dyDescent="0.3">
      <c r="U293" s="45"/>
      <c r="V293" s="45"/>
      <c r="W293" s="45"/>
    </row>
    <row r="294" spans="21:23" s="3" customFormat="1" x14ac:dyDescent="0.3">
      <c r="U294" s="45"/>
      <c r="V294" s="45"/>
      <c r="W294" s="45"/>
    </row>
    <row r="295" spans="21:23" s="3" customFormat="1" x14ac:dyDescent="0.3">
      <c r="U295" s="45"/>
      <c r="V295" s="45"/>
      <c r="W295" s="45"/>
    </row>
    <row r="296" spans="21:23" s="3" customFormat="1" x14ac:dyDescent="0.3">
      <c r="U296" s="45"/>
      <c r="V296" s="45"/>
      <c r="W296" s="45"/>
    </row>
    <row r="297" spans="21:23" s="3" customFormat="1" x14ac:dyDescent="0.3">
      <c r="U297" s="45"/>
      <c r="V297" s="45"/>
      <c r="W297" s="45"/>
    </row>
    <row r="298" spans="21:23" s="3" customFormat="1" x14ac:dyDescent="0.3">
      <c r="U298" s="45"/>
      <c r="V298" s="45"/>
      <c r="W298" s="45"/>
    </row>
    <row r="299" spans="21:23" s="3" customFormat="1" x14ac:dyDescent="0.3">
      <c r="U299" s="45"/>
      <c r="V299" s="45"/>
      <c r="W299" s="45"/>
    </row>
    <row r="300" spans="21:23" s="3" customFormat="1" x14ac:dyDescent="0.3">
      <c r="U300" s="45"/>
      <c r="V300" s="45"/>
      <c r="W300" s="45"/>
    </row>
    <row r="301" spans="21:23" s="3" customFormat="1" x14ac:dyDescent="0.3">
      <c r="U301" s="45"/>
      <c r="V301" s="45"/>
      <c r="W301" s="45"/>
    </row>
    <row r="302" spans="21:23" s="3" customFormat="1" x14ac:dyDescent="0.3">
      <c r="U302" s="45"/>
      <c r="V302" s="45"/>
      <c r="W302" s="45"/>
    </row>
    <row r="303" spans="21:23" s="3" customFormat="1" x14ac:dyDescent="0.3">
      <c r="U303" s="45"/>
      <c r="V303" s="45"/>
      <c r="W303" s="45"/>
    </row>
    <row r="304" spans="21:23" s="3" customFormat="1" x14ac:dyDescent="0.3">
      <c r="U304" s="45"/>
      <c r="V304" s="45"/>
      <c r="W304" s="45"/>
    </row>
    <row r="305" spans="21:23" s="3" customFormat="1" x14ac:dyDescent="0.3">
      <c r="U305" s="45"/>
      <c r="V305" s="45"/>
      <c r="W305" s="45"/>
    </row>
    <row r="306" spans="21:23" s="3" customFormat="1" x14ac:dyDescent="0.3">
      <c r="U306" s="45"/>
      <c r="V306" s="45"/>
      <c r="W306" s="45"/>
    </row>
    <row r="307" spans="21:23" s="3" customFormat="1" x14ac:dyDescent="0.3">
      <c r="U307" s="45"/>
      <c r="V307" s="45"/>
      <c r="W307" s="45"/>
    </row>
    <row r="308" spans="21:23" s="3" customFormat="1" x14ac:dyDescent="0.3">
      <c r="U308" s="45"/>
      <c r="V308" s="45"/>
      <c r="W308" s="45"/>
    </row>
    <row r="309" spans="21:23" s="3" customFormat="1" x14ac:dyDescent="0.3">
      <c r="U309" s="45"/>
      <c r="V309" s="45"/>
      <c r="W309" s="45"/>
    </row>
    <row r="310" spans="21:23" s="3" customFormat="1" x14ac:dyDescent="0.3">
      <c r="U310" s="45"/>
      <c r="V310" s="45"/>
      <c r="W310" s="45"/>
    </row>
    <row r="311" spans="21:23" s="3" customFormat="1" x14ac:dyDescent="0.3">
      <c r="U311" s="45"/>
      <c r="V311" s="45"/>
      <c r="W311" s="45"/>
    </row>
    <row r="312" spans="21:23" s="3" customFormat="1" x14ac:dyDescent="0.3">
      <c r="U312" s="45"/>
      <c r="V312" s="45"/>
      <c r="W312" s="45"/>
    </row>
    <row r="313" spans="21:23" s="3" customFormat="1" x14ac:dyDescent="0.3">
      <c r="U313" s="45"/>
      <c r="V313" s="45"/>
      <c r="W313" s="45"/>
    </row>
    <row r="314" spans="21:23" s="3" customFormat="1" x14ac:dyDescent="0.3">
      <c r="U314" s="45"/>
      <c r="V314" s="45"/>
      <c r="W314" s="45"/>
    </row>
    <row r="315" spans="21:23" s="3" customFormat="1" x14ac:dyDescent="0.3">
      <c r="U315" s="45"/>
      <c r="V315" s="45"/>
      <c r="W315" s="45"/>
    </row>
    <row r="316" spans="21:23" s="3" customFormat="1" x14ac:dyDescent="0.3">
      <c r="U316" s="45"/>
      <c r="V316" s="45"/>
      <c r="W316" s="45"/>
    </row>
    <row r="317" spans="21:23" s="3" customFormat="1" x14ac:dyDescent="0.3">
      <c r="U317" s="45"/>
      <c r="V317" s="45"/>
      <c r="W317" s="45"/>
    </row>
    <row r="318" spans="21:23" s="3" customFormat="1" x14ac:dyDescent="0.3">
      <c r="U318" s="45"/>
      <c r="V318" s="45"/>
      <c r="W318" s="45"/>
    </row>
    <row r="319" spans="21:23" s="3" customFormat="1" x14ac:dyDescent="0.3">
      <c r="U319" s="45"/>
      <c r="V319" s="45"/>
      <c r="W319" s="45"/>
    </row>
    <row r="320" spans="21:23" s="3" customFormat="1" x14ac:dyDescent="0.3">
      <c r="U320" s="45"/>
      <c r="V320" s="45"/>
      <c r="W320" s="45"/>
    </row>
    <row r="321" spans="21:23" s="3" customFormat="1" x14ac:dyDescent="0.3">
      <c r="U321" s="45"/>
      <c r="V321" s="45"/>
      <c r="W321" s="45"/>
    </row>
    <row r="322" spans="21:23" s="3" customFormat="1" x14ac:dyDescent="0.3">
      <c r="U322" s="45"/>
      <c r="V322" s="45"/>
      <c r="W322" s="45"/>
    </row>
    <row r="323" spans="21:23" s="3" customFormat="1" x14ac:dyDescent="0.3">
      <c r="U323" s="45"/>
      <c r="V323" s="45"/>
      <c r="W323" s="45"/>
    </row>
    <row r="324" spans="21:23" s="3" customFormat="1" x14ac:dyDescent="0.3">
      <c r="U324" s="45"/>
      <c r="V324" s="45"/>
      <c r="W324" s="45"/>
    </row>
    <row r="325" spans="21:23" s="3" customFormat="1" x14ac:dyDescent="0.3">
      <c r="U325" s="45"/>
      <c r="V325" s="45"/>
      <c r="W325" s="45"/>
    </row>
    <row r="326" spans="21:23" s="3" customFormat="1" x14ac:dyDescent="0.3">
      <c r="U326" s="45"/>
      <c r="V326" s="45"/>
      <c r="W326" s="45"/>
    </row>
    <row r="327" spans="21:23" s="3" customFormat="1" x14ac:dyDescent="0.3">
      <c r="U327" s="45"/>
      <c r="V327" s="45"/>
      <c r="W327" s="45"/>
    </row>
    <row r="328" spans="21:23" s="3" customFormat="1" x14ac:dyDescent="0.3">
      <c r="U328" s="45"/>
      <c r="V328" s="45"/>
      <c r="W328" s="45"/>
    </row>
    <row r="329" spans="21:23" s="3" customFormat="1" x14ac:dyDescent="0.3">
      <c r="U329" s="45"/>
      <c r="V329" s="45"/>
      <c r="W329" s="45"/>
    </row>
    <row r="330" spans="21:23" s="3" customFormat="1" x14ac:dyDescent="0.3">
      <c r="U330" s="45"/>
      <c r="V330" s="45"/>
      <c r="W330" s="45"/>
    </row>
    <row r="331" spans="21:23" s="3" customFormat="1" x14ac:dyDescent="0.3">
      <c r="U331" s="45"/>
      <c r="V331" s="45"/>
      <c r="W331" s="45"/>
    </row>
    <row r="332" spans="21:23" s="3" customFormat="1" x14ac:dyDescent="0.3">
      <c r="U332" s="45"/>
      <c r="V332" s="45"/>
      <c r="W332" s="45"/>
    </row>
    <row r="333" spans="21:23" s="3" customFormat="1" x14ac:dyDescent="0.3">
      <c r="U333" s="45"/>
      <c r="V333" s="45"/>
      <c r="W333" s="45"/>
    </row>
    <row r="334" spans="21:23" s="3" customFormat="1" x14ac:dyDescent="0.3">
      <c r="U334" s="45"/>
      <c r="V334" s="45"/>
      <c r="W334" s="45"/>
    </row>
    <row r="335" spans="21:23" s="3" customFormat="1" x14ac:dyDescent="0.3">
      <c r="U335" s="45"/>
      <c r="V335" s="45"/>
      <c r="W335" s="45"/>
    </row>
    <row r="336" spans="21:23" s="3" customFormat="1" x14ac:dyDescent="0.3">
      <c r="U336" s="45"/>
      <c r="V336" s="45"/>
      <c r="W336" s="45"/>
    </row>
    <row r="337" spans="21:23" s="3" customFormat="1" x14ac:dyDescent="0.3">
      <c r="U337" s="45"/>
      <c r="V337" s="45"/>
      <c r="W337" s="45"/>
    </row>
    <row r="338" spans="21:23" s="3" customFormat="1" x14ac:dyDescent="0.3">
      <c r="U338" s="45"/>
      <c r="V338" s="45"/>
      <c r="W338" s="45"/>
    </row>
    <row r="339" spans="21:23" s="3" customFormat="1" x14ac:dyDescent="0.3">
      <c r="U339" s="45"/>
      <c r="V339" s="45"/>
      <c r="W339" s="45"/>
    </row>
    <row r="340" spans="21:23" s="3" customFormat="1" x14ac:dyDescent="0.3">
      <c r="U340" s="45"/>
      <c r="V340" s="45"/>
      <c r="W340" s="45"/>
    </row>
    <row r="341" spans="21:23" s="3" customFormat="1" x14ac:dyDescent="0.3">
      <c r="U341" s="45"/>
      <c r="V341" s="45"/>
      <c r="W341" s="45"/>
    </row>
    <row r="342" spans="21:23" s="3" customFormat="1" x14ac:dyDescent="0.3">
      <c r="U342" s="45"/>
      <c r="V342" s="45"/>
      <c r="W342" s="45"/>
    </row>
    <row r="343" spans="21:23" s="3" customFormat="1" x14ac:dyDescent="0.3">
      <c r="U343" s="45"/>
      <c r="V343" s="45"/>
      <c r="W343" s="45"/>
    </row>
    <row r="344" spans="21:23" s="3" customFormat="1" x14ac:dyDescent="0.3">
      <c r="U344" s="45"/>
      <c r="V344" s="45"/>
      <c r="W344" s="45"/>
    </row>
    <row r="345" spans="21:23" s="3" customFormat="1" x14ac:dyDescent="0.3">
      <c r="U345" s="45"/>
      <c r="V345" s="45"/>
      <c r="W345" s="45"/>
    </row>
    <row r="346" spans="21:23" s="3" customFormat="1" x14ac:dyDescent="0.3">
      <c r="U346" s="45"/>
      <c r="V346" s="45"/>
      <c r="W346" s="45"/>
    </row>
    <row r="347" spans="21:23" s="3" customFormat="1" x14ac:dyDescent="0.3">
      <c r="U347" s="45"/>
      <c r="V347" s="45"/>
      <c r="W347" s="45"/>
    </row>
    <row r="348" spans="21:23" s="3" customFormat="1" x14ac:dyDescent="0.3">
      <c r="U348" s="45"/>
      <c r="V348" s="45"/>
      <c r="W348" s="45"/>
    </row>
    <row r="349" spans="21:23" s="3" customFormat="1" x14ac:dyDescent="0.3">
      <c r="U349" s="45"/>
      <c r="V349" s="45"/>
      <c r="W349" s="45"/>
    </row>
    <row r="350" spans="21:23" s="3" customFormat="1" x14ac:dyDescent="0.3">
      <c r="U350" s="45"/>
      <c r="V350" s="45"/>
      <c r="W350" s="45"/>
    </row>
    <row r="351" spans="21:23" s="3" customFormat="1" x14ac:dyDescent="0.3">
      <c r="U351" s="45"/>
      <c r="V351" s="45"/>
      <c r="W351" s="45"/>
    </row>
    <row r="352" spans="21:23" s="3" customFormat="1" x14ac:dyDescent="0.3">
      <c r="U352" s="45"/>
      <c r="V352" s="45"/>
      <c r="W352" s="45"/>
    </row>
    <row r="353" spans="21:23" s="3" customFormat="1" x14ac:dyDescent="0.3">
      <c r="U353" s="45"/>
      <c r="V353" s="45"/>
      <c r="W353" s="45"/>
    </row>
    <row r="354" spans="21:23" s="3" customFormat="1" x14ac:dyDescent="0.3">
      <c r="U354" s="45"/>
      <c r="V354" s="45"/>
      <c r="W354" s="45"/>
    </row>
    <row r="355" spans="21:23" s="3" customFormat="1" x14ac:dyDescent="0.3">
      <c r="U355" s="45"/>
      <c r="V355" s="45"/>
      <c r="W355" s="45"/>
    </row>
    <row r="356" spans="21:23" s="3" customFormat="1" x14ac:dyDescent="0.3">
      <c r="U356" s="45"/>
      <c r="V356" s="45"/>
      <c r="W356" s="45"/>
    </row>
    <row r="357" spans="21:23" s="3" customFormat="1" x14ac:dyDescent="0.3">
      <c r="U357" s="45"/>
      <c r="V357" s="45"/>
      <c r="W357" s="45"/>
    </row>
    <row r="358" spans="21:23" s="3" customFormat="1" x14ac:dyDescent="0.3">
      <c r="U358" s="45"/>
      <c r="V358" s="45"/>
      <c r="W358" s="45"/>
    </row>
    <row r="359" spans="21:23" s="3" customFormat="1" x14ac:dyDescent="0.3">
      <c r="U359" s="45"/>
      <c r="V359" s="45"/>
      <c r="W359" s="45"/>
    </row>
    <row r="360" spans="21:23" s="3" customFormat="1" x14ac:dyDescent="0.3">
      <c r="U360" s="45"/>
      <c r="V360" s="45"/>
      <c r="W360" s="45"/>
    </row>
    <row r="361" spans="21:23" s="3" customFormat="1" x14ac:dyDescent="0.3">
      <c r="U361" s="45"/>
      <c r="V361" s="45"/>
      <c r="W361" s="45"/>
    </row>
    <row r="362" spans="21:23" s="3" customFormat="1" x14ac:dyDescent="0.3">
      <c r="U362" s="45"/>
      <c r="V362" s="45"/>
      <c r="W362" s="45"/>
    </row>
    <row r="363" spans="21:23" s="3" customFormat="1" x14ac:dyDescent="0.3">
      <c r="U363" s="45"/>
      <c r="V363" s="45"/>
      <c r="W363" s="45"/>
    </row>
    <row r="364" spans="21:23" s="3" customFormat="1" x14ac:dyDescent="0.3">
      <c r="U364" s="45"/>
      <c r="V364" s="45"/>
      <c r="W364" s="45"/>
    </row>
    <row r="365" spans="21:23" s="3" customFormat="1" x14ac:dyDescent="0.3">
      <c r="U365" s="45"/>
      <c r="V365" s="45"/>
      <c r="W365" s="45"/>
    </row>
    <row r="366" spans="21:23" s="3" customFormat="1" x14ac:dyDescent="0.3">
      <c r="U366" s="45"/>
      <c r="V366" s="45"/>
      <c r="W366" s="45"/>
    </row>
    <row r="367" spans="21:23" s="3" customFormat="1" x14ac:dyDescent="0.3">
      <c r="U367" s="45"/>
      <c r="V367" s="45"/>
      <c r="W367" s="45"/>
    </row>
    <row r="368" spans="21:23" s="3" customFormat="1" x14ac:dyDescent="0.3">
      <c r="U368" s="45"/>
      <c r="V368" s="45"/>
      <c r="W368" s="45"/>
    </row>
    <row r="369" spans="21:23" s="3" customFormat="1" x14ac:dyDescent="0.3">
      <c r="U369" s="45"/>
      <c r="V369" s="45"/>
      <c r="W369" s="45"/>
    </row>
    <row r="370" spans="21:23" s="3" customFormat="1" x14ac:dyDescent="0.3">
      <c r="U370" s="45"/>
      <c r="V370" s="45"/>
      <c r="W370" s="45"/>
    </row>
    <row r="371" spans="21:23" s="3" customFormat="1" x14ac:dyDescent="0.3">
      <c r="U371" s="45"/>
      <c r="V371" s="45"/>
      <c r="W371" s="45"/>
    </row>
    <row r="372" spans="21:23" s="3" customFormat="1" x14ac:dyDescent="0.3">
      <c r="U372" s="45"/>
      <c r="V372" s="45"/>
      <c r="W372" s="45"/>
    </row>
    <row r="373" spans="21:23" s="3" customFormat="1" x14ac:dyDescent="0.3">
      <c r="U373" s="45"/>
      <c r="V373" s="45"/>
      <c r="W373" s="45"/>
    </row>
    <row r="374" spans="21:23" s="3" customFormat="1" x14ac:dyDescent="0.3">
      <c r="U374" s="45"/>
      <c r="V374" s="45"/>
      <c r="W374" s="45"/>
    </row>
    <row r="375" spans="21:23" s="3" customFormat="1" x14ac:dyDescent="0.3">
      <c r="U375" s="45"/>
      <c r="V375" s="45"/>
      <c r="W375" s="45"/>
    </row>
    <row r="376" spans="21:23" s="3" customFormat="1" x14ac:dyDescent="0.3">
      <c r="U376" s="45"/>
      <c r="V376" s="45"/>
      <c r="W376" s="45"/>
    </row>
    <row r="377" spans="21:23" s="3" customFormat="1" x14ac:dyDescent="0.3">
      <c r="U377" s="45"/>
      <c r="V377" s="45"/>
      <c r="W377" s="45"/>
    </row>
    <row r="378" spans="21:23" s="3" customFormat="1" x14ac:dyDescent="0.3">
      <c r="U378" s="45"/>
      <c r="V378" s="45"/>
      <c r="W378" s="45"/>
    </row>
    <row r="379" spans="21:23" s="3" customFormat="1" x14ac:dyDescent="0.3">
      <c r="U379" s="45"/>
      <c r="V379" s="45"/>
      <c r="W379" s="45"/>
    </row>
    <row r="380" spans="21:23" s="3" customFormat="1" x14ac:dyDescent="0.3">
      <c r="U380" s="45"/>
      <c r="V380" s="45"/>
      <c r="W380" s="45"/>
    </row>
    <row r="381" spans="21:23" s="3" customFormat="1" x14ac:dyDescent="0.3">
      <c r="U381" s="45"/>
      <c r="V381" s="45"/>
      <c r="W381" s="45"/>
    </row>
    <row r="382" spans="21:23" s="3" customFormat="1" x14ac:dyDescent="0.3">
      <c r="U382" s="45"/>
      <c r="V382" s="45"/>
      <c r="W382" s="45"/>
    </row>
    <row r="383" spans="21:23" s="3" customFormat="1" x14ac:dyDescent="0.3">
      <c r="U383" s="45"/>
      <c r="V383" s="45"/>
      <c r="W383" s="45"/>
    </row>
    <row r="384" spans="21:23" s="3" customFormat="1" x14ac:dyDescent="0.3">
      <c r="U384" s="45"/>
      <c r="V384" s="45"/>
      <c r="W384" s="45"/>
    </row>
    <row r="385" spans="21:23" s="3" customFormat="1" x14ac:dyDescent="0.3">
      <c r="U385" s="45"/>
      <c r="V385" s="45"/>
      <c r="W385" s="45"/>
    </row>
    <row r="386" spans="21:23" s="3" customFormat="1" x14ac:dyDescent="0.3">
      <c r="U386" s="45"/>
      <c r="V386" s="45"/>
      <c r="W386" s="45"/>
    </row>
    <row r="387" spans="21:23" s="3" customFormat="1" x14ac:dyDescent="0.3">
      <c r="U387" s="45"/>
      <c r="V387" s="45"/>
      <c r="W387" s="45"/>
    </row>
    <row r="388" spans="21:23" s="3" customFormat="1" x14ac:dyDescent="0.3">
      <c r="U388" s="45"/>
      <c r="V388" s="45"/>
      <c r="W388" s="45"/>
    </row>
    <row r="389" spans="21:23" s="3" customFormat="1" x14ac:dyDescent="0.3">
      <c r="U389" s="45"/>
      <c r="V389" s="45"/>
      <c r="W389" s="45"/>
    </row>
    <row r="390" spans="21:23" s="3" customFormat="1" x14ac:dyDescent="0.3">
      <c r="U390" s="45"/>
      <c r="V390" s="45"/>
      <c r="W390" s="45"/>
    </row>
    <row r="391" spans="21:23" s="3" customFormat="1" x14ac:dyDescent="0.3">
      <c r="U391" s="45"/>
      <c r="V391" s="45"/>
      <c r="W391" s="45"/>
    </row>
    <row r="392" spans="21:23" s="3" customFormat="1" x14ac:dyDescent="0.3">
      <c r="U392" s="45"/>
      <c r="V392" s="45"/>
      <c r="W392" s="45"/>
    </row>
    <row r="393" spans="21:23" s="3" customFormat="1" x14ac:dyDescent="0.3">
      <c r="U393" s="45"/>
      <c r="V393" s="45"/>
      <c r="W393" s="45"/>
    </row>
    <row r="394" spans="21:23" s="3" customFormat="1" x14ac:dyDescent="0.3">
      <c r="U394" s="45"/>
      <c r="V394" s="45"/>
      <c r="W394" s="45"/>
    </row>
    <row r="395" spans="21:23" s="3" customFormat="1" x14ac:dyDescent="0.3">
      <c r="U395" s="45"/>
      <c r="V395" s="45"/>
      <c r="W395" s="45"/>
    </row>
    <row r="396" spans="21:23" s="3" customFormat="1" x14ac:dyDescent="0.3">
      <c r="U396" s="45"/>
      <c r="V396" s="45"/>
      <c r="W396" s="45"/>
    </row>
    <row r="397" spans="21:23" s="3" customFormat="1" x14ac:dyDescent="0.3">
      <c r="U397" s="45"/>
      <c r="V397" s="45"/>
      <c r="W397" s="45"/>
    </row>
    <row r="398" spans="21:23" s="3" customFormat="1" x14ac:dyDescent="0.3">
      <c r="U398" s="45"/>
      <c r="V398" s="45"/>
      <c r="W398" s="45"/>
    </row>
    <row r="399" spans="21:23" s="3" customFormat="1" x14ac:dyDescent="0.3">
      <c r="U399" s="45"/>
      <c r="V399" s="45"/>
      <c r="W399" s="45"/>
    </row>
    <row r="400" spans="21:23" s="3" customFormat="1" x14ac:dyDescent="0.3">
      <c r="U400" s="45"/>
      <c r="V400" s="45"/>
      <c r="W400" s="45"/>
    </row>
    <row r="401" spans="21:23" s="3" customFormat="1" x14ac:dyDescent="0.3">
      <c r="U401" s="45"/>
      <c r="V401" s="45"/>
      <c r="W401" s="45"/>
    </row>
    <row r="402" spans="21:23" s="3" customFormat="1" x14ac:dyDescent="0.3">
      <c r="U402" s="45"/>
      <c r="V402" s="45"/>
      <c r="W402" s="45"/>
    </row>
    <row r="403" spans="21:23" s="3" customFormat="1" x14ac:dyDescent="0.3">
      <c r="U403" s="45"/>
      <c r="V403" s="45"/>
      <c r="W403" s="45"/>
    </row>
    <row r="404" spans="21:23" s="3" customFormat="1" x14ac:dyDescent="0.3">
      <c r="U404" s="45"/>
      <c r="V404" s="45"/>
      <c r="W404" s="45"/>
    </row>
    <row r="405" spans="21:23" s="3" customFormat="1" x14ac:dyDescent="0.3">
      <c r="U405" s="45"/>
      <c r="V405" s="45"/>
      <c r="W405" s="45"/>
    </row>
    <row r="406" spans="21:23" s="3" customFormat="1" x14ac:dyDescent="0.3">
      <c r="U406" s="45"/>
      <c r="V406" s="45"/>
      <c r="W406" s="45"/>
    </row>
    <row r="407" spans="21:23" s="3" customFormat="1" x14ac:dyDescent="0.3">
      <c r="U407" s="45"/>
      <c r="V407" s="45"/>
      <c r="W407" s="45"/>
    </row>
    <row r="408" spans="21:23" s="3" customFormat="1" x14ac:dyDescent="0.3">
      <c r="U408" s="45"/>
      <c r="V408" s="45"/>
      <c r="W408" s="45"/>
    </row>
    <row r="409" spans="21:23" s="3" customFormat="1" x14ac:dyDescent="0.3">
      <c r="U409" s="45"/>
      <c r="V409" s="45"/>
      <c r="W409" s="45"/>
    </row>
    <row r="410" spans="21:23" s="3" customFormat="1" x14ac:dyDescent="0.3">
      <c r="U410" s="45"/>
      <c r="V410" s="45"/>
      <c r="W410" s="45"/>
    </row>
    <row r="411" spans="21:23" s="3" customFormat="1" x14ac:dyDescent="0.3">
      <c r="U411" s="45"/>
      <c r="V411" s="45"/>
      <c r="W411" s="45"/>
    </row>
    <row r="412" spans="21:23" s="3" customFormat="1" x14ac:dyDescent="0.3">
      <c r="U412" s="45"/>
      <c r="V412" s="45"/>
      <c r="W412" s="45"/>
    </row>
    <row r="413" spans="21:23" s="3" customFormat="1" x14ac:dyDescent="0.3">
      <c r="U413" s="45"/>
      <c r="V413" s="45"/>
      <c r="W413" s="45"/>
    </row>
    <row r="414" spans="21:23" s="3" customFormat="1" x14ac:dyDescent="0.3">
      <c r="U414" s="45"/>
      <c r="V414" s="45"/>
      <c r="W414" s="45"/>
    </row>
    <row r="415" spans="21:23" s="3" customFormat="1" x14ac:dyDescent="0.3">
      <c r="U415" s="45"/>
      <c r="V415" s="45"/>
      <c r="W415" s="45"/>
    </row>
    <row r="416" spans="21:23" s="3" customFormat="1" x14ac:dyDescent="0.3">
      <c r="U416" s="45"/>
      <c r="V416" s="45"/>
      <c r="W416" s="45"/>
    </row>
    <row r="417" spans="21:23" s="3" customFormat="1" x14ac:dyDescent="0.3">
      <c r="U417" s="45"/>
      <c r="V417" s="45"/>
      <c r="W417" s="45"/>
    </row>
    <row r="418" spans="21:23" s="3" customFormat="1" x14ac:dyDescent="0.3">
      <c r="U418" s="45"/>
      <c r="V418" s="45"/>
      <c r="W418" s="45"/>
    </row>
    <row r="419" spans="21:23" s="3" customFormat="1" x14ac:dyDescent="0.3">
      <c r="U419" s="45"/>
      <c r="V419" s="45"/>
      <c r="W419" s="45"/>
    </row>
    <row r="420" spans="21:23" s="3" customFormat="1" x14ac:dyDescent="0.3">
      <c r="U420" s="45"/>
      <c r="V420" s="45"/>
      <c r="W420" s="45"/>
    </row>
    <row r="421" spans="21:23" s="3" customFormat="1" x14ac:dyDescent="0.3">
      <c r="U421" s="45"/>
      <c r="V421" s="45"/>
      <c r="W421" s="45"/>
    </row>
    <row r="422" spans="21:23" s="3" customFormat="1" x14ac:dyDescent="0.3">
      <c r="U422" s="45"/>
      <c r="V422" s="45"/>
      <c r="W422" s="45"/>
    </row>
    <row r="423" spans="21:23" s="3" customFormat="1" x14ac:dyDescent="0.3">
      <c r="U423" s="45"/>
      <c r="V423" s="45"/>
      <c r="W423" s="45"/>
    </row>
    <row r="424" spans="21:23" s="3" customFormat="1" x14ac:dyDescent="0.3">
      <c r="U424" s="45"/>
      <c r="V424" s="45"/>
      <c r="W424" s="45"/>
    </row>
    <row r="425" spans="21:23" s="3" customFormat="1" x14ac:dyDescent="0.3">
      <c r="U425" s="45"/>
      <c r="V425" s="45"/>
      <c r="W425" s="45"/>
    </row>
    <row r="426" spans="21:23" s="3" customFormat="1" x14ac:dyDescent="0.3">
      <c r="U426" s="45"/>
      <c r="V426" s="45"/>
      <c r="W426" s="45"/>
    </row>
    <row r="427" spans="21:23" s="3" customFormat="1" x14ac:dyDescent="0.3">
      <c r="U427" s="45"/>
      <c r="V427" s="45"/>
      <c r="W427" s="45"/>
    </row>
    <row r="428" spans="21:23" s="3" customFormat="1" x14ac:dyDescent="0.3">
      <c r="U428" s="45"/>
      <c r="V428" s="45"/>
      <c r="W428" s="45"/>
    </row>
    <row r="429" spans="21:23" s="3" customFormat="1" x14ac:dyDescent="0.3">
      <c r="U429" s="45"/>
      <c r="V429" s="45"/>
      <c r="W429" s="45"/>
    </row>
    <row r="430" spans="21:23" s="3" customFormat="1" x14ac:dyDescent="0.3">
      <c r="U430" s="45"/>
      <c r="V430" s="45"/>
      <c r="W430" s="45"/>
    </row>
    <row r="431" spans="21:23" s="3" customFormat="1" x14ac:dyDescent="0.3">
      <c r="U431" s="45"/>
      <c r="V431" s="45"/>
      <c r="W431" s="45"/>
    </row>
    <row r="432" spans="21:23" s="3" customFormat="1" x14ac:dyDescent="0.3">
      <c r="U432" s="45"/>
      <c r="V432" s="45"/>
      <c r="W432" s="45"/>
    </row>
    <row r="433" spans="21:23" s="3" customFormat="1" x14ac:dyDescent="0.3">
      <c r="U433" s="45"/>
      <c r="V433" s="45"/>
      <c r="W433" s="45"/>
    </row>
    <row r="434" spans="21:23" s="3" customFormat="1" x14ac:dyDescent="0.3">
      <c r="U434" s="45"/>
      <c r="V434" s="45"/>
      <c r="W434" s="45"/>
    </row>
    <row r="435" spans="21:23" s="3" customFormat="1" x14ac:dyDescent="0.3">
      <c r="U435" s="45"/>
      <c r="V435" s="45"/>
      <c r="W435" s="45"/>
    </row>
    <row r="436" spans="21:23" s="3" customFormat="1" x14ac:dyDescent="0.3">
      <c r="U436" s="45"/>
      <c r="V436" s="45"/>
      <c r="W436" s="45"/>
    </row>
    <row r="437" spans="21:23" s="3" customFormat="1" x14ac:dyDescent="0.3">
      <c r="U437" s="45"/>
      <c r="V437" s="45"/>
      <c r="W437" s="45"/>
    </row>
    <row r="438" spans="21:23" s="3" customFormat="1" x14ac:dyDescent="0.3">
      <c r="U438" s="45"/>
      <c r="V438" s="45"/>
      <c r="W438" s="45"/>
    </row>
    <row r="439" spans="21:23" s="3" customFormat="1" x14ac:dyDescent="0.3">
      <c r="U439" s="45"/>
      <c r="V439" s="45"/>
      <c r="W439" s="45"/>
    </row>
    <row r="440" spans="21:23" s="3" customFormat="1" x14ac:dyDescent="0.3">
      <c r="U440" s="45"/>
      <c r="V440" s="45"/>
      <c r="W440" s="45"/>
    </row>
    <row r="441" spans="21:23" s="3" customFormat="1" x14ac:dyDescent="0.3">
      <c r="U441" s="45"/>
      <c r="V441" s="45"/>
      <c r="W441" s="45"/>
    </row>
    <row r="442" spans="21:23" s="3" customFormat="1" x14ac:dyDescent="0.3">
      <c r="U442" s="45"/>
      <c r="V442" s="45"/>
      <c r="W442" s="45"/>
    </row>
    <row r="443" spans="21:23" s="3" customFormat="1" x14ac:dyDescent="0.3">
      <c r="U443" s="45"/>
      <c r="V443" s="45"/>
      <c r="W443" s="45"/>
    </row>
    <row r="444" spans="21:23" s="3" customFormat="1" x14ac:dyDescent="0.3">
      <c r="U444" s="45"/>
      <c r="V444" s="45"/>
      <c r="W444" s="45"/>
    </row>
    <row r="445" spans="21:23" s="3" customFormat="1" x14ac:dyDescent="0.3">
      <c r="U445" s="45"/>
      <c r="V445" s="45"/>
      <c r="W445" s="45"/>
    </row>
    <row r="446" spans="21:23" s="3" customFormat="1" x14ac:dyDescent="0.3">
      <c r="U446" s="45"/>
      <c r="V446" s="45"/>
      <c r="W446" s="45"/>
    </row>
    <row r="447" spans="21:23" s="3" customFormat="1" x14ac:dyDescent="0.3">
      <c r="U447" s="45"/>
      <c r="V447" s="45"/>
      <c r="W447" s="45"/>
    </row>
    <row r="448" spans="21:23" s="3" customFormat="1" x14ac:dyDescent="0.3">
      <c r="U448" s="45"/>
      <c r="V448" s="45"/>
      <c r="W448" s="45"/>
    </row>
    <row r="449" spans="21:23" s="3" customFormat="1" x14ac:dyDescent="0.3">
      <c r="U449" s="45"/>
      <c r="V449" s="45"/>
      <c r="W449" s="45"/>
    </row>
    <row r="450" spans="21:23" s="3" customFormat="1" x14ac:dyDescent="0.3">
      <c r="U450" s="45"/>
      <c r="V450" s="45"/>
      <c r="W450" s="45"/>
    </row>
    <row r="451" spans="21:23" s="3" customFormat="1" x14ac:dyDescent="0.3">
      <c r="U451" s="45"/>
      <c r="V451" s="45"/>
      <c r="W451" s="45"/>
    </row>
    <row r="452" spans="21:23" s="3" customFormat="1" x14ac:dyDescent="0.3">
      <c r="U452" s="45"/>
      <c r="V452" s="45"/>
      <c r="W452" s="45"/>
    </row>
    <row r="453" spans="21:23" s="3" customFormat="1" x14ac:dyDescent="0.3">
      <c r="U453" s="45"/>
      <c r="V453" s="45"/>
      <c r="W453" s="45"/>
    </row>
    <row r="454" spans="21:23" s="3" customFormat="1" x14ac:dyDescent="0.3">
      <c r="U454" s="45"/>
      <c r="V454" s="45"/>
      <c r="W454" s="45"/>
    </row>
    <row r="455" spans="21:23" s="3" customFormat="1" x14ac:dyDescent="0.3">
      <c r="U455" s="45"/>
      <c r="V455" s="45"/>
      <c r="W455" s="45"/>
    </row>
    <row r="456" spans="21:23" s="3" customFormat="1" x14ac:dyDescent="0.3">
      <c r="U456" s="45"/>
      <c r="V456" s="45"/>
      <c r="W456" s="45"/>
    </row>
    <row r="457" spans="21:23" s="3" customFormat="1" x14ac:dyDescent="0.3">
      <c r="U457" s="45"/>
      <c r="V457" s="45"/>
      <c r="W457" s="45"/>
    </row>
    <row r="458" spans="21:23" s="3" customFormat="1" x14ac:dyDescent="0.3">
      <c r="U458" s="45"/>
      <c r="V458" s="45"/>
      <c r="W458" s="45"/>
    </row>
    <row r="459" spans="21:23" s="3" customFormat="1" x14ac:dyDescent="0.3">
      <c r="U459" s="45"/>
      <c r="V459" s="45"/>
      <c r="W459" s="45"/>
    </row>
    <row r="460" spans="21:23" s="3" customFormat="1" x14ac:dyDescent="0.3">
      <c r="U460" s="45"/>
      <c r="V460" s="45"/>
      <c r="W460" s="45"/>
    </row>
    <row r="461" spans="21:23" s="3" customFormat="1" x14ac:dyDescent="0.3">
      <c r="U461" s="45"/>
      <c r="V461" s="45"/>
      <c r="W461" s="45"/>
    </row>
    <row r="462" spans="21:23" s="3" customFormat="1" x14ac:dyDescent="0.3">
      <c r="U462" s="45"/>
      <c r="V462" s="45"/>
      <c r="W462" s="45"/>
    </row>
    <row r="463" spans="21:23" s="3" customFormat="1" x14ac:dyDescent="0.3">
      <c r="U463" s="45"/>
      <c r="V463" s="45"/>
      <c r="W463" s="45"/>
    </row>
    <row r="464" spans="21:23" s="3" customFormat="1" x14ac:dyDescent="0.3">
      <c r="U464" s="45"/>
      <c r="V464" s="45"/>
      <c r="W464" s="45"/>
    </row>
    <row r="465" spans="21:23" s="3" customFormat="1" x14ac:dyDescent="0.3">
      <c r="U465" s="45"/>
      <c r="V465" s="45"/>
      <c r="W465" s="45"/>
    </row>
    <row r="466" spans="21:23" s="3" customFormat="1" x14ac:dyDescent="0.3">
      <c r="U466" s="45"/>
      <c r="V466" s="45"/>
      <c r="W466" s="45"/>
    </row>
    <row r="467" spans="21:23" s="3" customFormat="1" x14ac:dyDescent="0.3">
      <c r="U467" s="45"/>
      <c r="V467" s="45"/>
      <c r="W467" s="45"/>
    </row>
    <row r="468" spans="21:23" s="3" customFormat="1" x14ac:dyDescent="0.3">
      <c r="U468" s="45"/>
      <c r="V468" s="45"/>
      <c r="W468" s="45"/>
    </row>
    <row r="469" spans="21:23" s="3" customFormat="1" x14ac:dyDescent="0.3">
      <c r="U469" s="45"/>
      <c r="V469" s="45"/>
      <c r="W469" s="45"/>
    </row>
    <row r="470" spans="21:23" s="3" customFormat="1" x14ac:dyDescent="0.3">
      <c r="U470" s="45"/>
      <c r="V470" s="45"/>
      <c r="W470" s="45"/>
    </row>
    <row r="471" spans="21:23" s="3" customFormat="1" x14ac:dyDescent="0.3">
      <c r="U471" s="45"/>
      <c r="V471" s="45"/>
      <c r="W471" s="45"/>
    </row>
    <row r="472" spans="21:23" s="3" customFormat="1" x14ac:dyDescent="0.3">
      <c r="U472" s="45"/>
      <c r="V472" s="45"/>
      <c r="W472" s="45"/>
    </row>
    <row r="473" spans="21:23" s="3" customFormat="1" x14ac:dyDescent="0.3">
      <c r="U473" s="45"/>
      <c r="V473" s="45"/>
      <c r="W473" s="45"/>
    </row>
    <row r="474" spans="21:23" s="3" customFormat="1" x14ac:dyDescent="0.3">
      <c r="U474" s="45"/>
      <c r="V474" s="45"/>
      <c r="W474" s="45"/>
    </row>
    <row r="475" spans="21:23" s="3" customFormat="1" x14ac:dyDescent="0.3">
      <c r="U475" s="45"/>
      <c r="V475" s="45"/>
      <c r="W475" s="45"/>
    </row>
    <row r="476" spans="21:23" s="3" customFormat="1" x14ac:dyDescent="0.3">
      <c r="U476" s="45"/>
      <c r="V476" s="45"/>
      <c r="W476" s="45"/>
    </row>
    <row r="477" spans="21:23" s="3" customFormat="1" x14ac:dyDescent="0.3">
      <c r="U477" s="45"/>
      <c r="V477" s="45"/>
      <c r="W477" s="45"/>
    </row>
    <row r="478" spans="21:23" s="3" customFormat="1" x14ac:dyDescent="0.3">
      <c r="U478" s="45"/>
      <c r="V478" s="45"/>
      <c r="W478" s="45"/>
    </row>
    <row r="479" spans="21:23" s="3" customFormat="1" x14ac:dyDescent="0.3">
      <c r="U479" s="45"/>
      <c r="V479" s="45"/>
      <c r="W479" s="45"/>
    </row>
    <row r="480" spans="21:23" s="3" customFormat="1" x14ac:dyDescent="0.3">
      <c r="U480" s="45"/>
      <c r="V480" s="45"/>
      <c r="W480" s="45"/>
    </row>
    <row r="481" spans="21:23" s="3" customFormat="1" x14ac:dyDescent="0.3">
      <c r="U481" s="45"/>
      <c r="V481" s="45"/>
      <c r="W481" s="45"/>
    </row>
    <row r="482" spans="21:23" s="3" customFormat="1" x14ac:dyDescent="0.3">
      <c r="U482" s="45"/>
      <c r="V482" s="45"/>
      <c r="W482" s="45"/>
    </row>
    <row r="483" spans="21:23" s="3" customFormat="1" x14ac:dyDescent="0.3">
      <c r="U483" s="45"/>
      <c r="V483" s="45"/>
      <c r="W483" s="45"/>
    </row>
    <row r="484" spans="21:23" s="3" customFormat="1" x14ac:dyDescent="0.3">
      <c r="U484" s="45"/>
      <c r="V484" s="45"/>
      <c r="W484" s="45"/>
    </row>
    <row r="485" spans="21:23" s="3" customFormat="1" x14ac:dyDescent="0.3">
      <c r="U485" s="45"/>
      <c r="V485" s="45"/>
      <c r="W485" s="45"/>
    </row>
    <row r="486" spans="21:23" s="3" customFormat="1" x14ac:dyDescent="0.3">
      <c r="U486" s="45"/>
      <c r="V486" s="45"/>
      <c r="W486" s="45"/>
    </row>
    <row r="487" spans="21:23" s="3" customFormat="1" x14ac:dyDescent="0.3">
      <c r="U487" s="45"/>
      <c r="V487" s="45"/>
      <c r="W487" s="45"/>
    </row>
    <row r="488" spans="21:23" s="3" customFormat="1" x14ac:dyDescent="0.3">
      <c r="U488" s="45"/>
      <c r="V488" s="45"/>
      <c r="W488" s="45"/>
    </row>
    <row r="489" spans="21:23" s="3" customFormat="1" x14ac:dyDescent="0.3">
      <c r="U489" s="45"/>
      <c r="V489" s="45"/>
      <c r="W489" s="45"/>
    </row>
    <row r="490" spans="21:23" s="3" customFormat="1" x14ac:dyDescent="0.3">
      <c r="U490" s="45"/>
      <c r="V490" s="45"/>
      <c r="W490" s="45"/>
    </row>
    <row r="491" spans="21:23" s="3" customFormat="1" x14ac:dyDescent="0.3">
      <c r="U491" s="45"/>
      <c r="V491" s="45"/>
      <c r="W491" s="45"/>
    </row>
    <row r="492" spans="21:23" s="3" customFormat="1" x14ac:dyDescent="0.3">
      <c r="U492" s="45"/>
      <c r="V492" s="45"/>
      <c r="W492" s="45"/>
    </row>
    <row r="493" spans="21:23" s="3" customFormat="1" x14ac:dyDescent="0.3">
      <c r="U493" s="45"/>
      <c r="V493" s="45"/>
      <c r="W493" s="45"/>
    </row>
    <row r="494" spans="21:23" s="3" customFormat="1" x14ac:dyDescent="0.3">
      <c r="U494" s="45"/>
      <c r="V494" s="45"/>
      <c r="W494" s="45"/>
    </row>
    <row r="495" spans="21:23" s="3" customFormat="1" x14ac:dyDescent="0.3">
      <c r="U495" s="45"/>
      <c r="V495" s="45"/>
      <c r="W495" s="45"/>
    </row>
    <row r="496" spans="21:23" s="3" customFormat="1" x14ac:dyDescent="0.3">
      <c r="U496" s="45"/>
      <c r="V496" s="45"/>
      <c r="W496" s="45"/>
    </row>
    <row r="497" spans="21:23" s="3" customFormat="1" x14ac:dyDescent="0.3">
      <c r="U497" s="45"/>
      <c r="V497" s="45"/>
      <c r="W497" s="45"/>
    </row>
    <row r="498" spans="21:23" s="3" customFormat="1" x14ac:dyDescent="0.3">
      <c r="U498" s="45"/>
      <c r="V498" s="45"/>
      <c r="W498" s="45"/>
    </row>
    <row r="499" spans="21:23" s="3" customFormat="1" x14ac:dyDescent="0.3">
      <c r="U499" s="45"/>
      <c r="V499" s="45"/>
      <c r="W499" s="45"/>
    </row>
    <row r="500" spans="21:23" s="3" customFormat="1" x14ac:dyDescent="0.3">
      <c r="U500" s="45"/>
      <c r="V500" s="45"/>
      <c r="W500" s="45"/>
    </row>
    <row r="501" spans="21:23" s="3" customFormat="1" x14ac:dyDescent="0.3">
      <c r="U501" s="45"/>
      <c r="V501" s="45"/>
      <c r="W501" s="45"/>
    </row>
    <row r="502" spans="21:23" s="3" customFormat="1" x14ac:dyDescent="0.3">
      <c r="U502" s="45"/>
      <c r="V502" s="45"/>
      <c r="W502" s="45"/>
    </row>
    <row r="503" spans="21:23" s="3" customFormat="1" x14ac:dyDescent="0.3">
      <c r="U503" s="45"/>
      <c r="V503" s="45"/>
      <c r="W503" s="45"/>
    </row>
    <row r="504" spans="21:23" s="3" customFormat="1" x14ac:dyDescent="0.3">
      <c r="U504" s="45"/>
      <c r="V504" s="45"/>
      <c r="W504" s="45"/>
    </row>
    <row r="505" spans="21:23" s="3" customFormat="1" x14ac:dyDescent="0.3">
      <c r="U505" s="45"/>
      <c r="V505" s="45"/>
      <c r="W505" s="45"/>
    </row>
    <row r="506" spans="21:23" s="3" customFormat="1" x14ac:dyDescent="0.3">
      <c r="U506" s="45"/>
      <c r="V506" s="45"/>
      <c r="W506" s="45"/>
    </row>
    <row r="507" spans="21:23" s="3" customFormat="1" x14ac:dyDescent="0.3">
      <c r="U507" s="45"/>
      <c r="V507" s="45"/>
      <c r="W507" s="45"/>
    </row>
    <row r="508" spans="21:23" s="3" customFormat="1" x14ac:dyDescent="0.3">
      <c r="U508" s="45"/>
      <c r="V508" s="45"/>
      <c r="W508" s="45"/>
    </row>
    <row r="509" spans="21:23" s="3" customFormat="1" x14ac:dyDescent="0.3">
      <c r="U509" s="45"/>
      <c r="V509" s="45"/>
      <c r="W509" s="45"/>
    </row>
    <row r="510" spans="21:23" s="3" customFormat="1" x14ac:dyDescent="0.3">
      <c r="U510" s="45"/>
      <c r="V510" s="45"/>
      <c r="W510" s="45"/>
    </row>
    <row r="511" spans="21:23" s="3" customFormat="1" x14ac:dyDescent="0.3">
      <c r="U511" s="45"/>
      <c r="V511" s="45"/>
      <c r="W511" s="45"/>
    </row>
    <row r="512" spans="21:23" s="3" customFormat="1" x14ac:dyDescent="0.3">
      <c r="U512" s="45"/>
      <c r="V512" s="45"/>
      <c r="W512" s="45"/>
    </row>
    <row r="513" spans="21:23" s="3" customFormat="1" x14ac:dyDescent="0.3">
      <c r="U513" s="45"/>
      <c r="V513" s="45"/>
      <c r="W513" s="45"/>
    </row>
    <row r="514" spans="21:23" s="3" customFormat="1" x14ac:dyDescent="0.3">
      <c r="U514" s="45"/>
      <c r="V514" s="45"/>
      <c r="W514" s="45"/>
    </row>
    <row r="515" spans="21:23" s="3" customFormat="1" x14ac:dyDescent="0.3">
      <c r="U515" s="45"/>
      <c r="V515" s="45"/>
      <c r="W515" s="45"/>
    </row>
    <row r="516" spans="21:23" s="3" customFormat="1" x14ac:dyDescent="0.3">
      <c r="U516" s="45"/>
      <c r="V516" s="45"/>
      <c r="W516" s="45"/>
    </row>
    <row r="517" spans="21:23" s="3" customFormat="1" x14ac:dyDescent="0.3">
      <c r="U517" s="45"/>
      <c r="V517" s="45"/>
      <c r="W517" s="45"/>
    </row>
    <row r="518" spans="21:23" s="3" customFormat="1" x14ac:dyDescent="0.3">
      <c r="U518" s="45"/>
      <c r="V518" s="45"/>
      <c r="W518" s="45"/>
    </row>
    <row r="519" spans="21:23" s="3" customFormat="1" x14ac:dyDescent="0.3">
      <c r="U519" s="45"/>
      <c r="V519" s="45"/>
      <c r="W519" s="45"/>
    </row>
    <row r="520" spans="21:23" s="3" customFormat="1" x14ac:dyDescent="0.3">
      <c r="U520" s="45"/>
      <c r="V520" s="45"/>
      <c r="W520" s="45"/>
    </row>
    <row r="521" spans="21:23" s="3" customFormat="1" x14ac:dyDescent="0.3">
      <c r="U521" s="45"/>
      <c r="V521" s="45"/>
      <c r="W521" s="45"/>
    </row>
    <row r="522" spans="21:23" s="3" customFormat="1" x14ac:dyDescent="0.3">
      <c r="U522" s="45"/>
      <c r="V522" s="45"/>
      <c r="W522" s="45"/>
    </row>
    <row r="523" spans="21:23" s="3" customFormat="1" x14ac:dyDescent="0.3">
      <c r="U523" s="45"/>
      <c r="V523" s="45"/>
      <c r="W523" s="45"/>
    </row>
    <row r="524" spans="21:23" s="3" customFormat="1" x14ac:dyDescent="0.3">
      <c r="U524" s="45"/>
      <c r="V524" s="45"/>
      <c r="W524" s="45"/>
    </row>
    <row r="525" spans="21:23" s="3" customFormat="1" x14ac:dyDescent="0.3">
      <c r="U525" s="45"/>
      <c r="V525" s="45"/>
      <c r="W525" s="45"/>
    </row>
    <row r="526" spans="21:23" s="3" customFormat="1" x14ac:dyDescent="0.3">
      <c r="U526" s="45"/>
      <c r="V526" s="45"/>
      <c r="W526" s="45"/>
    </row>
    <row r="527" spans="21:23" s="3" customFormat="1" x14ac:dyDescent="0.3">
      <c r="U527" s="45"/>
      <c r="V527" s="45"/>
      <c r="W527" s="45"/>
    </row>
    <row r="528" spans="21:23" s="3" customFormat="1" x14ac:dyDescent="0.3">
      <c r="U528" s="45"/>
      <c r="V528" s="45"/>
      <c r="W528" s="45"/>
    </row>
    <row r="529" spans="21:23" s="3" customFormat="1" x14ac:dyDescent="0.3">
      <c r="U529" s="45"/>
      <c r="V529" s="45"/>
      <c r="W529" s="45"/>
    </row>
    <row r="530" spans="21:23" s="3" customFormat="1" x14ac:dyDescent="0.3">
      <c r="U530" s="45"/>
      <c r="V530" s="45"/>
      <c r="W530" s="45"/>
    </row>
    <row r="531" spans="21:23" s="3" customFormat="1" x14ac:dyDescent="0.3">
      <c r="U531" s="45"/>
      <c r="V531" s="45"/>
      <c r="W531" s="45"/>
    </row>
    <row r="532" spans="21:23" s="3" customFormat="1" x14ac:dyDescent="0.3">
      <c r="U532" s="45"/>
      <c r="V532" s="45"/>
      <c r="W532" s="45"/>
    </row>
    <row r="533" spans="21:23" s="3" customFormat="1" x14ac:dyDescent="0.3">
      <c r="U533" s="45"/>
      <c r="V533" s="45"/>
      <c r="W533" s="45"/>
    </row>
    <row r="534" spans="21:23" s="3" customFormat="1" x14ac:dyDescent="0.3">
      <c r="U534" s="45"/>
      <c r="V534" s="45"/>
      <c r="W534" s="45"/>
    </row>
    <row r="535" spans="21:23" s="3" customFormat="1" x14ac:dyDescent="0.3">
      <c r="U535" s="45"/>
      <c r="V535" s="45"/>
      <c r="W535" s="45"/>
    </row>
    <row r="536" spans="21:23" s="3" customFormat="1" x14ac:dyDescent="0.3">
      <c r="U536" s="45"/>
      <c r="V536" s="45"/>
      <c r="W536" s="45"/>
    </row>
    <row r="537" spans="21:23" s="3" customFormat="1" x14ac:dyDescent="0.3">
      <c r="U537" s="45"/>
      <c r="V537" s="45"/>
      <c r="W537" s="45"/>
    </row>
    <row r="538" spans="21:23" s="3" customFormat="1" x14ac:dyDescent="0.3">
      <c r="U538" s="45"/>
      <c r="V538" s="45"/>
      <c r="W538" s="45"/>
    </row>
    <row r="539" spans="21:23" s="3" customFormat="1" x14ac:dyDescent="0.3">
      <c r="U539" s="45"/>
      <c r="V539" s="45"/>
      <c r="W539" s="45"/>
    </row>
    <row r="540" spans="21:23" s="3" customFormat="1" x14ac:dyDescent="0.3">
      <c r="U540" s="45"/>
      <c r="V540" s="45"/>
      <c r="W540" s="45"/>
    </row>
    <row r="541" spans="21:23" s="3" customFormat="1" x14ac:dyDescent="0.3">
      <c r="U541" s="45"/>
      <c r="V541" s="45"/>
      <c r="W541" s="45"/>
    </row>
    <row r="542" spans="21:23" s="3" customFormat="1" x14ac:dyDescent="0.3">
      <c r="U542" s="45"/>
      <c r="V542" s="45"/>
      <c r="W542" s="45"/>
    </row>
    <row r="543" spans="21:23" s="3" customFormat="1" x14ac:dyDescent="0.3">
      <c r="U543" s="45"/>
      <c r="V543" s="45"/>
      <c r="W543" s="45"/>
    </row>
    <row r="544" spans="21:23" s="3" customFormat="1" x14ac:dyDescent="0.3">
      <c r="U544" s="45"/>
      <c r="V544" s="45"/>
      <c r="W544" s="45"/>
    </row>
    <row r="545" spans="21:23" s="3" customFormat="1" x14ac:dyDescent="0.3">
      <c r="U545" s="45"/>
      <c r="V545" s="45"/>
      <c r="W545" s="45"/>
    </row>
    <row r="546" spans="21:23" s="3" customFormat="1" x14ac:dyDescent="0.3">
      <c r="U546" s="45"/>
      <c r="V546" s="45"/>
      <c r="W546" s="45"/>
    </row>
    <row r="547" spans="21:23" s="3" customFormat="1" x14ac:dyDescent="0.3">
      <c r="U547" s="45"/>
      <c r="V547" s="45"/>
      <c r="W547" s="45"/>
    </row>
    <row r="548" spans="21:23" s="3" customFormat="1" x14ac:dyDescent="0.3">
      <c r="U548" s="45"/>
      <c r="V548" s="45"/>
      <c r="W548" s="45"/>
    </row>
    <row r="549" spans="21:23" s="3" customFormat="1" x14ac:dyDescent="0.3">
      <c r="U549" s="45"/>
      <c r="V549" s="45"/>
      <c r="W549" s="45"/>
    </row>
    <row r="550" spans="21:23" s="3" customFormat="1" x14ac:dyDescent="0.3">
      <c r="U550" s="45"/>
      <c r="V550" s="45"/>
      <c r="W550" s="45"/>
    </row>
    <row r="551" spans="21:23" s="3" customFormat="1" x14ac:dyDescent="0.3">
      <c r="U551" s="45"/>
      <c r="V551" s="45"/>
      <c r="W551" s="45"/>
    </row>
    <row r="552" spans="21:23" s="3" customFormat="1" x14ac:dyDescent="0.3">
      <c r="U552" s="45"/>
      <c r="V552" s="45"/>
      <c r="W552" s="45"/>
    </row>
    <row r="553" spans="21:23" s="3" customFormat="1" x14ac:dyDescent="0.3">
      <c r="U553" s="45"/>
      <c r="V553" s="45"/>
      <c r="W553" s="45"/>
    </row>
    <row r="554" spans="21:23" s="3" customFormat="1" x14ac:dyDescent="0.3">
      <c r="U554" s="45"/>
      <c r="V554" s="45"/>
      <c r="W554" s="45"/>
    </row>
    <row r="555" spans="21:23" s="3" customFormat="1" x14ac:dyDescent="0.3">
      <c r="U555" s="45"/>
      <c r="V555" s="45"/>
      <c r="W555" s="45"/>
    </row>
    <row r="556" spans="21:23" s="3" customFormat="1" x14ac:dyDescent="0.3">
      <c r="U556" s="45"/>
      <c r="V556" s="45"/>
      <c r="W556" s="45"/>
    </row>
    <row r="557" spans="21:23" s="3" customFormat="1" x14ac:dyDescent="0.3">
      <c r="U557" s="45"/>
      <c r="V557" s="45"/>
      <c r="W557" s="45"/>
    </row>
    <row r="558" spans="21:23" s="3" customFormat="1" x14ac:dyDescent="0.3">
      <c r="U558" s="45"/>
      <c r="V558" s="45"/>
      <c r="W558" s="45"/>
    </row>
    <row r="559" spans="21:23" s="3" customFormat="1" x14ac:dyDescent="0.3">
      <c r="U559" s="45"/>
      <c r="V559" s="45"/>
      <c r="W559" s="45"/>
    </row>
    <row r="560" spans="21:23" s="3" customFormat="1" x14ac:dyDescent="0.3">
      <c r="U560" s="45"/>
      <c r="V560" s="45"/>
      <c r="W560" s="45"/>
    </row>
    <row r="561" spans="21:23" s="3" customFormat="1" x14ac:dyDescent="0.3">
      <c r="U561" s="45"/>
      <c r="V561" s="45"/>
      <c r="W561" s="45"/>
    </row>
    <row r="562" spans="21:23" s="3" customFormat="1" x14ac:dyDescent="0.3">
      <c r="U562" s="45"/>
      <c r="V562" s="45"/>
      <c r="W562" s="45"/>
    </row>
    <row r="563" spans="21:23" s="3" customFormat="1" x14ac:dyDescent="0.3">
      <c r="U563" s="45"/>
      <c r="V563" s="45"/>
      <c r="W563" s="45"/>
    </row>
    <row r="564" spans="21:23" s="3" customFormat="1" x14ac:dyDescent="0.3">
      <c r="U564" s="45"/>
      <c r="V564" s="45"/>
      <c r="W564" s="45"/>
    </row>
    <row r="565" spans="21:23" s="3" customFormat="1" x14ac:dyDescent="0.3">
      <c r="U565" s="45"/>
      <c r="V565" s="45"/>
      <c r="W565" s="45"/>
    </row>
    <row r="566" spans="21:23" s="3" customFormat="1" x14ac:dyDescent="0.3">
      <c r="U566" s="45"/>
      <c r="V566" s="45"/>
      <c r="W566" s="45"/>
    </row>
    <row r="567" spans="21:23" s="3" customFormat="1" x14ac:dyDescent="0.3">
      <c r="U567" s="45"/>
      <c r="V567" s="45"/>
      <c r="W567" s="45"/>
    </row>
    <row r="568" spans="21:23" s="3" customFormat="1" x14ac:dyDescent="0.3">
      <c r="U568" s="45"/>
      <c r="V568" s="45"/>
      <c r="W568" s="45"/>
    </row>
    <row r="569" spans="21:23" s="3" customFormat="1" x14ac:dyDescent="0.3">
      <c r="U569" s="45"/>
      <c r="V569" s="45"/>
      <c r="W569" s="45"/>
    </row>
    <row r="570" spans="21:23" s="3" customFormat="1" x14ac:dyDescent="0.3">
      <c r="U570" s="45"/>
      <c r="V570" s="45"/>
      <c r="W570" s="45"/>
    </row>
    <row r="571" spans="21:23" s="3" customFormat="1" x14ac:dyDescent="0.3">
      <c r="U571" s="45"/>
      <c r="V571" s="45"/>
      <c r="W571" s="45"/>
    </row>
    <row r="572" spans="21:23" s="3" customFormat="1" x14ac:dyDescent="0.3">
      <c r="U572" s="45"/>
      <c r="V572" s="45"/>
      <c r="W572" s="45"/>
    </row>
    <row r="573" spans="21:23" s="3" customFormat="1" x14ac:dyDescent="0.3">
      <c r="U573" s="45"/>
      <c r="V573" s="45"/>
      <c r="W573" s="45"/>
    </row>
    <row r="574" spans="21:23" s="3" customFormat="1" x14ac:dyDescent="0.3">
      <c r="U574" s="45"/>
      <c r="V574" s="45"/>
      <c r="W574" s="45"/>
    </row>
    <row r="575" spans="21:23" s="3" customFormat="1" x14ac:dyDescent="0.3">
      <c r="U575" s="45"/>
      <c r="V575" s="45"/>
      <c r="W575" s="45"/>
    </row>
    <row r="576" spans="21:23" s="3" customFormat="1" x14ac:dyDescent="0.3">
      <c r="U576" s="45"/>
      <c r="V576" s="45"/>
      <c r="W576" s="45"/>
    </row>
    <row r="577" spans="21:23" s="3" customFormat="1" x14ac:dyDescent="0.3">
      <c r="U577" s="45"/>
      <c r="V577" s="45"/>
      <c r="W577" s="45"/>
    </row>
    <row r="578" spans="21:23" s="3" customFormat="1" x14ac:dyDescent="0.3">
      <c r="U578" s="45"/>
      <c r="V578" s="45"/>
      <c r="W578" s="45"/>
    </row>
    <row r="579" spans="21:23" s="3" customFormat="1" x14ac:dyDescent="0.3">
      <c r="U579" s="45"/>
      <c r="V579" s="45"/>
      <c r="W579" s="45"/>
    </row>
    <row r="580" spans="21:23" s="3" customFormat="1" x14ac:dyDescent="0.3">
      <c r="U580" s="45"/>
      <c r="V580" s="45"/>
      <c r="W580" s="45"/>
    </row>
    <row r="581" spans="21:23" s="3" customFormat="1" x14ac:dyDescent="0.3">
      <c r="U581" s="45"/>
      <c r="V581" s="45"/>
      <c r="W581" s="45"/>
    </row>
    <row r="582" spans="21:23" s="3" customFormat="1" x14ac:dyDescent="0.3">
      <c r="U582" s="45"/>
      <c r="V582" s="45"/>
      <c r="W582" s="45"/>
    </row>
    <row r="583" spans="21:23" s="3" customFormat="1" x14ac:dyDescent="0.3">
      <c r="U583" s="45"/>
      <c r="V583" s="45"/>
      <c r="W583" s="45"/>
    </row>
    <row r="584" spans="21:23" s="3" customFormat="1" x14ac:dyDescent="0.3">
      <c r="U584" s="45"/>
      <c r="V584" s="45"/>
      <c r="W584" s="45"/>
    </row>
    <row r="585" spans="21:23" s="3" customFormat="1" x14ac:dyDescent="0.3">
      <c r="U585" s="45"/>
      <c r="V585" s="45"/>
      <c r="W585" s="45"/>
    </row>
    <row r="586" spans="21:23" s="3" customFormat="1" x14ac:dyDescent="0.3">
      <c r="U586" s="45"/>
      <c r="V586" s="45"/>
      <c r="W586" s="45"/>
    </row>
    <row r="587" spans="21:23" s="3" customFormat="1" x14ac:dyDescent="0.3">
      <c r="U587" s="45"/>
      <c r="V587" s="45"/>
      <c r="W587" s="45"/>
    </row>
    <row r="588" spans="21:23" s="3" customFormat="1" x14ac:dyDescent="0.3">
      <c r="U588" s="45"/>
      <c r="V588" s="45"/>
      <c r="W588" s="45"/>
    </row>
    <row r="589" spans="21:23" s="3" customFormat="1" x14ac:dyDescent="0.3">
      <c r="U589" s="45"/>
      <c r="V589" s="45"/>
      <c r="W589" s="45"/>
    </row>
    <row r="590" spans="21:23" s="3" customFormat="1" x14ac:dyDescent="0.3">
      <c r="U590" s="45"/>
      <c r="V590" s="45"/>
      <c r="W590" s="45"/>
    </row>
    <row r="591" spans="21:23" s="3" customFormat="1" x14ac:dyDescent="0.3">
      <c r="U591" s="45"/>
      <c r="V591" s="45"/>
      <c r="W591" s="45"/>
    </row>
    <row r="592" spans="21:23" s="3" customFormat="1" x14ac:dyDescent="0.3">
      <c r="U592" s="45"/>
      <c r="V592" s="45"/>
      <c r="W592" s="45"/>
    </row>
    <row r="593" spans="21:23" s="3" customFormat="1" x14ac:dyDescent="0.3">
      <c r="U593" s="45"/>
      <c r="V593" s="45"/>
      <c r="W593" s="45"/>
    </row>
    <row r="594" spans="21:23" s="3" customFormat="1" x14ac:dyDescent="0.3">
      <c r="U594" s="45"/>
      <c r="V594" s="45"/>
      <c r="W594" s="45"/>
    </row>
    <row r="595" spans="21:23" s="3" customFormat="1" x14ac:dyDescent="0.3">
      <c r="U595" s="45"/>
      <c r="V595" s="45"/>
      <c r="W595" s="45"/>
    </row>
    <row r="596" spans="21:23" s="3" customFormat="1" x14ac:dyDescent="0.3">
      <c r="U596" s="45"/>
      <c r="V596" s="45"/>
      <c r="W596" s="45"/>
    </row>
    <row r="597" spans="21:23" s="3" customFormat="1" x14ac:dyDescent="0.3">
      <c r="U597" s="45"/>
      <c r="V597" s="45"/>
      <c r="W597" s="45"/>
    </row>
    <row r="598" spans="21:23" s="3" customFormat="1" x14ac:dyDescent="0.3">
      <c r="U598" s="45"/>
      <c r="V598" s="45"/>
      <c r="W598" s="45"/>
    </row>
    <row r="599" spans="21:23" s="3" customFormat="1" x14ac:dyDescent="0.3">
      <c r="U599" s="45"/>
      <c r="V599" s="45"/>
      <c r="W599" s="45"/>
    </row>
    <row r="600" spans="21:23" s="3" customFormat="1" x14ac:dyDescent="0.3">
      <c r="U600" s="45"/>
      <c r="V600" s="45"/>
      <c r="W600" s="45"/>
    </row>
    <row r="601" spans="21:23" s="3" customFormat="1" x14ac:dyDescent="0.3">
      <c r="U601" s="45"/>
      <c r="V601" s="45"/>
      <c r="W601" s="45"/>
    </row>
    <row r="602" spans="21:23" s="3" customFormat="1" x14ac:dyDescent="0.3">
      <c r="U602" s="45"/>
      <c r="V602" s="45"/>
      <c r="W602" s="45"/>
    </row>
    <row r="603" spans="21:23" s="3" customFormat="1" x14ac:dyDescent="0.3">
      <c r="U603" s="45"/>
      <c r="V603" s="45"/>
      <c r="W603" s="45"/>
    </row>
    <row r="604" spans="21:23" s="3" customFormat="1" x14ac:dyDescent="0.3">
      <c r="U604" s="45"/>
      <c r="V604" s="45"/>
      <c r="W604" s="45"/>
    </row>
    <row r="605" spans="21:23" s="3" customFormat="1" x14ac:dyDescent="0.3">
      <c r="U605" s="45"/>
      <c r="V605" s="45"/>
      <c r="W605" s="45"/>
    </row>
    <row r="606" spans="21:23" s="3" customFormat="1" x14ac:dyDescent="0.3">
      <c r="U606" s="45"/>
      <c r="V606" s="45"/>
      <c r="W606" s="45"/>
    </row>
    <row r="607" spans="21:23" s="3" customFormat="1" x14ac:dyDescent="0.3">
      <c r="U607" s="45"/>
      <c r="V607" s="45"/>
      <c r="W607" s="45"/>
    </row>
    <row r="608" spans="21:23" s="3" customFormat="1" x14ac:dyDescent="0.3">
      <c r="U608" s="45"/>
      <c r="V608" s="45"/>
      <c r="W608" s="45"/>
    </row>
    <row r="609" spans="21:23" s="3" customFormat="1" x14ac:dyDescent="0.3">
      <c r="U609" s="45"/>
      <c r="V609" s="45"/>
      <c r="W609" s="45"/>
    </row>
    <row r="610" spans="21:23" s="3" customFormat="1" x14ac:dyDescent="0.3">
      <c r="U610" s="45"/>
      <c r="V610" s="45"/>
      <c r="W610" s="45"/>
    </row>
    <row r="611" spans="21:23" s="3" customFormat="1" x14ac:dyDescent="0.3">
      <c r="U611" s="45"/>
      <c r="V611" s="45"/>
      <c r="W611" s="45"/>
    </row>
    <row r="612" spans="21:23" s="3" customFormat="1" x14ac:dyDescent="0.3">
      <c r="U612" s="45"/>
      <c r="V612" s="45"/>
      <c r="W612" s="45"/>
    </row>
    <row r="613" spans="21:23" s="3" customFormat="1" x14ac:dyDescent="0.3">
      <c r="U613" s="45"/>
      <c r="V613" s="45"/>
      <c r="W613" s="45"/>
    </row>
    <row r="614" spans="21:23" s="3" customFormat="1" x14ac:dyDescent="0.3">
      <c r="U614" s="45"/>
      <c r="V614" s="45"/>
      <c r="W614" s="45"/>
    </row>
    <row r="615" spans="21:23" s="3" customFormat="1" x14ac:dyDescent="0.3">
      <c r="U615" s="45"/>
      <c r="V615" s="45"/>
      <c r="W615" s="45"/>
    </row>
    <row r="616" spans="21:23" s="3" customFormat="1" x14ac:dyDescent="0.3">
      <c r="U616" s="45"/>
      <c r="V616" s="45"/>
      <c r="W616" s="45"/>
    </row>
    <row r="617" spans="21:23" s="3" customFormat="1" x14ac:dyDescent="0.3">
      <c r="U617" s="45"/>
      <c r="V617" s="45"/>
      <c r="W617" s="45"/>
    </row>
    <row r="618" spans="21:23" s="3" customFormat="1" x14ac:dyDescent="0.3">
      <c r="U618" s="45"/>
      <c r="V618" s="45"/>
      <c r="W618" s="45"/>
    </row>
    <row r="619" spans="21:23" s="3" customFormat="1" x14ac:dyDescent="0.3">
      <c r="U619" s="45"/>
      <c r="V619" s="45"/>
      <c r="W619" s="45"/>
    </row>
    <row r="620" spans="21:23" s="3" customFormat="1" x14ac:dyDescent="0.3">
      <c r="U620" s="45"/>
      <c r="V620" s="45"/>
      <c r="W620" s="45"/>
    </row>
    <row r="621" spans="21:23" s="3" customFormat="1" x14ac:dyDescent="0.3">
      <c r="U621" s="45"/>
      <c r="V621" s="45"/>
      <c r="W621" s="45"/>
    </row>
    <row r="622" spans="21:23" s="3" customFormat="1" x14ac:dyDescent="0.3">
      <c r="U622" s="45"/>
      <c r="V622" s="45"/>
      <c r="W622" s="45"/>
    </row>
    <row r="623" spans="21:23" s="3" customFormat="1" x14ac:dyDescent="0.3">
      <c r="U623" s="45"/>
      <c r="V623" s="45"/>
      <c r="W623" s="45"/>
    </row>
    <row r="624" spans="21:23" s="3" customFormat="1" x14ac:dyDescent="0.3">
      <c r="U624" s="45"/>
      <c r="V624" s="45"/>
      <c r="W624" s="45"/>
    </row>
    <row r="625" spans="21:23" s="3" customFormat="1" x14ac:dyDescent="0.3">
      <c r="U625" s="45"/>
      <c r="V625" s="45"/>
      <c r="W625" s="45"/>
    </row>
    <row r="626" spans="21:23" s="3" customFormat="1" x14ac:dyDescent="0.3">
      <c r="U626" s="45"/>
      <c r="V626" s="45"/>
      <c r="W626" s="45"/>
    </row>
    <row r="627" spans="21:23" s="3" customFormat="1" x14ac:dyDescent="0.3">
      <c r="U627" s="45"/>
      <c r="V627" s="45"/>
      <c r="W627" s="45"/>
    </row>
    <row r="628" spans="21:23" s="3" customFormat="1" x14ac:dyDescent="0.3">
      <c r="U628" s="45"/>
      <c r="V628" s="45"/>
      <c r="W628" s="45"/>
    </row>
    <row r="629" spans="21:23" s="3" customFormat="1" x14ac:dyDescent="0.3">
      <c r="U629" s="45"/>
      <c r="V629" s="45"/>
      <c r="W629" s="45"/>
    </row>
    <row r="630" spans="21:23" s="3" customFormat="1" x14ac:dyDescent="0.3">
      <c r="U630" s="45"/>
      <c r="V630" s="45"/>
      <c r="W630" s="45"/>
    </row>
    <row r="631" spans="21:23" s="3" customFormat="1" x14ac:dyDescent="0.3">
      <c r="U631" s="45"/>
      <c r="V631" s="45"/>
      <c r="W631" s="45"/>
    </row>
    <row r="632" spans="21:23" s="3" customFormat="1" x14ac:dyDescent="0.3">
      <c r="U632" s="45"/>
      <c r="V632" s="45"/>
      <c r="W632" s="45"/>
    </row>
    <row r="633" spans="21:23" s="3" customFormat="1" x14ac:dyDescent="0.3">
      <c r="U633" s="45"/>
      <c r="V633" s="45"/>
      <c r="W633" s="45"/>
    </row>
    <row r="634" spans="21:23" s="3" customFormat="1" x14ac:dyDescent="0.3">
      <c r="U634" s="45"/>
      <c r="V634" s="45"/>
      <c r="W634" s="45"/>
    </row>
    <row r="635" spans="21:23" s="3" customFormat="1" x14ac:dyDescent="0.3">
      <c r="U635" s="45"/>
      <c r="V635" s="45"/>
      <c r="W635" s="45"/>
    </row>
    <row r="636" spans="21:23" s="3" customFormat="1" x14ac:dyDescent="0.3">
      <c r="U636" s="45"/>
      <c r="V636" s="45"/>
      <c r="W636" s="45"/>
    </row>
    <row r="637" spans="21:23" s="3" customFormat="1" x14ac:dyDescent="0.3">
      <c r="U637" s="45"/>
      <c r="V637" s="45"/>
      <c r="W637" s="45"/>
    </row>
    <row r="638" spans="21:23" s="3" customFormat="1" x14ac:dyDescent="0.3">
      <c r="U638" s="45"/>
      <c r="V638" s="45"/>
      <c r="W638" s="45"/>
    </row>
    <row r="639" spans="21:23" s="3" customFormat="1" x14ac:dyDescent="0.3">
      <c r="U639" s="45"/>
      <c r="V639" s="45"/>
      <c r="W639" s="45"/>
    </row>
    <row r="640" spans="21:23" s="3" customFormat="1" x14ac:dyDescent="0.3">
      <c r="U640" s="45"/>
      <c r="V640" s="45"/>
      <c r="W640" s="45"/>
    </row>
    <row r="641" spans="21:23" s="3" customFormat="1" x14ac:dyDescent="0.3">
      <c r="U641" s="45"/>
      <c r="V641" s="45"/>
      <c r="W641" s="45"/>
    </row>
    <row r="642" spans="21:23" s="3" customFormat="1" x14ac:dyDescent="0.3">
      <c r="U642" s="45"/>
      <c r="V642" s="45"/>
      <c r="W642" s="45"/>
    </row>
    <row r="643" spans="21:23" s="3" customFormat="1" x14ac:dyDescent="0.3">
      <c r="U643" s="45"/>
      <c r="V643" s="45"/>
      <c r="W643" s="45"/>
    </row>
    <row r="644" spans="21:23" s="3" customFormat="1" x14ac:dyDescent="0.3">
      <c r="U644" s="45"/>
      <c r="V644" s="45"/>
      <c r="W644" s="45"/>
    </row>
    <row r="645" spans="21:23" s="3" customFormat="1" x14ac:dyDescent="0.3">
      <c r="U645" s="45"/>
      <c r="V645" s="45"/>
      <c r="W645" s="45"/>
    </row>
    <row r="646" spans="21:23" s="3" customFormat="1" x14ac:dyDescent="0.3">
      <c r="U646" s="45"/>
      <c r="V646" s="45"/>
      <c r="W646" s="45"/>
    </row>
    <row r="647" spans="21:23" s="3" customFormat="1" x14ac:dyDescent="0.3">
      <c r="U647" s="45"/>
      <c r="V647" s="45"/>
      <c r="W647" s="45"/>
    </row>
    <row r="648" spans="21:23" s="3" customFormat="1" x14ac:dyDescent="0.3">
      <c r="U648" s="45"/>
      <c r="V648" s="45"/>
      <c r="W648" s="45"/>
    </row>
    <row r="649" spans="21:23" s="3" customFormat="1" x14ac:dyDescent="0.3">
      <c r="U649" s="45"/>
      <c r="V649" s="45"/>
      <c r="W649" s="45"/>
    </row>
    <row r="650" spans="21:23" s="3" customFormat="1" x14ac:dyDescent="0.3">
      <c r="U650" s="45"/>
      <c r="V650" s="45"/>
      <c r="W650" s="45"/>
    </row>
    <row r="651" spans="21:23" s="3" customFormat="1" x14ac:dyDescent="0.3">
      <c r="U651" s="45"/>
      <c r="V651" s="45"/>
      <c r="W651" s="45"/>
    </row>
    <row r="652" spans="21:23" s="3" customFormat="1" x14ac:dyDescent="0.3">
      <c r="U652" s="45"/>
      <c r="V652" s="45"/>
      <c r="W652" s="45"/>
    </row>
    <row r="653" spans="21:23" s="3" customFormat="1" x14ac:dyDescent="0.3">
      <c r="U653" s="45"/>
      <c r="V653" s="45"/>
      <c r="W653" s="45"/>
    </row>
    <row r="654" spans="21:23" s="3" customFormat="1" x14ac:dyDescent="0.3">
      <c r="U654" s="45"/>
      <c r="V654" s="45"/>
      <c r="W654" s="45"/>
    </row>
    <row r="655" spans="21:23" s="3" customFormat="1" x14ac:dyDescent="0.3">
      <c r="U655" s="45"/>
      <c r="V655" s="45"/>
      <c r="W655" s="45"/>
    </row>
    <row r="656" spans="21:23" s="3" customFormat="1" x14ac:dyDescent="0.3">
      <c r="U656" s="45"/>
      <c r="V656" s="45"/>
      <c r="W656" s="45"/>
    </row>
    <row r="657" spans="21:23" s="3" customFormat="1" x14ac:dyDescent="0.3">
      <c r="U657" s="45"/>
      <c r="V657" s="45"/>
      <c r="W657" s="45"/>
    </row>
    <row r="658" spans="21:23" s="3" customFormat="1" x14ac:dyDescent="0.3">
      <c r="U658" s="45"/>
      <c r="V658" s="45"/>
      <c r="W658" s="45"/>
    </row>
    <row r="659" spans="21:23" s="3" customFormat="1" x14ac:dyDescent="0.3">
      <c r="U659" s="45"/>
      <c r="V659" s="45"/>
      <c r="W659" s="45"/>
    </row>
    <row r="660" spans="21:23" s="3" customFormat="1" x14ac:dyDescent="0.3">
      <c r="U660" s="45"/>
      <c r="V660" s="45"/>
      <c r="W660" s="45"/>
    </row>
    <row r="661" spans="21:23" s="3" customFormat="1" x14ac:dyDescent="0.3">
      <c r="U661" s="45"/>
      <c r="V661" s="45"/>
      <c r="W661" s="45"/>
    </row>
    <row r="662" spans="21:23" s="3" customFormat="1" x14ac:dyDescent="0.3">
      <c r="U662" s="45"/>
      <c r="V662" s="45"/>
      <c r="W662" s="45"/>
    </row>
    <row r="663" spans="21:23" s="3" customFormat="1" x14ac:dyDescent="0.3">
      <c r="U663" s="45"/>
      <c r="V663" s="45"/>
      <c r="W663" s="45"/>
    </row>
    <row r="664" spans="21:23" s="3" customFormat="1" x14ac:dyDescent="0.3">
      <c r="U664" s="45"/>
      <c r="V664" s="45"/>
      <c r="W664" s="45"/>
    </row>
    <row r="665" spans="21:23" s="3" customFormat="1" x14ac:dyDescent="0.3">
      <c r="U665" s="45"/>
      <c r="V665" s="45"/>
      <c r="W665" s="45"/>
    </row>
    <row r="666" spans="21:23" s="3" customFormat="1" x14ac:dyDescent="0.3">
      <c r="U666" s="45"/>
      <c r="V666" s="45"/>
      <c r="W666" s="45"/>
    </row>
    <row r="667" spans="21:23" s="3" customFormat="1" x14ac:dyDescent="0.3">
      <c r="U667" s="45"/>
      <c r="V667" s="45"/>
      <c r="W667" s="45"/>
    </row>
    <row r="668" spans="21:23" s="3" customFormat="1" x14ac:dyDescent="0.3">
      <c r="U668" s="45"/>
      <c r="V668" s="45"/>
      <c r="W668" s="45"/>
    </row>
    <row r="669" spans="21:23" s="3" customFormat="1" x14ac:dyDescent="0.3">
      <c r="U669" s="45"/>
      <c r="V669" s="45"/>
      <c r="W669" s="45"/>
    </row>
    <row r="670" spans="21:23" s="3" customFormat="1" x14ac:dyDescent="0.3">
      <c r="U670" s="45"/>
      <c r="V670" s="45"/>
      <c r="W670" s="45"/>
    </row>
    <row r="671" spans="21:23" s="3" customFormat="1" x14ac:dyDescent="0.3">
      <c r="U671" s="45"/>
      <c r="V671" s="45"/>
      <c r="W671" s="45"/>
    </row>
    <row r="672" spans="21:23" s="3" customFormat="1" x14ac:dyDescent="0.3">
      <c r="U672" s="45"/>
      <c r="V672" s="45"/>
      <c r="W672" s="45"/>
    </row>
    <row r="673" spans="21:23" s="3" customFormat="1" x14ac:dyDescent="0.3">
      <c r="U673" s="45"/>
      <c r="V673" s="45"/>
      <c r="W673" s="45"/>
    </row>
    <row r="674" spans="21:23" s="3" customFormat="1" x14ac:dyDescent="0.3">
      <c r="U674" s="45"/>
      <c r="V674" s="45"/>
      <c r="W674" s="45"/>
    </row>
    <row r="675" spans="21:23" s="3" customFormat="1" x14ac:dyDescent="0.3">
      <c r="U675" s="45"/>
      <c r="V675" s="45"/>
      <c r="W675" s="45"/>
    </row>
    <row r="676" spans="21:23" s="3" customFormat="1" x14ac:dyDescent="0.3">
      <c r="U676" s="45"/>
      <c r="V676" s="45"/>
      <c r="W676" s="45"/>
    </row>
    <row r="677" spans="21:23" s="3" customFormat="1" x14ac:dyDescent="0.3">
      <c r="U677" s="45"/>
      <c r="V677" s="45"/>
      <c r="W677" s="45"/>
    </row>
    <row r="678" spans="21:23" s="3" customFormat="1" x14ac:dyDescent="0.3">
      <c r="U678" s="45"/>
      <c r="V678" s="45"/>
      <c r="W678" s="45"/>
    </row>
    <row r="679" spans="21:23" s="3" customFormat="1" x14ac:dyDescent="0.3">
      <c r="U679" s="45"/>
      <c r="V679" s="45"/>
      <c r="W679" s="45"/>
    </row>
    <row r="680" spans="21:23" s="3" customFormat="1" x14ac:dyDescent="0.3">
      <c r="U680" s="45"/>
      <c r="V680" s="45"/>
      <c r="W680" s="45"/>
    </row>
    <row r="681" spans="21:23" s="3" customFormat="1" x14ac:dyDescent="0.3">
      <c r="U681" s="45"/>
      <c r="V681" s="45"/>
      <c r="W681" s="45"/>
    </row>
    <row r="682" spans="21:23" s="3" customFormat="1" x14ac:dyDescent="0.3">
      <c r="U682" s="45"/>
      <c r="V682" s="45"/>
      <c r="W682" s="45"/>
    </row>
    <row r="683" spans="21:23" s="3" customFormat="1" x14ac:dyDescent="0.3">
      <c r="U683" s="45"/>
      <c r="V683" s="45"/>
      <c r="W683" s="45"/>
    </row>
    <row r="684" spans="21:23" s="3" customFormat="1" x14ac:dyDescent="0.3">
      <c r="U684" s="45"/>
      <c r="V684" s="45"/>
      <c r="W684" s="45"/>
    </row>
    <row r="685" spans="21:23" s="3" customFormat="1" x14ac:dyDescent="0.3">
      <c r="U685" s="45"/>
      <c r="V685" s="45"/>
      <c r="W685" s="45"/>
    </row>
    <row r="686" spans="21:23" s="3" customFormat="1" x14ac:dyDescent="0.3">
      <c r="U686" s="45"/>
      <c r="V686" s="45"/>
      <c r="W686" s="45"/>
    </row>
    <row r="687" spans="21:23" s="3" customFormat="1" x14ac:dyDescent="0.3">
      <c r="U687" s="45"/>
      <c r="V687" s="45"/>
      <c r="W687" s="45"/>
    </row>
    <row r="688" spans="21:23" s="3" customFormat="1" x14ac:dyDescent="0.3">
      <c r="U688" s="45"/>
      <c r="V688" s="45"/>
      <c r="W688" s="45"/>
    </row>
    <row r="689" spans="21:23" s="3" customFormat="1" x14ac:dyDescent="0.3">
      <c r="U689" s="45"/>
      <c r="V689" s="45"/>
      <c r="W689" s="45"/>
    </row>
    <row r="690" spans="21:23" s="3" customFormat="1" x14ac:dyDescent="0.3">
      <c r="U690" s="45"/>
      <c r="V690" s="45"/>
      <c r="W690" s="45"/>
    </row>
    <row r="691" spans="21:23" s="3" customFormat="1" x14ac:dyDescent="0.3">
      <c r="U691" s="45"/>
      <c r="V691" s="45"/>
      <c r="W691" s="45"/>
    </row>
    <row r="692" spans="21:23" s="3" customFormat="1" x14ac:dyDescent="0.3">
      <c r="U692" s="45"/>
      <c r="V692" s="45"/>
      <c r="W692" s="45"/>
    </row>
    <row r="693" spans="21:23" s="3" customFormat="1" x14ac:dyDescent="0.3">
      <c r="U693" s="45"/>
      <c r="V693" s="45"/>
      <c r="W693" s="45"/>
    </row>
    <row r="694" spans="21:23" s="3" customFormat="1" x14ac:dyDescent="0.3">
      <c r="U694" s="45"/>
      <c r="V694" s="45"/>
      <c r="W694" s="45"/>
    </row>
    <row r="695" spans="21:23" s="3" customFormat="1" x14ac:dyDescent="0.3">
      <c r="U695" s="45"/>
      <c r="V695" s="45"/>
      <c r="W695" s="45"/>
    </row>
    <row r="696" spans="21:23" s="3" customFormat="1" x14ac:dyDescent="0.3">
      <c r="U696" s="45"/>
      <c r="V696" s="45"/>
      <c r="W696" s="45"/>
    </row>
    <row r="697" spans="21:23" s="3" customFormat="1" x14ac:dyDescent="0.3">
      <c r="U697" s="45"/>
      <c r="V697" s="45"/>
      <c r="W697" s="45"/>
    </row>
    <row r="698" spans="21:23" s="3" customFormat="1" x14ac:dyDescent="0.3">
      <c r="U698" s="45"/>
      <c r="V698" s="45"/>
      <c r="W698" s="45"/>
    </row>
    <row r="699" spans="21:23" s="3" customFormat="1" x14ac:dyDescent="0.3">
      <c r="U699" s="45"/>
      <c r="V699" s="45"/>
      <c r="W699" s="45"/>
    </row>
    <row r="700" spans="21:23" s="3" customFormat="1" x14ac:dyDescent="0.3">
      <c r="U700" s="45"/>
      <c r="V700" s="45"/>
      <c r="W700" s="45"/>
    </row>
    <row r="701" spans="21:23" s="3" customFormat="1" x14ac:dyDescent="0.3">
      <c r="U701" s="45"/>
      <c r="V701" s="45"/>
      <c r="W701" s="45"/>
    </row>
    <row r="702" spans="21:23" s="3" customFormat="1" x14ac:dyDescent="0.3">
      <c r="U702" s="45"/>
      <c r="V702" s="45"/>
      <c r="W702" s="45"/>
    </row>
    <row r="703" spans="21:23" s="3" customFormat="1" x14ac:dyDescent="0.3">
      <c r="U703" s="45"/>
      <c r="V703" s="45"/>
      <c r="W703" s="45"/>
    </row>
    <row r="704" spans="21:23" s="3" customFormat="1" x14ac:dyDescent="0.3">
      <c r="U704" s="45"/>
      <c r="V704" s="45"/>
      <c r="W704" s="45"/>
    </row>
    <row r="705" spans="21:23" s="3" customFormat="1" x14ac:dyDescent="0.3">
      <c r="U705" s="45"/>
      <c r="V705" s="45"/>
      <c r="W705" s="45"/>
    </row>
    <row r="706" spans="21:23" s="3" customFormat="1" x14ac:dyDescent="0.3">
      <c r="U706" s="45"/>
      <c r="V706" s="45"/>
      <c r="W706" s="45"/>
    </row>
    <row r="707" spans="21:23" s="3" customFormat="1" x14ac:dyDescent="0.3">
      <c r="U707" s="45"/>
      <c r="V707" s="45"/>
      <c r="W707" s="45"/>
    </row>
    <row r="708" spans="21:23" s="3" customFormat="1" x14ac:dyDescent="0.3">
      <c r="U708" s="45"/>
      <c r="V708" s="45"/>
      <c r="W708" s="45"/>
    </row>
    <row r="709" spans="21:23" s="3" customFormat="1" x14ac:dyDescent="0.3">
      <c r="U709" s="45"/>
      <c r="V709" s="45"/>
      <c r="W709" s="45"/>
    </row>
    <row r="710" spans="21:23" s="3" customFormat="1" x14ac:dyDescent="0.3">
      <c r="U710" s="45"/>
      <c r="V710" s="45"/>
      <c r="W710" s="45"/>
    </row>
    <row r="711" spans="21:23" s="3" customFormat="1" x14ac:dyDescent="0.3">
      <c r="U711" s="45"/>
      <c r="V711" s="45"/>
      <c r="W711" s="45"/>
    </row>
    <row r="712" spans="21:23" s="3" customFormat="1" x14ac:dyDescent="0.3">
      <c r="U712" s="45"/>
      <c r="V712" s="45"/>
      <c r="W712" s="45"/>
    </row>
    <row r="713" spans="21:23" s="3" customFormat="1" x14ac:dyDescent="0.3">
      <c r="U713" s="45"/>
      <c r="V713" s="45"/>
      <c r="W713" s="45"/>
    </row>
    <row r="714" spans="21:23" s="3" customFormat="1" x14ac:dyDescent="0.3">
      <c r="U714" s="45"/>
      <c r="V714" s="45"/>
      <c r="W714" s="45"/>
    </row>
    <row r="715" spans="21:23" s="3" customFormat="1" x14ac:dyDescent="0.3">
      <c r="U715" s="45"/>
      <c r="V715" s="45"/>
      <c r="W715" s="45"/>
    </row>
    <row r="716" spans="21:23" s="3" customFormat="1" x14ac:dyDescent="0.3">
      <c r="U716" s="45"/>
      <c r="V716" s="45"/>
      <c r="W716" s="45"/>
    </row>
    <row r="717" spans="21:23" s="3" customFormat="1" x14ac:dyDescent="0.3">
      <c r="U717" s="45"/>
      <c r="V717" s="45"/>
      <c r="W717" s="45"/>
    </row>
    <row r="718" spans="21:23" s="3" customFormat="1" x14ac:dyDescent="0.3">
      <c r="U718" s="45"/>
      <c r="V718" s="45"/>
      <c r="W718" s="45"/>
    </row>
    <row r="719" spans="21:23" s="3" customFormat="1" x14ac:dyDescent="0.3">
      <c r="U719" s="45"/>
      <c r="V719" s="45"/>
      <c r="W719" s="45"/>
    </row>
    <row r="720" spans="21:23" s="3" customFormat="1" x14ac:dyDescent="0.3">
      <c r="U720" s="45"/>
      <c r="V720" s="45"/>
      <c r="W720" s="45"/>
    </row>
    <row r="721" spans="21:23" s="3" customFormat="1" x14ac:dyDescent="0.3">
      <c r="U721" s="45"/>
      <c r="V721" s="45"/>
      <c r="W721" s="45"/>
    </row>
    <row r="722" spans="21:23" s="3" customFormat="1" x14ac:dyDescent="0.3">
      <c r="U722" s="45"/>
      <c r="V722" s="45"/>
      <c r="W722" s="45"/>
    </row>
    <row r="723" spans="21:23" s="3" customFormat="1" x14ac:dyDescent="0.3">
      <c r="U723" s="45"/>
      <c r="V723" s="45"/>
      <c r="W723" s="45"/>
    </row>
    <row r="724" spans="21:23" s="3" customFormat="1" x14ac:dyDescent="0.3">
      <c r="U724" s="45"/>
      <c r="V724" s="45"/>
      <c r="W724" s="45"/>
    </row>
    <row r="725" spans="21:23" s="3" customFormat="1" x14ac:dyDescent="0.3">
      <c r="U725" s="45"/>
      <c r="V725" s="45"/>
      <c r="W725" s="45"/>
    </row>
    <row r="726" spans="21:23" s="3" customFormat="1" x14ac:dyDescent="0.3">
      <c r="U726" s="45"/>
      <c r="V726" s="45"/>
      <c r="W726" s="45"/>
    </row>
    <row r="727" spans="21:23" s="3" customFormat="1" x14ac:dyDescent="0.3">
      <c r="U727" s="45"/>
      <c r="V727" s="45"/>
      <c r="W727" s="45"/>
    </row>
    <row r="728" spans="21:23" s="3" customFormat="1" x14ac:dyDescent="0.3">
      <c r="U728" s="45"/>
      <c r="V728" s="45"/>
      <c r="W728" s="45"/>
    </row>
    <row r="729" spans="21:23" s="3" customFormat="1" x14ac:dyDescent="0.3">
      <c r="U729" s="45"/>
      <c r="V729" s="45"/>
      <c r="W729" s="45"/>
    </row>
    <row r="730" spans="21:23" s="3" customFormat="1" x14ac:dyDescent="0.3">
      <c r="U730" s="45"/>
      <c r="V730" s="45"/>
      <c r="W730" s="45"/>
    </row>
    <row r="731" spans="21:23" s="3" customFormat="1" x14ac:dyDescent="0.3">
      <c r="U731" s="45"/>
      <c r="V731" s="45"/>
      <c r="W731" s="45"/>
    </row>
    <row r="732" spans="21:23" s="3" customFormat="1" x14ac:dyDescent="0.3">
      <c r="U732" s="45"/>
      <c r="V732" s="45"/>
      <c r="W732" s="45"/>
    </row>
    <row r="733" spans="21:23" s="3" customFormat="1" x14ac:dyDescent="0.3">
      <c r="U733" s="45"/>
      <c r="V733" s="45"/>
      <c r="W733" s="45"/>
    </row>
    <row r="734" spans="21:23" s="3" customFormat="1" x14ac:dyDescent="0.3">
      <c r="U734" s="45"/>
      <c r="V734" s="45"/>
      <c r="W734" s="45"/>
    </row>
    <row r="735" spans="21:23" s="3" customFormat="1" x14ac:dyDescent="0.3">
      <c r="U735" s="45"/>
      <c r="V735" s="45"/>
      <c r="W735" s="45"/>
    </row>
    <row r="736" spans="21:23" s="3" customFormat="1" x14ac:dyDescent="0.3">
      <c r="U736" s="45"/>
      <c r="V736" s="45"/>
      <c r="W736" s="45"/>
    </row>
    <row r="737" spans="21:23" s="3" customFormat="1" x14ac:dyDescent="0.3">
      <c r="U737" s="45"/>
      <c r="V737" s="45"/>
      <c r="W737" s="45"/>
    </row>
    <row r="738" spans="21:23" s="3" customFormat="1" x14ac:dyDescent="0.3">
      <c r="U738" s="45"/>
      <c r="V738" s="45"/>
      <c r="W738" s="45"/>
    </row>
    <row r="739" spans="21:23" s="3" customFormat="1" x14ac:dyDescent="0.3">
      <c r="U739" s="45"/>
      <c r="V739" s="45"/>
      <c r="W739" s="45"/>
    </row>
    <row r="740" spans="21:23" s="3" customFormat="1" x14ac:dyDescent="0.3">
      <c r="U740" s="45"/>
      <c r="V740" s="45"/>
      <c r="W740" s="45"/>
    </row>
    <row r="741" spans="21:23" s="3" customFormat="1" x14ac:dyDescent="0.3">
      <c r="U741" s="45"/>
      <c r="V741" s="45"/>
      <c r="W741" s="45"/>
    </row>
    <row r="742" spans="21:23" s="3" customFormat="1" x14ac:dyDescent="0.3">
      <c r="U742" s="45"/>
      <c r="V742" s="45"/>
      <c r="W742" s="45"/>
    </row>
    <row r="743" spans="21:23" s="3" customFormat="1" x14ac:dyDescent="0.3">
      <c r="U743" s="45"/>
      <c r="V743" s="45"/>
      <c r="W743" s="45"/>
    </row>
    <row r="744" spans="21:23" s="3" customFormat="1" x14ac:dyDescent="0.3">
      <c r="U744" s="45"/>
      <c r="V744" s="45"/>
      <c r="W744" s="45"/>
    </row>
    <row r="745" spans="21:23" s="3" customFormat="1" x14ac:dyDescent="0.3">
      <c r="U745" s="45"/>
      <c r="V745" s="45"/>
      <c r="W745" s="45"/>
    </row>
    <row r="746" spans="21:23" s="3" customFormat="1" x14ac:dyDescent="0.3">
      <c r="U746" s="45"/>
      <c r="V746" s="45"/>
      <c r="W746" s="45"/>
    </row>
    <row r="747" spans="21:23" s="3" customFormat="1" x14ac:dyDescent="0.3">
      <c r="U747" s="45"/>
      <c r="V747" s="45"/>
      <c r="W747" s="45"/>
    </row>
    <row r="748" spans="21:23" s="3" customFormat="1" x14ac:dyDescent="0.3">
      <c r="U748" s="45"/>
      <c r="V748" s="45"/>
      <c r="W748" s="45"/>
    </row>
    <row r="749" spans="21:23" s="3" customFormat="1" x14ac:dyDescent="0.3">
      <c r="U749" s="45"/>
      <c r="V749" s="45"/>
      <c r="W749" s="45"/>
    </row>
    <row r="750" spans="21:23" s="3" customFormat="1" x14ac:dyDescent="0.3">
      <c r="U750" s="45"/>
      <c r="V750" s="45"/>
      <c r="W750" s="45"/>
    </row>
    <row r="751" spans="21:23" s="3" customFormat="1" x14ac:dyDescent="0.3">
      <c r="U751" s="45"/>
      <c r="V751" s="45"/>
      <c r="W751" s="45"/>
    </row>
    <row r="752" spans="21:23" s="3" customFormat="1" x14ac:dyDescent="0.3">
      <c r="U752" s="45"/>
      <c r="V752" s="45"/>
      <c r="W752" s="45"/>
    </row>
    <row r="753" spans="21:23" s="3" customFormat="1" x14ac:dyDescent="0.3">
      <c r="U753" s="45"/>
      <c r="V753" s="45"/>
      <c r="W753" s="45"/>
    </row>
    <row r="754" spans="21:23" s="3" customFormat="1" x14ac:dyDescent="0.3">
      <c r="U754" s="45"/>
      <c r="V754" s="45"/>
      <c r="W754" s="45"/>
    </row>
    <row r="755" spans="21:23" s="3" customFormat="1" x14ac:dyDescent="0.3">
      <c r="U755" s="45"/>
      <c r="V755" s="45"/>
      <c r="W755" s="45"/>
    </row>
    <row r="756" spans="21:23" s="3" customFormat="1" x14ac:dyDescent="0.3">
      <c r="U756" s="45"/>
      <c r="V756" s="45"/>
      <c r="W756" s="45"/>
    </row>
    <row r="757" spans="21:23" s="3" customFormat="1" x14ac:dyDescent="0.3">
      <c r="U757" s="45"/>
      <c r="V757" s="45"/>
      <c r="W757" s="45"/>
    </row>
    <row r="758" spans="21:23" s="3" customFormat="1" x14ac:dyDescent="0.3">
      <c r="U758" s="45"/>
      <c r="V758" s="45"/>
      <c r="W758" s="45"/>
    </row>
    <row r="759" spans="21:23" s="3" customFormat="1" x14ac:dyDescent="0.3">
      <c r="U759" s="45"/>
      <c r="V759" s="45"/>
      <c r="W759" s="45"/>
    </row>
    <row r="760" spans="21:23" s="3" customFormat="1" x14ac:dyDescent="0.3">
      <c r="U760" s="45"/>
      <c r="V760" s="45"/>
      <c r="W760" s="45"/>
    </row>
    <row r="761" spans="21:23" s="3" customFormat="1" x14ac:dyDescent="0.3">
      <c r="U761" s="45"/>
      <c r="V761" s="45"/>
      <c r="W761" s="45"/>
    </row>
    <row r="762" spans="21:23" s="3" customFormat="1" x14ac:dyDescent="0.3">
      <c r="U762" s="45"/>
      <c r="V762" s="45"/>
      <c r="W762" s="45"/>
    </row>
    <row r="763" spans="21:23" s="3" customFormat="1" x14ac:dyDescent="0.3">
      <c r="U763" s="45"/>
      <c r="V763" s="45"/>
      <c r="W763" s="45"/>
    </row>
    <row r="764" spans="21:23" s="3" customFormat="1" x14ac:dyDescent="0.3">
      <c r="U764" s="45"/>
      <c r="V764" s="45"/>
      <c r="W764" s="45"/>
    </row>
    <row r="765" spans="21:23" s="3" customFormat="1" x14ac:dyDescent="0.3">
      <c r="U765" s="45"/>
      <c r="V765" s="45"/>
      <c r="W765" s="45"/>
    </row>
    <row r="766" spans="21:23" s="3" customFormat="1" x14ac:dyDescent="0.3">
      <c r="U766" s="45"/>
      <c r="V766" s="45"/>
      <c r="W766" s="45"/>
    </row>
    <row r="767" spans="21:23" s="3" customFormat="1" x14ac:dyDescent="0.3">
      <c r="U767" s="45"/>
      <c r="V767" s="45"/>
      <c r="W767" s="45"/>
    </row>
    <row r="768" spans="21:23" s="3" customFormat="1" x14ac:dyDescent="0.3">
      <c r="U768" s="45"/>
      <c r="V768" s="45"/>
      <c r="W768" s="45"/>
    </row>
    <row r="769" spans="21:23" s="3" customFormat="1" x14ac:dyDescent="0.3">
      <c r="U769" s="45"/>
      <c r="V769" s="45"/>
      <c r="W769" s="45"/>
    </row>
    <row r="770" spans="21:23" s="3" customFormat="1" x14ac:dyDescent="0.3">
      <c r="U770" s="45"/>
      <c r="V770" s="45"/>
      <c r="W770" s="45"/>
    </row>
    <row r="771" spans="21:23" s="3" customFormat="1" x14ac:dyDescent="0.3">
      <c r="U771" s="45"/>
      <c r="V771" s="45"/>
      <c r="W771" s="45"/>
    </row>
    <row r="772" spans="21:23" s="3" customFormat="1" x14ac:dyDescent="0.3">
      <c r="U772" s="45"/>
      <c r="V772" s="45"/>
      <c r="W772" s="45"/>
    </row>
    <row r="773" spans="21:23" s="3" customFormat="1" x14ac:dyDescent="0.3">
      <c r="U773" s="45"/>
      <c r="V773" s="45"/>
      <c r="W773" s="45"/>
    </row>
    <row r="774" spans="21:23" s="3" customFormat="1" x14ac:dyDescent="0.3">
      <c r="U774" s="45"/>
      <c r="V774" s="45"/>
      <c r="W774" s="45"/>
    </row>
    <row r="775" spans="21:23" s="3" customFormat="1" x14ac:dyDescent="0.3">
      <c r="U775" s="45"/>
      <c r="V775" s="45"/>
      <c r="W775" s="45"/>
    </row>
    <row r="776" spans="21:23" s="3" customFormat="1" x14ac:dyDescent="0.3">
      <c r="U776" s="45"/>
      <c r="V776" s="45"/>
      <c r="W776" s="45"/>
    </row>
    <row r="777" spans="21:23" s="3" customFormat="1" x14ac:dyDescent="0.3">
      <c r="U777" s="45"/>
      <c r="V777" s="45"/>
      <c r="W777" s="45"/>
    </row>
    <row r="778" spans="21:23" s="3" customFormat="1" x14ac:dyDescent="0.3">
      <c r="U778" s="45"/>
      <c r="V778" s="45"/>
      <c r="W778" s="45"/>
    </row>
    <row r="779" spans="21:23" s="3" customFormat="1" x14ac:dyDescent="0.3">
      <c r="U779" s="45"/>
      <c r="V779" s="45"/>
      <c r="W779" s="45"/>
    </row>
    <row r="780" spans="21:23" s="3" customFormat="1" x14ac:dyDescent="0.3">
      <c r="U780" s="45"/>
      <c r="V780" s="45"/>
      <c r="W780" s="45"/>
    </row>
    <row r="781" spans="21:23" s="3" customFormat="1" x14ac:dyDescent="0.3">
      <c r="U781" s="45"/>
      <c r="V781" s="45"/>
      <c r="W781" s="45"/>
    </row>
    <row r="782" spans="21:23" s="3" customFormat="1" x14ac:dyDescent="0.3">
      <c r="U782" s="45"/>
      <c r="V782" s="45"/>
      <c r="W782" s="45"/>
    </row>
    <row r="783" spans="21:23" s="3" customFormat="1" x14ac:dyDescent="0.3">
      <c r="U783" s="45"/>
      <c r="V783" s="45"/>
      <c r="W783" s="45"/>
    </row>
    <row r="784" spans="21:23" s="3" customFormat="1" x14ac:dyDescent="0.3">
      <c r="U784" s="45"/>
      <c r="V784" s="45"/>
      <c r="W784" s="45"/>
    </row>
    <row r="785" spans="21:23" s="3" customFormat="1" x14ac:dyDescent="0.3">
      <c r="U785" s="45"/>
      <c r="V785" s="45"/>
      <c r="W785" s="45"/>
    </row>
    <row r="786" spans="21:23" s="3" customFormat="1" x14ac:dyDescent="0.3">
      <c r="U786" s="45"/>
      <c r="V786" s="45"/>
      <c r="W786" s="45"/>
    </row>
    <row r="787" spans="21:23" s="3" customFormat="1" x14ac:dyDescent="0.3">
      <c r="U787" s="45"/>
      <c r="V787" s="45"/>
      <c r="W787" s="45"/>
    </row>
    <row r="788" spans="21:23" s="3" customFormat="1" x14ac:dyDescent="0.3">
      <c r="U788" s="45"/>
      <c r="V788" s="45"/>
      <c r="W788" s="45"/>
    </row>
    <row r="789" spans="21:23" s="3" customFormat="1" x14ac:dyDescent="0.3">
      <c r="U789" s="45"/>
      <c r="V789" s="45"/>
      <c r="W789" s="45"/>
    </row>
    <row r="790" spans="21:23" s="3" customFormat="1" x14ac:dyDescent="0.3">
      <c r="U790" s="45"/>
      <c r="V790" s="45"/>
      <c r="W790" s="45"/>
    </row>
    <row r="791" spans="21:23" s="3" customFormat="1" x14ac:dyDescent="0.3">
      <c r="U791" s="45"/>
      <c r="V791" s="45"/>
      <c r="W791" s="45"/>
    </row>
    <row r="792" spans="21:23" s="3" customFormat="1" x14ac:dyDescent="0.3">
      <c r="U792" s="45"/>
      <c r="V792" s="45"/>
      <c r="W792" s="45"/>
    </row>
    <row r="793" spans="21:23" s="3" customFormat="1" x14ac:dyDescent="0.3">
      <c r="U793" s="45"/>
      <c r="V793" s="45"/>
      <c r="W793" s="45"/>
    </row>
    <row r="794" spans="21:23" s="3" customFormat="1" x14ac:dyDescent="0.3">
      <c r="U794" s="45"/>
      <c r="V794" s="45"/>
      <c r="W794" s="45"/>
    </row>
    <row r="795" spans="21:23" s="3" customFormat="1" x14ac:dyDescent="0.3">
      <c r="U795" s="45"/>
      <c r="V795" s="45"/>
      <c r="W795" s="45"/>
    </row>
    <row r="796" spans="21:23" s="3" customFormat="1" x14ac:dyDescent="0.3">
      <c r="U796" s="45"/>
      <c r="V796" s="45"/>
      <c r="W796" s="45"/>
    </row>
    <row r="797" spans="21:23" s="3" customFormat="1" x14ac:dyDescent="0.3">
      <c r="U797" s="45"/>
      <c r="V797" s="45"/>
      <c r="W797" s="45"/>
    </row>
    <row r="798" spans="21:23" s="3" customFormat="1" x14ac:dyDescent="0.3">
      <c r="U798" s="45"/>
      <c r="V798" s="45"/>
      <c r="W798" s="45"/>
    </row>
    <row r="799" spans="21:23" s="3" customFormat="1" x14ac:dyDescent="0.3">
      <c r="U799" s="45"/>
      <c r="V799" s="45"/>
      <c r="W799" s="45"/>
    </row>
    <row r="800" spans="21:23" s="3" customFormat="1" x14ac:dyDescent="0.3">
      <c r="U800" s="45"/>
      <c r="V800" s="45"/>
      <c r="W800" s="45"/>
    </row>
    <row r="801" spans="21:23" s="3" customFormat="1" x14ac:dyDescent="0.3">
      <c r="U801" s="45"/>
      <c r="V801" s="45"/>
      <c r="W801" s="45"/>
    </row>
    <row r="802" spans="21:23" s="3" customFormat="1" x14ac:dyDescent="0.3">
      <c r="U802" s="45"/>
      <c r="V802" s="45"/>
      <c r="W802" s="45"/>
    </row>
    <row r="803" spans="21:23" s="3" customFormat="1" x14ac:dyDescent="0.3">
      <c r="U803" s="45"/>
      <c r="V803" s="45"/>
      <c r="W803" s="45"/>
    </row>
    <row r="804" spans="21:23" s="3" customFormat="1" x14ac:dyDescent="0.3">
      <c r="U804" s="45"/>
      <c r="V804" s="45"/>
      <c r="W804" s="45"/>
    </row>
    <row r="805" spans="21:23" s="3" customFormat="1" x14ac:dyDescent="0.3">
      <c r="U805" s="45"/>
      <c r="V805" s="45"/>
      <c r="W805" s="45"/>
    </row>
    <row r="806" spans="21:23" s="3" customFormat="1" x14ac:dyDescent="0.3">
      <c r="U806" s="45"/>
      <c r="V806" s="45"/>
      <c r="W806" s="45"/>
    </row>
    <row r="807" spans="21:23" s="3" customFormat="1" x14ac:dyDescent="0.3">
      <c r="U807" s="45"/>
      <c r="V807" s="45"/>
      <c r="W807" s="45"/>
    </row>
    <row r="808" spans="21:23" s="3" customFormat="1" x14ac:dyDescent="0.3">
      <c r="U808" s="45"/>
      <c r="V808" s="45"/>
      <c r="W808" s="45"/>
    </row>
    <row r="809" spans="21:23" s="3" customFormat="1" x14ac:dyDescent="0.3">
      <c r="U809" s="45"/>
      <c r="V809" s="45"/>
      <c r="W809" s="45"/>
    </row>
    <row r="810" spans="21:23" s="3" customFormat="1" x14ac:dyDescent="0.3">
      <c r="U810" s="45"/>
      <c r="V810" s="45"/>
      <c r="W810" s="45"/>
    </row>
    <row r="811" spans="21:23" s="3" customFormat="1" x14ac:dyDescent="0.3">
      <c r="U811" s="45"/>
      <c r="V811" s="45"/>
      <c r="W811" s="45"/>
    </row>
    <row r="812" spans="21:23" s="3" customFormat="1" x14ac:dyDescent="0.3">
      <c r="U812" s="45"/>
      <c r="V812" s="45"/>
      <c r="W812" s="45"/>
    </row>
    <row r="813" spans="21:23" s="3" customFormat="1" x14ac:dyDescent="0.3">
      <c r="U813" s="45"/>
      <c r="V813" s="45"/>
      <c r="W813" s="45"/>
    </row>
    <row r="814" spans="21:23" s="3" customFormat="1" x14ac:dyDescent="0.3">
      <c r="U814" s="45"/>
      <c r="V814" s="45"/>
      <c r="W814" s="45"/>
    </row>
    <row r="815" spans="21:23" s="3" customFormat="1" x14ac:dyDescent="0.3">
      <c r="U815" s="45"/>
      <c r="V815" s="45"/>
      <c r="W815" s="45"/>
    </row>
    <row r="816" spans="21:23" s="3" customFormat="1" x14ac:dyDescent="0.3">
      <c r="U816" s="45"/>
      <c r="V816" s="45"/>
      <c r="W816" s="45"/>
    </row>
    <row r="817" spans="21:23" s="3" customFormat="1" x14ac:dyDescent="0.3">
      <c r="U817" s="45"/>
      <c r="V817" s="45"/>
      <c r="W817" s="45"/>
    </row>
    <row r="818" spans="21:23" s="3" customFormat="1" x14ac:dyDescent="0.3">
      <c r="U818" s="45"/>
      <c r="V818" s="45"/>
      <c r="W818" s="45"/>
    </row>
    <row r="819" spans="21:23" s="3" customFormat="1" x14ac:dyDescent="0.3">
      <c r="U819" s="45"/>
      <c r="V819" s="45"/>
      <c r="W819" s="45"/>
    </row>
    <row r="820" spans="21:23" s="3" customFormat="1" x14ac:dyDescent="0.3">
      <c r="U820" s="45"/>
      <c r="V820" s="45"/>
      <c r="W820" s="45"/>
    </row>
    <row r="821" spans="21:23" s="3" customFormat="1" x14ac:dyDescent="0.3">
      <c r="U821" s="45"/>
      <c r="V821" s="45"/>
      <c r="W821" s="45"/>
    </row>
    <row r="822" spans="21:23" s="3" customFormat="1" x14ac:dyDescent="0.3">
      <c r="U822" s="45"/>
      <c r="V822" s="45"/>
      <c r="W822" s="45"/>
    </row>
    <row r="823" spans="21:23" s="3" customFormat="1" x14ac:dyDescent="0.3">
      <c r="U823" s="45"/>
      <c r="V823" s="45"/>
      <c r="W823" s="45"/>
    </row>
    <row r="824" spans="21:23" s="3" customFormat="1" x14ac:dyDescent="0.3">
      <c r="U824" s="45"/>
      <c r="V824" s="45"/>
      <c r="W824" s="45"/>
    </row>
    <row r="825" spans="21:23" s="3" customFormat="1" x14ac:dyDescent="0.3">
      <c r="U825" s="45"/>
      <c r="V825" s="45"/>
      <c r="W825" s="45"/>
    </row>
    <row r="826" spans="21:23" s="3" customFormat="1" x14ac:dyDescent="0.3">
      <c r="U826" s="45"/>
      <c r="V826" s="45"/>
      <c r="W826" s="45"/>
    </row>
    <row r="827" spans="21:23" s="3" customFormat="1" x14ac:dyDescent="0.3">
      <c r="U827" s="45"/>
      <c r="V827" s="45"/>
      <c r="W827" s="45"/>
    </row>
    <row r="828" spans="21:23" s="3" customFormat="1" x14ac:dyDescent="0.3">
      <c r="U828" s="45"/>
      <c r="V828" s="45"/>
      <c r="W828" s="45"/>
    </row>
    <row r="829" spans="21:23" s="3" customFormat="1" x14ac:dyDescent="0.3">
      <c r="U829" s="45"/>
      <c r="V829" s="45"/>
      <c r="W829" s="45"/>
    </row>
    <row r="830" spans="21:23" s="3" customFormat="1" x14ac:dyDescent="0.3">
      <c r="U830" s="45"/>
      <c r="V830" s="45"/>
      <c r="W830" s="45"/>
    </row>
    <row r="831" spans="21:23" s="3" customFormat="1" x14ac:dyDescent="0.3">
      <c r="U831" s="45"/>
      <c r="V831" s="45"/>
      <c r="W831" s="45"/>
    </row>
    <row r="832" spans="21:23" s="3" customFormat="1" x14ac:dyDescent="0.3">
      <c r="U832" s="45"/>
      <c r="V832" s="45"/>
      <c r="W832" s="45"/>
    </row>
    <row r="833" spans="21:23" s="3" customFormat="1" x14ac:dyDescent="0.3">
      <c r="U833" s="45"/>
      <c r="V833" s="45"/>
      <c r="W833" s="45"/>
    </row>
    <row r="834" spans="21:23" s="3" customFormat="1" x14ac:dyDescent="0.3">
      <c r="U834" s="45"/>
      <c r="V834" s="45"/>
      <c r="W834" s="45"/>
    </row>
    <row r="835" spans="21:23" s="3" customFormat="1" x14ac:dyDescent="0.3">
      <c r="U835" s="45"/>
      <c r="V835" s="45"/>
      <c r="W835" s="45"/>
    </row>
    <row r="836" spans="21:23" s="3" customFormat="1" x14ac:dyDescent="0.3">
      <c r="U836" s="45"/>
      <c r="V836" s="45"/>
      <c r="W836" s="45"/>
    </row>
    <row r="837" spans="21:23" s="3" customFormat="1" x14ac:dyDescent="0.3">
      <c r="U837" s="45"/>
      <c r="V837" s="45"/>
      <c r="W837" s="45"/>
    </row>
    <row r="838" spans="21:23" s="3" customFormat="1" x14ac:dyDescent="0.3">
      <c r="U838" s="45"/>
      <c r="V838" s="45"/>
      <c r="W838" s="45"/>
    </row>
    <row r="839" spans="21:23" s="3" customFormat="1" x14ac:dyDescent="0.3">
      <c r="U839" s="45"/>
      <c r="V839" s="45"/>
      <c r="W839" s="45"/>
    </row>
    <row r="840" spans="21:23" s="3" customFormat="1" x14ac:dyDescent="0.3">
      <c r="U840" s="45"/>
      <c r="V840" s="45"/>
      <c r="W840" s="45"/>
    </row>
    <row r="841" spans="21:23" s="3" customFormat="1" x14ac:dyDescent="0.3">
      <c r="U841" s="45"/>
      <c r="V841" s="45"/>
      <c r="W841" s="45"/>
    </row>
    <row r="842" spans="21:23" s="3" customFormat="1" x14ac:dyDescent="0.3">
      <c r="U842" s="45"/>
      <c r="V842" s="45"/>
      <c r="W842" s="45"/>
    </row>
    <row r="843" spans="21:23" s="3" customFormat="1" x14ac:dyDescent="0.3">
      <c r="U843" s="45"/>
      <c r="V843" s="45"/>
      <c r="W843" s="45"/>
    </row>
    <row r="844" spans="21:23" s="3" customFormat="1" x14ac:dyDescent="0.3">
      <c r="U844" s="45"/>
      <c r="V844" s="45"/>
      <c r="W844" s="45"/>
    </row>
    <row r="845" spans="21:23" s="3" customFormat="1" x14ac:dyDescent="0.3">
      <c r="U845" s="45"/>
      <c r="V845" s="45"/>
      <c r="W845" s="45"/>
    </row>
    <row r="846" spans="21:23" s="3" customFormat="1" x14ac:dyDescent="0.3">
      <c r="U846" s="45"/>
      <c r="V846" s="45"/>
      <c r="W846" s="45"/>
    </row>
    <row r="847" spans="21:23" s="3" customFormat="1" x14ac:dyDescent="0.3">
      <c r="U847" s="45"/>
      <c r="V847" s="45"/>
      <c r="W847" s="45"/>
    </row>
    <row r="848" spans="21:23" s="3" customFormat="1" x14ac:dyDescent="0.3">
      <c r="U848" s="45"/>
      <c r="V848" s="45"/>
      <c r="W848" s="45"/>
    </row>
    <row r="849" spans="21:23" s="3" customFormat="1" x14ac:dyDescent="0.3">
      <c r="U849" s="45"/>
      <c r="V849" s="45"/>
      <c r="W849" s="45"/>
    </row>
    <row r="850" spans="21:23" s="3" customFormat="1" x14ac:dyDescent="0.3">
      <c r="U850" s="45"/>
      <c r="V850" s="45"/>
      <c r="W850" s="45"/>
    </row>
    <row r="851" spans="21:23" s="3" customFormat="1" x14ac:dyDescent="0.3">
      <c r="U851" s="45"/>
      <c r="V851" s="45"/>
      <c r="W851" s="45"/>
    </row>
    <row r="852" spans="21:23" s="3" customFormat="1" x14ac:dyDescent="0.3">
      <c r="U852" s="45"/>
      <c r="V852" s="45"/>
      <c r="W852" s="45"/>
    </row>
    <row r="853" spans="21:23" s="3" customFormat="1" x14ac:dyDescent="0.3">
      <c r="U853" s="45"/>
      <c r="V853" s="45"/>
      <c r="W853" s="45"/>
    </row>
    <row r="854" spans="21:23" s="3" customFormat="1" x14ac:dyDescent="0.3">
      <c r="U854" s="45"/>
      <c r="V854" s="45"/>
      <c r="W854" s="45"/>
    </row>
    <row r="855" spans="21:23" s="3" customFormat="1" x14ac:dyDescent="0.3">
      <c r="U855" s="45"/>
      <c r="V855" s="45"/>
      <c r="W855" s="45"/>
    </row>
    <row r="856" spans="21:23" s="3" customFormat="1" x14ac:dyDescent="0.3">
      <c r="U856" s="45"/>
      <c r="V856" s="45"/>
      <c r="W856" s="45"/>
    </row>
    <row r="857" spans="21:23" s="3" customFormat="1" x14ac:dyDescent="0.3">
      <c r="U857" s="45"/>
      <c r="V857" s="45"/>
      <c r="W857" s="45"/>
    </row>
    <row r="858" spans="21:23" s="3" customFormat="1" x14ac:dyDescent="0.3">
      <c r="U858" s="45"/>
      <c r="V858" s="45"/>
      <c r="W858" s="45"/>
    </row>
    <row r="859" spans="21:23" s="3" customFormat="1" x14ac:dyDescent="0.3">
      <c r="U859" s="45"/>
      <c r="V859" s="45"/>
      <c r="W859" s="45"/>
    </row>
    <row r="860" spans="21:23" s="3" customFormat="1" x14ac:dyDescent="0.3">
      <c r="U860" s="45"/>
      <c r="V860" s="45"/>
      <c r="W860" s="45"/>
    </row>
    <row r="861" spans="21:23" s="3" customFormat="1" x14ac:dyDescent="0.3">
      <c r="U861" s="45"/>
      <c r="V861" s="45"/>
      <c r="W861" s="45"/>
    </row>
    <row r="862" spans="21:23" s="3" customFormat="1" x14ac:dyDescent="0.3">
      <c r="U862" s="45"/>
      <c r="V862" s="45"/>
      <c r="W862" s="45"/>
    </row>
    <row r="863" spans="21:23" s="3" customFormat="1" x14ac:dyDescent="0.3">
      <c r="U863" s="45"/>
      <c r="V863" s="45"/>
      <c r="W863" s="45"/>
    </row>
    <row r="864" spans="21:23" s="3" customFormat="1" x14ac:dyDescent="0.3">
      <c r="U864" s="45"/>
      <c r="V864" s="45"/>
      <c r="W864" s="45"/>
    </row>
    <row r="865" spans="21:23" s="3" customFormat="1" x14ac:dyDescent="0.3">
      <c r="U865" s="45"/>
      <c r="V865" s="45"/>
      <c r="W865" s="45"/>
    </row>
    <row r="866" spans="21:23" s="3" customFormat="1" x14ac:dyDescent="0.3">
      <c r="U866" s="45"/>
      <c r="V866" s="45"/>
      <c r="W866" s="45"/>
    </row>
    <row r="867" spans="21:23" s="3" customFormat="1" x14ac:dyDescent="0.3">
      <c r="U867" s="45"/>
      <c r="V867" s="45"/>
      <c r="W867" s="45"/>
    </row>
    <row r="868" spans="21:23" s="3" customFormat="1" x14ac:dyDescent="0.3">
      <c r="U868" s="45"/>
      <c r="V868" s="45"/>
      <c r="W868" s="45"/>
    </row>
    <row r="869" spans="21:23" s="3" customFormat="1" x14ac:dyDescent="0.3">
      <c r="U869" s="45"/>
      <c r="V869" s="45"/>
      <c r="W869" s="45"/>
    </row>
    <row r="870" spans="21:23" s="3" customFormat="1" x14ac:dyDescent="0.3">
      <c r="U870" s="45"/>
      <c r="V870" s="45"/>
      <c r="W870" s="45"/>
    </row>
    <row r="871" spans="21:23" s="3" customFormat="1" x14ac:dyDescent="0.3">
      <c r="U871" s="45"/>
      <c r="V871" s="45"/>
      <c r="W871" s="45"/>
    </row>
    <row r="872" spans="21:23" s="3" customFormat="1" x14ac:dyDescent="0.3">
      <c r="U872" s="45"/>
      <c r="V872" s="45"/>
      <c r="W872" s="45"/>
    </row>
    <row r="873" spans="21:23" s="3" customFormat="1" x14ac:dyDescent="0.3">
      <c r="U873" s="45"/>
      <c r="V873" s="45"/>
      <c r="W873" s="45"/>
    </row>
    <row r="874" spans="21:23" s="3" customFormat="1" x14ac:dyDescent="0.3">
      <c r="U874" s="45"/>
      <c r="V874" s="45"/>
      <c r="W874" s="45"/>
    </row>
    <row r="875" spans="21:23" s="3" customFormat="1" x14ac:dyDescent="0.3">
      <c r="U875" s="45"/>
      <c r="V875" s="45"/>
      <c r="W875" s="45"/>
    </row>
    <row r="876" spans="21:23" s="3" customFormat="1" x14ac:dyDescent="0.3">
      <c r="U876" s="45"/>
      <c r="V876" s="45"/>
      <c r="W876" s="45"/>
    </row>
    <row r="877" spans="21:23" s="3" customFormat="1" x14ac:dyDescent="0.3">
      <c r="U877" s="45"/>
      <c r="V877" s="45"/>
      <c r="W877" s="45"/>
    </row>
    <row r="878" spans="21:23" s="3" customFormat="1" x14ac:dyDescent="0.3">
      <c r="U878" s="45"/>
      <c r="V878" s="45"/>
      <c r="W878" s="45"/>
    </row>
    <row r="879" spans="21:23" s="3" customFormat="1" x14ac:dyDescent="0.3">
      <c r="U879" s="45"/>
      <c r="V879" s="45"/>
      <c r="W879" s="45"/>
    </row>
    <row r="880" spans="21:23" s="3" customFormat="1" x14ac:dyDescent="0.3">
      <c r="U880" s="45"/>
      <c r="V880" s="45"/>
      <c r="W880" s="45"/>
    </row>
    <row r="881" spans="21:23" s="3" customFormat="1" x14ac:dyDescent="0.3">
      <c r="U881" s="45"/>
      <c r="V881" s="45"/>
      <c r="W881" s="45"/>
    </row>
    <row r="882" spans="21:23" s="3" customFormat="1" x14ac:dyDescent="0.3">
      <c r="U882" s="45"/>
      <c r="V882" s="45"/>
      <c r="W882" s="45"/>
    </row>
    <row r="883" spans="21:23" s="3" customFormat="1" x14ac:dyDescent="0.3">
      <c r="U883" s="45"/>
      <c r="V883" s="45"/>
      <c r="W883" s="45"/>
    </row>
    <row r="884" spans="21:23" s="3" customFormat="1" x14ac:dyDescent="0.3">
      <c r="U884" s="45"/>
      <c r="V884" s="45"/>
      <c r="W884" s="45"/>
    </row>
    <row r="885" spans="21:23" s="3" customFormat="1" x14ac:dyDescent="0.3">
      <c r="U885" s="45"/>
      <c r="V885" s="45"/>
      <c r="W885" s="45"/>
    </row>
    <row r="886" spans="21:23" s="3" customFormat="1" x14ac:dyDescent="0.3">
      <c r="U886" s="45"/>
      <c r="V886" s="45"/>
      <c r="W886" s="45"/>
    </row>
    <row r="887" spans="21:23" s="3" customFormat="1" x14ac:dyDescent="0.3">
      <c r="U887" s="45"/>
      <c r="V887" s="45"/>
      <c r="W887" s="45"/>
    </row>
    <row r="888" spans="21:23" s="3" customFormat="1" x14ac:dyDescent="0.3">
      <c r="U888" s="45"/>
      <c r="V888" s="45"/>
      <c r="W888" s="45"/>
    </row>
    <row r="889" spans="21:23" s="3" customFormat="1" x14ac:dyDescent="0.3">
      <c r="U889" s="45"/>
      <c r="V889" s="45"/>
      <c r="W889" s="45"/>
    </row>
    <row r="890" spans="21:23" s="3" customFormat="1" x14ac:dyDescent="0.3">
      <c r="U890" s="45"/>
      <c r="V890" s="45"/>
      <c r="W890" s="45"/>
    </row>
    <row r="891" spans="21:23" s="3" customFormat="1" x14ac:dyDescent="0.3">
      <c r="U891" s="45"/>
      <c r="V891" s="45"/>
      <c r="W891" s="45"/>
    </row>
    <row r="892" spans="21:23" s="3" customFormat="1" x14ac:dyDescent="0.3">
      <c r="U892" s="45"/>
      <c r="V892" s="45"/>
      <c r="W892" s="45"/>
    </row>
    <row r="893" spans="21:23" s="3" customFormat="1" x14ac:dyDescent="0.3">
      <c r="U893" s="45"/>
      <c r="V893" s="45"/>
      <c r="W893" s="45"/>
    </row>
    <row r="894" spans="21:23" s="3" customFormat="1" x14ac:dyDescent="0.3">
      <c r="U894" s="45"/>
      <c r="V894" s="45"/>
      <c r="W894" s="45"/>
    </row>
    <row r="895" spans="21:23" s="3" customFormat="1" x14ac:dyDescent="0.3">
      <c r="U895" s="45"/>
      <c r="V895" s="45"/>
      <c r="W895" s="45"/>
    </row>
    <row r="896" spans="21:23" s="3" customFormat="1" x14ac:dyDescent="0.3">
      <c r="U896" s="45"/>
      <c r="V896" s="45"/>
      <c r="W896" s="45"/>
    </row>
    <row r="897" spans="21:23" s="3" customFormat="1" x14ac:dyDescent="0.3">
      <c r="U897" s="45"/>
      <c r="V897" s="45"/>
      <c r="W897" s="45"/>
    </row>
    <row r="898" spans="21:23" s="3" customFormat="1" x14ac:dyDescent="0.3">
      <c r="U898" s="45"/>
      <c r="V898" s="45"/>
      <c r="W898" s="45"/>
    </row>
    <row r="899" spans="21:23" s="3" customFormat="1" x14ac:dyDescent="0.3">
      <c r="U899" s="45"/>
      <c r="V899" s="45"/>
      <c r="W899" s="45"/>
    </row>
    <row r="900" spans="21:23" s="3" customFormat="1" x14ac:dyDescent="0.3">
      <c r="U900" s="45"/>
      <c r="V900" s="45"/>
      <c r="W900" s="45"/>
    </row>
    <row r="901" spans="21:23" s="3" customFormat="1" x14ac:dyDescent="0.3">
      <c r="U901" s="45"/>
      <c r="V901" s="45"/>
      <c r="W901" s="45"/>
    </row>
    <row r="902" spans="21:23" s="3" customFormat="1" x14ac:dyDescent="0.3">
      <c r="U902" s="45"/>
      <c r="V902" s="45"/>
      <c r="W902" s="45"/>
    </row>
    <row r="903" spans="21:23" s="3" customFormat="1" x14ac:dyDescent="0.3">
      <c r="U903" s="45"/>
      <c r="V903" s="45"/>
      <c r="W903" s="45"/>
    </row>
    <row r="904" spans="21:23" s="3" customFormat="1" x14ac:dyDescent="0.3">
      <c r="U904" s="45"/>
      <c r="V904" s="45"/>
      <c r="W904" s="45"/>
    </row>
    <row r="905" spans="21:23" s="3" customFormat="1" x14ac:dyDescent="0.3">
      <c r="U905" s="45"/>
      <c r="V905" s="45"/>
      <c r="W905" s="45"/>
    </row>
    <row r="906" spans="21:23" s="3" customFormat="1" x14ac:dyDescent="0.3">
      <c r="U906" s="45"/>
      <c r="V906" s="45"/>
      <c r="W906" s="45"/>
    </row>
    <row r="907" spans="21:23" s="3" customFormat="1" x14ac:dyDescent="0.3">
      <c r="U907" s="45"/>
      <c r="V907" s="45"/>
      <c r="W907" s="45"/>
    </row>
    <row r="908" spans="21:23" s="3" customFormat="1" x14ac:dyDescent="0.3">
      <c r="U908" s="45"/>
      <c r="V908" s="45"/>
      <c r="W908" s="45"/>
    </row>
    <row r="909" spans="21:23" s="3" customFormat="1" x14ac:dyDescent="0.3">
      <c r="U909" s="45"/>
      <c r="V909" s="45"/>
      <c r="W909" s="45"/>
    </row>
    <row r="910" spans="21:23" s="3" customFormat="1" x14ac:dyDescent="0.3">
      <c r="U910" s="45"/>
      <c r="V910" s="45"/>
      <c r="W910" s="45"/>
    </row>
    <row r="911" spans="21:23" s="3" customFormat="1" x14ac:dyDescent="0.3">
      <c r="U911" s="45"/>
      <c r="V911" s="45"/>
      <c r="W911" s="45"/>
    </row>
    <row r="912" spans="21:23" s="3" customFormat="1" x14ac:dyDescent="0.3">
      <c r="U912" s="45"/>
      <c r="V912" s="45"/>
      <c r="W912" s="45"/>
    </row>
    <row r="913" spans="21:23" s="3" customFormat="1" x14ac:dyDescent="0.3">
      <c r="U913" s="45"/>
      <c r="V913" s="45"/>
      <c r="W913" s="45"/>
    </row>
    <row r="914" spans="21:23" s="3" customFormat="1" x14ac:dyDescent="0.3">
      <c r="U914" s="45"/>
      <c r="V914" s="45"/>
      <c r="W914" s="45"/>
    </row>
    <row r="915" spans="21:23" s="3" customFormat="1" x14ac:dyDescent="0.3">
      <c r="U915" s="45"/>
      <c r="V915" s="45"/>
      <c r="W915" s="45"/>
    </row>
    <row r="916" spans="21:23" s="3" customFormat="1" x14ac:dyDescent="0.3">
      <c r="U916" s="45"/>
      <c r="V916" s="45"/>
      <c r="W916" s="45"/>
    </row>
    <row r="917" spans="21:23" s="3" customFormat="1" x14ac:dyDescent="0.3">
      <c r="U917" s="45"/>
      <c r="V917" s="45"/>
      <c r="W917" s="45"/>
    </row>
    <row r="918" spans="21:23" s="3" customFormat="1" x14ac:dyDescent="0.3">
      <c r="U918" s="45"/>
      <c r="V918" s="45"/>
      <c r="W918" s="45"/>
    </row>
    <row r="919" spans="21:23" s="3" customFormat="1" x14ac:dyDescent="0.3">
      <c r="U919" s="45"/>
      <c r="V919" s="45"/>
      <c r="W919" s="45"/>
    </row>
    <row r="920" spans="21:23" s="3" customFormat="1" x14ac:dyDescent="0.3">
      <c r="U920" s="45"/>
      <c r="V920" s="45"/>
      <c r="W920" s="45"/>
    </row>
    <row r="921" spans="21:23" s="3" customFormat="1" x14ac:dyDescent="0.3">
      <c r="U921" s="45"/>
      <c r="V921" s="45"/>
      <c r="W921" s="45"/>
    </row>
    <row r="922" spans="21:23" s="3" customFormat="1" x14ac:dyDescent="0.3">
      <c r="U922" s="45"/>
      <c r="V922" s="45"/>
      <c r="W922" s="45"/>
    </row>
    <row r="923" spans="21:23" s="3" customFormat="1" x14ac:dyDescent="0.3">
      <c r="U923" s="45"/>
      <c r="V923" s="45"/>
      <c r="W923" s="45"/>
    </row>
    <row r="924" spans="21:23" s="3" customFormat="1" x14ac:dyDescent="0.3">
      <c r="U924" s="45"/>
      <c r="V924" s="45"/>
      <c r="W924" s="45"/>
    </row>
    <row r="925" spans="21:23" s="3" customFormat="1" x14ac:dyDescent="0.3">
      <c r="U925" s="45"/>
      <c r="V925" s="45"/>
      <c r="W925" s="45"/>
    </row>
    <row r="926" spans="21:23" s="3" customFormat="1" x14ac:dyDescent="0.3">
      <c r="U926" s="45"/>
      <c r="V926" s="45"/>
      <c r="W926" s="45"/>
    </row>
    <row r="927" spans="21:23" s="3" customFormat="1" x14ac:dyDescent="0.3">
      <c r="U927" s="45"/>
      <c r="V927" s="45"/>
      <c r="W927" s="45"/>
    </row>
    <row r="928" spans="21:23" s="3" customFormat="1" x14ac:dyDescent="0.3">
      <c r="U928" s="45"/>
      <c r="V928" s="45"/>
      <c r="W928" s="45"/>
    </row>
    <row r="929" spans="21:23" s="3" customFormat="1" x14ac:dyDescent="0.3">
      <c r="U929" s="45"/>
      <c r="V929" s="45"/>
      <c r="W929" s="45"/>
    </row>
    <row r="930" spans="21:23" s="3" customFormat="1" x14ac:dyDescent="0.3">
      <c r="U930" s="45"/>
      <c r="V930" s="45"/>
      <c r="W930" s="45"/>
    </row>
    <row r="931" spans="21:23" s="3" customFormat="1" x14ac:dyDescent="0.3">
      <c r="U931" s="45"/>
      <c r="V931" s="45"/>
      <c r="W931" s="45"/>
    </row>
    <row r="932" spans="21:23" s="3" customFormat="1" x14ac:dyDescent="0.3">
      <c r="U932" s="45"/>
      <c r="V932" s="45"/>
      <c r="W932" s="45"/>
    </row>
    <row r="933" spans="21:23" s="3" customFormat="1" x14ac:dyDescent="0.3">
      <c r="U933" s="45"/>
      <c r="V933" s="45"/>
      <c r="W933" s="45"/>
    </row>
    <row r="934" spans="21:23" s="3" customFormat="1" x14ac:dyDescent="0.3">
      <c r="U934" s="45"/>
      <c r="V934" s="45"/>
      <c r="W934" s="45"/>
    </row>
    <row r="935" spans="21:23" s="3" customFormat="1" x14ac:dyDescent="0.3">
      <c r="U935" s="45"/>
      <c r="V935" s="45"/>
      <c r="W935" s="45"/>
    </row>
    <row r="936" spans="21:23" s="3" customFormat="1" x14ac:dyDescent="0.3">
      <c r="U936" s="45"/>
      <c r="V936" s="45"/>
      <c r="W936" s="45"/>
    </row>
    <row r="937" spans="21:23" s="3" customFormat="1" x14ac:dyDescent="0.3">
      <c r="U937" s="45"/>
      <c r="V937" s="45"/>
      <c r="W937" s="45"/>
    </row>
    <row r="938" spans="21:23" s="3" customFormat="1" x14ac:dyDescent="0.3">
      <c r="U938" s="45"/>
      <c r="V938" s="45"/>
      <c r="W938" s="45"/>
    </row>
    <row r="939" spans="21:23" s="3" customFormat="1" x14ac:dyDescent="0.3">
      <c r="U939" s="45"/>
      <c r="V939" s="45"/>
      <c r="W939" s="45"/>
    </row>
    <row r="940" spans="21:23" s="3" customFormat="1" x14ac:dyDescent="0.3">
      <c r="U940" s="45"/>
      <c r="V940" s="45"/>
      <c r="W940" s="45"/>
    </row>
    <row r="941" spans="21:23" s="3" customFormat="1" x14ac:dyDescent="0.3">
      <c r="U941" s="45"/>
      <c r="V941" s="45"/>
      <c r="W941" s="45"/>
    </row>
    <row r="942" spans="21:23" s="3" customFormat="1" x14ac:dyDescent="0.3">
      <c r="U942" s="45"/>
      <c r="V942" s="45"/>
      <c r="W942" s="45"/>
    </row>
    <row r="943" spans="21:23" s="3" customFormat="1" x14ac:dyDescent="0.3">
      <c r="U943" s="45"/>
      <c r="V943" s="45"/>
      <c r="W943" s="45"/>
    </row>
    <row r="944" spans="21:23" s="3" customFormat="1" x14ac:dyDescent="0.3">
      <c r="U944" s="45"/>
      <c r="V944" s="45"/>
      <c r="W944" s="45"/>
    </row>
    <row r="945" spans="21:23" s="3" customFormat="1" x14ac:dyDescent="0.3">
      <c r="U945" s="45"/>
      <c r="V945" s="45"/>
      <c r="W945" s="45"/>
    </row>
    <row r="946" spans="21:23" s="3" customFormat="1" x14ac:dyDescent="0.3">
      <c r="U946" s="45"/>
      <c r="V946" s="45"/>
      <c r="W946" s="45"/>
    </row>
    <row r="947" spans="21:23" s="3" customFormat="1" x14ac:dyDescent="0.3">
      <c r="U947" s="45"/>
      <c r="V947" s="45"/>
      <c r="W947" s="45"/>
    </row>
    <row r="948" spans="21:23" s="3" customFormat="1" x14ac:dyDescent="0.3">
      <c r="U948" s="45"/>
      <c r="V948" s="45"/>
      <c r="W948" s="45"/>
    </row>
    <row r="949" spans="21:23" s="3" customFormat="1" x14ac:dyDescent="0.3">
      <c r="U949" s="45"/>
      <c r="V949" s="45"/>
      <c r="W949" s="45"/>
    </row>
    <row r="950" spans="21:23" s="3" customFormat="1" x14ac:dyDescent="0.3">
      <c r="U950" s="45"/>
      <c r="V950" s="45"/>
      <c r="W950" s="45"/>
    </row>
    <row r="951" spans="21:23" s="3" customFormat="1" x14ac:dyDescent="0.3">
      <c r="U951" s="45"/>
      <c r="V951" s="45"/>
      <c r="W951" s="45"/>
    </row>
    <row r="952" spans="21:23" s="3" customFormat="1" x14ac:dyDescent="0.3">
      <c r="U952" s="45"/>
      <c r="V952" s="45"/>
      <c r="W952" s="45"/>
    </row>
    <row r="953" spans="21:23" s="3" customFormat="1" x14ac:dyDescent="0.3">
      <c r="U953" s="45"/>
      <c r="V953" s="45"/>
      <c r="W953" s="45"/>
    </row>
    <row r="954" spans="21:23" s="3" customFormat="1" x14ac:dyDescent="0.3">
      <c r="U954" s="45"/>
      <c r="V954" s="45"/>
      <c r="W954" s="45"/>
    </row>
    <row r="955" spans="21:23" s="3" customFormat="1" x14ac:dyDescent="0.3">
      <c r="U955" s="45"/>
      <c r="V955" s="45"/>
      <c r="W955" s="45"/>
    </row>
    <row r="956" spans="21:23" s="3" customFormat="1" x14ac:dyDescent="0.3">
      <c r="U956" s="45"/>
      <c r="V956" s="45"/>
      <c r="W956" s="45"/>
    </row>
    <row r="957" spans="21:23" s="3" customFormat="1" x14ac:dyDescent="0.3">
      <c r="U957" s="45"/>
      <c r="V957" s="45"/>
      <c r="W957" s="45"/>
    </row>
    <row r="958" spans="21:23" s="3" customFormat="1" x14ac:dyDescent="0.3">
      <c r="U958" s="45"/>
      <c r="V958" s="45"/>
      <c r="W958" s="45"/>
    </row>
    <row r="959" spans="21:23" s="3" customFormat="1" x14ac:dyDescent="0.3">
      <c r="U959" s="45"/>
      <c r="V959" s="45"/>
      <c r="W959" s="45"/>
    </row>
    <row r="960" spans="21:23" s="3" customFormat="1" x14ac:dyDescent="0.3">
      <c r="U960" s="45"/>
      <c r="V960" s="45"/>
      <c r="W960" s="45"/>
    </row>
    <row r="961" spans="21:23" s="3" customFormat="1" x14ac:dyDescent="0.3">
      <c r="U961" s="45"/>
      <c r="V961" s="45"/>
      <c r="W961" s="45"/>
    </row>
    <row r="962" spans="21:23" s="3" customFormat="1" x14ac:dyDescent="0.3">
      <c r="U962" s="45"/>
      <c r="V962" s="45"/>
      <c r="W962" s="45"/>
    </row>
    <row r="963" spans="21:23" s="3" customFormat="1" x14ac:dyDescent="0.3">
      <c r="U963" s="45"/>
      <c r="V963" s="45"/>
      <c r="W963" s="45"/>
    </row>
    <row r="964" spans="21:23" s="3" customFormat="1" x14ac:dyDescent="0.3">
      <c r="U964" s="45"/>
      <c r="V964" s="45"/>
      <c r="W964" s="45"/>
    </row>
    <row r="965" spans="21:23" s="3" customFormat="1" x14ac:dyDescent="0.3">
      <c r="U965" s="45"/>
      <c r="V965" s="45"/>
      <c r="W965" s="45"/>
    </row>
    <row r="966" spans="21:23" s="3" customFormat="1" x14ac:dyDescent="0.3">
      <c r="U966" s="45"/>
      <c r="V966" s="45"/>
      <c r="W966" s="45"/>
    </row>
    <row r="967" spans="21:23" s="3" customFormat="1" x14ac:dyDescent="0.3">
      <c r="U967" s="45"/>
      <c r="V967" s="45"/>
      <c r="W967" s="45"/>
    </row>
    <row r="968" spans="21:23" s="3" customFormat="1" x14ac:dyDescent="0.3">
      <c r="U968" s="45"/>
      <c r="V968" s="45"/>
      <c r="W968" s="45"/>
    </row>
    <row r="969" spans="21:23" s="3" customFormat="1" x14ac:dyDescent="0.3">
      <c r="U969" s="45"/>
      <c r="V969" s="45"/>
      <c r="W969" s="45"/>
    </row>
    <row r="970" spans="21:23" s="3" customFormat="1" x14ac:dyDescent="0.3">
      <c r="U970" s="45"/>
      <c r="V970" s="45"/>
      <c r="W970" s="45"/>
    </row>
    <row r="971" spans="21:23" s="3" customFormat="1" x14ac:dyDescent="0.3">
      <c r="U971" s="45"/>
      <c r="V971" s="45"/>
      <c r="W971" s="45"/>
    </row>
    <row r="972" spans="21:23" s="3" customFormat="1" x14ac:dyDescent="0.3">
      <c r="U972" s="45"/>
      <c r="V972" s="45"/>
      <c r="W972" s="45"/>
    </row>
    <row r="973" spans="21:23" s="3" customFormat="1" x14ac:dyDescent="0.3">
      <c r="U973" s="45"/>
      <c r="V973" s="45"/>
      <c r="W973" s="45"/>
    </row>
    <row r="974" spans="21:23" s="3" customFormat="1" x14ac:dyDescent="0.3">
      <c r="U974" s="45"/>
      <c r="V974" s="45"/>
      <c r="W974" s="45"/>
    </row>
    <row r="975" spans="21:23" s="3" customFormat="1" x14ac:dyDescent="0.3">
      <c r="U975" s="45"/>
      <c r="V975" s="45"/>
      <c r="W975" s="45"/>
    </row>
    <row r="976" spans="21:23" s="3" customFormat="1" x14ac:dyDescent="0.3">
      <c r="U976" s="45"/>
      <c r="V976" s="45"/>
      <c r="W976" s="45"/>
    </row>
    <row r="977" spans="21:23" s="3" customFormat="1" x14ac:dyDescent="0.3">
      <c r="U977" s="45"/>
      <c r="V977" s="45"/>
      <c r="W977" s="45"/>
    </row>
    <row r="978" spans="21:23" s="3" customFormat="1" x14ac:dyDescent="0.3">
      <c r="U978" s="45"/>
      <c r="V978" s="45"/>
      <c r="W978" s="45"/>
    </row>
    <row r="979" spans="21:23" s="3" customFormat="1" x14ac:dyDescent="0.3">
      <c r="U979" s="45"/>
      <c r="V979" s="45"/>
      <c r="W979" s="45"/>
    </row>
    <row r="980" spans="21:23" s="3" customFormat="1" x14ac:dyDescent="0.3">
      <c r="U980" s="45"/>
      <c r="V980" s="45"/>
      <c r="W980" s="45"/>
    </row>
    <row r="981" spans="21:23" s="3" customFormat="1" x14ac:dyDescent="0.3">
      <c r="U981" s="45"/>
      <c r="V981" s="45"/>
      <c r="W981" s="45"/>
    </row>
    <row r="982" spans="21:23" s="3" customFormat="1" x14ac:dyDescent="0.3">
      <c r="U982" s="45"/>
      <c r="V982" s="45"/>
      <c r="W982" s="45"/>
    </row>
    <row r="983" spans="21:23" s="3" customFormat="1" x14ac:dyDescent="0.3">
      <c r="U983" s="45"/>
      <c r="V983" s="45"/>
      <c r="W983" s="45"/>
    </row>
    <row r="984" spans="21:23" s="3" customFormat="1" x14ac:dyDescent="0.3">
      <c r="U984" s="45"/>
      <c r="V984" s="45"/>
      <c r="W984" s="45"/>
    </row>
    <row r="985" spans="21:23" s="3" customFormat="1" x14ac:dyDescent="0.3">
      <c r="U985" s="45"/>
      <c r="V985" s="45"/>
      <c r="W985" s="45"/>
    </row>
    <row r="986" spans="21:23" s="3" customFormat="1" x14ac:dyDescent="0.3">
      <c r="U986" s="45"/>
      <c r="V986" s="45"/>
      <c r="W986" s="45"/>
    </row>
    <row r="987" spans="21:23" s="3" customFormat="1" x14ac:dyDescent="0.3">
      <c r="U987" s="45"/>
      <c r="V987" s="45"/>
      <c r="W987" s="45"/>
    </row>
    <row r="988" spans="21:23" s="3" customFormat="1" x14ac:dyDescent="0.3">
      <c r="U988" s="45"/>
      <c r="V988" s="45"/>
      <c r="W988" s="45"/>
    </row>
    <row r="989" spans="21:23" s="3" customFormat="1" x14ac:dyDescent="0.3">
      <c r="U989" s="45"/>
      <c r="V989" s="45"/>
      <c r="W989" s="45"/>
    </row>
    <row r="990" spans="21:23" s="3" customFormat="1" x14ac:dyDescent="0.3">
      <c r="U990" s="45"/>
      <c r="V990" s="45"/>
      <c r="W990" s="45"/>
    </row>
    <row r="991" spans="21:23" s="3" customFormat="1" x14ac:dyDescent="0.3">
      <c r="U991" s="45"/>
      <c r="V991" s="45"/>
      <c r="W991" s="45"/>
    </row>
    <row r="992" spans="21:23" s="3" customFormat="1" x14ac:dyDescent="0.3">
      <c r="U992" s="45"/>
      <c r="V992" s="45"/>
      <c r="W992" s="45"/>
    </row>
    <row r="993" spans="21:23" s="3" customFormat="1" x14ac:dyDescent="0.3">
      <c r="U993" s="45"/>
      <c r="V993" s="45"/>
      <c r="W993" s="45"/>
    </row>
    <row r="994" spans="21:23" s="3" customFormat="1" x14ac:dyDescent="0.3">
      <c r="U994" s="45"/>
      <c r="V994" s="45"/>
      <c r="W994" s="45"/>
    </row>
    <row r="995" spans="21:23" s="3" customFormat="1" x14ac:dyDescent="0.3">
      <c r="U995" s="45"/>
      <c r="V995" s="45"/>
      <c r="W995" s="45"/>
    </row>
    <row r="996" spans="21:23" s="3" customFormat="1" x14ac:dyDescent="0.3">
      <c r="U996" s="45"/>
      <c r="V996" s="45"/>
      <c r="W996" s="45"/>
    </row>
    <row r="997" spans="21:23" s="3" customFormat="1" x14ac:dyDescent="0.3">
      <c r="U997" s="45"/>
      <c r="V997" s="45"/>
      <c r="W997" s="45"/>
    </row>
    <row r="998" spans="21:23" s="3" customFormat="1" x14ac:dyDescent="0.3">
      <c r="U998" s="45"/>
      <c r="V998" s="45"/>
      <c r="W998" s="45"/>
    </row>
    <row r="999" spans="21:23" s="3" customFormat="1" x14ac:dyDescent="0.3">
      <c r="U999" s="45"/>
      <c r="V999" s="45"/>
      <c r="W999" s="45"/>
    </row>
    <row r="1000" spans="21:23" s="3" customFormat="1" x14ac:dyDescent="0.3">
      <c r="U1000" s="45"/>
      <c r="V1000" s="45"/>
      <c r="W1000" s="45"/>
    </row>
    <row r="1001" spans="21:23" s="3" customFormat="1" x14ac:dyDescent="0.3">
      <c r="U1001" s="45"/>
      <c r="V1001" s="45"/>
      <c r="W1001" s="45"/>
    </row>
    <row r="1002" spans="21:23" s="3" customFormat="1" x14ac:dyDescent="0.3">
      <c r="U1002" s="45"/>
      <c r="V1002" s="45"/>
      <c r="W1002" s="45"/>
    </row>
    <row r="1003" spans="21:23" s="3" customFormat="1" x14ac:dyDescent="0.3">
      <c r="U1003" s="45"/>
      <c r="V1003" s="45"/>
      <c r="W1003" s="45"/>
    </row>
    <row r="1004" spans="21:23" s="3" customFormat="1" x14ac:dyDescent="0.3">
      <c r="U1004" s="45"/>
      <c r="V1004" s="45"/>
      <c r="W1004" s="45"/>
    </row>
    <row r="1005" spans="21:23" s="3" customFormat="1" x14ac:dyDescent="0.3">
      <c r="U1005" s="45"/>
      <c r="V1005" s="45"/>
      <c r="W1005" s="45"/>
    </row>
    <row r="1006" spans="21:23" s="3" customFormat="1" x14ac:dyDescent="0.3">
      <c r="U1006" s="45"/>
      <c r="V1006" s="45"/>
      <c r="W1006" s="45"/>
    </row>
    <row r="1007" spans="21:23" s="3" customFormat="1" x14ac:dyDescent="0.3">
      <c r="U1007" s="45"/>
      <c r="V1007" s="45"/>
      <c r="W1007" s="45"/>
    </row>
    <row r="1008" spans="21:23" s="3" customFormat="1" x14ac:dyDescent="0.3">
      <c r="U1008" s="45"/>
      <c r="V1008" s="45"/>
      <c r="W1008" s="45"/>
    </row>
    <row r="1009" spans="21:23" s="3" customFormat="1" x14ac:dyDescent="0.3">
      <c r="U1009" s="45"/>
      <c r="V1009" s="45"/>
      <c r="W1009" s="45"/>
    </row>
    <row r="1010" spans="21:23" s="3" customFormat="1" x14ac:dyDescent="0.3">
      <c r="U1010" s="45"/>
      <c r="V1010" s="45"/>
      <c r="W1010" s="45"/>
    </row>
    <row r="1011" spans="21:23" s="3" customFormat="1" x14ac:dyDescent="0.3">
      <c r="U1011" s="45"/>
      <c r="V1011" s="45"/>
      <c r="W1011" s="45"/>
    </row>
    <row r="1012" spans="21:23" s="3" customFormat="1" x14ac:dyDescent="0.3">
      <c r="U1012" s="45"/>
      <c r="V1012" s="45"/>
      <c r="W1012" s="45"/>
    </row>
    <row r="1013" spans="21:23" s="3" customFormat="1" x14ac:dyDescent="0.3">
      <c r="U1013" s="45"/>
      <c r="V1013" s="45"/>
      <c r="W1013" s="45"/>
    </row>
    <row r="1014" spans="21:23" s="3" customFormat="1" x14ac:dyDescent="0.3">
      <c r="U1014" s="45"/>
      <c r="V1014" s="45"/>
      <c r="W1014" s="45"/>
    </row>
    <row r="1015" spans="21:23" s="3" customFormat="1" x14ac:dyDescent="0.3">
      <c r="U1015" s="45"/>
      <c r="V1015" s="45"/>
      <c r="W1015" s="45"/>
    </row>
    <row r="1016" spans="21:23" s="3" customFormat="1" x14ac:dyDescent="0.3">
      <c r="U1016" s="45"/>
      <c r="V1016" s="45"/>
      <c r="W1016" s="45"/>
    </row>
    <row r="1017" spans="21:23" s="3" customFormat="1" x14ac:dyDescent="0.3">
      <c r="U1017" s="45"/>
      <c r="V1017" s="45"/>
      <c r="W1017" s="45"/>
    </row>
    <row r="1018" spans="21:23" s="3" customFormat="1" x14ac:dyDescent="0.3">
      <c r="U1018" s="45"/>
      <c r="V1018" s="45"/>
      <c r="W1018" s="45"/>
    </row>
    <row r="1019" spans="21:23" s="3" customFormat="1" x14ac:dyDescent="0.3">
      <c r="U1019" s="45"/>
      <c r="V1019" s="45"/>
      <c r="W1019" s="45"/>
    </row>
    <row r="1020" spans="21:23" s="3" customFormat="1" x14ac:dyDescent="0.3">
      <c r="U1020" s="45"/>
      <c r="V1020" s="45"/>
      <c r="W1020" s="45"/>
    </row>
    <row r="1021" spans="21:23" s="3" customFormat="1" x14ac:dyDescent="0.3">
      <c r="U1021" s="45"/>
      <c r="V1021" s="45"/>
      <c r="W1021" s="45"/>
    </row>
    <row r="1022" spans="21:23" s="3" customFormat="1" x14ac:dyDescent="0.3">
      <c r="U1022" s="45"/>
      <c r="V1022" s="45"/>
      <c r="W1022" s="45"/>
    </row>
    <row r="1023" spans="21:23" s="3" customFormat="1" x14ac:dyDescent="0.3">
      <c r="U1023" s="45"/>
      <c r="V1023" s="45"/>
      <c r="W1023" s="45"/>
    </row>
    <row r="1024" spans="21:23" s="3" customFormat="1" x14ac:dyDescent="0.3">
      <c r="U1024" s="45"/>
      <c r="V1024" s="45"/>
      <c r="W1024" s="45"/>
    </row>
    <row r="1025" spans="21:23" s="3" customFormat="1" x14ac:dyDescent="0.3">
      <c r="U1025" s="45"/>
      <c r="V1025" s="45"/>
      <c r="W1025" s="45"/>
    </row>
    <row r="1026" spans="21:23" s="3" customFormat="1" x14ac:dyDescent="0.3">
      <c r="U1026" s="45"/>
      <c r="V1026" s="45"/>
      <c r="W1026" s="45"/>
    </row>
    <row r="1027" spans="21:23" s="3" customFormat="1" x14ac:dyDescent="0.3">
      <c r="U1027" s="45"/>
      <c r="V1027" s="45"/>
      <c r="W1027" s="45"/>
    </row>
    <row r="1028" spans="21:23" s="3" customFormat="1" x14ac:dyDescent="0.3">
      <c r="U1028" s="45"/>
      <c r="V1028" s="45"/>
      <c r="W1028" s="45"/>
    </row>
    <row r="1029" spans="21:23" s="3" customFormat="1" x14ac:dyDescent="0.3">
      <c r="U1029" s="45"/>
      <c r="V1029" s="45"/>
      <c r="W1029" s="45"/>
    </row>
    <row r="1030" spans="21:23" s="3" customFormat="1" x14ac:dyDescent="0.3">
      <c r="U1030" s="45"/>
      <c r="V1030" s="45"/>
      <c r="W1030" s="45"/>
    </row>
    <row r="1031" spans="21:23" s="3" customFormat="1" x14ac:dyDescent="0.3">
      <c r="U1031" s="45"/>
      <c r="V1031" s="45"/>
      <c r="W1031" s="45"/>
    </row>
    <row r="1032" spans="21:23" s="3" customFormat="1" x14ac:dyDescent="0.3">
      <c r="U1032" s="45"/>
      <c r="V1032" s="45"/>
      <c r="W1032" s="45"/>
    </row>
    <row r="1033" spans="21:23" s="3" customFormat="1" x14ac:dyDescent="0.3">
      <c r="U1033" s="45"/>
      <c r="V1033" s="45"/>
      <c r="W1033" s="45"/>
    </row>
    <row r="1034" spans="21:23" s="3" customFormat="1" x14ac:dyDescent="0.3">
      <c r="U1034" s="45"/>
      <c r="V1034" s="45"/>
      <c r="W1034" s="45"/>
    </row>
    <row r="1035" spans="21:23" s="3" customFormat="1" x14ac:dyDescent="0.3">
      <c r="U1035" s="45"/>
      <c r="V1035" s="45"/>
      <c r="W1035" s="45"/>
    </row>
    <row r="1036" spans="21:23" s="3" customFormat="1" x14ac:dyDescent="0.3">
      <c r="U1036" s="45"/>
      <c r="V1036" s="45"/>
      <c r="W1036" s="45"/>
    </row>
    <row r="1037" spans="21:23" s="3" customFormat="1" x14ac:dyDescent="0.3">
      <c r="U1037" s="45"/>
      <c r="V1037" s="45"/>
      <c r="W1037" s="45"/>
    </row>
    <row r="1038" spans="21:23" s="3" customFormat="1" x14ac:dyDescent="0.3">
      <c r="U1038" s="45"/>
      <c r="V1038" s="45"/>
      <c r="W1038" s="45"/>
    </row>
    <row r="1039" spans="21:23" s="3" customFormat="1" x14ac:dyDescent="0.3">
      <c r="U1039" s="45"/>
      <c r="V1039" s="45"/>
      <c r="W1039" s="45"/>
    </row>
    <row r="1040" spans="21:23" s="3" customFormat="1" x14ac:dyDescent="0.3">
      <c r="U1040" s="45"/>
      <c r="V1040" s="45"/>
      <c r="W1040" s="45"/>
    </row>
    <row r="1041" spans="21:23" s="3" customFormat="1" x14ac:dyDescent="0.3">
      <c r="U1041" s="45"/>
      <c r="V1041" s="45"/>
      <c r="W1041" s="45"/>
    </row>
    <row r="1042" spans="21:23" s="3" customFormat="1" x14ac:dyDescent="0.3">
      <c r="U1042" s="45"/>
      <c r="V1042" s="45"/>
      <c r="W1042" s="45"/>
    </row>
    <row r="1043" spans="21:23" s="3" customFormat="1" x14ac:dyDescent="0.3">
      <c r="U1043" s="45"/>
      <c r="V1043" s="45"/>
      <c r="W1043" s="45"/>
    </row>
    <row r="1044" spans="21:23" s="3" customFormat="1" x14ac:dyDescent="0.3">
      <c r="U1044" s="45"/>
      <c r="V1044" s="45"/>
      <c r="W1044" s="45"/>
    </row>
    <row r="1045" spans="21:23" s="3" customFormat="1" x14ac:dyDescent="0.3">
      <c r="U1045" s="45"/>
      <c r="V1045" s="45"/>
      <c r="W1045" s="45"/>
    </row>
    <row r="1046" spans="21:23" s="3" customFormat="1" x14ac:dyDescent="0.3">
      <c r="U1046" s="45"/>
      <c r="V1046" s="45"/>
      <c r="W1046" s="45"/>
    </row>
    <row r="1047" spans="21:23" s="3" customFormat="1" x14ac:dyDescent="0.3">
      <c r="U1047" s="45"/>
      <c r="V1047" s="45"/>
      <c r="W1047" s="45"/>
    </row>
    <row r="1048" spans="21:23" s="3" customFormat="1" x14ac:dyDescent="0.3">
      <c r="U1048" s="45"/>
      <c r="V1048" s="45"/>
      <c r="W1048" s="45"/>
    </row>
    <row r="1049" spans="21:23" s="3" customFormat="1" x14ac:dyDescent="0.3">
      <c r="U1049" s="45"/>
      <c r="V1049" s="45"/>
      <c r="W1049" s="45"/>
    </row>
    <row r="1050" spans="21:23" s="3" customFormat="1" x14ac:dyDescent="0.3">
      <c r="U1050" s="45"/>
      <c r="V1050" s="45"/>
      <c r="W1050" s="45"/>
    </row>
    <row r="1051" spans="21:23" s="3" customFormat="1" x14ac:dyDescent="0.3">
      <c r="U1051" s="45"/>
      <c r="V1051" s="45"/>
      <c r="W1051" s="45"/>
    </row>
    <row r="1052" spans="21:23" s="3" customFormat="1" x14ac:dyDescent="0.3">
      <c r="U1052" s="45"/>
      <c r="V1052" s="45"/>
      <c r="W1052" s="45"/>
    </row>
    <row r="1053" spans="21:23" s="3" customFormat="1" x14ac:dyDescent="0.3">
      <c r="U1053" s="45"/>
      <c r="V1053" s="45"/>
      <c r="W1053" s="45"/>
    </row>
    <row r="1054" spans="21:23" s="3" customFormat="1" x14ac:dyDescent="0.3">
      <c r="U1054" s="45"/>
      <c r="V1054" s="45"/>
      <c r="W1054" s="45"/>
    </row>
    <row r="1055" spans="21:23" s="3" customFormat="1" x14ac:dyDescent="0.3">
      <c r="U1055" s="45"/>
      <c r="V1055" s="45"/>
      <c r="W1055" s="45"/>
    </row>
    <row r="1056" spans="21:23" s="3" customFormat="1" x14ac:dyDescent="0.3">
      <c r="U1056" s="45"/>
      <c r="V1056" s="45"/>
      <c r="W1056" s="45"/>
    </row>
    <row r="1057" spans="21:23" s="3" customFormat="1" x14ac:dyDescent="0.3">
      <c r="U1057" s="45"/>
      <c r="V1057" s="45"/>
      <c r="W1057" s="45"/>
    </row>
    <row r="1058" spans="21:23" s="3" customFormat="1" x14ac:dyDescent="0.3">
      <c r="U1058" s="45"/>
      <c r="V1058" s="45"/>
      <c r="W1058" s="45"/>
    </row>
    <row r="1059" spans="21:23" s="3" customFormat="1" x14ac:dyDescent="0.3">
      <c r="U1059" s="45"/>
      <c r="V1059" s="45"/>
      <c r="W1059" s="45"/>
    </row>
    <row r="1060" spans="21:23" s="3" customFormat="1" x14ac:dyDescent="0.3">
      <c r="U1060" s="45"/>
      <c r="V1060" s="45"/>
      <c r="W1060" s="45"/>
    </row>
    <row r="1061" spans="21:23" s="3" customFormat="1" x14ac:dyDescent="0.3">
      <c r="U1061" s="45"/>
      <c r="V1061" s="45"/>
      <c r="W1061" s="45"/>
    </row>
    <row r="1062" spans="21:23" s="3" customFormat="1" x14ac:dyDescent="0.3">
      <c r="U1062" s="45"/>
      <c r="V1062" s="45"/>
      <c r="W1062" s="45"/>
    </row>
    <row r="1063" spans="21:23" s="3" customFormat="1" x14ac:dyDescent="0.3">
      <c r="U1063" s="45"/>
      <c r="V1063" s="45"/>
      <c r="W1063" s="45"/>
    </row>
    <row r="1064" spans="21:23" s="3" customFormat="1" x14ac:dyDescent="0.3">
      <c r="U1064" s="45"/>
      <c r="V1064" s="45"/>
      <c r="W1064" s="45"/>
    </row>
    <row r="1065" spans="21:23" s="3" customFormat="1" x14ac:dyDescent="0.3">
      <c r="U1065" s="45"/>
      <c r="V1065" s="45"/>
      <c r="W1065" s="45"/>
    </row>
    <row r="1066" spans="21:23" s="3" customFormat="1" x14ac:dyDescent="0.3">
      <c r="U1066" s="45"/>
      <c r="V1066" s="45"/>
      <c r="W1066" s="45"/>
    </row>
    <row r="1067" spans="21:23" s="3" customFormat="1" x14ac:dyDescent="0.3">
      <c r="U1067" s="45"/>
      <c r="V1067" s="45"/>
      <c r="W1067" s="45"/>
    </row>
    <row r="1068" spans="21:23" s="3" customFormat="1" x14ac:dyDescent="0.3">
      <c r="U1068" s="45"/>
      <c r="V1068" s="45"/>
      <c r="W1068" s="45"/>
    </row>
    <row r="1069" spans="21:23" s="3" customFormat="1" x14ac:dyDescent="0.3">
      <c r="U1069" s="45"/>
      <c r="V1069" s="45"/>
      <c r="W1069" s="45"/>
    </row>
    <row r="1070" spans="21:23" s="3" customFormat="1" x14ac:dyDescent="0.3">
      <c r="U1070" s="45"/>
      <c r="V1070" s="45"/>
      <c r="W1070" s="45"/>
    </row>
    <row r="1071" spans="21:23" s="3" customFormat="1" x14ac:dyDescent="0.3">
      <c r="U1071" s="45"/>
      <c r="V1071" s="45"/>
      <c r="W1071" s="45"/>
    </row>
    <row r="1072" spans="21:23" s="3" customFormat="1" x14ac:dyDescent="0.3">
      <c r="U1072" s="45"/>
      <c r="V1072" s="45"/>
      <c r="W1072" s="45"/>
    </row>
    <row r="1073" spans="1:27" x14ac:dyDescent="0.3">
      <c r="A1073" s="3"/>
      <c r="B1073" s="3"/>
      <c r="C1073" s="3"/>
      <c r="D1073" s="3"/>
      <c r="E1073" s="3"/>
      <c r="F1073" s="3"/>
      <c r="G1073" s="3"/>
      <c r="H1073" s="3"/>
      <c r="I1073" s="3"/>
      <c r="J1073" s="3"/>
      <c r="K1073" s="3"/>
      <c r="L1073" s="3"/>
      <c r="M1073" s="3"/>
      <c r="N1073" s="3"/>
      <c r="O1073" s="3"/>
      <c r="P1073" s="3"/>
      <c r="Q1073" s="3"/>
      <c r="R1073" s="3"/>
      <c r="S1073" s="3"/>
      <c r="T1073" s="3"/>
      <c r="U1073" s="45"/>
      <c r="V1073" s="45"/>
      <c r="W1073" s="45"/>
      <c r="X1073" s="3"/>
      <c r="Y1073" s="3"/>
      <c r="Z1073" s="3"/>
      <c r="AA1073" s="3"/>
    </row>
    <row r="1074" spans="1:27" x14ac:dyDescent="0.3">
      <c r="A1074" s="3"/>
      <c r="B1074" s="3"/>
      <c r="C1074" s="3"/>
      <c r="D1074" s="3"/>
      <c r="E1074" s="3"/>
      <c r="F1074" s="3"/>
      <c r="G1074" s="3"/>
      <c r="H1074" s="3"/>
      <c r="I1074" s="3"/>
      <c r="J1074" s="3"/>
      <c r="K1074" s="3"/>
      <c r="L1074" s="3"/>
      <c r="M1074" s="3"/>
      <c r="N1074" s="3"/>
      <c r="O1074" s="3"/>
      <c r="P1074" s="3"/>
      <c r="Q1074" s="3"/>
      <c r="R1074" s="3"/>
      <c r="S1074" s="3"/>
      <c r="T1074" s="3"/>
      <c r="U1074" s="45"/>
      <c r="V1074" s="45"/>
      <c r="W1074" s="45"/>
      <c r="X1074" s="3"/>
      <c r="Y1074" s="3"/>
      <c r="Z1074" s="3"/>
      <c r="AA1074" s="3"/>
    </row>
    <row r="1075" spans="1:27" x14ac:dyDescent="0.3">
      <c r="A1075" s="3"/>
      <c r="B1075" s="3"/>
      <c r="C1075" s="3"/>
      <c r="D1075" s="3"/>
      <c r="E1075" s="3"/>
      <c r="F1075" s="3"/>
      <c r="G1075" s="3"/>
      <c r="H1075" s="3"/>
      <c r="I1075" s="3"/>
      <c r="J1075" s="3"/>
      <c r="K1075" s="3"/>
      <c r="L1075" s="3"/>
      <c r="M1075" s="3"/>
      <c r="N1075" s="3"/>
      <c r="O1075" s="3"/>
      <c r="P1075" s="3"/>
      <c r="Q1075" s="3"/>
      <c r="R1075" s="3"/>
      <c r="S1075" s="3"/>
      <c r="T1075" s="3"/>
      <c r="U1075" s="45"/>
      <c r="V1075" s="45"/>
      <c r="W1075" s="45"/>
      <c r="X1075" s="3"/>
      <c r="Y1075" s="3"/>
      <c r="Z1075" s="3"/>
      <c r="AA1075" s="3"/>
    </row>
    <row r="1076" spans="1:27" x14ac:dyDescent="0.3">
      <c r="A1076" s="3"/>
      <c r="B1076" s="3"/>
      <c r="C1076" s="3"/>
      <c r="D1076" s="3"/>
      <c r="E1076" s="3"/>
      <c r="F1076" s="3"/>
      <c r="G1076" s="3"/>
      <c r="H1076" s="3"/>
      <c r="I1076" s="3"/>
      <c r="J1076" s="3"/>
      <c r="K1076" s="3"/>
      <c r="L1076" s="3"/>
      <c r="M1076" s="3"/>
      <c r="N1076" s="3"/>
      <c r="O1076" s="3"/>
      <c r="P1076" s="3"/>
      <c r="Q1076" s="3"/>
      <c r="R1076" s="3"/>
      <c r="S1076" s="3"/>
      <c r="T1076" s="3"/>
      <c r="U1076" s="45"/>
      <c r="V1076" s="45"/>
      <c r="W1076" s="45"/>
      <c r="X1076" s="3"/>
      <c r="Y1076" s="3"/>
      <c r="Z1076" s="3"/>
      <c r="AA1076" s="3"/>
    </row>
    <row r="1077" spans="1:27" x14ac:dyDescent="0.3">
      <c r="A1077" s="42"/>
      <c r="B1077" s="42"/>
      <c r="C1077" s="42"/>
      <c r="D1077" s="42"/>
      <c r="E1077" s="42"/>
      <c r="F1077" s="42"/>
      <c r="G1077" s="42"/>
      <c r="H1077" s="42">
        <f t="shared" ref="H1077:H1107" si="15">F1077+G1077/2</f>
        <v>0</v>
      </c>
      <c r="I1077" s="42"/>
      <c r="J1077" s="42"/>
      <c r="K1077" s="42"/>
      <c r="L1077" s="42"/>
      <c r="M1077" s="42">
        <f t="shared" ref="M1077:M1107" si="16">K1077+L1077/2</f>
        <v>0</v>
      </c>
      <c r="N1077" s="42">
        <f t="shared" ref="N1077:N1088" si="17">(E1077+J1077)/2</f>
        <v>0</v>
      </c>
      <c r="O1077" s="42"/>
      <c r="P1077" s="42"/>
      <c r="Q1077" s="42"/>
      <c r="R1077" s="42"/>
      <c r="S1077" s="42"/>
      <c r="T1077" s="42">
        <f t="shared" ref="T1077:T1107" si="18">R1077+S1077/2</f>
        <v>0</v>
      </c>
      <c r="U1077" s="46"/>
      <c r="V1077" s="46">
        <f t="shared" ref="V1077:V1107" si="19">O1077+T1077/2</f>
        <v>0</v>
      </c>
      <c r="W1077" s="47"/>
      <c r="X1077" s="42"/>
      <c r="Y1077" s="42"/>
      <c r="Z1077" s="42"/>
      <c r="AA1077" s="42"/>
    </row>
    <row r="1078" spans="1:27" x14ac:dyDescent="0.3">
      <c r="H1078" s="2">
        <f t="shared" si="15"/>
        <v>0</v>
      </c>
      <c r="M1078" s="2">
        <f t="shared" si="16"/>
        <v>0</v>
      </c>
      <c r="N1078" s="2">
        <f t="shared" si="17"/>
        <v>0</v>
      </c>
      <c r="T1078" s="2">
        <f t="shared" si="18"/>
        <v>0</v>
      </c>
      <c r="V1078" s="48">
        <f t="shared" si="19"/>
        <v>0</v>
      </c>
    </row>
    <row r="1079" spans="1:27" x14ac:dyDescent="0.3">
      <c r="H1079" s="2">
        <f t="shared" si="15"/>
        <v>0</v>
      </c>
      <c r="M1079" s="2">
        <f t="shared" si="16"/>
        <v>0</v>
      </c>
      <c r="N1079" s="2">
        <f t="shared" si="17"/>
        <v>0</v>
      </c>
      <c r="T1079" s="2">
        <f t="shared" si="18"/>
        <v>0</v>
      </c>
      <c r="V1079" s="48">
        <f t="shared" si="19"/>
        <v>0</v>
      </c>
    </row>
    <row r="1080" spans="1:27" x14ac:dyDescent="0.3">
      <c r="H1080" s="2">
        <f t="shared" si="15"/>
        <v>0</v>
      </c>
      <c r="M1080" s="2">
        <f t="shared" si="16"/>
        <v>0</v>
      </c>
      <c r="N1080" s="2">
        <f t="shared" si="17"/>
        <v>0</v>
      </c>
      <c r="T1080" s="2">
        <f t="shared" si="18"/>
        <v>0</v>
      </c>
      <c r="V1080" s="48">
        <f t="shared" si="19"/>
        <v>0</v>
      </c>
    </row>
    <row r="1081" spans="1:27" x14ac:dyDescent="0.3">
      <c r="H1081" s="2">
        <f t="shared" si="15"/>
        <v>0</v>
      </c>
      <c r="M1081" s="2">
        <f t="shared" si="16"/>
        <v>0</v>
      </c>
      <c r="N1081" s="2">
        <f t="shared" si="17"/>
        <v>0</v>
      </c>
      <c r="T1081" s="2">
        <f t="shared" si="18"/>
        <v>0</v>
      </c>
      <c r="V1081" s="48">
        <f t="shared" si="19"/>
        <v>0</v>
      </c>
    </row>
    <row r="1082" spans="1:27" x14ac:dyDescent="0.3">
      <c r="H1082" s="2">
        <f t="shared" si="15"/>
        <v>0</v>
      </c>
      <c r="M1082" s="2">
        <f t="shared" si="16"/>
        <v>0</v>
      </c>
      <c r="N1082" s="2">
        <f t="shared" si="17"/>
        <v>0</v>
      </c>
      <c r="T1082" s="2">
        <f t="shared" si="18"/>
        <v>0</v>
      </c>
      <c r="V1082" s="48">
        <f t="shared" si="19"/>
        <v>0</v>
      </c>
    </row>
    <row r="1083" spans="1:27" x14ac:dyDescent="0.3">
      <c r="H1083" s="2">
        <f t="shared" si="15"/>
        <v>0</v>
      </c>
      <c r="M1083" s="2">
        <f t="shared" si="16"/>
        <v>0</v>
      </c>
      <c r="N1083" s="2">
        <f t="shared" si="17"/>
        <v>0</v>
      </c>
      <c r="T1083" s="2">
        <f t="shared" si="18"/>
        <v>0</v>
      </c>
      <c r="V1083" s="48">
        <f t="shared" si="19"/>
        <v>0</v>
      </c>
    </row>
    <row r="1084" spans="1:27" x14ac:dyDescent="0.3">
      <c r="H1084" s="2">
        <f t="shared" si="15"/>
        <v>0</v>
      </c>
      <c r="M1084" s="2">
        <f t="shared" si="16"/>
        <v>0</v>
      </c>
      <c r="N1084" s="2">
        <f t="shared" si="17"/>
        <v>0</v>
      </c>
      <c r="T1084" s="2">
        <f t="shared" si="18"/>
        <v>0</v>
      </c>
      <c r="V1084" s="48">
        <f t="shared" si="19"/>
        <v>0</v>
      </c>
    </row>
    <row r="1085" spans="1:27" x14ac:dyDescent="0.3">
      <c r="H1085" s="2">
        <f t="shared" si="15"/>
        <v>0</v>
      </c>
      <c r="M1085" s="2">
        <f t="shared" si="16"/>
        <v>0</v>
      </c>
      <c r="N1085" s="2">
        <f t="shared" si="17"/>
        <v>0</v>
      </c>
      <c r="T1085" s="2">
        <f t="shared" si="18"/>
        <v>0</v>
      </c>
      <c r="V1085" s="48">
        <f t="shared" si="19"/>
        <v>0</v>
      </c>
    </row>
    <row r="1086" spans="1:27" x14ac:dyDescent="0.3">
      <c r="H1086" s="2">
        <f t="shared" si="15"/>
        <v>0</v>
      </c>
      <c r="M1086" s="2">
        <f t="shared" si="16"/>
        <v>0</v>
      </c>
      <c r="N1086" s="2">
        <f t="shared" si="17"/>
        <v>0</v>
      </c>
      <c r="T1086" s="2">
        <f t="shared" si="18"/>
        <v>0</v>
      </c>
      <c r="V1086" s="48">
        <f t="shared" si="19"/>
        <v>0</v>
      </c>
    </row>
    <row r="1087" spans="1:27" x14ac:dyDescent="0.3">
      <c r="H1087" s="2">
        <f t="shared" si="15"/>
        <v>0</v>
      </c>
      <c r="M1087" s="2">
        <f t="shared" si="16"/>
        <v>0</v>
      </c>
      <c r="N1087" s="2">
        <f t="shared" si="17"/>
        <v>0</v>
      </c>
      <c r="T1087" s="2">
        <f t="shared" si="18"/>
        <v>0</v>
      </c>
      <c r="V1087" s="48">
        <f t="shared" si="19"/>
        <v>0</v>
      </c>
    </row>
    <row r="1088" spans="1:27" x14ac:dyDescent="0.3">
      <c r="H1088" s="2">
        <f t="shared" si="15"/>
        <v>0</v>
      </c>
      <c r="M1088" s="2">
        <f t="shared" si="16"/>
        <v>0</v>
      </c>
      <c r="N1088" s="2">
        <f t="shared" si="17"/>
        <v>0</v>
      </c>
      <c r="T1088" s="2">
        <f t="shared" si="18"/>
        <v>0</v>
      </c>
      <c r="V1088" s="48">
        <f t="shared" si="19"/>
        <v>0</v>
      </c>
    </row>
    <row r="1089" spans="8:22" x14ac:dyDescent="0.3">
      <c r="H1089" s="2">
        <f t="shared" si="15"/>
        <v>0</v>
      </c>
      <c r="M1089" s="2">
        <f t="shared" si="16"/>
        <v>0</v>
      </c>
      <c r="N1089" s="2">
        <f t="shared" ref="N1089:N1152" si="20">(E1089+J1089)/2</f>
        <v>0</v>
      </c>
      <c r="T1089" s="2">
        <f t="shared" si="18"/>
        <v>0</v>
      </c>
      <c r="V1089" s="48">
        <f t="shared" si="19"/>
        <v>0</v>
      </c>
    </row>
    <row r="1090" spans="8:22" x14ac:dyDescent="0.3">
      <c r="H1090" s="2">
        <f t="shared" si="15"/>
        <v>0</v>
      </c>
      <c r="M1090" s="2">
        <f t="shared" si="16"/>
        <v>0</v>
      </c>
      <c r="N1090" s="2">
        <f t="shared" si="20"/>
        <v>0</v>
      </c>
      <c r="T1090" s="2">
        <f t="shared" si="18"/>
        <v>0</v>
      </c>
      <c r="V1090" s="48">
        <f t="shared" si="19"/>
        <v>0</v>
      </c>
    </row>
    <row r="1091" spans="8:22" x14ac:dyDescent="0.3">
      <c r="H1091" s="2">
        <f t="shared" si="15"/>
        <v>0</v>
      </c>
      <c r="M1091" s="2">
        <f t="shared" si="16"/>
        <v>0</v>
      </c>
      <c r="N1091" s="2">
        <f t="shared" si="20"/>
        <v>0</v>
      </c>
      <c r="T1091" s="2">
        <f t="shared" si="18"/>
        <v>0</v>
      </c>
      <c r="V1091" s="48">
        <f t="shared" si="19"/>
        <v>0</v>
      </c>
    </row>
    <row r="1092" spans="8:22" x14ac:dyDescent="0.3">
      <c r="H1092" s="2">
        <f t="shared" si="15"/>
        <v>0</v>
      </c>
      <c r="M1092" s="2">
        <f t="shared" si="16"/>
        <v>0</v>
      </c>
      <c r="N1092" s="2">
        <f t="shared" si="20"/>
        <v>0</v>
      </c>
      <c r="T1092" s="2">
        <f t="shared" si="18"/>
        <v>0</v>
      </c>
      <c r="V1092" s="48">
        <f t="shared" si="19"/>
        <v>0</v>
      </c>
    </row>
    <row r="1093" spans="8:22" x14ac:dyDescent="0.3">
      <c r="H1093" s="2">
        <f t="shared" si="15"/>
        <v>0</v>
      </c>
      <c r="M1093" s="2">
        <f t="shared" si="16"/>
        <v>0</v>
      </c>
      <c r="N1093" s="2">
        <f t="shared" si="20"/>
        <v>0</v>
      </c>
      <c r="T1093" s="2">
        <f t="shared" si="18"/>
        <v>0</v>
      </c>
      <c r="V1093" s="48">
        <f t="shared" si="19"/>
        <v>0</v>
      </c>
    </row>
    <row r="1094" spans="8:22" x14ac:dyDescent="0.3">
      <c r="H1094" s="2">
        <f t="shared" si="15"/>
        <v>0</v>
      </c>
      <c r="M1094" s="2">
        <f t="shared" si="16"/>
        <v>0</v>
      </c>
      <c r="N1094" s="2">
        <f t="shared" si="20"/>
        <v>0</v>
      </c>
      <c r="T1094" s="2">
        <f t="shared" si="18"/>
        <v>0</v>
      </c>
      <c r="V1094" s="48">
        <f t="shared" si="19"/>
        <v>0</v>
      </c>
    </row>
    <row r="1095" spans="8:22" x14ac:dyDescent="0.3">
      <c r="H1095" s="2">
        <f t="shared" si="15"/>
        <v>0</v>
      </c>
      <c r="M1095" s="2">
        <f t="shared" si="16"/>
        <v>0</v>
      </c>
      <c r="N1095" s="2">
        <f t="shared" si="20"/>
        <v>0</v>
      </c>
      <c r="T1095" s="2">
        <f t="shared" si="18"/>
        <v>0</v>
      </c>
      <c r="V1095" s="48">
        <f t="shared" si="19"/>
        <v>0</v>
      </c>
    </row>
    <row r="1096" spans="8:22" x14ac:dyDescent="0.3">
      <c r="H1096" s="2">
        <f t="shared" si="15"/>
        <v>0</v>
      </c>
      <c r="M1096" s="2">
        <f t="shared" si="16"/>
        <v>0</v>
      </c>
      <c r="N1096" s="2">
        <f t="shared" si="20"/>
        <v>0</v>
      </c>
      <c r="T1096" s="2">
        <f t="shared" si="18"/>
        <v>0</v>
      </c>
      <c r="V1096" s="48">
        <f t="shared" si="19"/>
        <v>0</v>
      </c>
    </row>
    <row r="1097" spans="8:22" x14ac:dyDescent="0.3">
      <c r="H1097" s="2">
        <f t="shared" si="15"/>
        <v>0</v>
      </c>
      <c r="M1097" s="2">
        <f t="shared" si="16"/>
        <v>0</v>
      </c>
      <c r="N1097" s="2">
        <f t="shared" si="20"/>
        <v>0</v>
      </c>
      <c r="T1097" s="2">
        <f t="shared" si="18"/>
        <v>0</v>
      </c>
      <c r="V1097" s="48">
        <f t="shared" si="19"/>
        <v>0</v>
      </c>
    </row>
    <row r="1098" spans="8:22" x14ac:dyDescent="0.3">
      <c r="H1098" s="2">
        <f t="shared" si="15"/>
        <v>0</v>
      </c>
      <c r="M1098" s="2">
        <f t="shared" si="16"/>
        <v>0</v>
      </c>
      <c r="N1098" s="2">
        <f t="shared" si="20"/>
        <v>0</v>
      </c>
      <c r="T1098" s="2">
        <f t="shared" si="18"/>
        <v>0</v>
      </c>
      <c r="V1098" s="48">
        <f t="shared" si="19"/>
        <v>0</v>
      </c>
    </row>
    <row r="1099" spans="8:22" x14ac:dyDescent="0.3">
      <c r="H1099" s="2">
        <f t="shared" si="15"/>
        <v>0</v>
      </c>
      <c r="M1099" s="2">
        <f t="shared" si="16"/>
        <v>0</v>
      </c>
      <c r="N1099" s="2">
        <f t="shared" si="20"/>
        <v>0</v>
      </c>
      <c r="T1099" s="2">
        <f t="shared" si="18"/>
        <v>0</v>
      </c>
      <c r="V1099" s="48">
        <f t="shared" si="19"/>
        <v>0</v>
      </c>
    </row>
    <row r="1100" spans="8:22" x14ac:dyDescent="0.3">
      <c r="H1100" s="2">
        <f t="shared" si="15"/>
        <v>0</v>
      </c>
      <c r="M1100" s="2">
        <f t="shared" si="16"/>
        <v>0</v>
      </c>
      <c r="N1100" s="2">
        <f t="shared" si="20"/>
        <v>0</v>
      </c>
      <c r="T1100" s="2">
        <f t="shared" si="18"/>
        <v>0</v>
      </c>
      <c r="V1100" s="48">
        <f t="shared" si="19"/>
        <v>0</v>
      </c>
    </row>
    <row r="1101" spans="8:22" x14ac:dyDescent="0.3">
      <c r="H1101" s="2">
        <f t="shared" si="15"/>
        <v>0</v>
      </c>
      <c r="M1101" s="2">
        <f t="shared" si="16"/>
        <v>0</v>
      </c>
      <c r="N1101" s="2">
        <f t="shared" si="20"/>
        <v>0</v>
      </c>
      <c r="T1101" s="2">
        <f t="shared" si="18"/>
        <v>0</v>
      </c>
      <c r="V1101" s="48">
        <f t="shared" si="19"/>
        <v>0</v>
      </c>
    </row>
    <row r="1102" spans="8:22" x14ac:dyDescent="0.3">
      <c r="H1102" s="2">
        <f t="shared" si="15"/>
        <v>0</v>
      </c>
      <c r="M1102" s="2">
        <f t="shared" si="16"/>
        <v>0</v>
      </c>
      <c r="N1102" s="2">
        <f t="shared" si="20"/>
        <v>0</v>
      </c>
      <c r="T1102" s="2">
        <f t="shared" si="18"/>
        <v>0</v>
      </c>
      <c r="V1102" s="48">
        <f t="shared" si="19"/>
        <v>0</v>
      </c>
    </row>
    <row r="1103" spans="8:22" x14ac:dyDescent="0.3">
      <c r="H1103" s="2">
        <f t="shared" si="15"/>
        <v>0</v>
      </c>
      <c r="M1103" s="2">
        <f t="shared" si="16"/>
        <v>0</v>
      </c>
      <c r="N1103" s="2">
        <f t="shared" si="20"/>
        <v>0</v>
      </c>
      <c r="T1103" s="2">
        <f t="shared" si="18"/>
        <v>0</v>
      </c>
      <c r="V1103" s="48">
        <f t="shared" si="19"/>
        <v>0</v>
      </c>
    </row>
    <row r="1104" spans="8:22" x14ac:dyDescent="0.3">
      <c r="H1104" s="2">
        <f t="shared" si="15"/>
        <v>0</v>
      </c>
      <c r="M1104" s="2">
        <f t="shared" si="16"/>
        <v>0</v>
      </c>
      <c r="N1104" s="2">
        <f t="shared" si="20"/>
        <v>0</v>
      </c>
      <c r="T1104" s="2">
        <f t="shared" si="18"/>
        <v>0</v>
      </c>
      <c r="V1104" s="48">
        <f t="shared" si="19"/>
        <v>0</v>
      </c>
    </row>
    <row r="1105" spans="8:22" x14ac:dyDescent="0.3">
      <c r="H1105" s="2">
        <f t="shared" si="15"/>
        <v>0</v>
      </c>
      <c r="M1105" s="2">
        <f t="shared" si="16"/>
        <v>0</v>
      </c>
      <c r="N1105" s="2">
        <f t="shared" si="20"/>
        <v>0</v>
      </c>
      <c r="T1105" s="2">
        <f t="shared" si="18"/>
        <v>0</v>
      </c>
      <c r="V1105" s="48">
        <f t="shared" si="19"/>
        <v>0</v>
      </c>
    </row>
    <row r="1106" spans="8:22" x14ac:dyDescent="0.3">
      <c r="H1106" s="2">
        <f t="shared" si="15"/>
        <v>0</v>
      </c>
      <c r="M1106" s="2">
        <f t="shared" si="16"/>
        <v>0</v>
      </c>
      <c r="N1106" s="2">
        <f t="shared" si="20"/>
        <v>0</v>
      </c>
      <c r="T1106" s="2">
        <f t="shared" si="18"/>
        <v>0</v>
      </c>
      <c r="V1106" s="48">
        <f t="shared" si="19"/>
        <v>0</v>
      </c>
    </row>
    <row r="1107" spans="8:22" x14ac:dyDescent="0.3">
      <c r="H1107" s="2">
        <f t="shared" si="15"/>
        <v>0</v>
      </c>
      <c r="M1107" s="2">
        <f t="shared" si="16"/>
        <v>0</v>
      </c>
      <c r="N1107" s="2">
        <f t="shared" si="20"/>
        <v>0</v>
      </c>
      <c r="T1107" s="2">
        <f t="shared" si="18"/>
        <v>0</v>
      </c>
      <c r="V1107" s="48">
        <f t="shared" si="19"/>
        <v>0</v>
      </c>
    </row>
    <row r="1108" spans="8:22" x14ac:dyDescent="0.3">
      <c r="H1108" s="2">
        <f t="shared" ref="H1108:H1171" si="21">F1108+G1108/2</f>
        <v>0</v>
      </c>
      <c r="M1108" s="2">
        <f t="shared" ref="M1108:M1171" si="22">K1108+L1108/2</f>
        <v>0</v>
      </c>
      <c r="N1108" s="2">
        <f t="shared" si="20"/>
        <v>0</v>
      </c>
      <c r="T1108" s="2">
        <f t="shared" ref="T1108:T1171" si="23">R1108+S1108/2</f>
        <v>0</v>
      </c>
      <c r="V1108" s="48">
        <f t="shared" ref="V1108:V1171" si="24">O1108+T1108/2</f>
        <v>0</v>
      </c>
    </row>
    <row r="1109" spans="8:22" x14ac:dyDescent="0.3">
      <c r="H1109" s="2">
        <f t="shared" si="21"/>
        <v>0</v>
      </c>
      <c r="M1109" s="2">
        <f t="shared" si="22"/>
        <v>0</v>
      </c>
      <c r="N1109" s="2">
        <f t="shared" si="20"/>
        <v>0</v>
      </c>
      <c r="T1109" s="2">
        <f t="shared" si="23"/>
        <v>0</v>
      </c>
      <c r="V1109" s="48">
        <f t="shared" si="24"/>
        <v>0</v>
      </c>
    </row>
    <row r="1110" spans="8:22" x14ac:dyDescent="0.3">
      <c r="H1110" s="2">
        <f t="shared" si="21"/>
        <v>0</v>
      </c>
      <c r="M1110" s="2">
        <f t="shared" si="22"/>
        <v>0</v>
      </c>
      <c r="N1110" s="2">
        <f t="shared" si="20"/>
        <v>0</v>
      </c>
      <c r="T1110" s="2">
        <f t="shared" si="23"/>
        <v>0</v>
      </c>
      <c r="V1110" s="48">
        <f t="shared" si="24"/>
        <v>0</v>
      </c>
    </row>
    <row r="1111" spans="8:22" x14ac:dyDescent="0.3">
      <c r="H1111" s="2">
        <f t="shared" si="21"/>
        <v>0</v>
      </c>
      <c r="M1111" s="2">
        <f t="shared" si="22"/>
        <v>0</v>
      </c>
      <c r="N1111" s="2">
        <f t="shared" si="20"/>
        <v>0</v>
      </c>
      <c r="T1111" s="2">
        <f t="shared" si="23"/>
        <v>0</v>
      </c>
      <c r="V1111" s="48">
        <f t="shared" si="24"/>
        <v>0</v>
      </c>
    </row>
    <row r="1112" spans="8:22" x14ac:dyDescent="0.3">
      <c r="H1112" s="2">
        <f t="shared" si="21"/>
        <v>0</v>
      </c>
      <c r="M1112" s="2">
        <f t="shared" si="22"/>
        <v>0</v>
      </c>
      <c r="N1112" s="2">
        <f t="shared" si="20"/>
        <v>0</v>
      </c>
      <c r="T1112" s="2">
        <f t="shared" si="23"/>
        <v>0</v>
      </c>
      <c r="V1112" s="48">
        <f t="shared" si="24"/>
        <v>0</v>
      </c>
    </row>
    <row r="1113" spans="8:22" x14ac:dyDescent="0.3">
      <c r="H1113" s="2">
        <f t="shared" si="21"/>
        <v>0</v>
      </c>
      <c r="M1113" s="2">
        <f t="shared" si="22"/>
        <v>0</v>
      </c>
      <c r="N1113" s="2">
        <f t="shared" si="20"/>
        <v>0</v>
      </c>
      <c r="T1113" s="2">
        <f t="shared" si="23"/>
        <v>0</v>
      </c>
      <c r="V1113" s="48">
        <f t="shared" si="24"/>
        <v>0</v>
      </c>
    </row>
    <row r="1114" spans="8:22" x14ac:dyDescent="0.3">
      <c r="H1114" s="2">
        <f t="shared" si="21"/>
        <v>0</v>
      </c>
      <c r="M1114" s="2">
        <f t="shared" si="22"/>
        <v>0</v>
      </c>
      <c r="N1114" s="2">
        <f t="shared" si="20"/>
        <v>0</v>
      </c>
      <c r="T1114" s="2">
        <f t="shared" si="23"/>
        <v>0</v>
      </c>
      <c r="V1114" s="48">
        <f t="shared" si="24"/>
        <v>0</v>
      </c>
    </row>
    <row r="1115" spans="8:22" x14ac:dyDescent="0.3">
      <c r="H1115" s="2">
        <f t="shared" si="21"/>
        <v>0</v>
      </c>
      <c r="M1115" s="2">
        <f t="shared" si="22"/>
        <v>0</v>
      </c>
      <c r="N1115" s="2">
        <f t="shared" si="20"/>
        <v>0</v>
      </c>
      <c r="T1115" s="2">
        <f t="shared" si="23"/>
        <v>0</v>
      </c>
      <c r="V1115" s="48">
        <f t="shared" si="24"/>
        <v>0</v>
      </c>
    </row>
    <row r="1116" spans="8:22" x14ac:dyDescent="0.3">
      <c r="H1116" s="2">
        <f t="shared" si="21"/>
        <v>0</v>
      </c>
      <c r="M1116" s="2">
        <f t="shared" si="22"/>
        <v>0</v>
      </c>
      <c r="N1116" s="2">
        <f t="shared" si="20"/>
        <v>0</v>
      </c>
      <c r="T1116" s="2">
        <f t="shared" si="23"/>
        <v>0</v>
      </c>
      <c r="V1116" s="48">
        <f t="shared" si="24"/>
        <v>0</v>
      </c>
    </row>
    <row r="1117" spans="8:22" x14ac:dyDescent="0.3">
      <c r="H1117" s="2">
        <f t="shared" si="21"/>
        <v>0</v>
      </c>
      <c r="M1117" s="2">
        <f t="shared" si="22"/>
        <v>0</v>
      </c>
      <c r="N1117" s="2">
        <f t="shared" si="20"/>
        <v>0</v>
      </c>
      <c r="T1117" s="2">
        <f t="shared" si="23"/>
        <v>0</v>
      </c>
      <c r="V1117" s="48">
        <f t="shared" si="24"/>
        <v>0</v>
      </c>
    </row>
    <row r="1118" spans="8:22" x14ac:dyDescent="0.3">
      <c r="H1118" s="2">
        <f t="shared" si="21"/>
        <v>0</v>
      </c>
      <c r="M1118" s="2">
        <f t="shared" si="22"/>
        <v>0</v>
      </c>
      <c r="N1118" s="2">
        <f t="shared" si="20"/>
        <v>0</v>
      </c>
      <c r="T1118" s="2">
        <f t="shared" si="23"/>
        <v>0</v>
      </c>
      <c r="V1118" s="48">
        <f t="shared" si="24"/>
        <v>0</v>
      </c>
    </row>
    <row r="1119" spans="8:22" x14ac:dyDescent="0.3">
      <c r="H1119" s="2">
        <f t="shared" si="21"/>
        <v>0</v>
      </c>
      <c r="M1119" s="2">
        <f t="shared" si="22"/>
        <v>0</v>
      </c>
      <c r="N1119" s="2">
        <f t="shared" si="20"/>
        <v>0</v>
      </c>
      <c r="T1119" s="2">
        <f t="shared" si="23"/>
        <v>0</v>
      </c>
      <c r="V1119" s="48">
        <f t="shared" si="24"/>
        <v>0</v>
      </c>
    </row>
    <row r="1120" spans="8:22" x14ac:dyDescent="0.3">
      <c r="H1120" s="2">
        <f t="shared" si="21"/>
        <v>0</v>
      </c>
      <c r="M1120" s="2">
        <f t="shared" si="22"/>
        <v>0</v>
      </c>
      <c r="N1120" s="2">
        <f t="shared" si="20"/>
        <v>0</v>
      </c>
      <c r="T1120" s="2">
        <f t="shared" si="23"/>
        <v>0</v>
      </c>
      <c r="V1120" s="48">
        <f t="shared" si="24"/>
        <v>0</v>
      </c>
    </row>
    <row r="1121" spans="8:22" x14ac:dyDescent="0.3">
      <c r="H1121" s="2">
        <f t="shared" si="21"/>
        <v>0</v>
      </c>
      <c r="M1121" s="2">
        <f t="shared" si="22"/>
        <v>0</v>
      </c>
      <c r="N1121" s="2">
        <f t="shared" si="20"/>
        <v>0</v>
      </c>
      <c r="T1121" s="2">
        <f t="shared" si="23"/>
        <v>0</v>
      </c>
      <c r="V1121" s="48">
        <f t="shared" si="24"/>
        <v>0</v>
      </c>
    </row>
    <row r="1122" spans="8:22" x14ac:dyDescent="0.3">
      <c r="H1122" s="2">
        <f t="shared" si="21"/>
        <v>0</v>
      </c>
      <c r="M1122" s="2">
        <f t="shared" si="22"/>
        <v>0</v>
      </c>
      <c r="N1122" s="2">
        <f t="shared" si="20"/>
        <v>0</v>
      </c>
      <c r="T1122" s="2">
        <f t="shared" si="23"/>
        <v>0</v>
      </c>
      <c r="V1122" s="48">
        <f t="shared" si="24"/>
        <v>0</v>
      </c>
    </row>
    <row r="1123" spans="8:22" x14ac:dyDescent="0.3">
      <c r="H1123" s="2">
        <f t="shared" si="21"/>
        <v>0</v>
      </c>
      <c r="M1123" s="2">
        <f t="shared" si="22"/>
        <v>0</v>
      </c>
      <c r="N1123" s="2">
        <f t="shared" si="20"/>
        <v>0</v>
      </c>
      <c r="T1123" s="2">
        <f t="shared" si="23"/>
        <v>0</v>
      </c>
      <c r="V1123" s="48">
        <f t="shared" si="24"/>
        <v>0</v>
      </c>
    </row>
    <row r="1124" spans="8:22" x14ac:dyDescent="0.3">
      <c r="H1124" s="2">
        <f t="shared" si="21"/>
        <v>0</v>
      </c>
      <c r="M1124" s="2">
        <f t="shared" si="22"/>
        <v>0</v>
      </c>
      <c r="N1124" s="2">
        <f t="shared" si="20"/>
        <v>0</v>
      </c>
      <c r="T1124" s="2">
        <f t="shared" si="23"/>
        <v>0</v>
      </c>
      <c r="V1124" s="48">
        <f t="shared" si="24"/>
        <v>0</v>
      </c>
    </row>
    <row r="1125" spans="8:22" x14ac:dyDescent="0.3">
      <c r="H1125" s="2">
        <f t="shared" si="21"/>
        <v>0</v>
      </c>
      <c r="M1125" s="2">
        <f t="shared" si="22"/>
        <v>0</v>
      </c>
      <c r="N1125" s="2">
        <f t="shared" si="20"/>
        <v>0</v>
      </c>
      <c r="T1125" s="2">
        <f t="shared" si="23"/>
        <v>0</v>
      </c>
      <c r="V1125" s="48">
        <f t="shared" si="24"/>
        <v>0</v>
      </c>
    </row>
    <row r="1126" spans="8:22" x14ac:dyDescent="0.3">
      <c r="H1126" s="2">
        <f t="shared" si="21"/>
        <v>0</v>
      </c>
      <c r="M1126" s="2">
        <f t="shared" si="22"/>
        <v>0</v>
      </c>
      <c r="N1126" s="2">
        <f t="shared" si="20"/>
        <v>0</v>
      </c>
      <c r="T1126" s="2">
        <f t="shared" si="23"/>
        <v>0</v>
      </c>
      <c r="V1126" s="48">
        <f t="shared" si="24"/>
        <v>0</v>
      </c>
    </row>
    <row r="1127" spans="8:22" x14ac:dyDescent="0.3">
      <c r="H1127" s="2">
        <f t="shared" si="21"/>
        <v>0</v>
      </c>
      <c r="M1127" s="2">
        <f t="shared" si="22"/>
        <v>0</v>
      </c>
      <c r="N1127" s="2">
        <f t="shared" si="20"/>
        <v>0</v>
      </c>
      <c r="T1127" s="2">
        <f t="shared" si="23"/>
        <v>0</v>
      </c>
      <c r="V1127" s="48">
        <f t="shared" si="24"/>
        <v>0</v>
      </c>
    </row>
    <row r="1128" spans="8:22" x14ac:dyDescent="0.3">
      <c r="H1128" s="2">
        <f t="shared" si="21"/>
        <v>0</v>
      </c>
      <c r="M1128" s="2">
        <f t="shared" si="22"/>
        <v>0</v>
      </c>
      <c r="N1128" s="2">
        <f t="shared" si="20"/>
        <v>0</v>
      </c>
      <c r="T1128" s="2">
        <f t="shared" si="23"/>
        <v>0</v>
      </c>
      <c r="V1128" s="48">
        <f t="shared" si="24"/>
        <v>0</v>
      </c>
    </row>
    <row r="1129" spans="8:22" x14ac:dyDescent="0.3">
      <c r="H1129" s="2">
        <f t="shared" si="21"/>
        <v>0</v>
      </c>
      <c r="M1129" s="2">
        <f t="shared" si="22"/>
        <v>0</v>
      </c>
      <c r="N1129" s="2">
        <f t="shared" si="20"/>
        <v>0</v>
      </c>
      <c r="T1129" s="2">
        <f t="shared" si="23"/>
        <v>0</v>
      </c>
      <c r="V1129" s="48">
        <f t="shared" si="24"/>
        <v>0</v>
      </c>
    </row>
    <row r="1130" spans="8:22" x14ac:dyDescent="0.3">
      <c r="H1130" s="2">
        <f t="shared" si="21"/>
        <v>0</v>
      </c>
      <c r="M1130" s="2">
        <f t="shared" si="22"/>
        <v>0</v>
      </c>
      <c r="N1130" s="2">
        <f t="shared" si="20"/>
        <v>0</v>
      </c>
      <c r="T1130" s="2">
        <f t="shared" si="23"/>
        <v>0</v>
      </c>
      <c r="V1130" s="48">
        <f t="shared" si="24"/>
        <v>0</v>
      </c>
    </row>
    <row r="1131" spans="8:22" x14ac:dyDescent="0.3">
      <c r="H1131" s="2">
        <f t="shared" si="21"/>
        <v>0</v>
      </c>
      <c r="M1131" s="2">
        <f t="shared" si="22"/>
        <v>0</v>
      </c>
      <c r="N1131" s="2">
        <f t="shared" si="20"/>
        <v>0</v>
      </c>
      <c r="T1131" s="2">
        <f t="shared" si="23"/>
        <v>0</v>
      </c>
      <c r="V1131" s="48">
        <f t="shared" si="24"/>
        <v>0</v>
      </c>
    </row>
    <row r="1132" spans="8:22" x14ac:dyDescent="0.3">
      <c r="H1132" s="2">
        <f t="shared" si="21"/>
        <v>0</v>
      </c>
      <c r="M1132" s="2">
        <f t="shared" si="22"/>
        <v>0</v>
      </c>
      <c r="N1132" s="2">
        <f t="shared" si="20"/>
        <v>0</v>
      </c>
      <c r="T1132" s="2">
        <f t="shared" si="23"/>
        <v>0</v>
      </c>
      <c r="V1132" s="48">
        <f t="shared" si="24"/>
        <v>0</v>
      </c>
    </row>
    <row r="1133" spans="8:22" x14ac:dyDescent="0.3">
      <c r="H1133" s="2">
        <f t="shared" si="21"/>
        <v>0</v>
      </c>
      <c r="M1133" s="2">
        <f t="shared" si="22"/>
        <v>0</v>
      </c>
      <c r="N1133" s="2">
        <f t="shared" si="20"/>
        <v>0</v>
      </c>
      <c r="T1133" s="2">
        <f t="shared" si="23"/>
        <v>0</v>
      </c>
      <c r="V1133" s="48">
        <f t="shared" si="24"/>
        <v>0</v>
      </c>
    </row>
    <row r="1134" spans="8:22" x14ac:dyDescent="0.3">
      <c r="H1134" s="2">
        <f t="shared" si="21"/>
        <v>0</v>
      </c>
      <c r="M1134" s="2">
        <f t="shared" si="22"/>
        <v>0</v>
      </c>
      <c r="N1134" s="2">
        <f t="shared" si="20"/>
        <v>0</v>
      </c>
      <c r="T1134" s="2">
        <f t="shared" si="23"/>
        <v>0</v>
      </c>
      <c r="V1134" s="48">
        <f t="shared" si="24"/>
        <v>0</v>
      </c>
    </row>
    <row r="1135" spans="8:22" x14ac:dyDescent="0.3">
      <c r="H1135" s="2">
        <f t="shared" si="21"/>
        <v>0</v>
      </c>
      <c r="M1135" s="2">
        <f t="shared" si="22"/>
        <v>0</v>
      </c>
      <c r="N1135" s="2">
        <f t="shared" si="20"/>
        <v>0</v>
      </c>
      <c r="T1135" s="2">
        <f t="shared" si="23"/>
        <v>0</v>
      </c>
      <c r="V1135" s="48">
        <f t="shared" si="24"/>
        <v>0</v>
      </c>
    </row>
    <row r="1136" spans="8:22" x14ac:dyDescent="0.3">
      <c r="H1136" s="2">
        <f t="shared" si="21"/>
        <v>0</v>
      </c>
      <c r="M1136" s="2">
        <f t="shared" si="22"/>
        <v>0</v>
      </c>
      <c r="N1136" s="2">
        <f t="shared" si="20"/>
        <v>0</v>
      </c>
      <c r="T1136" s="2">
        <f t="shared" si="23"/>
        <v>0</v>
      </c>
      <c r="V1136" s="48">
        <f t="shared" si="24"/>
        <v>0</v>
      </c>
    </row>
    <row r="1137" spans="8:22" x14ac:dyDescent="0.3">
      <c r="H1137" s="2">
        <f t="shared" si="21"/>
        <v>0</v>
      </c>
      <c r="M1137" s="2">
        <f t="shared" si="22"/>
        <v>0</v>
      </c>
      <c r="N1137" s="2">
        <f t="shared" si="20"/>
        <v>0</v>
      </c>
      <c r="T1137" s="2">
        <f t="shared" si="23"/>
        <v>0</v>
      </c>
      <c r="V1137" s="48">
        <f t="shared" si="24"/>
        <v>0</v>
      </c>
    </row>
    <row r="1138" spans="8:22" x14ac:dyDescent="0.3">
      <c r="H1138" s="2">
        <f t="shared" si="21"/>
        <v>0</v>
      </c>
      <c r="M1138" s="2">
        <f t="shared" si="22"/>
        <v>0</v>
      </c>
      <c r="N1138" s="2">
        <f t="shared" si="20"/>
        <v>0</v>
      </c>
      <c r="T1138" s="2">
        <f t="shared" si="23"/>
        <v>0</v>
      </c>
      <c r="V1138" s="48">
        <f t="shared" si="24"/>
        <v>0</v>
      </c>
    </row>
    <row r="1139" spans="8:22" x14ac:dyDescent="0.3">
      <c r="H1139" s="2">
        <f t="shared" si="21"/>
        <v>0</v>
      </c>
      <c r="M1139" s="2">
        <f t="shared" si="22"/>
        <v>0</v>
      </c>
      <c r="N1139" s="2">
        <f t="shared" si="20"/>
        <v>0</v>
      </c>
      <c r="T1139" s="2">
        <f t="shared" si="23"/>
        <v>0</v>
      </c>
      <c r="V1139" s="48">
        <f t="shared" si="24"/>
        <v>0</v>
      </c>
    </row>
    <row r="1140" spans="8:22" x14ac:dyDescent="0.3">
      <c r="H1140" s="2">
        <f t="shared" si="21"/>
        <v>0</v>
      </c>
      <c r="M1140" s="2">
        <f t="shared" si="22"/>
        <v>0</v>
      </c>
      <c r="N1140" s="2">
        <f t="shared" si="20"/>
        <v>0</v>
      </c>
      <c r="T1140" s="2">
        <f t="shared" si="23"/>
        <v>0</v>
      </c>
      <c r="V1140" s="48">
        <f t="shared" si="24"/>
        <v>0</v>
      </c>
    </row>
    <row r="1141" spans="8:22" x14ac:dyDescent="0.3">
      <c r="H1141" s="2">
        <f t="shared" si="21"/>
        <v>0</v>
      </c>
      <c r="M1141" s="2">
        <f t="shared" si="22"/>
        <v>0</v>
      </c>
      <c r="N1141" s="2">
        <f t="shared" si="20"/>
        <v>0</v>
      </c>
      <c r="T1141" s="2">
        <f t="shared" si="23"/>
        <v>0</v>
      </c>
      <c r="V1141" s="48">
        <f t="shared" si="24"/>
        <v>0</v>
      </c>
    </row>
    <row r="1142" spans="8:22" x14ac:dyDescent="0.3">
      <c r="H1142" s="2">
        <f t="shared" si="21"/>
        <v>0</v>
      </c>
      <c r="M1142" s="2">
        <f t="shared" si="22"/>
        <v>0</v>
      </c>
      <c r="N1142" s="2">
        <f t="shared" si="20"/>
        <v>0</v>
      </c>
      <c r="T1142" s="2">
        <f t="shared" si="23"/>
        <v>0</v>
      </c>
      <c r="V1142" s="48">
        <f t="shared" si="24"/>
        <v>0</v>
      </c>
    </row>
    <row r="1143" spans="8:22" x14ac:dyDescent="0.3">
      <c r="H1143" s="2">
        <f t="shared" si="21"/>
        <v>0</v>
      </c>
      <c r="M1143" s="2">
        <f t="shared" si="22"/>
        <v>0</v>
      </c>
      <c r="N1143" s="2">
        <f t="shared" si="20"/>
        <v>0</v>
      </c>
      <c r="T1143" s="2">
        <f t="shared" si="23"/>
        <v>0</v>
      </c>
      <c r="V1143" s="48">
        <f t="shared" si="24"/>
        <v>0</v>
      </c>
    </row>
    <row r="1144" spans="8:22" x14ac:dyDescent="0.3">
      <c r="H1144" s="2">
        <f t="shared" si="21"/>
        <v>0</v>
      </c>
      <c r="M1144" s="2">
        <f t="shared" si="22"/>
        <v>0</v>
      </c>
      <c r="N1144" s="2">
        <f t="shared" si="20"/>
        <v>0</v>
      </c>
      <c r="T1144" s="2">
        <f t="shared" si="23"/>
        <v>0</v>
      </c>
      <c r="V1144" s="48">
        <f t="shared" si="24"/>
        <v>0</v>
      </c>
    </row>
    <row r="1145" spans="8:22" x14ac:dyDescent="0.3">
      <c r="H1145" s="2">
        <f t="shared" si="21"/>
        <v>0</v>
      </c>
      <c r="M1145" s="2">
        <f t="shared" si="22"/>
        <v>0</v>
      </c>
      <c r="N1145" s="2">
        <f t="shared" si="20"/>
        <v>0</v>
      </c>
      <c r="T1145" s="2">
        <f t="shared" si="23"/>
        <v>0</v>
      </c>
      <c r="V1145" s="48">
        <f t="shared" si="24"/>
        <v>0</v>
      </c>
    </row>
    <row r="1146" spans="8:22" x14ac:dyDescent="0.3">
      <c r="H1146" s="2">
        <f t="shared" si="21"/>
        <v>0</v>
      </c>
      <c r="M1146" s="2">
        <f t="shared" si="22"/>
        <v>0</v>
      </c>
      <c r="N1146" s="2">
        <f t="shared" si="20"/>
        <v>0</v>
      </c>
      <c r="T1146" s="2">
        <f t="shared" si="23"/>
        <v>0</v>
      </c>
      <c r="V1146" s="48">
        <f t="shared" si="24"/>
        <v>0</v>
      </c>
    </row>
    <row r="1147" spans="8:22" x14ac:dyDescent="0.3">
      <c r="H1147" s="2">
        <f t="shared" si="21"/>
        <v>0</v>
      </c>
      <c r="M1147" s="2">
        <f t="shared" si="22"/>
        <v>0</v>
      </c>
      <c r="N1147" s="2">
        <f t="shared" si="20"/>
        <v>0</v>
      </c>
      <c r="T1147" s="2">
        <f t="shared" si="23"/>
        <v>0</v>
      </c>
      <c r="V1147" s="48">
        <f t="shared" si="24"/>
        <v>0</v>
      </c>
    </row>
    <row r="1148" spans="8:22" x14ac:dyDescent="0.3">
      <c r="H1148" s="2">
        <f t="shared" si="21"/>
        <v>0</v>
      </c>
      <c r="M1148" s="2">
        <f t="shared" si="22"/>
        <v>0</v>
      </c>
      <c r="N1148" s="2">
        <f t="shared" si="20"/>
        <v>0</v>
      </c>
      <c r="T1148" s="2">
        <f t="shared" si="23"/>
        <v>0</v>
      </c>
      <c r="V1148" s="48">
        <f t="shared" si="24"/>
        <v>0</v>
      </c>
    </row>
    <row r="1149" spans="8:22" x14ac:dyDescent="0.3">
      <c r="H1149" s="2">
        <f t="shared" si="21"/>
        <v>0</v>
      </c>
      <c r="M1149" s="2">
        <f t="shared" si="22"/>
        <v>0</v>
      </c>
      <c r="N1149" s="2">
        <f t="shared" si="20"/>
        <v>0</v>
      </c>
      <c r="T1149" s="2">
        <f t="shared" si="23"/>
        <v>0</v>
      </c>
      <c r="V1149" s="48">
        <f t="shared" si="24"/>
        <v>0</v>
      </c>
    </row>
    <row r="1150" spans="8:22" x14ac:dyDescent="0.3">
      <c r="H1150" s="2">
        <f t="shared" si="21"/>
        <v>0</v>
      </c>
      <c r="M1150" s="2">
        <f t="shared" si="22"/>
        <v>0</v>
      </c>
      <c r="N1150" s="2">
        <f t="shared" si="20"/>
        <v>0</v>
      </c>
      <c r="T1150" s="2">
        <f t="shared" si="23"/>
        <v>0</v>
      </c>
      <c r="V1150" s="48">
        <f t="shared" si="24"/>
        <v>0</v>
      </c>
    </row>
    <row r="1151" spans="8:22" x14ac:dyDescent="0.3">
      <c r="H1151" s="2">
        <f t="shared" si="21"/>
        <v>0</v>
      </c>
      <c r="M1151" s="2">
        <f t="shared" si="22"/>
        <v>0</v>
      </c>
      <c r="N1151" s="2">
        <f t="shared" si="20"/>
        <v>0</v>
      </c>
      <c r="T1151" s="2">
        <f t="shared" si="23"/>
        <v>0</v>
      </c>
      <c r="V1151" s="48">
        <f t="shared" si="24"/>
        <v>0</v>
      </c>
    </row>
    <row r="1152" spans="8:22" x14ac:dyDescent="0.3">
      <c r="H1152" s="2">
        <f t="shared" si="21"/>
        <v>0</v>
      </c>
      <c r="M1152" s="2">
        <f t="shared" si="22"/>
        <v>0</v>
      </c>
      <c r="N1152" s="2">
        <f t="shared" si="20"/>
        <v>0</v>
      </c>
      <c r="T1152" s="2">
        <f t="shared" si="23"/>
        <v>0</v>
      </c>
      <c r="V1152" s="48">
        <f t="shared" si="24"/>
        <v>0</v>
      </c>
    </row>
    <row r="1153" spans="8:22" x14ac:dyDescent="0.3">
      <c r="H1153" s="2">
        <f t="shared" si="21"/>
        <v>0</v>
      </c>
      <c r="M1153" s="2">
        <f t="shared" si="22"/>
        <v>0</v>
      </c>
      <c r="N1153" s="2">
        <f t="shared" ref="N1153:N1216" si="25">(E1153+J1153)/2</f>
        <v>0</v>
      </c>
      <c r="T1153" s="2">
        <f t="shared" si="23"/>
        <v>0</v>
      </c>
      <c r="V1153" s="48">
        <f t="shared" si="24"/>
        <v>0</v>
      </c>
    </row>
    <row r="1154" spans="8:22" x14ac:dyDescent="0.3">
      <c r="H1154" s="2">
        <f t="shared" si="21"/>
        <v>0</v>
      </c>
      <c r="M1154" s="2">
        <f t="shared" si="22"/>
        <v>0</v>
      </c>
      <c r="N1154" s="2">
        <f t="shared" si="25"/>
        <v>0</v>
      </c>
      <c r="T1154" s="2">
        <f t="shared" si="23"/>
        <v>0</v>
      </c>
      <c r="V1154" s="48">
        <f t="shared" si="24"/>
        <v>0</v>
      </c>
    </row>
    <row r="1155" spans="8:22" x14ac:dyDescent="0.3">
      <c r="H1155" s="2">
        <f t="shared" si="21"/>
        <v>0</v>
      </c>
      <c r="M1155" s="2">
        <f t="shared" si="22"/>
        <v>0</v>
      </c>
      <c r="N1155" s="2">
        <f t="shared" si="25"/>
        <v>0</v>
      </c>
      <c r="T1155" s="2">
        <f t="shared" si="23"/>
        <v>0</v>
      </c>
      <c r="V1155" s="48">
        <f t="shared" si="24"/>
        <v>0</v>
      </c>
    </row>
    <row r="1156" spans="8:22" x14ac:dyDescent="0.3">
      <c r="H1156" s="2">
        <f t="shared" si="21"/>
        <v>0</v>
      </c>
      <c r="M1156" s="2">
        <f t="shared" si="22"/>
        <v>0</v>
      </c>
      <c r="N1156" s="2">
        <f t="shared" si="25"/>
        <v>0</v>
      </c>
      <c r="T1156" s="2">
        <f t="shared" si="23"/>
        <v>0</v>
      </c>
      <c r="V1156" s="48">
        <f t="shared" si="24"/>
        <v>0</v>
      </c>
    </row>
    <row r="1157" spans="8:22" x14ac:dyDescent="0.3">
      <c r="H1157" s="2">
        <f t="shared" si="21"/>
        <v>0</v>
      </c>
      <c r="M1157" s="2">
        <f t="shared" si="22"/>
        <v>0</v>
      </c>
      <c r="N1157" s="2">
        <f t="shared" si="25"/>
        <v>0</v>
      </c>
      <c r="T1157" s="2">
        <f t="shared" si="23"/>
        <v>0</v>
      </c>
      <c r="V1157" s="48">
        <f t="shared" si="24"/>
        <v>0</v>
      </c>
    </row>
    <row r="1158" spans="8:22" x14ac:dyDescent="0.3">
      <c r="H1158" s="2">
        <f t="shared" si="21"/>
        <v>0</v>
      </c>
      <c r="M1158" s="2">
        <f t="shared" si="22"/>
        <v>0</v>
      </c>
      <c r="N1158" s="2">
        <f t="shared" si="25"/>
        <v>0</v>
      </c>
      <c r="T1158" s="2">
        <f t="shared" si="23"/>
        <v>0</v>
      </c>
      <c r="V1158" s="48">
        <f t="shared" si="24"/>
        <v>0</v>
      </c>
    </row>
    <row r="1159" spans="8:22" x14ac:dyDescent="0.3">
      <c r="H1159" s="2">
        <f t="shared" si="21"/>
        <v>0</v>
      </c>
      <c r="M1159" s="2">
        <f t="shared" si="22"/>
        <v>0</v>
      </c>
      <c r="N1159" s="2">
        <f t="shared" si="25"/>
        <v>0</v>
      </c>
      <c r="T1159" s="2">
        <f t="shared" si="23"/>
        <v>0</v>
      </c>
      <c r="V1159" s="48">
        <f t="shared" si="24"/>
        <v>0</v>
      </c>
    </row>
    <row r="1160" spans="8:22" x14ac:dyDescent="0.3">
      <c r="H1160" s="2">
        <f t="shared" si="21"/>
        <v>0</v>
      </c>
      <c r="M1160" s="2">
        <f t="shared" si="22"/>
        <v>0</v>
      </c>
      <c r="N1160" s="2">
        <f t="shared" si="25"/>
        <v>0</v>
      </c>
      <c r="T1160" s="2">
        <f t="shared" si="23"/>
        <v>0</v>
      </c>
      <c r="V1160" s="48">
        <f t="shared" si="24"/>
        <v>0</v>
      </c>
    </row>
    <row r="1161" spans="8:22" x14ac:dyDescent="0.3">
      <c r="H1161" s="2">
        <f t="shared" si="21"/>
        <v>0</v>
      </c>
      <c r="M1161" s="2">
        <f t="shared" si="22"/>
        <v>0</v>
      </c>
      <c r="N1161" s="2">
        <f t="shared" si="25"/>
        <v>0</v>
      </c>
      <c r="T1161" s="2">
        <f t="shared" si="23"/>
        <v>0</v>
      </c>
      <c r="V1161" s="48">
        <f t="shared" si="24"/>
        <v>0</v>
      </c>
    </row>
    <row r="1162" spans="8:22" x14ac:dyDescent="0.3">
      <c r="H1162" s="2">
        <f t="shared" si="21"/>
        <v>0</v>
      </c>
      <c r="M1162" s="2">
        <f t="shared" si="22"/>
        <v>0</v>
      </c>
      <c r="N1162" s="2">
        <f t="shared" si="25"/>
        <v>0</v>
      </c>
      <c r="T1162" s="2">
        <f t="shared" si="23"/>
        <v>0</v>
      </c>
      <c r="V1162" s="48">
        <f t="shared" si="24"/>
        <v>0</v>
      </c>
    </row>
    <row r="1163" spans="8:22" x14ac:dyDescent="0.3">
      <c r="H1163" s="2">
        <f t="shared" si="21"/>
        <v>0</v>
      </c>
      <c r="M1163" s="2">
        <f t="shared" si="22"/>
        <v>0</v>
      </c>
      <c r="N1163" s="2">
        <f t="shared" si="25"/>
        <v>0</v>
      </c>
      <c r="T1163" s="2">
        <f t="shared" si="23"/>
        <v>0</v>
      </c>
      <c r="V1163" s="48">
        <f t="shared" si="24"/>
        <v>0</v>
      </c>
    </row>
    <row r="1164" spans="8:22" x14ac:dyDescent="0.3">
      <c r="H1164" s="2">
        <f t="shared" si="21"/>
        <v>0</v>
      </c>
      <c r="M1164" s="2">
        <f t="shared" si="22"/>
        <v>0</v>
      </c>
      <c r="N1164" s="2">
        <f t="shared" si="25"/>
        <v>0</v>
      </c>
      <c r="T1164" s="2">
        <f t="shared" si="23"/>
        <v>0</v>
      </c>
      <c r="V1164" s="48">
        <f t="shared" si="24"/>
        <v>0</v>
      </c>
    </row>
    <row r="1165" spans="8:22" x14ac:dyDescent="0.3">
      <c r="H1165" s="2">
        <f t="shared" si="21"/>
        <v>0</v>
      </c>
      <c r="M1165" s="2">
        <f t="shared" si="22"/>
        <v>0</v>
      </c>
      <c r="N1165" s="2">
        <f t="shared" si="25"/>
        <v>0</v>
      </c>
      <c r="T1165" s="2">
        <f t="shared" si="23"/>
        <v>0</v>
      </c>
      <c r="V1165" s="48">
        <f t="shared" si="24"/>
        <v>0</v>
      </c>
    </row>
    <row r="1166" spans="8:22" x14ac:dyDescent="0.3">
      <c r="H1166" s="2">
        <f t="shared" si="21"/>
        <v>0</v>
      </c>
      <c r="M1166" s="2">
        <f t="shared" si="22"/>
        <v>0</v>
      </c>
      <c r="N1166" s="2">
        <f t="shared" si="25"/>
        <v>0</v>
      </c>
      <c r="T1166" s="2">
        <f t="shared" si="23"/>
        <v>0</v>
      </c>
      <c r="V1166" s="48">
        <f t="shared" si="24"/>
        <v>0</v>
      </c>
    </row>
    <row r="1167" spans="8:22" x14ac:dyDescent="0.3">
      <c r="H1167" s="2">
        <f t="shared" si="21"/>
        <v>0</v>
      </c>
      <c r="M1167" s="2">
        <f t="shared" si="22"/>
        <v>0</v>
      </c>
      <c r="N1167" s="2">
        <f t="shared" si="25"/>
        <v>0</v>
      </c>
      <c r="T1167" s="2">
        <f t="shared" si="23"/>
        <v>0</v>
      </c>
      <c r="V1167" s="48">
        <f t="shared" si="24"/>
        <v>0</v>
      </c>
    </row>
    <row r="1168" spans="8:22" x14ac:dyDescent="0.3">
      <c r="H1168" s="2">
        <f t="shared" si="21"/>
        <v>0</v>
      </c>
      <c r="M1168" s="2">
        <f t="shared" si="22"/>
        <v>0</v>
      </c>
      <c r="N1168" s="2">
        <f t="shared" si="25"/>
        <v>0</v>
      </c>
      <c r="T1168" s="2">
        <f t="shared" si="23"/>
        <v>0</v>
      </c>
      <c r="V1168" s="48">
        <f t="shared" si="24"/>
        <v>0</v>
      </c>
    </row>
    <row r="1169" spans="8:22" x14ac:dyDescent="0.3">
      <c r="H1169" s="2">
        <f t="shared" si="21"/>
        <v>0</v>
      </c>
      <c r="M1169" s="2">
        <f t="shared" si="22"/>
        <v>0</v>
      </c>
      <c r="N1169" s="2">
        <f t="shared" si="25"/>
        <v>0</v>
      </c>
      <c r="T1169" s="2">
        <f t="shared" si="23"/>
        <v>0</v>
      </c>
      <c r="V1169" s="48">
        <f t="shared" si="24"/>
        <v>0</v>
      </c>
    </row>
    <row r="1170" spans="8:22" x14ac:dyDescent="0.3">
      <c r="H1170" s="2">
        <f t="shared" si="21"/>
        <v>0</v>
      </c>
      <c r="M1170" s="2">
        <f t="shared" si="22"/>
        <v>0</v>
      </c>
      <c r="N1170" s="2">
        <f t="shared" si="25"/>
        <v>0</v>
      </c>
      <c r="T1170" s="2">
        <f t="shared" si="23"/>
        <v>0</v>
      </c>
      <c r="V1170" s="48">
        <f t="shared" si="24"/>
        <v>0</v>
      </c>
    </row>
    <row r="1171" spans="8:22" x14ac:dyDescent="0.3">
      <c r="H1171" s="2">
        <f t="shared" si="21"/>
        <v>0</v>
      </c>
      <c r="M1171" s="2">
        <f t="shared" si="22"/>
        <v>0</v>
      </c>
      <c r="N1171" s="2">
        <f t="shared" si="25"/>
        <v>0</v>
      </c>
      <c r="T1171" s="2">
        <f t="shared" si="23"/>
        <v>0</v>
      </c>
      <c r="V1171" s="48">
        <f t="shared" si="24"/>
        <v>0</v>
      </c>
    </row>
    <row r="1172" spans="8:22" x14ac:dyDescent="0.3">
      <c r="H1172" s="2">
        <f t="shared" ref="H1172:H1235" si="26">F1172+G1172/2</f>
        <v>0</v>
      </c>
      <c r="M1172" s="2">
        <f t="shared" ref="M1172:M1235" si="27">K1172+L1172/2</f>
        <v>0</v>
      </c>
      <c r="N1172" s="2">
        <f t="shared" si="25"/>
        <v>0</v>
      </c>
      <c r="T1172" s="2">
        <f t="shared" ref="T1172:T1235" si="28">R1172+S1172/2</f>
        <v>0</v>
      </c>
      <c r="V1172" s="48">
        <f t="shared" ref="V1172:V1187" si="29">O1172+T1172/2</f>
        <v>0</v>
      </c>
    </row>
    <row r="1173" spans="8:22" x14ac:dyDescent="0.3">
      <c r="H1173" s="2">
        <f t="shared" si="26"/>
        <v>0</v>
      </c>
      <c r="M1173" s="2">
        <f t="shared" si="27"/>
        <v>0</v>
      </c>
      <c r="N1173" s="2">
        <f t="shared" si="25"/>
        <v>0</v>
      </c>
      <c r="T1173" s="2">
        <f t="shared" si="28"/>
        <v>0</v>
      </c>
      <c r="V1173" s="48">
        <f t="shared" si="29"/>
        <v>0</v>
      </c>
    </row>
    <row r="1174" spans="8:22" x14ac:dyDescent="0.3">
      <c r="H1174" s="2">
        <f t="shared" si="26"/>
        <v>0</v>
      </c>
      <c r="M1174" s="2">
        <f t="shared" si="27"/>
        <v>0</v>
      </c>
      <c r="N1174" s="2">
        <f t="shared" si="25"/>
        <v>0</v>
      </c>
      <c r="T1174" s="2">
        <f t="shared" si="28"/>
        <v>0</v>
      </c>
      <c r="V1174" s="48">
        <f t="shared" si="29"/>
        <v>0</v>
      </c>
    </row>
    <row r="1175" spans="8:22" x14ac:dyDescent="0.3">
      <c r="H1175" s="2">
        <f t="shared" si="26"/>
        <v>0</v>
      </c>
      <c r="M1175" s="2">
        <f t="shared" si="27"/>
        <v>0</v>
      </c>
      <c r="N1175" s="2">
        <f t="shared" si="25"/>
        <v>0</v>
      </c>
      <c r="T1175" s="2">
        <f t="shared" si="28"/>
        <v>0</v>
      </c>
      <c r="V1175" s="48">
        <f t="shared" si="29"/>
        <v>0</v>
      </c>
    </row>
    <row r="1176" spans="8:22" x14ac:dyDescent="0.3">
      <c r="H1176" s="2">
        <f t="shared" si="26"/>
        <v>0</v>
      </c>
      <c r="M1176" s="2">
        <f t="shared" si="27"/>
        <v>0</v>
      </c>
      <c r="N1176" s="2">
        <f t="shared" si="25"/>
        <v>0</v>
      </c>
      <c r="T1176" s="2">
        <f t="shared" si="28"/>
        <v>0</v>
      </c>
      <c r="V1176" s="48">
        <f t="shared" si="29"/>
        <v>0</v>
      </c>
    </row>
    <row r="1177" spans="8:22" x14ac:dyDescent="0.3">
      <c r="H1177" s="2">
        <f t="shared" si="26"/>
        <v>0</v>
      </c>
      <c r="M1177" s="2">
        <f t="shared" si="27"/>
        <v>0</v>
      </c>
      <c r="N1177" s="2">
        <f t="shared" si="25"/>
        <v>0</v>
      </c>
      <c r="T1177" s="2">
        <f t="shared" si="28"/>
        <v>0</v>
      </c>
      <c r="V1177" s="48">
        <f t="shared" si="29"/>
        <v>0</v>
      </c>
    </row>
    <row r="1178" spans="8:22" x14ac:dyDescent="0.3">
      <c r="H1178" s="2">
        <f t="shared" si="26"/>
        <v>0</v>
      </c>
      <c r="M1178" s="2">
        <f t="shared" si="27"/>
        <v>0</v>
      </c>
      <c r="N1178" s="2">
        <f t="shared" si="25"/>
        <v>0</v>
      </c>
      <c r="T1178" s="2">
        <f t="shared" si="28"/>
        <v>0</v>
      </c>
      <c r="V1178" s="48">
        <f t="shared" si="29"/>
        <v>0</v>
      </c>
    </row>
    <row r="1179" spans="8:22" x14ac:dyDescent="0.3">
      <c r="H1179" s="2">
        <f t="shared" si="26"/>
        <v>0</v>
      </c>
      <c r="M1179" s="2">
        <f t="shared" si="27"/>
        <v>0</v>
      </c>
      <c r="N1179" s="2">
        <f t="shared" si="25"/>
        <v>0</v>
      </c>
      <c r="T1179" s="2">
        <f t="shared" si="28"/>
        <v>0</v>
      </c>
      <c r="V1179" s="48">
        <f t="shared" si="29"/>
        <v>0</v>
      </c>
    </row>
    <row r="1180" spans="8:22" x14ac:dyDescent="0.3">
      <c r="H1180" s="2">
        <f t="shared" si="26"/>
        <v>0</v>
      </c>
      <c r="M1180" s="2">
        <f t="shared" si="27"/>
        <v>0</v>
      </c>
      <c r="N1180" s="2">
        <f t="shared" si="25"/>
        <v>0</v>
      </c>
      <c r="T1180" s="2">
        <f t="shared" si="28"/>
        <v>0</v>
      </c>
      <c r="V1180" s="48">
        <f t="shared" si="29"/>
        <v>0</v>
      </c>
    </row>
    <row r="1181" spans="8:22" x14ac:dyDescent="0.3">
      <c r="H1181" s="2">
        <f t="shared" si="26"/>
        <v>0</v>
      </c>
      <c r="M1181" s="2">
        <f t="shared" si="27"/>
        <v>0</v>
      </c>
      <c r="N1181" s="2">
        <f t="shared" si="25"/>
        <v>0</v>
      </c>
      <c r="T1181" s="2">
        <f t="shared" si="28"/>
        <v>0</v>
      </c>
      <c r="V1181" s="48">
        <f t="shared" si="29"/>
        <v>0</v>
      </c>
    </row>
    <row r="1182" spans="8:22" x14ac:dyDescent="0.3">
      <c r="H1182" s="2">
        <f t="shared" si="26"/>
        <v>0</v>
      </c>
      <c r="M1182" s="2">
        <f t="shared" si="27"/>
        <v>0</v>
      </c>
      <c r="N1182" s="2">
        <f t="shared" si="25"/>
        <v>0</v>
      </c>
      <c r="T1182" s="2">
        <f t="shared" si="28"/>
        <v>0</v>
      </c>
      <c r="V1182" s="48">
        <f t="shared" si="29"/>
        <v>0</v>
      </c>
    </row>
    <row r="1183" spans="8:22" x14ac:dyDescent="0.3">
      <c r="H1183" s="2">
        <f t="shared" si="26"/>
        <v>0</v>
      </c>
      <c r="M1183" s="2">
        <f t="shared" si="27"/>
        <v>0</v>
      </c>
      <c r="N1183" s="2">
        <f t="shared" si="25"/>
        <v>0</v>
      </c>
      <c r="T1183" s="2">
        <f t="shared" si="28"/>
        <v>0</v>
      </c>
      <c r="V1183" s="48">
        <f t="shared" si="29"/>
        <v>0</v>
      </c>
    </row>
    <row r="1184" spans="8:22" x14ac:dyDescent="0.3">
      <c r="H1184" s="2">
        <f t="shared" si="26"/>
        <v>0</v>
      </c>
      <c r="M1184" s="2">
        <f t="shared" si="27"/>
        <v>0</v>
      </c>
      <c r="N1184" s="2">
        <f t="shared" si="25"/>
        <v>0</v>
      </c>
      <c r="T1184" s="2">
        <f t="shared" si="28"/>
        <v>0</v>
      </c>
      <c r="V1184" s="48">
        <f t="shared" si="29"/>
        <v>0</v>
      </c>
    </row>
    <row r="1185" spans="8:22" x14ac:dyDescent="0.3">
      <c r="H1185" s="2">
        <f t="shared" si="26"/>
        <v>0</v>
      </c>
      <c r="M1185" s="2">
        <f t="shared" si="27"/>
        <v>0</v>
      </c>
      <c r="N1185" s="2">
        <f t="shared" si="25"/>
        <v>0</v>
      </c>
      <c r="T1185" s="2">
        <f t="shared" si="28"/>
        <v>0</v>
      </c>
      <c r="V1185" s="48">
        <f t="shared" si="29"/>
        <v>0</v>
      </c>
    </row>
    <row r="1186" spans="8:22" x14ac:dyDescent="0.3">
      <c r="H1186" s="2">
        <f t="shared" si="26"/>
        <v>0</v>
      </c>
      <c r="M1186" s="2">
        <f t="shared" si="27"/>
        <v>0</v>
      </c>
      <c r="N1186" s="2">
        <f t="shared" si="25"/>
        <v>0</v>
      </c>
      <c r="T1186" s="2">
        <f t="shared" si="28"/>
        <v>0</v>
      </c>
      <c r="V1186" s="48">
        <f t="shared" si="29"/>
        <v>0</v>
      </c>
    </row>
    <row r="1187" spans="8:22" x14ac:dyDescent="0.3">
      <c r="H1187" s="2">
        <f t="shared" si="26"/>
        <v>0</v>
      </c>
      <c r="M1187" s="2">
        <f t="shared" si="27"/>
        <v>0</v>
      </c>
      <c r="N1187" s="2">
        <f t="shared" si="25"/>
        <v>0</v>
      </c>
      <c r="T1187" s="2">
        <f t="shared" si="28"/>
        <v>0</v>
      </c>
      <c r="V1187" s="48">
        <f t="shared" si="29"/>
        <v>0</v>
      </c>
    </row>
    <row r="1188" spans="8:22" x14ac:dyDescent="0.3">
      <c r="H1188" s="2">
        <f t="shared" si="26"/>
        <v>0</v>
      </c>
      <c r="M1188" s="2">
        <f t="shared" si="27"/>
        <v>0</v>
      </c>
      <c r="N1188" s="2">
        <f t="shared" si="25"/>
        <v>0</v>
      </c>
      <c r="T1188" s="2">
        <f t="shared" si="28"/>
        <v>0</v>
      </c>
    </row>
    <row r="1189" spans="8:22" x14ac:dyDescent="0.3">
      <c r="H1189" s="2">
        <f t="shared" si="26"/>
        <v>0</v>
      </c>
      <c r="M1189" s="2">
        <f t="shared" si="27"/>
        <v>0</v>
      </c>
      <c r="N1189" s="2">
        <f t="shared" si="25"/>
        <v>0</v>
      </c>
      <c r="T1189" s="2">
        <f t="shared" si="28"/>
        <v>0</v>
      </c>
    </row>
    <row r="1190" spans="8:22" x14ac:dyDescent="0.3">
      <c r="H1190" s="2">
        <f t="shared" si="26"/>
        <v>0</v>
      </c>
      <c r="M1190" s="2">
        <f t="shared" si="27"/>
        <v>0</v>
      </c>
      <c r="N1190" s="2">
        <f t="shared" si="25"/>
        <v>0</v>
      </c>
      <c r="T1190" s="2">
        <f t="shared" si="28"/>
        <v>0</v>
      </c>
    </row>
    <row r="1191" spans="8:22" x14ac:dyDescent="0.3">
      <c r="H1191" s="2">
        <f t="shared" si="26"/>
        <v>0</v>
      </c>
      <c r="M1191" s="2">
        <f t="shared" si="27"/>
        <v>0</v>
      </c>
      <c r="N1191" s="2">
        <f t="shared" si="25"/>
        <v>0</v>
      </c>
      <c r="T1191" s="2">
        <f t="shared" si="28"/>
        <v>0</v>
      </c>
    </row>
    <row r="1192" spans="8:22" x14ac:dyDescent="0.3">
      <c r="H1192" s="2">
        <f t="shared" si="26"/>
        <v>0</v>
      </c>
      <c r="M1192" s="2">
        <f t="shared" si="27"/>
        <v>0</v>
      </c>
      <c r="N1192" s="2">
        <f t="shared" si="25"/>
        <v>0</v>
      </c>
      <c r="T1192" s="2">
        <f t="shared" si="28"/>
        <v>0</v>
      </c>
    </row>
    <row r="1193" spans="8:22" x14ac:dyDescent="0.3">
      <c r="H1193" s="2">
        <f t="shared" si="26"/>
        <v>0</v>
      </c>
      <c r="M1193" s="2">
        <f t="shared" si="27"/>
        <v>0</v>
      </c>
      <c r="N1193" s="2">
        <f t="shared" si="25"/>
        <v>0</v>
      </c>
      <c r="T1193" s="2">
        <f t="shared" si="28"/>
        <v>0</v>
      </c>
    </row>
    <row r="1194" spans="8:22" x14ac:dyDescent="0.3">
      <c r="H1194" s="2">
        <f t="shared" si="26"/>
        <v>0</v>
      </c>
      <c r="M1194" s="2">
        <f t="shared" si="27"/>
        <v>0</v>
      </c>
      <c r="N1194" s="2">
        <f t="shared" si="25"/>
        <v>0</v>
      </c>
      <c r="T1194" s="2">
        <f t="shared" si="28"/>
        <v>0</v>
      </c>
    </row>
    <row r="1195" spans="8:22" x14ac:dyDescent="0.3">
      <c r="H1195" s="2">
        <f t="shared" si="26"/>
        <v>0</v>
      </c>
      <c r="M1195" s="2">
        <f t="shared" si="27"/>
        <v>0</v>
      </c>
      <c r="N1195" s="2">
        <f t="shared" si="25"/>
        <v>0</v>
      </c>
      <c r="T1195" s="2">
        <f t="shared" si="28"/>
        <v>0</v>
      </c>
    </row>
    <row r="1196" spans="8:22" x14ac:dyDescent="0.3">
      <c r="H1196" s="2">
        <f t="shared" si="26"/>
        <v>0</v>
      </c>
      <c r="M1196" s="2">
        <f t="shared" si="27"/>
        <v>0</v>
      </c>
      <c r="N1196" s="2">
        <f t="shared" si="25"/>
        <v>0</v>
      </c>
      <c r="T1196" s="2">
        <f t="shared" si="28"/>
        <v>0</v>
      </c>
    </row>
    <row r="1197" spans="8:22" x14ac:dyDescent="0.3">
      <c r="H1197" s="2">
        <f t="shared" si="26"/>
        <v>0</v>
      </c>
      <c r="M1197" s="2">
        <f t="shared" si="27"/>
        <v>0</v>
      </c>
      <c r="N1197" s="2">
        <f t="shared" si="25"/>
        <v>0</v>
      </c>
      <c r="T1197" s="2">
        <f t="shared" si="28"/>
        <v>0</v>
      </c>
    </row>
    <row r="1198" spans="8:22" x14ac:dyDescent="0.3">
      <c r="H1198" s="2">
        <f t="shared" si="26"/>
        <v>0</v>
      </c>
      <c r="M1198" s="2">
        <f t="shared" si="27"/>
        <v>0</v>
      </c>
      <c r="N1198" s="2">
        <f t="shared" si="25"/>
        <v>0</v>
      </c>
      <c r="T1198" s="2">
        <f t="shared" si="28"/>
        <v>0</v>
      </c>
    </row>
    <row r="1199" spans="8:22" x14ac:dyDescent="0.3">
      <c r="H1199" s="2">
        <f t="shared" si="26"/>
        <v>0</v>
      </c>
      <c r="M1199" s="2">
        <f t="shared" si="27"/>
        <v>0</v>
      </c>
      <c r="N1199" s="2">
        <f t="shared" si="25"/>
        <v>0</v>
      </c>
      <c r="T1199" s="2">
        <f t="shared" si="28"/>
        <v>0</v>
      </c>
    </row>
    <row r="1200" spans="8:22" x14ac:dyDescent="0.3">
      <c r="H1200" s="2">
        <f t="shared" si="26"/>
        <v>0</v>
      </c>
      <c r="M1200" s="2">
        <f t="shared" si="27"/>
        <v>0</v>
      </c>
      <c r="N1200" s="2">
        <f t="shared" si="25"/>
        <v>0</v>
      </c>
      <c r="T1200" s="2">
        <f t="shared" si="28"/>
        <v>0</v>
      </c>
    </row>
    <row r="1201" spans="8:20" x14ac:dyDescent="0.3">
      <c r="H1201" s="2">
        <f t="shared" si="26"/>
        <v>0</v>
      </c>
      <c r="M1201" s="2">
        <f t="shared" si="27"/>
        <v>0</v>
      </c>
      <c r="N1201" s="2">
        <f t="shared" si="25"/>
        <v>0</v>
      </c>
      <c r="T1201" s="2">
        <f t="shared" si="28"/>
        <v>0</v>
      </c>
    </row>
    <row r="1202" spans="8:20" x14ac:dyDescent="0.3">
      <c r="H1202" s="2">
        <f t="shared" si="26"/>
        <v>0</v>
      </c>
      <c r="M1202" s="2">
        <f t="shared" si="27"/>
        <v>0</v>
      </c>
      <c r="N1202" s="2">
        <f t="shared" si="25"/>
        <v>0</v>
      </c>
      <c r="T1202" s="2">
        <f t="shared" si="28"/>
        <v>0</v>
      </c>
    </row>
    <row r="1203" spans="8:20" x14ac:dyDescent="0.3">
      <c r="H1203" s="2">
        <f t="shared" si="26"/>
        <v>0</v>
      </c>
      <c r="M1203" s="2">
        <f t="shared" si="27"/>
        <v>0</v>
      </c>
      <c r="N1203" s="2">
        <f t="shared" si="25"/>
        <v>0</v>
      </c>
      <c r="T1203" s="2">
        <f t="shared" si="28"/>
        <v>0</v>
      </c>
    </row>
    <row r="1204" spans="8:20" x14ac:dyDescent="0.3">
      <c r="H1204" s="2">
        <f t="shared" si="26"/>
        <v>0</v>
      </c>
      <c r="M1204" s="2">
        <f t="shared" si="27"/>
        <v>0</v>
      </c>
      <c r="N1204" s="2">
        <f t="shared" si="25"/>
        <v>0</v>
      </c>
      <c r="T1204" s="2">
        <f t="shared" si="28"/>
        <v>0</v>
      </c>
    </row>
    <row r="1205" spans="8:20" x14ac:dyDescent="0.3">
      <c r="H1205" s="2">
        <f t="shared" si="26"/>
        <v>0</v>
      </c>
      <c r="M1205" s="2">
        <f t="shared" si="27"/>
        <v>0</v>
      </c>
      <c r="N1205" s="2">
        <f t="shared" si="25"/>
        <v>0</v>
      </c>
      <c r="T1205" s="2">
        <f t="shared" si="28"/>
        <v>0</v>
      </c>
    </row>
    <row r="1206" spans="8:20" x14ac:dyDescent="0.3">
      <c r="H1206" s="2">
        <f t="shared" si="26"/>
        <v>0</v>
      </c>
      <c r="M1206" s="2">
        <f t="shared" si="27"/>
        <v>0</v>
      </c>
      <c r="N1206" s="2">
        <f t="shared" si="25"/>
        <v>0</v>
      </c>
      <c r="T1206" s="2">
        <f t="shared" si="28"/>
        <v>0</v>
      </c>
    </row>
    <row r="1207" spans="8:20" x14ac:dyDescent="0.3">
      <c r="H1207" s="2">
        <f t="shared" si="26"/>
        <v>0</v>
      </c>
      <c r="M1207" s="2">
        <f t="shared" si="27"/>
        <v>0</v>
      </c>
      <c r="N1207" s="2">
        <f t="shared" si="25"/>
        <v>0</v>
      </c>
      <c r="T1207" s="2">
        <f t="shared" si="28"/>
        <v>0</v>
      </c>
    </row>
    <row r="1208" spans="8:20" x14ac:dyDescent="0.3">
      <c r="H1208" s="2">
        <f t="shared" si="26"/>
        <v>0</v>
      </c>
      <c r="M1208" s="2">
        <f t="shared" si="27"/>
        <v>0</v>
      </c>
      <c r="N1208" s="2">
        <f t="shared" si="25"/>
        <v>0</v>
      </c>
      <c r="T1208" s="2">
        <f t="shared" si="28"/>
        <v>0</v>
      </c>
    </row>
    <row r="1209" spans="8:20" x14ac:dyDescent="0.3">
      <c r="H1209" s="2">
        <f t="shared" si="26"/>
        <v>0</v>
      </c>
      <c r="M1209" s="2">
        <f t="shared" si="27"/>
        <v>0</v>
      </c>
      <c r="N1209" s="2">
        <f t="shared" si="25"/>
        <v>0</v>
      </c>
      <c r="T1209" s="2">
        <f t="shared" si="28"/>
        <v>0</v>
      </c>
    </row>
    <row r="1210" spans="8:20" x14ac:dyDescent="0.3">
      <c r="H1210" s="2">
        <f t="shared" si="26"/>
        <v>0</v>
      </c>
      <c r="M1210" s="2">
        <f t="shared" si="27"/>
        <v>0</v>
      </c>
      <c r="N1210" s="2">
        <f t="shared" si="25"/>
        <v>0</v>
      </c>
      <c r="T1210" s="2">
        <f t="shared" si="28"/>
        <v>0</v>
      </c>
    </row>
    <row r="1211" spans="8:20" x14ac:dyDescent="0.3">
      <c r="H1211" s="2">
        <f t="shared" si="26"/>
        <v>0</v>
      </c>
      <c r="M1211" s="2">
        <f t="shared" si="27"/>
        <v>0</v>
      </c>
      <c r="N1211" s="2">
        <f t="shared" si="25"/>
        <v>0</v>
      </c>
      <c r="T1211" s="2">
        <f t="shared" si="28"/>
        <v>0</v>
      </c>
    </row>
    <row r="1212" spans="8:20" x14ac:dyDescent="0.3">
      <c r="H1212" s="2">
        <f t="shared" si="26"/>
        <v>0</v>
      </c>
      <c r="M1212" s="2">
        <f t="shared" si="27"/>
        <v>0</v>
      </c>
      <c r="N1212" s="2">
        <f t="shared" si="25"/>
        <v>0</v>
      </c>
      <c r="T1212" s="2">
        <f t="shared" si="28"/>
        <v>0</v>
      </c>
    </row>
    <row r="1213" spans="8:20" x14ac:dyDescent="0.3">
      <c r="H1213" s="2">
        <f t="shared" si="26"/>
        <v>0</v>
      </c>
      <c r="M1213" s="2">
        <f t="shared" si="27"/>
        <v>0</v>
      </c>
      <c r="N1213" s="2">
        <f t="shared" si="25"/>
        <v>0</v>
      </c>
      <c r="T1213" s="2">
        <f t="shared" si="28"/>
        <v>0</v>
      </c>
    </row>
    <row r="1214" spans="8:20" x14ac:dyDescent="0.3">
      <c r="H1214" s="2">
        <f t="shared" si="26"/>
        <v>0</v>
      </c>
      <c r="M1214" s="2">
        <f t="shared" si="27"/>
        <v>0</v>
      </c>
      <c r="N1214" s="2">
        <f t="shared" si="25"/>
        <v>0</v>
      </c>
      <c r="T1214" s="2">
        <f t="shared" si="28"/>
        <v>0</v>
      </c>
    </row>
    <row r="1215" spans="8:20" x14ac:dyDescent="0.3">
      <c r="H1215" s="2">
        <f t="shared" si="26"/>
        <v>0</v>
      </c>
      <c r="M1215" s="2">
        <f t="shared" si="27"/>
        <v>0</v>
      </c>
      <c r="N1215" s="2">
        <f t="shared" si="25"/>
        <v>0</v>
      </c>
      <c r="T1215" s="2">
        <f t="shared" si="28"/>
        <v>0</v>
      </c>
    </row>
    <row r="1216" spans="8:20" x14ac:dyDescent="0.3">
      <c r="H1216" s="2">
        <f t="shared" si="26"/>
        <v>0</v>
      </c>
      <c r="M1216" s="2">
        <f t="shared" si="27"/>
        <v>0</v>
      </c>
      <c r="N1216" s="2">
        <f t="shared" si="25"/>
        <v>0</v>
      </c>
      <c r="T1216" s="2">
        <f t="shared" si="28"/>
        <v>0</v>
      </c>
    </row>
    <row r="1217" spans="8:20" x14ac:dyDescent="0.3">
      <c r="H1217" s="2">
        <f t="shared" si="26"/>
        <v>0</v>
      </c>
      <c r="M1217" s="2">
        <f t="shared" si="27"/>
        <v>0</v>
      </c>
      <c r="N1217" s="2">
        <f t="shared" ref="N1217:N1280" si="30">(E1217+J1217)/2</f>
        <v>0</v>
      </c>
      <c r="T1217" s="2">
        <f t="shared" si="28"/>
        <v>0</v>
      </c>
    </row>
    <row r="1218" spans="8:20" x14ac:dyDescent="0.3">
      <c r="H1218" s="2">
        <f t="shared" si="26"/>
        <v>0</v>
      </c>
      <c r="M1218" s="2">
        <f t="shared" si="27"/>
        <v>0</v>
      </c>
      <c r="N1218" s="2">
        <f t="shared" si="30"/>
        <v>0</v>
      </c>
      <c r="T1218" s="2">
        <f t="shared" si="28"/>
        <v>0</v>
      </c>
    </row>
    <row r="1219" spans="8:20" x14ac:dyDescent="0.3">
      <c r="H1219" s="2">
        <f t="shared" si="26"/>
        <v>0</v>
      </c>
      <c r="M1219" s="2">
        <f t="shared" si="27"/>
        <v>0</v>
      </c>
      <c r="N1219" s="2">
        <f t="shared" si="30"/>
        <v>0</v>
      </c>
      <c r="T1219" s="2">
        <f t="shared" si="28"/>
        <v>0</v>
      </c>
    </row>
    <row r="1220" spans="8:20" x14ac:dyDescent="0.3">
      <c r="H1220" s="2">
        <f t="shared" si="26"/>
        <v>0</v>
      </c>
      <c r="M1220" s="2">
        <f t="shared" si="27"/>
        <v>0</v>
      </c>
      <c r="N1220" s="2">
        <f t="shared" si="30"/>
        <v>0</v>
      </c>
      <c r="T1220" s="2">
        <f t="shared" si="28"/>
        <v>0</v>
      </c>
    </row>
    <row r="1221" spans="8:20" x14ac:dyDescent="0.3">
      <c r="H1221" s="2">
        <f t="shared" si="26"/>
        <v>0</v>
      </c>
      <c r="M1221" s="2">
        <f t="shared" si="27"/>
        <v>0</v>
      </c>
      <c r="N1221" s="2">
        <f t="shared" si="30"/>
        <v>0</v>
      </c>
      <c r="T1221" s="2">
        <f t="shared" si="28"/>
        <v>0</v>
      </c>
    </row>
    <row r="1222" spans="8:20" x14ac:dyDescent="0.3">
      <c r="H1222" s="2">
        <f t="shared" si="26"/>
        <v>0</v>
      </c>
      <c r="M1222" s="2">
        <f t="shared" si="27"/>
        <v>0</v>
      </c>
      <c r="N1222" s="2">
        <f t="shared" si="30"/>
        <v>0</v>
      </c>
      <c r="T1222" s="2">
        <f t="shared" si="28"/>
        <v>0</v>
      </c>
    </row>
    <row r="1223" spans="8:20" x14ac:dyDescent="0.3">
      <c r="H1223" s="2">
        <f t="shared" si="26"/>
        <v>0</v>
      </c>
      <c r="M1223" s="2">
        <f t="shared" si="27"/>
        <v>0</v>
      </c>
      <c r="N1223" s="2">
        <f t="shared" si="30"/>
        <v>0</v>
      </c>
      <c r="T1223" s="2">
        <f t="shared" si="28"/>
        <v>0</v>
      </c>
    </row>
    <row r="1224" spans="8:20" x14ac:dyDescent="0.3">
      <c r="H1224" s="2">
        <f t="shared" si="26"/>
        <v>0</v>
      </c>
      <c r="M1224" s="2">
        <f t="shared" si="27"/>
        <v>0</v>
      </c>
      <c r="N1224" s="2">
        <f t="shared" si="30"/>
        <v>0</v>
      </c>
      <c r="T1224" s="2">
        <f t="shared" si="28"/>
        <v>0</v>
      </c>
    </row>
    <row r="1225" spans="8:20" x14ac:dyDescent="0.3">
      <c r="H1225" s="2">
        <f t="shared" si="26"/>
        <v>0</v>
      </c>
      <c r="M1225" s="2">
        <f t="shared" si="27"/>
        <v>0</v>
      </c>
      <c r="N1225" s="2">
        <f t="shared" si="30"/>
        <v>0</v>
      </c>
      <c r="T1225" s="2">
        <f t="shared" si="28"/>
        <v>0</v>
      </c>
    </row>
    <row r="1226" spans="8:20" x14ac:dyDescent="0.3">
      <c r="H1226" s="2">
        <f t="shared" si="26"/>
        <v>0</v>
      </c>
      <c r="M1226" s="2">
        <f t="shared" si="27"/>
        <v>0</v>
      </c>
      <c r="N1226" s="2">
        <f t="shared" si="30"/>
        <v>0</v>
      </c>
      <c r="T1226" s="2">
        <f t="shared" si="28"/>
        <v>0</v>
      </c>
    </row>
    <row r="1227" spans="8:20" x14ac:dyDescent="0.3">
      <c r="H1227" s="2">
        <f t="shared" si="26"/>
        <v>0</v>
      </c>
      <c r="M1227" s="2">
        <f t="shared" si="27"/>
        <v>0</v>
      </c>
      <c r="N1227" s="2">
        <f t="shared" si="30"/>
        <v>0</v>
      </c>
      <c r="T1227" s="2">
        <f t="shared" si="28"/>
        <v>0</v>
      </c>
    </row>
    <row r="1228" spans="8:20" x14ac:dyDescent="0.3">
      <c r="H1228" s="2">
        <f t="shared" si="26"/>
        <v>0</v>
      </c>
      <c r="M1228" s="2">
        <f t="shared" si="27"/>
        <v>0</v>
      </c>
      <c r="N1228" s="2">
        <f t="shared" si="30"/>
        <v>0</v>
      </c>
      <c r="T1228" s="2">
        <f t="shared" si="28"/>
        <v>0</v>
      </c>
    </row>
    <row r="1229" spans="8:20" x14ac:dyDescent="0.3">
      <c r="H1229" s="2">
        <f t="shared" si="26"/>
        <v>0</v>
      </c>
      <c r="M1229" s="2">
        <f t="shared" si="27"/>
        <v>0</v>
      </c>
      <c r="N1229" s="2">
        <f t="shared" si="30"/>
        <v>0</v>
      </c>
      <c r="T1229" s="2">
        <f t="shared" si="28"/>
        <v>0</v>
      </c>
    </row>
    <row r="1230" spans="8:20" x14ac:dyDescent="0.3">
      <c r="H1230" s="2">
        <f t="shared" si="26"/>
        <v>0</v>
      </c>
      <c r="M1230" s="2">
        <f t="shared" si="27"/>
        <v>0</v>
      </c>
      <c r="N1230" s="2">
        <f t="shared" si="30"/>
        <v>0</v>
      </c>
      <c r="T1230" s="2">
        <f t="shared" si="28"/>
        <v>0</v>
      </c>
    </row>
    <row r="1231" spans="8:20" x14ac:dyDescent="0.3">
      <c r="H1231" s="2">
        <f t="shared" si="26"/>
        <v>0</v>
      </c>
      <c r="M1231" s="2">
        <f t="shared" si="27"/>
        <v>0</v>
      </c>
      <c r="N1231" s="2">
        <f t="shared" si="30"/>
        <v>0</v>
      </c>
      <c r="T1231" s="2">
        <f t="shared" si="28"/>
        <v>0</v>
      </c>
    </row>
    <row r="1232" spans="8:20" x14ac:dyDescent="0.3">
      <c r="H1232" s="2">
        <f t="shared" si="26"/>
        <v>0</v>
      </c>
      <c r="M1232" s="2">
        <f t="shared" si="27"/>
        <v>0</v>
      </c>
      <c r="N1232" s="2">
        <f t="shared" si="30"/>
        <v>0</v>
      </c>
      <c r="T1232" s="2">
        <f t="shared" si="28"/>
        <v>0</v>
      </c>
    </row>
    <row r="1233" spans="8:20" x14ac:dyDescent="0.3">
      <c r="H1233" s="2">
        <f t="shared" si="26"/>
        <v>0</v>
      </c>
      <c r="M1233" s="2">
        <f t="shared" si="27"/>
        <v>0</v>
      </c>
      <c r="N1233" s="2">
        <f t="shared" si="30"/>
        <v>0</v>
      </c>
      <c r="T1233" s="2">
        <f t="shared" si="28"/>
        <v>0</v>
      </c>
    </row>
    <row r="1234" spans="8:20" x14ac:dyDescent="0.3">
      <c r="H1234" s="2">
        <f t="shared" si="26"/>
        <v>0</v>
      </c>
      <c r="M1234" s="2">
        <f t="shared" si="27"/>
        <v>0</v>
      </c>
      <c r="N1234" s="2">
        <f t="shared" si="30"/>
        <v>0</v>
      </c>
      <c r="T1234" s="2">
        <f t="shared" si="28"/>
        <v>0</v>
      </c>
    </row>
    <row r="1235" spans="8:20" x14ac:dyDescent="0.3">
      <c r="H1235" s="2">
        <f t="shared" si="26"/>
        <v>0</v>
      </c>
      <c r="M1235" s="2">
        <f t="shared" si="27"/>
        <v>0</v>
      </c>
      <c r="N1235" s="2">
        <f t="shared" si="30"/>
        <v>0</v>
      </c>
      <c r="T1235" s="2">
        <f t="shared" si="28"/>
        <v>0</v>
      </c>
    </row>
    <row r="1236" spans="8:20" x14ac:dyDescent="0.3">
      <c r="H1236" s="2">
        <f t="shared" ref="H1236:H1299" si="31">F1236+G1236/2</f>
        <v>0</v>
      </c>
      <c r="M1236" s="2">
        <f t="shared" ref="M1236:M1299" si="32">K1236+L1236/2</f>
        <v>0</v>
      </c>
      <c r="N1236" s="2">
        <f t="shared" si="30"/>
        <v>0</v>
      </c>
      <c r="T1236" s="2">
        <f t="shared" ref="T1236:T1299" si="33">R1236+S1236/2</f>
        <v>0</v>
      </c>
    </row>
    <row r="1237" spans="8:20" x14ac:dyDescent="0.3">
      <c r="H1237" s="2">
        <f t="shared" si="31"/>
        <v>0</v>
      </c>
      <c r="M1237" s="2">
        <f t="shared" si="32"/>
        <v>0</v>
      </c>
      <c r="N1237" s="2">
        <f t="shared" si="30"/>
        <v>0</v>
      </c>
      <c r="T1237" s="2">
        <f t="shared" si="33"/>
        <v>0</v>
      </c>
    </row>
    <row r="1238" spans="8:20" x14ac:dyDescent="0.3">
      <c r="H1238" s="2">
        <f t="shared" si="31"/>
        <v>0</v>
      </c>
      <c r="M1238" s="2">
        <f t="shared" si="32"/>
        <v>0</v>
      </c>
      <c r="N1238" s="2">
        <f t="shared" si="30"/>
        <v>0</v>
      </c>
      <c r="T1238" s="2">
        <f t="shared" si="33"/>
        <v>0</v>
      </c>
    </row>
    <row r="1239" spans="8:20" x14ac:dyDescent="0.3">
      <c r="H1239" s="2">
        <f t="shared" si="31"/>
        <v>0</v>
      </c>
      <c r="M1239" s="2">
        <f t="shared" si="32"/>
        <v>0</v>
      </c>
      <c r="N1239" s="2">
        <f t="shared" si="30"/>
        <v>0</v>
      </c>
      <c r="T1239" s="2">
        <f t="shared" si="33"/>
        <v>0</v>
      </c>
    </row>
    <row r="1240" spans="8:20" x14ac:dyDescent="0.3">
      <c r="H1240" s="2">
        <f t="shared" si="31"/>
        <v>0</v>
      </c>
      <c r="M1240" s="2">
        <f t="shared" si="32"/>
        <v>0</v>
      </c>
      <c r="N1240" s="2">
        <f t="shared" si="30"/>
        <v>0</v>
      </c>
      <c r="T1240" s="2">
        <f t="shared" si="33"/>
        <v>0</v>
      </c>
    </row>
    <row r="1241" spans="8:20" x14ac:dyDescent="0.3">
      <c r="H1241" s="2">
        <f t="shared" si="31"/>
        <v>0</v>
      </c>
      <c r="M1241" s="2">
        <f t="shared" si="32"/>
        <v>0</v>
      </c>
      <c r="N1241" s="2">
        <f t="shared" si="30"/>
        <v>0</v>
      </c>
      <c r="T1241" s="2">
        <f t="shared" si="33"/>
        <v>0</v>
      </c>
    </row>
    <row r="1242" spans="8:20" x14ac:dyDescent="0.3">
      <c r="H1242" s="2">
        <f t="shared" si="31"/>
        <v>0</v>
      </c>
      <c r="M1242" s="2">
        <f t="shared" si="32"/>
        <v>0</v>
      </c>
      <c r="N1242" s="2">
        <f t="shared" si="30"/>
        <v>0</v>
      </c>
      <c r="T1242" s="2">
        <f t="shared" si="33"/>
        <v>0</v>
      </c>
    </row>
    <row r="1243" spans="8:20" x14ac:dyDescent="0.3">
      <c r="H1243" s="2">
        <f t="shared" si="31"/>
        <v>0</v>
      </c>
      <c r="M1243" s="2">
        <f t="shared" si="32"/>
        <v>0</v>
      </c>
      <c r="N1243" s="2">
        <f t="shared" si="30"/>
        <v>0</v>
      </c>
      <c r="T1243" s="2">
        <f t="shared" si="33"/>
        <v>0</v>
      </c>
    </row>
    <row r="1244" spans="8:20" x14ac:dyDescent="0.3">
      <c r="H1244" s="2">
        <f t="shared" si="31"/>
        <v>0</v>
      </c>
      <c r="M1244" s="2">
        <f t="shared" si="32"/>
        <v>0</v>
      </c>
      <c r="N1244" s="2">
        <f t="shared" si="30"/>
        <v>0</v>
      </c>
      <c r="T1244" s="2">
        <f t="shared" si="33"/>
        <v>0</v>
      </c>
    </row>
    <row r="1245" spans="8:20" x14ac:dyDescent="0.3">
      <c r="H1245" s="2">
        <f t="shared" si="31"/>
        <v>0</v>
      </c>
      <c r="M1245" s="2">
        <f t="shared" si="32"/>
        <v>0</v>
      </c>
      <c r="N1245" s="2">
        <f t="shared" si="30"/>
        <v>0</v>
      </c>
      <c r="T1245" s="2">
        <f t="shared" si="33"/>
        <v>0</v>
      </c>
    </row>
    <row r="1246" spans="8:20" x14ac:dyDescent="0.3">
      <c r="H1246" s="2">
        <f t="shared" si="31"/>
        <v>0</v>
      </c>
      <c r="M1246" s="2">
        <f t="shared" si="32"/>
        <v>0</v>
      </c>
      <c r="N1246" s="2">
        <f t="shared" si="30"/>
        <v>0</v>
      </c>
      <c r="T1246" s="2">
        <f t="shared" si="33"/>
        <v>0</v>
      </c>
    </row>
    <row r="1247" spans="8:20" x14ac:dyDescent="0.3">
      <c r="H1247" s="2">
        <f t="shared" si="31"/>
        <v>0</v>
      </c>
      <c r="M1247" s="2">
        <f t="shared" si="32"/>
        <v>0</v>
      </c>
      <c r="N1247" s="2">
        <f t="shared" si="30"/>
        <v>0</v>
      </c>
      <c r="T1247" s="2">
        <f t="shared" si="33"/>
        <v>0</v>
      </c>
    </row>
    <row r="1248" spans="8:20" x14ac:dyDescent="0.3">
      <c r="H1248" s="2">
        <f t="shared" si="31"/>
        <v>0</v>
      </c>
      <c r="M1248" s="2">
        <f t="shared" si="32"/>
        <v>0</v>
      </c>
      <c r="N1248" s="2">
        <f t="shared" si="30"/>
        <v>0</v>
      </c>
      <c r="T1248" s="2">
        <f t="shared" si="33"/>
        <v>0</v>
      </c>
    </row>
    <row r="1249" spans="8:20" x14ac:dyDescent="0.3">
      <c r="H1249" s="2">
        <f t="shared" si="31"/>
        <v>0</v>
      </c>
      <c r="M1249" s="2">
        <f t="shared" si="32"/>
        <v>0</v>
      </c>
      <c r="N1249" s="2">
        <f t="shared" si="30"/>
        <v>0</v>
      </c>
      <c r="T1249" s="2">
        <f t="shared" si="33"/>
        <v>0</v>
      </c>
    </row>
    <row r="1250" spans="8:20" x14ac:dyDescent="0.3">
      <c r="H1250" s="2">
        <f t="shared" si="31"/>
        <v>0</v>
      </c>
      <c r="M1250" s="2">
        <f t="shared" si="32"/>
        <v>0</v>
      </c>
      <c r="N1250" s="2">
        <f t="shared" si="30"/>
        <v>0</v>
      </c>
      <c r="T1250" s="2">
        <f t="shared" si="33"/>
        <v>0</v>
      </c>
    </row>
    <row r="1251" spans="8:20" x14ac:dyDescent="0.3">
      <c r="H1251" s="2">
        <f t="shared" si="31"/>
        <v>0</v>
      </c>
      <c r="M1251" s="2">
        <f t="shared" si="32"/>
        <v>0</v>
      </c>
      <c r="N1251" s="2">
        <f t="shared" si="30"/>
        <v>0</v>
      </c>
      <c r="T1251" s="2">
        <f t="shared" si="33"/>
        <v>0</v>
      </c>
    </row>
    <row r="1252" spans="8:20" x14ac:dyDescent="0.3">
      <c r="H1252" s="2">
        <f t="shared" si="31"/>
        <v>0</v>
      </c>
      <c r="M1252" s="2">
        <f t="shared" si="32"/>
        <v>0</v>
      </c>
      <c r="N1252" s="2">
        <f t="shared" si="30"/>
        <v>0</v>
      </c>
      <c r="T1252" s="2">
        <f t="shared" si="33"/>
        <v>0</v>
      </c>
    </row>
    <row r="1253" spans="8:20" x14ac:dyDescent="0.3">
      <c r="H1253" s="2">
        <f t="shared" si="31"/>
        <v>0</v>
      </c>
      <c r="M1253" s="2">
        <f t="shared" si="32"/>
        <v>0</v>
      </c>
      <c r="N1253" s="2">
        <f t="shared" si="30"/>
        <v>0</v>
      </c>
      <c r="T1253" s="2">
        <f t="shared" si="33"/>
        <v>0</v>
      </c>
    </row>
    <row r="1254" spans="8:20" x14ac:dyDescent="0.3">
      <c r="H1254" s="2">
        <f t="shared" si="31"/>
        <v>0</v>
      </c>
      <c r="M1254" s="2">
        <f t="shared" si="32"/>
        <v>0</v>
      </c>
      <c r="N1254" s="2">
        <f t="shared" si="30"/>
        <v>0</v>
      </c>
      <c r="T1254" s="2">
        <f t="shared" si="33"/>
        <v>0</v>
      </c>
    </row>
    <row r="1255" spans="8:20" x14ac:dyDescent="0.3">
      <c r="H1255" s="2">
        <f t="shared" si="31"/>
        <v>0</v>
      </c>
      <c r="M1255" s="2">
        <f t="shared" si="32"/>
        <v>0</v>
      </c>
      <c r="N1255" s="2">
        <f t="shared" si="30"/>
        <v>0</v>
      </c>
      <c r="T1255" s="2">
        <f t="shared" si="33"/>
        <v>0</v>
      </c>
    </row>
    <row r="1256" spans="8:20" x14ac:dyDescent="0.3">
      <c r="H1256" s="2">
        <f t="shared" si="31"/>
        <v>0</v>
      </c>
      <c r="M1256" s="2">
        <f t="shared" si="32"/>
        <v>0</v>
      </c>
      <c r="N1256" s="2">
        <f t="shared" si="30"/>
        <v>0</v>
      </c>
      <c r="T1256" s="2">
        <f t="shared" si="33"/>
        <v>0</v>
      </c>
    </row>
    <row r="1257" spans="8:20" x14ac:dyDescent="0.3">
      <c r="H1257" s="2">
        <f t="shared" si="31"/>
        <v>0</v>
      </c>
      <c r="M1257" s="2">
        <f t="shared" si="32"/>
        <v>0</v>
      </c>
      <c r="N1257" s="2">
        <f t="shared" si="30"/>
        <v>0</v>
      </c>
      <c r="T1257" s="2">
        <f t="shared" si="33"/>
        <v>0</v>
      </c>
    </row>
    <row r="1258" spans="8:20" x14ac:dyDescent="0.3">
      <c r="H1258" s="2">
        <f t="shared" si="31"/>
        <v>0</v>
      </c>
      <c r="M1258" s="2">
        <f t="shared" si="32"/>
        <v>0</v>
      </c>
      <c r="N1258" s="2">
        <f t="shared" si="30"/>
        <v>0</v>
      </c>
      <c r="T1258" s="2">
        <f t="shared" si="33"/>
        <v>0</v>
      </c>
    </row>
    <row r="1259" spans="8:20" x14ac:dyDescent="0.3">
      <c r="H1259" s="2">
        <f t="shared" si="31"/>
        <v>0</v>
      </c>
      <c r="M1259" s="2">
        <f t="shared" si="32"/>
        <v>0</v>
      </c>
      <c r="N1259" s="2">
        <f t="shared" si="30"/>
        <v>0</v>
      </c>
      <c r="T1259" s="2">
        <f t="shared" si="33"/>
        <v>0</v>
      </c>
    </row>
    <row r="1260" spans="8:20" x14ac:dyDescent="0.3">
      <c r="H1260" s="2">
        <f t="shared" si="31"/>
        <v>0</v>
      </c>
      <c r="M1260" s="2">
        <f t="shared" si="32"/>
        <v>0</v>
      </c>
      <c r="N1260" s="2">
        <f t="shared" si="30"/>
        <v>0</v>
      </c>
      <c r="T1260" s="2">
        <f t="shared" si="33"/>
        <v>0</v>
      </c>
    </row>
    <row r="1261" spans="8:20" x14ac:dyDescent="0.3">
      <c r="H1261" s="2">
        <f t="shared" si="31"/>
        <v>0</v>
      </c>
      <c r="M1261" s="2">
        <f t="shared" si="32"/>
        <v>0</v>
      </c>
      <c r="N1261" s="2">
        <f t="shared" si="30"/>
        <v>0</v>
      </c>
      <c r="T1261" s="2">
        <f t="shared" si="33"/>
        <v>0</v>
      </c>
    </row>
    <row r="1262" spans="8:20" x14ac:dyDescent="0.3">
      <c r="H1262" s="2">
        <f t="shared" si="31"/>
        <v>0</v>
      </c>
      <c r="M1262" s="2">
        <f t="shared" si="32"/>
        <v>0</v>
      </c>
      <c r="N1262" s="2">
        <f t="shared" si="30"/>
        <v>0</v>
      </c>
      <c r="T1262" s="2">
        <f t="shared" si="33"/>
        <v>0</v>
      </c>
    </row>
    <row r="1263" spans="8:20" x14ac:dyDescent="0.3">
      <c r="H1263" s="2">
        <f t="shared" si="31"/>
        <v>0</v>
      </c>
      <c r="M1263" s="2">
        <f t="shared" si="32"/>
        <v>0</v>
      </c>
      <c r="N1263" s="2">
        <f t="shared" si="30"/>
        <v>0</v>
      </c>
      <c r="T1263" s="2">
        <f t="shared" si="33"/>
        <v>0</v>
      </c>
    </row>
    <row r="1264" spans="8:20" x14ac:dyDescent="0.3">
      <c r="H1264" s="2">
        <f t="shared" si="31"/>
        <v>0</v>
      </c>
      <c r="M1264" s="2">
        <f t="shared" si="32"/>
        <v>0</v>
      </c>
      <c r="N1264" s="2">
        <f t="shared" si="30"/>
        <v>0</v>
      </c>
      <c r="T1264" s="2">
        <f t="shared" si="33"/>
        <v>0</v>
      </c>
    </row>
    <row r="1265" spans="8:20" x14ac:dyDescent="0.3">
      <c r="H1265" s="2">
        <f t="shared" si="31"/>
        <v>0</v>
      </c>
      <c r="M1265" s="2">
        <f t="shared" si="32"/>
        <v>0</v>
      </c>
      <c r="N1265" s="2">
        <f t="shared" si="30"/>
        <v>0</v>
      </c>
      <c r="T1265" s="2">
        <f t="shared" si="33"/>
        <v>0</v>
      </c>
    </row>
    <row r="1266" spans="8:20" x14ac:dyDescent="0.3">
      <c r="H1266" s="2">
        <f t="shared" si="31"/>
        <v>0</v>
      </c>
      <c r="M1266" s="2">
        <f t="shared" si="32"/>
        <v>0</v>
      </c>
      <c r="N1266" s="2">
        <f t="shared" si="30"/>
        <v>0</v>
      </c>
      <c r="T1266" s="2">
        <f t="shared" si="33"/>
        <v>0</v>
      </c>
    </row>
    <row r="1267" spans="8:20" x14ac:dyDescent="0.3">
      <c r="H1267" s="2">
        <f t="shared" si="31"/>
        <v>0</v>
      </c>
      <c r="M1267" s="2">
        <f t="shared" si="32"/>
        <v>0</v>
      </c>
      <c r="N1267" s="2">
        <f t="shared" si="30"/>
        <v>0</v>
      </c>
      <c r="T1267" s="2">
        <f t="shared" si="33"/>
        <v>0</v>
      </c>
    </row>
    <row r="1268" spans="8:20" x14ac:dyDescent="0.3">
      <c r="H1268" s="2">
        <f t="shared" si="31"/>
        <v>0</v>
      </c>
      <c r="M1268" s="2">
        <f t="shared" si="32"/>
        <v>0</v>
      </c>
      <c r="N1268" s="2">
        <f t="shared" si="30"/>
        <v>0</v>
      </c>
      <c r="T1268" s="2">
        <f t="shared" si="33"/>
        <v>0</v>
      </c>
    </row>
    <row r="1269" spans="8:20" x14ac:dyDescent="0.3">
      <c r="H1269" s="2">
        <f t="shared" si="31"/>
        <v>0</v>
      </c>
      <c r="M1269" s="2">
        <f t="shared" si="32"/>
        <v>0</v>
      </c>
      <c r="N1269" s="2">
        <f t="shared" si="30"/>
        <v>0</v>
      </c>
      <c r="T1269" s="2">
        <f t="shared" si="33"/>
        <v>0</v>
      </c>
    </row>
    <row r="1270" spans="8:20" x14ac:dyDescent="0.3">
      <c r="H1270" s="2">
        <f t="shared" si="31"/>
        <v>0</v>
      </c>
      <c r="M1270" s="2">
        <f t="shared" si="32"/>
        <v>0</v>
      </c>
      <c r="N1270" s="2">
        <f t="shared" si="30"/>
        <v>0</v>
      </c>
      <c r="T1270" s="2">
        <f t="shared" si="33"/>
        <v>0</v>
      </c>
    </row>
    <row r="1271" spans="8:20" x14ac:dyDescent="0.3">
      <c r="H1271" s="2">
        <f t="shared" si="31"/>
        <v>0</v>
      </c>
      <c r="M1271" s="2">
        <f t="shared" si="32"/>
        <v>0</v>
      </c>
      <c r="N1271" s="2">
        <f t="shared" si="30"/>
        <v>0</v>
      </c>
      <c r="T1271" s="2">
        <f t="shared" si="33"/>
        <v>0</v>
      </c>
    </row>
    <row r="1272" spans="8:20" x14ac:dyDescent="0.3">
      <c r="H1272" s="2">
        <f t="shared" si="31"/>
        <v>0</v>
      </c>
      <c r="M1272" s="2">
        <f t="shared" si="32"/>
        <v>0</v>
      </c>
      <c r="N1272" s="2">
        <f t="shared" si="30"/>
        <v>0</v>
      </c>
      <c r="T1272" s="2">
        <f t="shared" si="33"/>
        <v>0</v>
      </c>
    </row>
    <row r="1273" spans="8:20" x14ac:dyDescent="0.3">
      <c r="H1273" s="2">
        <f t="shared" si="31"/>
        <v>0</v>
      </c>
      <c r="M1273" s="2">
        <f t="shared" si="32"/>
        <v>0</v>
      </c>
      <c r="N1273" s="2">
        <f t="shared" si="30"/>
        <v>0</v>
      </c>
      <c r="T1273" s="2">
        <f t="shared" si="33"/>
        <v>0</v>
      </c>
    </row>
    <row r="1274" spans="8:20" x14ac:dyDescent="0.3">
      <c r="H1274" s="2">
        <f t="shared" si="31"/>
        <v>0</v>
      </c>
      <c r="M1274" s="2">
        <f t="shared" si="32"/>
        <v>0</v>
      </c>
      <c r="N1274" s="2">
        <f t="shared" si="30"/>
        <v>0</v>
      </c>
      <c r="T1274" s="2">
        <f t="shared" si="33"/>
        <v>0</v>
      </c>
    </row>
    <row r="1275" spans="8:20" x14ac:dyDescent="0.3">
      <c r="H1275" s="2">
        <f t="shared" si="31"/>
        <v>0</v>
      </c>
      <c r="M1275" s="2">
        <f t="shared" si="32"/>
        <v>0</v>
      </c>
      <c r="N1275" s="2">
        <f t="shared" si="30"/>
        <v>0</v>
      </c>
      <c r="T1275" s="2">
        <f t="shared" si="33"/>
        <v>0</v>
      </c>
    </row>
    <row r="1276" spans="8:20" x14ac:dyDescent="0.3">
      <c r="H1276" s="2">
        <f t="shared" si="31"/>
        <v>0</v>
      </c>
      <c r="M1276" s="2">
        <f t="shared" si="32"/>
        <v>0</v>
      </c>
      <c r="N1276" s="2">
        <f t="shared" si="30"/>
        <v>0</v>
      </c>
      <c r="T1276" s="2">
        <f t="shared" si="33"/>
        <v>0</v>
      </c>
    </row>
    <row r="1277" spans="8:20" x14ac:dyDescent="0.3">
      <c r="H1277" s="2">
        <f t="shared" si="31"/>
        <v>0</v>
      </c>
      <c r="M1277" s="2">
        <f t="shared" si="32"/>
        <v>0</v>
      </c>
      <c r="N1277" s="2">
        <f t="shared" si="30"/>
        <v>0</v>
      </c>
      <c r="T1277" s="2">
        <f t="shared" si="33"/>
        <v>0</v>
      </c>
    </row>
    <row r="1278" spans="8:20" x14ac:dyDescent="0.3">
      <c r="H1278" s="2">
        <f t="shared" si="31"/>
        <v>0</v>
      </c>
      <c r="M1278" s="2">
        <f t="shared" si="32"/>
        <v>0</v>
      </c>
      <c r="N1278" s="2">
        <f t="shared" si="30"/>
        <v>0</v>
      </c>
      <c r="T1278" s="2">
        <f t="shared" si="33"/>
        <v>0</v>
      </c>
    </row>
    <row r="1279" spans="8:20" x14ac:dyDescent="0.3">
      <c r="H1279" s="2">
        <f t="shared" si="31"/>
        <v>0</v>
      </c>
      <c r="M1279" s="2">
        <f t="shared" si="32"/>
        <v>0</v>
      </c>
      <c r="N1279" s="2">
        <f t="shared" si="30"/>
        <v>0</v>
      </c>
      <c r="T1279" s="2">
        <f t="shared" si="33"/>
        <v>0</v>
      </c>
    </row>
    <row r="1280" spans="8:20" x14ac:dyDescent="0.3">
      <c r="H1280" s="2">
        <f t="shared" si="31"/>
        <v>0</v>
      </c>
      <c r="M1280" s="2">
        <f t="shared" si="32"/>
        <v>0</v>
      </c>
      <c r="N1280" s="2">
        <f t="shared" si="30"/>
        <v>0</v>
      </c>
      <c r="T1280" s="2">
        <f t="shared" si="33"/>
        <v>0</v>
      </c>
    </row>
    <row r="1281" spans="8:20" x14ac:dyDescent="0.3">
      <c r="H1281" s="2">
        <f t="shared" si="31"/>
        <v>0</v>
      </c>
      <c r="M1281" s="2">
        <f t="shared" si="32"/>
        <v>0</v>
      </c>
      <c r="N1281" s="2">
        <f t="shared" ref="N1281:N1344" si="34">(E1281+J1281)/2</f>
        <v>0</v>
      </c>
      <c r="T1281" s="2">
        <f t="shared" si="33"/>
        <v>0</v>
      </c>
    </row>
    <row r="1282" spans="8:20" x14ac:dyDescent="0.3">
      <c r="H1282" s="2">
        <f t="shared" si="31"/>
        <v>0</v>
      </c>
      <c r="M1282" s="2">
        <f t="shared" si="32"/>
        <v>0</v>
      </c>
      <c r="N1282" s="2">
        <f t="shared" si="34"/>
        <v>0</v>
      </c>
      <c r="T1282" s="2">
        <f t="shared" si="33"/>
        <v>0</v>
      </c>
    </row>
    <row r="1283" spans="8:20" x14ac:dyDescent="0.3">
      <c r="H1283" s="2">
        <f t="shared" si="31"/>
        <v>0</v>
      </c>
      <c r="M1283" s="2">
        <f t="shared" si="32"/>
        <v>0</v>
      </c>
      <c r="N1283" s="2">
        <f t="shared" si="34"/>
        <v>0</v>
      </c>
      <c r="T1283" s="2">
        <f t="shared" si="33"/>
        <v>0</v>
      </c>
    </row>
    <row r="1284" spans="8:20" x14ac:dyDescent="0.3">
      <c r="H1284" s="2">
        <f t="shared" si="31"/>
        <v>0</v>
      </c>
      <c r="M1284" s="2">
        <f t="shared" si="32"/>
        <v>0</v>
      </c>
      <c r="N1284" s="2">
        <f t="shared" si="34"/>
        <v>0</v>
      </c>
      <c r="T1284" s="2">
        <f t="shared" si="33"/>
        <v>0</v>
      </c>
    </row>
    <row r="1285" spans="8:20" x14ac:dyDescent="0.3">
      <c r="H1285" s="2">
        <f t="shared" si="31"/>
        <v>0</v>
      </c>
      <c r="M1285" s="2">
        <f t="shared" si="32"/>
        <v>0</v>
      </c>
      <c r="N1285" s="2">
        <f t="shared" si="34"/>
        <v>0</v>
      </c>
      <c r="T1285" s="2">
        <f t="shared" si="33"/>
        <v>0</v>
      </c>
    </row>
    <row r="1286" spans="8:20" x14ac:dyDescent="0.3">
      <c r="H1286" s="2">
        <f t="shared" si="31"/>
        <v>0</v>
      </c>
      <c r="M1286" s="2">
        <f t="shared" si="32"/>
        <v>0</v>
      </c>
      <c r="N1286" s="2">
        <f t="shared" si="34"/>
        <v>0</v>
      </c>
      <c r="T1286" s="2">
        <f t="shared" si="33"/>
        <v>0</v>
      </c>
    </row>
    <row r="1287" spans="8:20" x14ac:dyDescent="0.3">
      <c r="H1287" s="2">
        <f t="shared" si="31"/>
        <v>0</v>
      </c>
      <c r="M1287" s="2">
        <f t="shared" si="32"/>
        <v>0</v>
      </c>
      <c r="N1287" s="2">
        <f t="shared" si="34"/>
        <v>0</v>
      </c>
      <c r="T1287" s="2">
        <f t="shared" si="33"/>
        <v>0</v>
      </c>
    </row>
    <row r="1288" spans="8:20" x14ac:dyDescent="0.3">
      <c r="H1288" s="2">
        <f t="shared" si="31"/>
        <v>0</v>
      </c>
      <c r="M1288" s="2">
        <f t="shared" si="32"/>
        <v>0</v>
      </c>
      <c r="N1288" s="2">
        <f t="shared" si="34"/>
        <v>0</v>
      </c>
      <c r="T1288" s="2">
        <f t="shared" si="33"/>
        <v>0</v>
      </c>
    </row>
    <row r="1289" spans="8:20" x14ac:dyDescent="0.3">
      <c r="H1289" s="2">
        <f t="shared" si="31"/>
        <v>0</v>
      </c>
      <c r="M1289" s="2">
        <f t="shared" si="32"/>
        <v>0</v>
      </c>
      <c r="N1289" s="2">
        <f t="shared" si="34"/>
        <v>0</v>
      </c>
      <c r="T1289" s="2">
        <f t="shared" si="33"/>
        <v>0</v>
      </c>
    </row>
    <row r="1290" spans="8:20" x14ac:dyDescent="0.3">
      <c r="H1290" s="2">
        <f t="shared" si="31"/>
        <v>0</v>
      </c>
      <c r="M1290" s="2">
        <f t="shared" si="32"/>
        <v>0</v>
      </c>
      <c r="N1290" s="2">
        <f t="shared" si="34"/>
        <v>0</v>
      </c>
      <c r="T1290" s="2">
        <f t="shared" si="33"/>
        <v>0</v>
      </c>
    </row>
    <row r="1291" spans="8:20" x14ac:dyDescent="0.3">
      <c r="H1291" s="2">
        <f t="shared" si="31"/>
        <v>0</v>
      </c>
      <c r="M1291" s="2">
        <f t="shared" si="32"/>
        <v>0</v>
      </c>
      <c r="N1291" s="2">
        <f t="shared" si="34"/>
        <v>0</v>
      </c>
      <c r="T1291" s="2">
        <f t="shared" si="33"/>
        <v>0</v>
      </c>
    </row>
    <row r="1292" spans="8:20" x14ac:dyDescent="0.3">
      <c r="H1292" s="2">
        <f t="shared" si="31"/>
        <v>0</v>
      </c>
      <c r="M1292" s="2">
        <f t="shared" si="32"/>
        <v>0</v>
      </c>
      <c r="N1292" s="2">
        <f t="shared" si="34"/>
        <v>0</v>
      </c>
      <c r="T1292" s="2">
        <f t="shared" si="33"/>
        <v>0</v>
      </c>
    </row>
    <row r="1293" spans="8:20" x14ac:dyDescent="0.3">
      <c r="H1293" s="2">
        <f t="shared" si="31"/>
        <v>0</v>
      </c>
      <c r="M1293" s="2">
        <f t="shared" si="32"/>
        <v>0</v>
      </c>
      <c r="N1293" s="2">
        <f t="shared" si="34"/>
        <v>0</v>
      </c>
      <c r="T1293" s="2">
        <f t="shared" si="33"/>
        <v>0</v>
      </c>
    </row>
    <row r="1294" spans="8:20" x14ac:dyDescent="0.3">
      <c r="H1294" s="2">
        <f t="shared" si="31"/>
        <v>0</v>
      </c>
      <c r="M1294" s="2">
        <f t="shared" si="32"/>
        <v>0</v>
      </c>
      <c r="N1294" s="2">
        <f t="shared" si="34"/>
        <v>0</v>
      </c>
      <c r="T1294" s="2">
        <f t="shared" si="33"/>
        <v>0</v>
      </c>
    </row>
    <row r="1295" spans="8:20" x14ac:dyDescent="0.3">
      <c r="H1295" s="2">
        <f t="shared" si="31"/>
        <v>0</v>
      </c>
      <c r="M1295" s="2">
        <f t="shared" si="32"/>
        <v>0</v>
      </c>
      <c r="N1295" s="2">
        <f t="shared" si="34"/>
        <v>0</v>
      </c>
      <c r="T1295" s="2">
        <f t="shared" si="33"/>
        <v>0</v>
      </c>
    </row>
    <row r="1296" spans="8:20" x14ac:dyDescent="0.3">
      <c r="H1296" s="2">
        <f t="shared" si="31"/>
        <v>0</v>
      </c>
      <c r="M1296" s="2">
        <f t="shared" si="32"/>
        <v>0</v>
      </c>
      <c r="N1296" s="2">
        <f t="shared" si="34"/>
        <v>0</v>
      </c>
      <c r="T1296" s="2">
        <f t="shared" si="33"/>
        <v>0</v>
      </c>
    </row>
    <row r="1297" spans="8:20" x14ac:dyDescent="0.3">
      <c r="H1297" s="2">
        <f t="shared" si="31"/>
        <v>0</v>
      </c>
      <c r="M1297" s="2">
        <f t="shared" si="32"/>
        <v>0</v>
      </c>
      <c r="N1297" s="2">
        <f t="shared" si="34"/>
        <v>0</v>
      </c>
      <c r="T1297" s="2">
        <f t="shared" si="33"/>
        <v>0</v>
      </c>
    </row>
    <row r="1298" spans="8:20" x14ac:dyDescent="0.3">
      <c r="H1298" s="2">
        <f t="shared" si="31"/>
        <v>0</v>
      </c>
      <c r="M1298" s="2">
        <f t="shared" si="32"/>
        <v>0</v>
      </c>
      <c r="N1298" s="2">
        <f t="shared" si="34"/>
        <v>0</v>
      </c>
      <c r="T1298" s="2">
        <f t="shared" si="33"/>
        <v>0</v>
      </c>
    </row>
    <row r="1299" spans="8:20" x14ac:dyDescent="0.3">
      <c r="H1299" s="2">
        <f t="shared" si="31"/>
        <v>0</v>
      </c>
      <c r="M1299" s="2">
        <f t="shared" si="32"/>
        <v>0</v>
      </c>
      <c r="N1299" s="2">
        <f t="shared" si="34"/>
        <v>0</v>
      </c>
      <c r="T1299" s="2">
        <f t="shared" si="33"/>
        <v>0</v>
      </c>
    </row>
    <row r="1300" spans="8:20" x14ac:dyDescent="0.3">
      <c r="H1300" s="2">
        <f t="shared" ref="H1300:H1363" si="35">F1300+G1300/2</f>
        <v>0</v>
      </c>
      <c r="M1300" s="2">
        <f t="shared" ref="M1300:M1363" si="36">K1300+L1300/2</f>
        <v>0</v>
      </c>
      <c r="N1300" s="2">
        <f t="shared" si="34"/>
        <v>0</v>
      </c>
      <c r="T1300" s="2">
        <f t="shared" ref="T1300:T1363" si="37">R1300+S1300/2</f>
        <v>0</v>
      </c>
    </row>
    <row r="1301" spans="8:20" x14ac:dyDescent="0.3">
      <c r="H1301" s="2">
        <f t="shared" si="35"/>
        <v>0</v>
      </c>
      <c r="M1301" s="2">
        <f t="shared" si="36"/>
        <v>0</v>
      </c>
      <c r="N1301" s="2">
        <f t="shared" si="34"/>
        <v>0</v>
      </c>
      <c r="T1301" s="2">
        <f t="shared" si="37"/>
        <v>0</v>
      </c>
    </row>
    <row r="1302" spans="8:20" x14ac:dyDescent="0.3">
      <c r="H1302" s="2">
        <f t="shared" si="35"/>
        <v>0</v>
      </c>
      <c r="M1302" s="2">
        <f t="shared" si="36"/>
        <v>0</v>
      </c>
      <c r="N1302" s="2">
        <f t="shared" si="34"/>
        <v>0</v>
      </c>
      <c r="T1302" s="2">
        <f t="shared" si="37"/>
        <v>0</v>
      </c>
    </row>
    <row r="1303" spans="8:20" x14ac:dyDescent="0.3">
      <c r="H1303" s="2">
        <f t="shared" si="35"/>
        <v>0</v>
      </c>
      <c r="M1303" s="2">
        <f t="shared" si="36"/>
        <v>0</v>
      </c>
      <c r="N1303" s="2">
        <f t="shared" si="34"/>
        <v>0</v>
      </c>
      <c r="T1303" s="2">
        <f t="shared" si="37"/>
        <v>0</v>
      </c>
    </row>
    <row r="1304" spans="8:20" x14ac:dyDescent="0.3">
      <c r="H1304" s="2">
        <f t="shared" si="35"/>
        <v>0</v>
      </c>
      <c r="M1304" s="2">
        <f t="shared" si="36"/>
        <v>0</v>
      </c>
      <c r="N1304" s="2">
        <f t="shared" si="34"/>
        <v>0</v>
      </c>
      <c r="T1304" s="2">
        <f t="shared" si="37"/>
        <v>0</v>
      </c>
    </row>
    <row r="1305" spans="8:20" x14ac:dyDescent="0.3">
      <c r="H1305" s="2">
        <f t="shared" si="35"/>
        <v>0</v>
      </c>
      <c r="M1305" s="2">
        <f t="shared" si="36"/>
        <v>0</v>
      </c>
      <c r="N1305" s="2">
        <f t="shared" si="34"/>
        <v>0</v>
      </c>
      <c r="T1305" s="2">
        <f t="shared" si="37"/>
        <v>0</v>
      </c>
    </row>
    <row r="1306" spans="8:20" x14ac:dyDescent="0.3">
      <c r="H1306" s="2">
        <f t="shared" si="35"/>
        <v>0</v>
      </c>
      <c r="M1306" s="2">
        <f t="shared" si="36"/>
        <v>0</v>
      </c>
      <c r="N1306" s="2">
        <f t="shared" si="34"/>
        <v>0</v>
      </c>
      <c r="T1306" s="2">
        <f t="shared" si="37"/>
        <v>0</v>
      </c>
    </row>
    <row r="1307" spans="8:20" x14ac:dyDescent="0.3">
      <c r="H1307" s="2">
        <f t="shared" si="35"/>
        <v>0</v>
      </c>
      <c r="M1307" s="2">
        <f t="shared" si="36"/>
        <v>0</v>
      </c>
      <c r="N1307" s="2">
        <f t="shared" si="34"/>
        <v>0</v>
      </c>
      <c r="T1307" s="2">
        <f t="shared" si="37"/>
        <v>0</v>
      </c>
    </row>
    <row r="1308" spans="8:20" x14ac:dyDescent="0.3">
      <c r="H1308" s="2">
        <f t="shared" si="35"/>
        <v>0</v>
      </c>
      <c r="M1308" s="2">
        <f t="shared" si="36"/>
        <v>0</v>
      </c>
      <c r="N1308" s="2">
        <f t="shared" si="34"/>
        <v>0</v>
      </c>
      <c r="T1308" s="2">
        <f t="shared" si="37"/>
        <v>0</v>
      </c>
    </row>
    <row r="1309" spans="8:20" x14ac:dyDescent="0.3">
      <c r="H1309" s="2">
        <f t="shared" si="35"/>
        <v>0</v>
      </c>
      <c r="M1309" s="2">
        <f t="shared" si="36"/>
        <v>0</v>
      </c>
      <c r="N1309" s="2">
        <f t="shared" si="34"/>
        <v>0</v>
      </c>
      <c r="T1309" s="2">
        <f t="shared" si="37"/>
        <v>0</v>
      </c>
    </row>
    <row r="1310" spans="8:20" x14ac:dyDescent="0.3">
      <c r="H1310" s="2">
        <f t="shared" si="35"/>
        <v>0</v>
      </c>
      <c r="M1310" s="2">
        <f t="shared" si="36"/>
        <v>0</v>
      </c>
      <c r="N1310" s="2">
        <f t="shared" si="34"/>
        <v>0</v>
      </c>
      <c r="T1310" s="2">
        <f t="shared" si="37"/>
        <v>0</v>
      </c>
    </row>
    <row r="1311" spans="8:20" x14ac:dyDescent="0.3">
      <c r="H1311" s="2">
        <f t="shared" si="35"/>
        <v>0</v>
      </c>
      <c r="M1311" s="2">
        <f t="shared" si="36"/>
        <v>0</v>
      </c>
      <c r="N1311" s="2">
        <f t="shared" si="34"/>
        <v>0</v>
      </c>
      <c r="T1311" s="2">
        <f t="shared" si="37"/>
        <v>0</v>
      </c>
    </row>
    <row r="1312" spans="8:20" x14ac:dyDescent="0.3">
      <c r="H1312" s="2">
        <f t="shared" si="35"/>
        <v>0</v>
      </c>
      <c r="M1312" s="2">
        <f t="shared" si="36"/>
        <v>0</v>
      </c>
      <c r="N1312" s="2">
        <f t="shared" si="34"/>
        <v>0</v>
      </c>
      <c r="T1312" s="2">
        <f t="shared" si="37"/>
        <v>0</v>
      </c>
    </row>
    <row r="1313" spans="8:20" x14ac:dyDescent="0.3">
      <c r="H1313" s="2">
        <f t="shared" si="35"/>
        <v>0</v>
      </c>
      <c r="M1313" s="2">
        <f t="shared" si="36"/>
        <v>0</v>
      </c>
      <c r="N1313" s="2">
        <f t="shared" si="34"/>
        <v>0</v>
      </c>
      <c r="T1313" s="2">
        <f t="shared" si="37"/>
        <v>0</v>
      </c>
    </row>
    <row r="1314" spans="8:20" x14ac:dyDescent="0.3">
      <c r="H1314" s="2">
        <f t="shared" si="35"/>
        <v>0</v>
      </c>
      <c r="M1314" s="2">
        <f t="shared" si="36"/>
        <v>0</v>
      </c>
      <c r="N1314" s="2">
        <f t="shared" si="34"/>
        <v>0</v>
      </c>
      <c r="T1314" s="2">
        <f t="shared" si="37"/>
        <v>0</v>
      </c>
    </row>
    <row r="1315" spans="8:20" x14ac:dyDescent="0.3">
      <c r="H1315" s="2">
        <f t="shared" si="35"/>
        <v>0</v>
      </c>
      <c r="M1315" s="2">
        <f t="shared" si="36"/>
        <v>0</v>
      </c>
      <c r="N1315" s="2">
        <f t="shared" si="34"/>
        <v>0</v>
      </c>
      <c r="T1315" s="2">
        <f t="shared" si="37"/>
        <v>0</v>
      </c>
    </row>
    <row r="1316" spans="8:20" x14ac:dyDescent="0.3">
      <c r="H1316" s="2">
        <f t="shared" si="35"/>
        <v>0</v>
      </c>
      <c r="M1316" s="2">
        <f t="shared" si="36"/>
        <v>0</v>
      </c>
      <c r="N1316" s="2">
        <f t="shared" si="34"/>
        <v>0</v>
      </c>
      <c r="T1316" s="2">
        <f t="shared" si="37"/>
        <v>0</v>
      </c>
    </row>
    <row r="1317" spans="8:20" x14ac:dyDescent="0.3">
      <c r="H1317" s="2">
        <f t="shared" si="35"/>
        <v>0</v>
      </c>
      <c r="M1317" s="2">
        <f t="shared" si="36"/>
        <v>0</v>
      </c>
      <c r="N1317" s="2">
        <f t="shared" si="34"/>
        <v>0</v>
      </c>
      <c r="T1317" s="2">
        <f t="shared" si="37"/>
        <v>0</v>
      </c>
    </row>
    <row r="1318" spans="8:20" x14ac:dyDescent="0.3">
      <c r="H1318" s="2">
        <f t="shared" si="35"/>
        <v>0</v>
      </c>
      <c r="M1318" s="2">
        <f t="shared" si="36"/>
        <v>0</v>
      </c>
      <c r="N1318" s="2">
        <f t="shared" si="34"/>
        <v>0</v>
      </c>
      <c r="T1318" s="2">
        <f t="shared" si="37"/>
        <v>0</v>
      </c>
    </row>
    <row r="1319" spans="8:20" x14ac:dyDescent="0.3">
      <c r="H1319" s="2">
        <f t="shared" si="35"/>
        <v>0</v>
      </c>
      <c r="M1319" s="2">
        <f t="shared" si="36"/>
        <v>0</v>
      </c>
      <c r="N1319" s="2">
        <f t="shared" si="34"/>
        <v>0</v>
      </c>
      <c r="T1319" s="2">
        <f t="shared" si="37"/>
        <v>0</v>
      </c>
    </row>
    <row r="1320" spans="8:20" x14ac:dyDescent="0.3">
      <c r="H1320" s="2">
        <f t="shared" si="35"/>
        <v>0</v>
      </c>
      <c r="M1320" s="2">
        <f t="shared" si="36"/>
        <v>0</v>
      </c>
      <c r="N1320" s="2">
        <f t="shared" si="34"/>
        <v>0</v>
      </c>
      <c r="T1320" s="2">
        <f t="shared" si="37"/>
        <v>0</v>
      </c>
    </row>
    <row r="1321" spans="8:20" x14ac:dyDescent="0.3">
      <c r="H1321" s="2">
        <f t="shared" si="35"/>
        <v>0</v>
      </c>
      <c r="M1321" s="2">
        <f t="shared" si="36"/>
        <v>0</v>
      </c>
      <c r="N1321" s="2">
        <f t="shared" si="34"/>
        <v>0</v>
      </c>
      <c r="T1321" s="2">
        <f t="shared" si="37"/>
        <v>0</v>
      </c>
    </row>
    <row r="1322" spans="8:20" x14ac:dyDescent="0.3">
      <c r="H1322" s="2">
        <f t="shared" si="35"/>
        <v>0</v>
      </c>
      <c r="M1322" s="2">
        <f t="shared" si="36"/>
        <v>0</v>
      </c>
      <c r="N1322" s="2">
        <f t="shared" si="34"/>
        <v>0</v>
      </c>
      <c r="T1322" s="2">
        <f t="shared" si="37"/>
        <v>0</v>
      </c>
    </row>
    <row r="1323" spans="8:20" x14ac:dyDescent="0.3">
      <c r="H1323" s="2">
        <f t="shared" si="35"/>
        <v>0</v>
      </c>
      <c r="M1323" s="2">
        <f t="shared" si="36"/>
        <v>0</v>
      </c>
      <c r="N1323" s="2">
        <f t="shared" si="34"/>
        <v>0</v>
      </c>
      <c r="T1323" s="2">
        <f t="shared" si="37"/>
        <v>0</v>
      </c>
    </row>
    <row r="1324" spans="8:20" x14ac:dyDescent="0.3">
      <c r="H1324" s="2">
        <f t="shared" si="35"/>
        <v>0</v>
      </c>
      <c r="M1324" s="2">
        <f t="shared" si="36"/>
        <v>0</v>
      </c>
      <c r="N1324" s="2">
        <f t="shared" si="34"/>
        <v>0</v>
      </c>
      <c r="T1324" s="2">
        <f t="shared" si="37"/>
        <v>0</v>
      </c>
    </row>
    <row r="1325" spans="8:20" x14ac:dyDescent="0.3">
      <c r="H1325" s="2">
        <f t="shared" si="35"/>
        <v>0</v>
      </c>
      <c r="M1325" s="2">
        <f t="shared" si="36"/>
        <v>0</v>
      </c>
      <c r="N1325" s="2">
        <f t="shared" si="34"/>
        <v>0</v>
      </c>
      <c r="T1325" s="2">
        <f t="shared" si="37"/>
        <v>0</v>
      </c>
    </row>
    <row r="1326" spans="8:20" x14ac:dyDescent="0.3">
      <c r="H1326" s="2">
        <f t="shared" si="35"/>
        <v>0</v>
      </c>
      <c r="M1326" s="2">
        <f t="shared" si="36"/>
        <v>0</v>
      </c>
      <c r="N1326" s="2">
        <f t="shared" si="34"/>
        <v>0</v>
      </c>
      <c r="T1326" s="2">
        <f t="shared" si="37"/>
        <v>0</v>
      </c>
    </row>
    <row r="1327" spans="8:20" x14ac:dyDescent="0.3">
      <c r="H1327" s="2">
        <f t="shared" si="35"/>
        <v>0</v>
      </c>
      <c r="M1327" s="2">
        <f t="shared" si="36"/>
        <v>0</v>
      </c>
      <c r="N1327" s="2">
        <f t="shared" si="34"/>
        <v>0</v>
      </c>
      <c r="T1327" s="2">
        <f t="shared" si="37"/>
        <v>0</v>
      </c>
    </row>
    <row r="1328" spans="8:20" x14ac:dyDescent="0.3">
      <c r="H1328" s="2">
        <f t="shared" si="35"/>
        <v>0</v>
      </c>
      <c r="M1328" s="2">
        <f t="shared" si="36"/>
        <v>0</v>
      </c>
      <c r="N1328" s="2">
        <f t="shared" si="34"/>
        <v>0</v>
      </c>
      <c r="T1328" s="2">
        <f t="shared" si="37"/>
        <v>0</v>
      </c>
    </row>
    <row r="1329" spans="8:20" x14ac:dyDescent="0.3">
      <c r="H1329" s="2">
        <f t="shared" si="35"/>
        <v>0</v>
      </c>
      <c r="M1329" s="2">
        <f t="shared" si="36"/>
        <v>0</v>
      </c>
      <c r="N1329" s="2">
        <f t="shared" si="34"/>
        <v>0</v>
      </c>
      <c r="T1329" s="2">
        <f t="shared" si="37"/>
        <v>0</v>
      </c>
    </row>
    <row r="1330" spans="8:20" x14ac:dyDescent="0.3">
      <c r="H1330" s="2">
        <f t="shared" si="35"/>
        <v>0</v>
      </c>
      <c r="M1330" s="2">
        <f t="shared" si="36"/>
        <v>0</v>
      </c>
      <c r="N1330" s="2">
        <f t="shared" si="34"/>
        <v>0</v>
      </c>
      <c r="T1330" s="2">
        <f t="shared" si="37"/>
        <v>0</v>
      </c>
    </row>
    <row r="1331" spans="8:20" x14ac:dyDescent="0.3">
      <c r="H1331" s="2">
        <f t="shared" si="35"/>
        <v>0</v>
      </c>
      <c r="M1331" s="2">
        <f t="shared" si="36"/>
        <v>0</v>
      </c>
      <c r="N1331" s="2">
        <f t="shared" si="34"/>
        <v>0</v>
      </c>
      <c r="T1331" s="2">
        <f t="shared" si="37"/>
        <v>0</v>
      </c>
    </row>
    <row r="1332" spans="8:20" x14ac:dyDescent="0.3">
      <c r="H1332" s="2">
        <f t="shared" si="35"/>
        <v>0</v>
      </c>
      <c r="M1332" s="2">
        <f t="shared" si="36"/>
        <v>0</v>
      </c>
      <c r="N1332" s="2">
        <f t="shared" si="34"/>
        <v>0</v>
      </c>
      <c r="T1332" s="2">
        <f t="shared" si="37"/>
        <v>0</v>
      </c>
    </row>
    <row r="1333" spans="8:20" x14ac:dyDescent="0.3">
      <c r="H1333" s="2">
        <f t="shared" si="35"/>
        <v>0</v>
      </c>
      <c r="M1333" s="2">
        <f t="shared" si="36"/>
        <v>0</v>
      </c>
      <c r="N1333" s="2">
        <f t="shared" si="34"/>
        <v>0</v>
      </c>
      <c r="T1333" s="2">
        <f t="shared" si="37"/>
        <v>0</v>
      </c>
    </row>
    <row r="1334" spans="8:20" x14ac:dyDescent="0.3">
      <c r="H1334" s="2">
        <f t="shared" si="35"/>
        <v>0</v>
      </c>
      <c r="M1334" s="2">
        <f t="shared" si="36"/>
        <v>0</v>
      </c>
      <c r="N1334" s="2">
        <f t="shared" si="34"/>
        <v>0</v>
      </c>
      <c r="T1334" s="2">
        <f t="shared" si="37"/>
        <v>0</v>
      </c>
    </row>
    <row r="1335" spans="8:20" x14ac:dyDescent="0.3">
      <c r="H1335" s="2">
        <f t="shared" si="35"/>
        <v>0</v>
      </c>
      <c r="M1335" s="2">
        <f t="shared" si="36"/>
        <v>0</v>
      </c>
      <c r="N1335" s="2">
        <f t="shared" si="34"/>
        <v>0</v>
      </c>
      <c r="T1335" s="2">
        <f t="shared" si="37"/>
        <v>0</v>
      </c>
    </row>
    <row r="1336" spans="8:20" x14ac:dyDescent="0.3">
      <c r="H1336" s="2">
        <f t="shared" si="35"/>
        <v>0</v>
      </c>
      <c r="M1336" s="2">
        <f t="shared" si="36"/>
        <v>0</v>
      </c>
      <c r="N1336" s="2">
        <f t="shared" si="34"/>
        <v>0</v>
      </c>
      <c r="T1336" s="2">
        <f t="shared" si="37"/>
        <v>0</v>
      </c>
    </row>
    <row r="1337" spans="8:20" x14ac:dyDescent="0.3">
      <c r="H1337" s="2">
        <f t="shared" si="35"/>
        <v>0</v>
      </c>
      <c r="M1337" s="2">
        <f t="shared" si="36"/>
        <v>0</v>
      </c>
      <c r="N1337" s="2">
        <f t="shared" si="34"/>
        <v>0</v>
      </c>
      <c r="T1337" s="2">
        <f t="shared" si="37"/>
        <v>0</v>
      </c>
    </row>
    <row r="1338" spans="8:20" x14ac:dyDescent="0.3">
      <c r="H1338" s="2">
        <f t="shared" si="35"/>
        <v>0</v>
      </c>
      <c r="M1338" s="2">
        <f t="shared" si="36"/>
        <v>0</v>
      </c>
      <c r="N1338" s="2">
        <f t="shared" si="34"/>
        <v>0</v>
      </c>
      <c r="T1338" s="2">
        <f t="shared" si="37"/>
        <v>0</v>
      </c>
    </row>
    <row r="1339" spans="8:20" x14ac:dyDescent="0.3">
      <c r="H1339" s="2">
        <f t="shared" si="35"/>
        <v>0</v>
      </c>
      <c r="M1339" s="2">
        <f t="shared" si="36"/>
        <v>0</v>
      </c>
      <c r="N1339" s="2">
        <f t="shared" si="34"/>
        <v>0</v>
      </c>
      <c r="T1339" s="2">
        <f t="shared" si="37"/>
        <v>0</v>
      </c>
    </row>
    <row r="1340" spans="8:20" x14ac:dyDescent="0.3">
      <c r="H1340" s="2">
        <f t="shared" si="35"/>
        <v>0</v>
      </c>
      <c r="M1340" s="2">
        <f t="shared" si="36"/>
        <v>0</v>
      </c>
      <c r="N1340" s="2">
        <f t="shared" si="34"/>
        <v>0</v>
      </c>
      <c r="T1340" s="2">
        <f t="shared" si="37"/>
        <v>0</v>
      </c>
    </row>
    <row r="1341" spans="8:20" x14ac:dyDescent="0.3">
      <c r="H1341" s="2">
        <f t="shared" si="35"/>
        <v>0</v>
      </c>
      <c r="M1341" s="2">
        <f t="shared" si="36"/>
        <v>0</v>
      </c>
      <c r="N1341" s="2">
        <f t="shared" si="34"/>
        <v>0</v>
      </c>
      <c r="T1341" s="2">
        <f t="shared" si="37"/>
        <v>0</v>
      </c>
    </row>
    <row r="1342" spans="8:20" x14ac:dyDescent="0.3">
      <c r="H1342" s="2">
        <f t="shared" si="35"/>
        <v>0</v>
      </c>
      <c r="M1342" s="2">
        <f t="shared" si="36"/>
        <v>0</v>
      </c>
      <c r="N1342" s="2">
        <f t="shared" si="34"/>
        <v>0</v>
      </c>
      <c r="T1342" s="2">
        <f t="shared" si="37"/>
        <v>0</v>
      </c>
    </row>
    <row r="1343" spans="8:20" x14ac:dyDescent="0.3">
      <c r="H1343" s="2">
        <f t="shared" si="35"/>
        <v>0</v>
      </c>
      <c r="M1343" s="2">
        <f t="shared" si="36"/>
        <v>0</v>
      </c>
      <c r="N1343" s="2">
        <f t="shared" si="34"/>
        <v>0</v>
      </c>
      <c r="T1343" s="2">
        <f t="shared" si="37"/>
        <v>0</v>
      </c>
    </row>
    <row r="1344" spans="8:20" x14ac:dyDescent="0.3">
      <c r="H1344" s="2">
        <f t="shared" si="35"/>
        <v>0</v>
      </c>
      <c r="M1344" s="2">
        <f t="shared" si="36"/>
        <v>0</v>
      </c>
      <c r="N1344" s="2">
        <f t="shared" si="34"/>
        <v>0</v>
      </c>
      <c r="T1344" s="2">
        <f t="shared" si="37"/>
        <v>0</v>
      </c>
    </row>
    <row r="1345" spans="8:20" x14ac:dyDescent="0.3">
      <c r="H1345" s="2">
        <f t="shared" si="35"/>
        <v>0</v>
      </c>
      <c r="M1345" s="2">
        <f t="shared" si="36"/>
        <v>0</v>
      </c>
      <c r="N1345" s="2">
        <f t="shared" ref="N1345:N1380" si="38">(E1345+J1345)/2</f>
        <v>0</v>
      </c>
      <c r="T1345" s="2">
        <f t="shared" si="37"/>
        <v>0</v>
      </c>
    </row>
    <row r="1346" spans="8:20" x14ac:dyDescent="0.3">
      <c r="H1346" s="2">
        <f t="shared" si="35"/>
        <v>0</v>
      </c>
      <c r="M1346" s="2">
        <f t="shared" si="36"/>
        <v>0</v>
      </c>
      <c r="N1346" s="2">
        <f t="shared" si="38"/>
        <v>0</v>
      </c>
      <c r="T1346" s="2">
        <f t="shared" si="37"/>
        <v>0</v>
      </c>
    </row>
    <row r="1347" spans="8:20" x14ac:dyDescent="0.3">
      <c r="H1347" s="2">
        <f t="shared" si="35"/>
        <v>0</v>
      </c>
      <c r="M1347" s="2">
        <f t="shared" si="36"/>
        <v>0</v>
      </c>
      <c r="N1347" s="2">
        <f t="shared" si="38"/>
        <v>0</v>
      </c>
      <c r="T1347" s="2">
        <f t="shared" si="37"/>
        <v>0</v>
      </c>
    </row>
    <row r="1348" spans="8:20" x14ac:dyDescent="0.3">
      <c r="H1348" s="2">
        <f t="shared" si="35"/>
        <v>0</v>
      </c>
      <c r="M1348" s="2">
        <f t="shared" si="36"/>
        <v>0</v>
      </c>
      <c r="N1348" s="2">
        <f t="shared" si="38"/>
        <v>0</v>
      </c>
      <c r="T1348" s="2">
        <f t="shared" si="37"/>
        <v>0</v>
      </c>
    </row>
    <row r="1349" spans="8:20" x14ac:dyDescent="0.3">
      <c r="H1349" s="2">
        <f t="shared" si="35"/>
        <v>0</v>
      </c>
      <c r="M1349" s="2">
        <f t="shared" si="36"/>
        <v>0</v>
      </c>
      <c r="N1349" s="2">
        <f t="shared" si="38"/>
        <v>0</v>
      </c>
      <c r="T1349" s="2">
        <f t="shared" si="37"/>
        <v>0</v>
      </c>
    </row>
    <row r="1350" spans="8:20" x14ac:dyDescent="0.3">
      <c r="H1350" s="2">
        <f t="shared" si="35"/>
        <v>0</v>
      </c>
      <c r="M1350" s="2">
        <f t="shared" si="36"/>
        <v>0</v>
      </c>
      <c r="N1350" s="2">
        <f t="shared" si="38"/>
        <v>0</v>
      </c>
      <c r="T1350" s="2">
        <f t="shared" si="37"/>
        <v>0</v>
      </c>
    </row>
    <row r="1351" spans="8:20" x14ac:dyDescent="0.3">
      <c r="H1351" s="2">
        <f t="shared" si="35"/>
        <v>0</v>
      </c>
      <c r="M1351" s="2">
        <f t="shared" si="36"/>
        <v>0</v>
      </c>
      <c r="N1351" s="2">
        <f t="shared" si="38"/>
        <v>0</v>
      </c>
      <c r="T1351" s="2">
        <f t="shared" si="37"/>
        <v>0</v>
      </c>
    </row>
    <row r="1352" spans="8:20" x14ac:dyDescent="0.3">
      <c r="H1352" s="2">
        <f t="shared" si="35"/>
        <v>0</v>
      </c>
      <c r="M1352" s="2">
        <f t="shared" si="36"/>
        <v>0</v>
      </c>
      <c r="N1352" s="2">
        <f t="shared" si="38"/>
        <v>0</v>
      </c>
      <c r="T1352" s="2">
        <f t="shared" si="37"/>
        <v>0</v>
      </c>
    </row>
    <row r="1353" spans="8:20" x14ac:dyDescent="0.3">
      <c r="H1353" s="2">
        <f t="shared" si="35"/>
        <v>0</v>
      </c>
      <c r="M1353" s="2">
        <f t="shared" si="36"/>
        <v>0</v>
      </c>
      <c r="N1353" s="2">
        <f t="shared" si="38"/>
        <v>0</v>
      </c>
      <c r="T1353" s="2">
        <f t="shared" si="37"/>
        <v>0</v>
      </c>
    </row>
    <row r="1354" spans="8:20" x14ac:dyDescent="0.3">
      <c r="H1354" s="2">
        <f t="shared" si="35"/>
        <v>0</v>
      </c>
      <c r="M1354" s="2">
        <f t="shared" si="36"/>
        <v>0</v>
      </c>
      <c r="N1354" s="2">
        <f t="shared" si="38"/>
        <v>0</v>
      </c>
      <c r="T1354" s="2">
        <f t="shared" si="37"/>
        <v>0</v>
      </c>
    </row>
    <row r="1355" spans="8:20" x14ac:dyDescent="0.3">
      <c r="H1355" s="2">
        <f t="shared" si="35"/>
        <v>0</v>
      </c>
      <c r="M1355" s="2">
        <f t="shared" si="36"/>
        <v>0</v>
      </c>
      <c r="N1355" s="2">
        <f t="shared" si="38"/>
        <v>0</v>
      </c>
      <c r="T1355" s="2">
        <f t="shared" si="37"/>
        <v>0</v>
      </c>
    </row>
    <row r="1356" spans="8:20" x14ac:dyDescent="0.3">
      <c r="H1356" s="2">
        <f t="shared" si="35"/>
        <v>0</v>
      </c>
      <c r="M1356" s="2">
        <f t="shared" si="36"/>
        <v>0</v>
      </c>
      <c r="N1356" s="2">
        <f t="shared" si="38"/>
        <v>0</v>
      </c>
      <c r="T1356" s="2">
        <f t="shared" si="37"/>
        <v>0</v>
      </c>
    </row>
    <row r="1357" spans="8:20" x14ac:dyDescent="0.3">
      <c r="H1357" s="2">
        <f t="shared" si="35"/>
        <v>0</v>
      </c>
      <c r="M1357" s="2">
        <f t="shared" si="36"/>
        <v>0</v>
      </c>
      <c r="N1357" s="2">
        <f t="shared" si="38"/>
        <v>0</v>
      </c>
      <c r="T1357" s="2">
        <f t="shared" si="37"/>
        <v>0</v>
      </c>
    </row>
    <row r="1358" spans="8:20" x14ac:dyDescent="0.3">
      <c r="H1358" s="2">
        <f t="shared" si="35"/>
        <v>0</v>
      </c>
      <c r="M1358" s="2">
        <f t="shared" si="36"/>
        <v>0</v>
      </c>
      <c r="N1358" s="2">
        <f t="shared" si="38"/>
        <v>0</v>
      </c>
      <c r="T1358" s="2">
        <f t="shared" si="37"/>
        <v>0</v>
      </c>
    </row>
    <row r="1359" spans="8:20" x14ac:dyDescent="0.3">
      <c r="H1359" s="2">
        <f t="shared" si="35"/>
        <v>0</v>
      </c>
      <c r="M1359" s="2">
        <f t="shared" si="36"/>
        <v>0</v>
      </c>
      <c r="N1359" s="2">
        <f t="shared" si="38"/>
        <v>0</v>
      </c>
      <c r="T1359" s="2">
        <f t="shared" si="37"/>
        <v>0</v>
      </c>
    </row>
    <row r="1360" spans="8:20" x14ac:dyDescent="0.3">
      <c r="H1360" s="2">
        <f t="shared" si="35"/>
        <v>0</v>
      </c>
      <c r="M1360" s="2">
        <f t="shared" si="36"/>
        <v>0</v>
      </c>
      <c r="N1360" s="2">
        <f t="shared" si="38"/>
        <v>0</v>
      </c>
      <c r="T1360" s="2">
        <f t="shared" si="37"/>
        <v>0</v>
      </c>
    </row>
    <row r="1361" spans="8:20" x14ac:dyDescent="0.3">
      <c r="H1361" s="2">
        <f t="shared" si="35"/>
        <v>0</v>
      </c>
      <c r="M1361" s="2">
        <f t="shared" si="36"/>
        <v>0</v>
      </c>
      <c r="N1361" s="2">
        <f t="shared" si="38"/>
        <v>0</v>
      </c>
      <c r="T1361" s="2">
        <f t="shared" si="37"/>
        <v>0</v>
      </c>
    </row>
    <row r="1362" spans="8:20" x14ac:dyDescent="0.3">
      <c r="H1362" s="2">
        <f t="shared" si="35"/>
        <v>0</v>
      </c>
      <c r="M1362" s="2">
        <f t="shared" si="36"/>
        <v>0</v>
      </c>
      <c r="N1362" s="2">
        <f t="shared" si="38"/>
        <v>0</v>
      </c>
      <c r="T1362" s="2">
        <f t="shared" si="37"/>
        <v>0</v>
      </c>
    </row>
    <row r="1363" spans="8:20" x14ac:dyDescent="0.3">
      <c r="H1363" s="2">
        <f t="shared" si="35"/>
        <v>0</v>
      </c>
      <c r="M1363" s="2">
        <f t="shared" si="36"/>
        <v>0</v>
      </c>
      <c r="N1363" s="2">
        <f t="shared" si="38"/>
        <v>0</v>
      </c>
      <c r="T1363" s="2">
        <f t="shared" si="37"/>
        <v>0</v>
      </c>
    </row>
    <row r="1364" spans="8:20" x14ac:dyDescent="0.3">
      <c r="H1364" s="2">
        <f t="shared" ref="H1364:H1384" si="39">F1364+G1364/2</f>
        <v>0</v>
      </c>
      <c r="M1364" s="2">
        <f t="shared" ref="M1364:M1384" si="40">K1364+L1364/2</f>
        <v>0</v>
      </c>
      <c r="N1364" s="2">
        <f t="shared" si="38"/>
        <v>0</v>
      </c>
      <c r="T1364" s="2">
        <f t="shared" ref="T1364:T1384" si="41">R1364+S1364/2</f>
        <v>0</v>
      </c>
    </row>
    <row r="1365" spans="8:20" x14ac:dyDescent="0.3">
      <c r="H1365" s="2">
        <f t="shared" si="39"/>
        <v>0</v>
      </c>
      <c r="M1365" s="2">
        <f t="shared" si="40"/>
        <v>0</v>
      </c>
      <c r="N1365" s="2">
        <f t="shared" si="38"/>
        <v>0</v>
      </c>
      <c r="T1365" s="2">
        <f t="shared" si="41"/>
        <v>0</v>
      </c>
    </row>
    <row r="1366" spans="8:20" x14ac:dyDescent="0.3">
      <c r="H1366" s="2">
        <f t="shared" si="39"/>
        <v>0</v>
      </c>
      <c r="M1366" s="2">
        <f t="shared" si="40"/>
        <v>0</v>
      </c>
      <c r="N1366" s="2">
        <f t="shared" si="38"/>
        <v>0</v>
      </c>
      <c r="T1366" s="2">
        <f t="shared" si="41"/>
        <v>0</v>
      </c>
    </row>
    <row r="1367" spans="8:20" x14ac:dyDescent="0.3">
      <c r="H1367" s="2">
        <f t="shared" si="39"/>
        <v>0</v>
      </c>
      <c r="M1367" s="2">
        <f t="shared" si="40"/>
        <v>0</v>
      </c>
      <c r="N1367" s="2">
        <f t="shared" si="38"/>
        <v>0</v>
      </c>
      <c r="T1367" s="2">
        <f t="shared" si="41"/>
        <v>0</v>
      </c>
    </row>
    <row r="1368" spans="8:20" x14ac:dyDescent="0.3">
      <c r="H1368" s="2">
        <f t="shared" si="39"/>
        <v>0</v>
      </c>
      <c r="M1368" s="2">
        <f t="shared" si="40"/>
        <v>0</v>
      </c>
      <c r="N1368" s="2">
        <f t="shared" si="38"/>
        <v>0</v>
      </c>
      <c r="T1368" s="2">
        <f t="shared" si="41"/>
        <v>0</v>
      </c>
    </row>
    <row r="1369" spans="8:20" x14ac:dyDescent="0.3">
      <c r="H1369" s="2">
        <f t="shared" si="39"/>
        <v>0</v>
      </c>
      <c r="M1369" s="2">
        <f t="shared" si="40"/>
        <v>0</v>
      </c>
      <c r="N1369" s="2">
        <f t="shared" si="38"/>
        <v>0</v>
      </c>
      <c r="T1369" s="2">
        <f t="shared" si="41"/>
        <v>0</v>
      </c>
    </row>
    <row r="1370" spans="8:20" x14ac:dyDescent="0.3">
      <c r="H1370" s="2">
        <f t="shared" si="39"/>
        <v>0</v>
      </c>
      <c r="M1370" s="2">
        <f t="shared" si="40"/>
        <v>0</v>
      </c>
      <c r="N1370" s="2">
        <f t="shared" si="38"/>
        <v>0</v>
      </c>
      <c r="T1370" s="2">
        <f t="shared" si="41"/>
        <v>0</v>
      </c>
    </row>
    <row r="1371" spans="8:20" x14ac:dyDescent="0.3">
      <c r="H1371" s="2">
        <f t="shared" si="39"/>
        <v>0</v>
      </c>
      <c r="M1371" s="2">
        <f t="shared" si="40"/>
        <v>0</v>
      </c>
      <c r="N1371" s="2">
        <f t="shared" si="38"/>
        <v>0</v>
      </c>
      <c r="T1371" s="2">
        <f t="shared" si="41"/>
        <v>0</v>
      </c>
    </row>
    <row r="1372" spans="8:20" x14ac:dyDescent="0.3">
      <c r="H1372" s="2">
        <f t="shared" si="39"/>
        <v>0</v>
      </c>
      <c r="M1372" s="2">
        <f t="shared" si="40"/>
        <v>0</v>
      </c>
      <c r="N1372" s="2">
        <f t="shared" si="38"/>
        <v>0</v>
      </c>
      <c r="T1372" s="2">
        <f t="shared" si="41"/>
        <v>0</v>
      </c>
    </row>
    <row r="1373" spans="8:20" x14ac:dyDescent="0.3">
      <c r="H1373" s="2">
        <f t="shared" si="39"/>
        <v>0</v>
      </c>
      <c r="M1373" s="2">
        <f t="shared" si="40"/>
        <v>0</v>
      </c>
      <c r="N1373" s="2">
        <f t="shared" si="38"/>
        <v>0</v>
      </c>
      <c r="T1373" s="2">
        <f t="shared" si="41"/>
        <v>0</v>
      </c>
    </row>
    <row r="1374" spans="8:20" x14ac:dyDescent="0.3">
      <c r="H1374" s="2">
        <f t="shared" si="39"/>
        <v>0</v>
      </c>
      <c r="M1374" s="2">
        <f t="shared" si="40"/>
        <v>0</v>
      </c>
      <c r="N1374" s="2">
        <f t="shared" si="38"/>
        <v>0</v>
      </c>
      <c r="T1374" s="2">
        <f t="shared" si="41"/>
        <v>0</v>
      </c>
    </row>
    <row r="1375" spans="8:20" x14ac:dyDescent="0.3">
      <c r="H1375" s="2">
        <f t="shared" si="39"/>
        <v>0</v>
      </c>
      <c r="M1375" s="2">
        <f t="shared" si="40"/>
        <v>0</v>
      </c>
      <c r="N1375" s="2">
        <f t="shared" si="38"/>
        <v>0</v>
      </c>
      <c r="T1375" s="2">
        <f t="shared" si="41"/>
        <v>0</v>
      </c>
    </row>
    <row r="1376" spans="8:20" x14ac:dyDescent="0.3">
      <c r="H1376" s="2">
        <f t="shared" si="39"/>
        <v>0</v>
      </c>
      <c r="M1376" s="2">
        <f t="shared" si="40"/>
        <v>0</v>
      </c>
      <c r="N1376" s="2">
        <f t="shared" si="38"/>
        <v>0</v>
      </c>
      <c r="T1376" s="2">
        <f t="shared" si="41"/>
        <v>0</v>
      </c>
    </row>
    <row r="1377" spans="8:20" x14ac:dyDescent="0.3">
      <c r="H1377" s="2">
        <f t="shared" si="39"/>
        <v>0</v>
      </c>
      <c r="M1377" s="2">
        <f t="shared" si="40"/>
        <v>0</v>
      </c>
      <c r="N1377" s="2">
        <f t="shared" si="38"/>
        <v>0</v>
      </c>
      <c r="T1377" s="2">
        <f t="shared" si="41"/>
        <v>0</v>
      </c>
    </row>
    <row r="1378" spans="8:20" x14ac:dyDescent="0.3">
      <c r="H1378" s="2">
        <f t="shared" si="39"/>
        <v>0</v>
      </c>
      <c r="M1378" s="2">
        <f t="shared" si="40"/>
        <v>0</v>
      </c>
      <c r="N1378" s="2">
        <f t="shared" si="38"/>
        <v>0</v>
      </c>
      <c r="T1378" s="2">
        <f t="shared" si="41"/>
        <v>0</v>
      </c>
    </row>
    <row r="1379" spans="8:20" x14ac:dyDescent="0.3">
      <c r="H1379" s="2">
        <f t="shared" si="39"/>
        <v>0</v>
      </c>
      <c r="M1379" s="2">
        <f t="shared" si="40"/>
        <v>0</v>
      </c>
      <c r="N1379" s="2">
        <f t="shared" si="38"/>
        <v>0</v>
      </c>
      <c r="T1379" s="2">
        <f t="shared" si="41"/>
        <v>0</v>
      </c>
    </row>
    <row r="1380" spans="8:20" x14ac:dyDescent="0.3">
      <c r="H1380" s="2">
        <f t="shared" si="39"/>
        <v>0</v>
      </c>
      <c r="M1380" s="2">
        <f t="shared" si="40"/>
        <v>0</v>
      </c>
      <c r="N1380" s="2">
        <f t="shared" si="38"/>
        <v>0</v>
      </c>
      <c r="T1380" s="2">
        <f t="shared" si="41"/>
        <v>0</v>
      </c>
    </row>
    <row r="1381" spans="8:20" x14ac:dyDescent="0.3">
      <c r="H1381" s="2">
        <f t="shared" si="39"/>
        <v>0</v>
      </c>
      <c r="M1381" s="2">
        <f t="shared" si="40"/>
        <v>0</v>
      </c>
      <c r="T1381" s="2">
        <f t="shared" si="41"/>
        <v>0</v>
      </c>
    </row>
    <row r="1382" spans="8:20" x14ac:dyDescent="0.3">
      <c r="H1382" s="2">
        <f t="shared" si="39"/>
        <v>0</v>
      </c>
      <c r="M1382" s="2">
        <f t="shared" si="40"/>
        <v>0</v>
      </c>
      <c r="T1382" s="2">
        <f t="shared" si="41"/>
        <v>0</v>
      </c>
    </row>
    <row r="1383" spans="8:20" x14ac:dyDescent="0.3">
      <c r="H1383" s="2">
        <f t="shared" si="39"/>
        <v>0</v>
      </c>
      <c r="M1383" s="2">
        <f t="shared" si="40"/>
        <v>0</v>
      </c>
      <c r="T1383" s="2">
        <f t="shared" si="41"/>
        <v>0</v>
      </c>
    </row>
    <row r="1384" spans="8:20" x14ac:dyDescent="0.3">
      <c r="H1384" s="2">
        <f t="shared" si="39"/>
        <v>0</v>
      </c>
      <c r="M1384" s="2">
        <f t="shared" si="40"/>
        <v>0</v>
      </c>
      <c r="T1384" s="2">
        <f t="shared" si="41"/>
        <v>0</v>
      </c>
    </row>
  </sheetData>
  <sheetProtection sheet="1" objects="1" scenarios="1"/>
  <mergeCells count="1">
    <mergeCell ref="A1:AA1"/>
  </mergeCells>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0000000}">
          <x14:formula1>
            <xm:f>Dropdowns!$J$2:$J$3</xm:f>
          </x14:formula1>
          <xm:sqref>B29:B1931 B15:B19 B22 B3:B13</xm:sqref>
        </x14:dataValidation>
        <x14:dataValidation type="list" allowBlank="1" showInputMessage="1" showErrorMessage="1" xr:uid="{00000000-0002-0000-0700-000001000000}">
          <x14:formula1>
            <xm:f>Dropdowns!$P$2:$P$5</xm:f>
          </x14:formula1>
          <xm:sqref>X12:X1121 X3:X10 Y20:Y1121</xm:sqref>
        </x14:dataValidation>
        <x14:dataValidation type="list" allowBlank="1" showInputMessage="1" showErrorMessage="1" xr:uid="{00000000-0002-0000-0700-000002000000}">
          <x14:formula1>
            <xm:f>Dropdowns!$N$3:$N$9</xm:f>
          </x14:formula1>
          <xm:sqref>E20:E1183 J20:J1183 Q20:Q1270</xm:sqref>
        </x14:dataValidation>
        <x14:dataValidation type="list" allowBlank="1" showInputMessage="1" showErrorMessage="1" xr:uid="{00000000-0002-0000-0700-000003000000}">
          <x14:formula1>
            <xm:f>Dropdowns!$N$3:$N$5</xm:f>
          </x14:formula1>
          <xm:sqref>F20:G1452 K20:L1452 R20:S1452</xm:sqref>
        </x14:dataValidation>
        <x14:dataValidation type="list" allowBlank="1" showInputMessage="1" showErrorMessage="1" xr:uid="{00000000-0002-0000-0700-000004000000}">
          <x14:formula1>
            <xm:f>Dropdowns!$N$2:$N$9</xm:f>
          </x14:formula1>
          <xm:sqref>E3:E19 J3:J19 Q3:Q19</xm:sqref>
        </x14:dataValidation>
        <x14:dataValidation type="list" allowBlank="1" showInputMessage="1" showErrorMessage="1" xr:uid="{00000000-0002-0000-0700-000005000000}">
          <x14:formula1>
            <xm:f>Dropdowns!$N$2:$N$6</xm:f>
          </x14:formula1>
          <xm:sqref>F3:G19 K3:L19 R3:S19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384"/>
  <sheetViews>
    <sheetView showGridLines="0" zoomScale="90" zoomScaleNormal="90" workbookViewId="0">
      <pane xSplit="1" ySplit="2" topLeftCell="B11" activePane="bottomRight" state="frozen"/>
      <selection pane="topRight" activeCell="B1" sqref="B1"/>
      <selection pane="bottomLeft" activeCell="A3" sqref="A3"/>
      <selection pane="bottomRight" activeCell="A11" sqref="A11"/>
    </sheetView>
  </sheetViews>
  <sheetFormatPr defaultColWidth="9" defaultRowHeight="12.5" x14ac:dyDescent="0.3"/>
  <cols>
    <col min="1" max="1" width="23" style="2" customWidth="1"/>
    <col min="2" max="2" width="9.33203125" style="2" customWidth="1"/>
    <col min="3" max="3" width="29.58203125" style="2" customWidth="1"/>
    <col min="4" max="4" width="42.25" style="2" customWidth="1"/>
    <col min="5" max="8" width="13.08203125" style="2" customWidth="1"/>
    <col min="9" max="9" width="27.58203125" style="2" customWidth="1"/>
    <col min="10" max="15" width="13.08203125" style="2" customWidth="1"/>
    <col min="16" max="16" width="27.58203125" style="2" customWidth="1"/>
    <col min="17" max="20" width="13.5" style="2" customWidth="1"/>
    <col min="21" max="22" width="13.5" style="48" customWidth="1"/>
    <col min="23" max="23" width="13.5" style="49" customWidth="1"/>
    <col min="24" max="25" width="13.5" style="2" customWidth="1"/>
    <col min="26" max="27" width="38.5" style="2" customWidth="1"/>
    <col min="28" max="16384" width="9" style="3"/>
  </cols>
  <sheetData>
    <row r="1" spans="1:27" ht="13" x14ac:dyDescent="0.3">
      <c r="A1" s="140" t="s">
        <v>399</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2"/>
    </row>
    <row r="2" spans="1:27" s="5" customFormat="1" ht="51.65" customHeight="1" x14ac:dyDescent="0.3">
      <c r="A2" s="4" t="s">
        <v>28</v>
      </c>
      <c r="B2" s="4" t="s">
        <v>29</v>
      </c>
      <c r="C2" s="4" t="s">
        <v>30</v>
      </c>
      <c r="D2" s="4" t="s">
        <v>157</v>
      </c>
      <c r="E2" s="4" t="s">
        <v>158</v>
      </c>
      <c r="F2" s="4" t="s">
        <v>33</v>
      </c>
      <c r="G2" s="4" t="s">
        <v>34</v>
      </c>
      <c r="H2" s="4" t="s">
        <v>159</v>
      </c>
      <c r="I2" s="4" t="s">
        <v>160</v>
      </c>
      <c r="J2" s="4" t="s">
        <v>161</v>
      </c>
      <c r="K2" s="4" t="s">
        <v>33</v>
      </c>
      <c r="L2" s="4" t="s">
        <v>34</v>
      </c>
      <c r="M2" s="4" t="s">
        <v>162</v>
      </c>
      <c r="N2" s="4" t="s">
        <v>163</v>
      </c>
      <c r="O2" s="4" t="s">
        <v>164</v>
      </c>
      <c r="P2" s="4" t="s">
        <v>165</v>
      </c>
      <c r="Q2" s="4" t="s">
        <v>166</v>
      </c>
      <c r="R2" s="4" t="s">
        <v>33</v>
      </c>
      <c r="S2" s="4" t="s">
        <v>34</v>
      </c>
      <c r="T2" s="4" t="s">
        <v>167</v>
      </c>
      <c r="U2" s="43" t="s">
        <v>168</v>
      </c>
      <c r="V2" s="43" t="s">
        <v>169</v>
      </c>
      <c r="W2" s="44" t="s">
        <v>170</v>
      </c>
      <c r="X2" s="4" t="s">
        <v>171</v>
      </c>
      <c r="Y2" s="4" t="s">
        <v>172</v>
      </c>
      <c r="Z2" s="4" t="s">
        <v>46</v>
      </c>
      <c r="AA2" s="4" t="s">
        <v>47</v>
      </c>
    </row>
    <row r="3" spans="1:27" s="51" customFormat="1" ht="409.5" x14ac:dyDescent="0.3">
      <c r="A3" s="7" t="s">
        <v>48</v>
      </c>
      <c r="B3" s="7" t="s">
        <v>49</v>
      </c>
      <c r="C3" s="7" t="s">
        <v>50</v>
      </c>
      <c r="D3" s="7" t="s">
        <v>400</v>
      </c>
      <c r="E3" s="7">
        <v>1</v>
      </c>
      <c r="F3" s="7">
        <v>3</v>
      </c>
      <c r="G3" s="7">
        <v>1</v>
      </c>
      <c r="H3" s="7">
        <f t="shared" ref="H3:H19" si="0">IF(E3="N/A", "N/A", (F3+G3)/2)</f>
        <v>2</v>
      </c>
      <c r="I3" s="7" t="s">
        <v>52</v>
      </c>
      <c r="J3" s="7" t="s">
        <v>53</v>
      </c>
      <c r="K3" s="7" t="s">
        <v>53</v>
      </c>
      <c r="L3" s="7" t="s">
        <v>53</v>
      </c>
      <c r="M3" s="7" t="str">
        <f t="shared" ref="M3" si="1">IF(J3="N/A", "N/A", (K3+L3)/2)</f>
        <v>N/A</v>
      </c>
      <c r="N3" s="7">
        <f t="shared" ref="N3" si="2">IF(E3 = "N/A", IF(J3="N/A", "N/A", J3), IF(J3="N/A", E3, (E3+J3)/2))</f>
        <v>1</v>
      </c>
      <c r="O3" s="7">
        <f t="shared" ref="O3" si="3">IF(H3 = "N/A", IF(M3="N/A", "N/A",M3), IF(M3="N/A", H3, (H3+M3)/2))</f>
        <v>2</v>
      </c>
      <c r="P3" s="7" t="s">
        <v>52</v>
      </c>
      <c r="Q3" s="7" t="s">
        <v>53</v>
      </c>
      <c r="R3" s="7" t="s">
        <v>53</v>
      </c>
      <c r="S3" s="7" t="s">
        <v>53</v>
      </c>
      <c r="T3" s="68" t="str">
        <f t="shared" ref="T3" si="4">IF(Q3="N/A", "N/A", (R3+S3)/2)</f>
        <v>N/A</v>
      </c>
      <c r="U3" s="68">
        <f t="shared" ref="U3" si="5">IF(N3="N/A", IF(Q3="N/A", "N/A", Q3), IF(Q3="N/A", N3, (N3+Q3)/2))</f>
        <v>1</v>
      </c>
      <c r="V3" s="68">
        <f t="shared" ref="V3" si="6">IF(O3="N/A", IF(T3="N/A", "N/A",T3), IF(T3="N/A", O3, (O3+T3)/2))</f>
        <v>2</v>
      </c>
      <c r="W3" s="69">
        <f t="shared" ref="W3" si="7">IF(U3="N/A", IF(V3="N/A", "N/A", "Error: check assigned scores"), IF(V3="N/A","Error: check assigned scores",U3*V3))</f>
        <v>2</v>
      </c>
      <c r="X3" s="7">
        <v>2030</v>
      </c>
      <c r="Y3" s="7" t="s">
        <v>401</v>
      </c>
      <c r="Z3" s="7" t="s">
        <v>402</v>
      </c>
      <c r="AA3" s="7" t="s">
        <v>403</v>
      </c>
    </row>
    <row r="4" spans="1:27" ht="150" x14ac:dyDescent="0.3">
      <c r="A4" s="7" t="s">
        <v>56</v>
      </c>
      <c r="B4" s="7" t="s">
        <v>57</v>
      </c>
      <c r="C4" s="7" t="s">
        <v>58</v>
      </c>
      <c r="D4" s="7" t="s">
        <v>404</v>
      </c>
      <c r="E4" s="7">
        <v>1</v>
      </c>
      <c r="F4" s="7">
        <v>2</v>
      </c>
      <c r="G4" s="7">
        <v>2</v>
      </c>
      <c r="H4" s="7">
        <f t="shared" si="0"/>
        <v>2</v>
      </c>
      <c r="I4" s="7" t="s">
        <v>52</v>
      </c>
      <c r="J4" s="7" t="s">
        <v>53</v>
      </c>
      <c r="K4" s="7" t="s">
        <v>53</v>
      </c>
      <c r="L4" s="7" t="s">
        <v>53</v>
      </c>
      <c r="M4" s="7" t="str">
        <f t="shared" ref="M4:M19" si="8">IF(J4="N/A", "N/A", (K4+L4)/2)</f>
        <v>N/A</v>
      </c>
      <c r="N4" s="7">
        <f t="shared" ref="N4:N19" si="9">IF(E4 = "N/A", IF(J4="N/A", "N/A", J4), IF(J4="N/A", E4, (E4+J4)/2))</f>
        <v>1</v>
      </c>
      <c r="O4" s="7">
        <f t="shared" ref="O4:O19" si="10">IF(H4 = "N/A", IF(M4="N/A", "N/A",M4), IF(M4="N/A", H4, (H4+M4)/2))</f>
        <v>2</v>
      </c>
      <c r="P4" s="7" t="s">
        <v>52</v>
      </c>
      <c r="Q4" s="7" t="s">
        <v>53</v>
      </c>
      <c r="R4" s="7" t="s">
        <v>53</v>
      </c>
      <c r="S4" s="7" t="s">
        <v>53</v>
      </c>
      <c r="T4" s="68" t="str">
        <f t="shared" ref="T4:T5" si="11">IF(Q4="N/A", "N/A", (R4+S4)/2)</f>
        <v>N/A</v>
      </c>
      <c r="U4" s="68">
        <f t="shared" ref="U4:U5" si="12">IF(N4="N/A", IF(Q4="N/A", "N/A", Q4), IF(Q4="N/A", N4, (N4+Q4)/2))</f>
        <v>1</v>
      </c>
      <c r="V4" s="68">
        <f t="shared" ref="V4:V5" si="13">IF(O4="N/A", IF(T4="N/A", "N/A",T4), IF(T4="N/A", O4, (O4+T4)/2))</f>
        <v>2</v>
      </c>
      <c r="W4" s="69">
        <f t="shared" ref="W4:W5" si="14">IF(U4="N/A", IF(V4="N/A", "N/A", "Error: check assigned scores"), IF(V4="N/A","Error: check assigned scores",U4*V4))</f>
        <v>2</v>
      </c>
      <c r="X4" s="7">
        <v>2030</v>
      </c>
      <c r="Y4" s="7" t="s">
        <v>405</v>
      </c>
      <c r="Z4" s="7" t="s">
        <v>406</v>
      </c>
      <c r="AA4" s="7" t="s">
        <v>407</v>
      </c>
    </row>
    <row r="5" spans="1:27" ht="100" x14ac:dyDescent="0.3">
      <c r="A5" s="52" t="s">
        <v>62</v>
      </c>
      <c r="B5" s="7" t="s">
        <v>63</v>
      </c>
      <c r="C5" s="7" t="s">
        <v>64</v>
      </c>
      <c r="D5" s="7" t="s">
        <v>52</v>
      </c>
      <c r="E5" s="7" t="s">
        <v>53</v>
      </c>
      <c r="F5" s="7" t="s">
        <v>53</v>
      </c>
      <c r="G5" s="7" t="s">
        <v>53</v>
      </c>
      <c r="H5" s="7" t="str">
        <f t="shared" si="0"/>
        <v>N/A</v>
      </c>
      <c r="I5" s="7" t="s">
        <v>408</v>
      </c>
      <c r="J5" s="7">
        <v>2</v>
      </c>
      <c r="K5" s="7">
        <v>2</v>
      </c>
      <c r="L5" s="7">
        <v>2</v>
      </c>
      <c r="M5" s="7">
        <f t="shared" si="8"/>
        <v>2</v>
      </c>
      <c r="N5" s="7">
        <f t="shared" si="9"/>
        <v>2</v>
      </c>
      <c r="O5" s="7">
        <f t="shared" si="10"/>
        <v>2</v>
      </c>
      <c r="P5" s="7" t="s">
        <v>52</v>
      </c>
      <c r="Q5" s="7" t="s">
        <v>53</v>
      </c>
      <c r="R5" s="7" t="s">
        <v>53</v>
      </c>
      <c r="S5" s="7" t="s">
        <v>53</v>
      </c>
      <c r="T5" s="68" t="str">
        <f t="shared" si="11"/>
        <v>N/A</v>
      </c>
      <c r="U5" s="68">
        <f t="shared" si="12"/>
        <v>2</v>
      </c>
      <c r="V5" s="68">
        <f t="shared" si="13"/>
        <v>2</v>
      </c>
      <c r="W5" s="69">
        <f t="shared" si="14"/>
        <v>4</v>
      </c>
      <c r="X5" s="7">
        <v>2050</v>
      </c>
      <c r="Y5" s="7" t="s">
        <v>409</v>
      </c>
      <c r="Z5" s="7" t="s">
        <v>410</v>
      </c>
      <c r="AA5" s="7" t="s">
        <v>411</v>
      </c>
    </row>
    <row r="6" spans="1:27" ht="275" x14ac:dyDescent="0.3">
      <c r="A6" s="7" t="s">
        <v>69</v>
      </c>
      <c r="B6" s="7" t="s">
        <v>49</v>
      </c>
      <c r="C6" s="7" t="s">
        <v>70</v>
      </c>
      <c r="D6" s="7" t="s">
        <v>412</v>
      </c>
      <c r="E6" s="7">
        <v>2</v>
      </c>
      <c r="F6" s="7">
        <v>2</v>
      </c>
      <c r="G6" s="7">
        <v>2</v>
      </c>
      <c r="H6" s="7">
        <f t="shared" si="0"/>
        <v>2</v>
      </c>
      <c r="I6" s="7" t="s">
        <v>52</v>
      </c>
      <c r="J6" s="7" t="s">
        <v>53</v>
      </c>
      <c r="K6" s="7" t="s">
        <v>53</v>
      </c>
      <c r="L6" s="7" t="s">
        <v>53</v>
      </c>
      <c r="M6" s="7" t="str">
        <f t="shared" si="8"/>
        <v>N/A</v>
      </c>
      <c r="N6" s="7">
        <f t="shared" si="9"/>
        <v>2</v>
      </c>
      <c r="O6" s="7">
        <f t="shared" si="10"/>
        <v>2</v>
      </c>
      <c r="P6" s="7" t="s">
        <v>52</v>
      </c>
      <c r="Q6" s="7" t="s">
        <v>53</v>
      </c>
      <c r="R6" s="7" t="s">
        <v>53</v>
      </c>
      <c r="S6" s="7" t="s">
        <v>53</v>
      </c>
      <c r="T6" s="68" t="str">
        <f t="shared" ref="T6:T10" si="15">IF(Q6="N/A", "N/A", (R6+S6)/2)</f>
        <v>N/A</v>
      </c>
      <c r="U6" s="68">
        <f t="shared" ref="U6:U10" si="16">IF(N6="N/A", IF(Q6="N/A", "N/A", Q6), IF(Q6="N/A", N6, (N6+Q6)/2))</f>
        <v>2</v>
      </c>
      <c r="V6" s="68">
        <f t="shared" ref="V6:V10" si="17">IF(O6="N/A", IF(T6="N/A", "N/A",T6), IF(T6="N/A", O6, (O6+T6)/2))</f>
        <v>2</v>
      </c>
      <c r="W6" s="69">
        <f t="shared" ref="W6:W10" si="18">IF(U6="N/A", IF(V6="N/A", "N/A", "Error: check assigned scores"), IF(V6="N/A","Error: check assigned scores",U6*V6))</f>
        <v>4</v>
      </c>
      <c r="X6" s="7">
        <v>2050</v>
      </c>
      <c r="Y6" s="7"/>
      <c r="Z6" s="7" t="s">
        <v>413</v>
      </c>
      <c r="AA6" s="7" t="s">
        <v>414</v>
      </c>
    </row>
    <row r="7" spans="1:27" ht="51" customHeight="1" x14ac:dyDescent="0.3">
      <c r="A7" s="7" t="s">
        <v>74</v>
      </c>
      <c r="B7" s="7" t="s">
        <v>49</v>
      </c>
      <c r="C7" s="7" t="s">
        <v>75</v>
      </c>
      <c r="D7" s="7" t="s">
        <v>52</v>
      </c>
      <c r="E7" s="7" t="s">
        <v>53</v>
      </c>
      <c r="F7" s="7" t="s">
        <v>53</v>
      </c>
      <c r="G7" s="7" t="s">
        <v>53</v>
      </c>
      <c r="H7" s="7" t="str">
        <f t="shared" si="0"/>
        <v>N/A</v>
      </c>
      <c r="I7" s="7" t="s">
        <v>415</v>
      </c>
      <c r="J7" s="7">
        <v>2</v>
      </c>
      <c r="K7" s="7">
        <v>3</v>
      </c>
      <c r="L7" s="7">
        <v>3</v>
      </c>
      <c r="M7" s="7">
        <f t="shared" si="8"/>
        <v>3</v>
      </c>
      <c r="N7" s="7">
        <f t="shared" si="9"/>
        <v>2</v>
      </c>
      <c r="O7" s="7">
        <f t="shared" si="10"/>
        <v>3</v>
      </c>
      <c r="P7" s="7" t="s">
        <v>52</v>
      </c>
      <c r="Q7" s="7" t="s">
        <v>53</v>
      </c>
      <c r="R7" s="7" t="s">
        <v>53</v>
      </c>
      <c r="S7" s="7" t="s">
        <v>53</v>
      </c>
      <c r="T7" s="68" t="str">
        <f t="shared" si="15"/>
        <v>N/A</v>
      </c>
      <c r="U7" s="68">
        <f t="shared" si="16"/>
        <v>2</v>
      </c>
      <c r="V7" s="68">
        <f t="shared" si="17"/>
        <v>3</v>
      </c>
      <c r="W7" s="69">
        <f t="shared" si="18"/>
        <v>6</v>
      </c>
      <c r="X7" s="7">
        <v>2030</v>
      </c>
      <c r="Y7" s="7"/>
      <c r="Z7" s="7" t="s">
        <v>416</v>
      </c>
      <c r="AA7" s="7" t="s">
        <v>417</v>
      </c>
    </row>
    <row r="8" spans="1:27" ht="112.5" x14ac:dyDescent="0.3">
      <c r="A8" s="7" t="s">
        <v>80</v>
      </c>
      <c r="B8" s="7" t="s">
        <v>49</v>
      </c>
      <c r="C8" s="7" t="s">
        <v>81</v>
      </c>
      <c r="D8" s="7" t="s">
        <v>418</v>
      </c>
      <c r="E8" s="7">
        <v>-1</v>
      </c>
      <c r="F8" s="7">
        <v>3</v>
      </c>
      <c r="G8" s="7">
        <v>1</v>
      </c>
      <c r="H8" s="7">
        <f t="shared" si="0"/>
        <v>2</v>
      </c>
      <c r="I8" s="7" t="s">
        <v>419</v>
      </c>
      <c r="J8" s="7">
        <v>2</v>
      </c>
      <c r="K8" s="7">
        <v>3</v>
      </c>
      <c r="L8" s="7">
        <v>3</v>
      </c>
      <c r="M8" s="7">
        <f t="shared" si="8"/>
        <v>3</v>
      </c>
      <c r="N8" s="7">
        <f t="shared" si="9"/>
        <v>0.5</v>
      </c>
      <c r="O8" s="7">
        <f t="shared" si="10"/>
        <v>2.5</v>
      </c>
      <c r="P8" s="7" t="s">
        <v>52</v>
      </c>
      <c r="Q8" s="7" t="s">
        <v>53</v>
      </c>
      <c r="R8" s="7" t="s">
        <v>53</v>
      </c>
      <c r="S8" s="7" t="s">
        <v>53</v>
      </c>
      <c r="T8" s="68" t="str">
        <f t="shared" si="15"/>
        <v>N/A</v>
      </c>
      <c r="U8" s="68">
        <f t="shared" si="16"/>
        <v>0.5</v>
      </c>
      <c r="V8" s="68">
        <f t="shared" si="17"/>
        <v>2.5</v>
      </c>
      <c r="W8" s="69">
        <f t="shared" si="18"/>
        <v>1.25</v>
      </c>
      <c r="X8" s="7">
        <v>2030</v>
      </c>
      <c r="Y8" s="7"/>
      <c r="Z8" s="7" t="s">
        <v>416</v>
      </c>
      <c r="AA8" s="7" t="s">
        <v>420</v>
      </c>
    </row>
    <row r="9" spans="1:27" ht="137.5" x14ac:dyDescent="0.3">
      <c r="A9" s="7" t="s">
        <v>85</v>
      </c>
      <c r="B9" s="7" t="s">
        <v>49</v>
      </c>
      <c r="C9" s="7" t="s">
        <v>86</v>
      </c>
      <c r="D9" s="7" t="s">
        <v>421</v>
      </c>
      <c r="E9" s="7">
        <v>1</v>
      </c>
      <c r="F9" s="7">
        <v>3</v>
      </c>
      <c r="G9" s="7">
        <v>2</v>
      </c>
      <c r="H9" s="7">
        <f t="shared" si="0"/>
        <v>2.5</v>
      </c>
      <c r="I9" s="7" t="s">
        <v>52</v>
      </c>
      <c r="J9" s="7" t="s">
        <v>53</v>
      </c>
      <c r="K9" s="7" t="s">
        <v>53</v>
      </c>
      <c r="L9" s="7" t="s">
        <v>53</v>
      </c>
      <c r="M9" s="7" t="str">
        <f t="shared" si="8"/>
        <v>N/A</v>
      </c>
      <c r="N9" s="7">
        <f t="shared" si="9"/>
        <v>1</v>
      </c>
      <c r="O9" s="7">
        <f t="shared" si="10"/>
        <v>2.5</v>
      </c>
      <c r="P9" s="7" t="s">
        <v>52</v>
      </c>
      <c r="Q9" s="7" t="s">
        <v>53</v>
      </c>
      <c r="R9" s="7" t="s">
        <v>53</v>
      </c>
      <c r="S9" s="7" t="s">
        <v>53</v>
      </c>
      <c r="T9" s="68" t="str">
        <f t="shared" si="15"/>
        <v>N/A</v>
      </c>
      <c r="U9" s="68">
        <f t="shared" si="16"/>
        <v>1</v>
      </c>
      <c r="V9" s="68">
        <f t="shared" si="17"/>
        <v>2.5</v>
      </c>
      <c r="W9" s="69">
        <f t="shared" si="18"/>
        <v>2.5</v>
      </c>
      <c r="X9" s="7">
        <v>2030</v>
      </c>
      <c r="Y9" s="7"/>
      <c r="Z9" s="7" t="s">
        <v>422</v>
      </c>
      <c r="AA9" s="7" t="s">
        <v>423</v>
      </c>
    </row>
    <row r="10" spans="1:27" ht="144.65" customHeight="1" x14ac:dyDescent="0.3">
      <c r="A10" s="7" t="s">
        <v>90</v>
      </c>
      <c r="B10" s="7" t="s">
        <v>49</v>
      </c>
      <c r="C10" s="7" t="s">
        <v>91</v>
      </c>
      <c r="D10" s="7" t="s">
        <v>424</v>
      </c>
      <c r="E10" s="7">
        <v>2</v>
      </c>
      <c r="F10" s="7">
        <v>3</v>
      </c>
      <c r="G10" s="7">
        <v>3</v>
      </c>
      <c r="H10" s="7">
        <f t="shared" si="0"/>
        <v>3</v>
      </c>
      <c r="I10" s="7" t="s">
        <v>52</v>
      </c>
      <c r="J10" s="7" t="s">
        <v>53</v>
      </c>
      <c r="K10" s="7" t="s">
        <v>53</v>
      </c>
      <c r="L10" s="7" t="s">
        <v>53</v>
      </c>
      <c r="M10" s="7" t="str">
        <f t="shared" si="8"/>
        <v>N/A</v>
      </c>
      <c r="N10" s="7">
        <f t="shared" si="9"/>
        <v>2</v>
      </c>
      <c r="O10" s="7">
        <f t="shared" si="10"/>
        <v>3</v>
      </c>
      <c r="P10" s="7" t="s">
        <v>52</v>
      </c>
      <c r="Q10" s="7" t="s">
        <v>53</v>
      </c>
      <c r="R10" s="7" t="s">
        <v>53</v>
      </c>
      <c r="S10" s="7" t="s">
        <v>53</v>
      </c>
      <c r="T10" s="68" t="str">
        <f t="shared" si="15"/>
        <v>N/A</v>
      </c>
      <c r="U10" s="68">
        <f t="shared" si="16"/>
        <v>2</v>
      </c>
      <c r="V10" s="68">
        <f t="shared" si="17"/>
        <v>3</v>
      </c>
      <c r="W10" s="69">
        <f t="shared" si="18"/>
        <v>6</v>
      </c>
      <c r="X10" s="7">
        <v>2050</v>
      </c>
      <c r="Y10" s="7"/>
      <c r="Z10" s="7" t="s">
        <v>292</v>
      </c>
      <c r="AA10" s="7" t="s">
        <v>425</v>
      </c>
    </row>
    <row r="11" spans="1:27" ht="75" x14ac:dyDescent="0.3">
      <c r="A11" s="7" t="s">
        <v>95</v>
      </c>
      <c r="B11" s="7" t="s">
        <v>49</v>
      </c>
      <c r="C11" s="7" t="s">
        <v>96</v>
      </c>
      <c r="D11" s="55" t="s">
        <v>426</v>
      </c>
      <c r="E11" s="56">
        <v>-2</v>
      </c>
      <c r="F11" s="56">
        <v>2</v>
      </c>
      <c r="G11" s="56">
        <v>2</v>
      </c>
      <c r="H11" s="7">
        <f t="shared" si="0"/>
        <v>2</v>
      </c>
      <c r="I11" s="56" t="s">
        <v>52</v>
      </c>
      <c r="J11" s="56" t="s">
        <v>53</v>
      </c>
      <c r="K11" s="56" t="s">
        <v>53</v>
      </c>
      <c r="L11" s="56" t="s">
        <v>53</v>
      </c>
      <c r="M11" s="7" t="str">
        <f t="shared" si="8"/>
        <v>N/A</v>
      </c>
      <c r="N11" s="7">
        <f t="shared" si="9"/>
        <v>-2</v>
      </c>
      <c r="O11" s="7">
        <f t="shared" si="10"/>
        <v>2</v>
      </c>
      <c r="P11" s="56" t="s">
        <v>427</v>
      </c>
      <c r="Q11" s="56">
        <v>-2</v>
      </c>
      <c r="R11" s="56">
        <v>2</v>
      </c>
      <c r="S11" s="56">
        <v>2</v>
      </c>
      <c r="T11" s="68">
        <f t="shared" ref="T11:T19" si="19">IF(Q11="N/A", "N/A", (R11+S11)/2)</f>
        <v>2</v>
      </c>
      <c r="U11" s="68">
        <f t="shared" ref="U11:U19" si="20">IF(N11="N/A", IF(Q11="N/A", "N/A", Q11), IF(Q11="N/A", N11, (N11+Q11)/2))</f>
        <v>-2</v>
      </c>
      <c r="V11" s="68">
        <f t="shared" ref="V11:V19" si="21">IF(O11="N/A", IF(T11="N/A", "N/A",T11), IF(T11="N/A", O11, (O11+T11)/2))</f>
        <v>2</v>
      </c>
      <c r="W11" s="69">
        <f t="shared" ref="W11:W19" si="22">IF(U11="N/A", IF(V11="N/A", "N/A", "Error: check assigned scores"), IF(V11="N/A","Error: check assigned scores",U11*V11))</f>
        <v>-4</v>
      </c>
      <c r="X11" s="56">
        <v>2030</v>
      </c>
      <c r="Y11" s="7"/>
      <c r="Z11" s="7" t="s">
        <v>292</v>
      </c>
      <c r="AA11" s="7" t="s">
        <v>207</v>
      </c>
    </row>
    <row r="12" spans="1:27" ht="100" x14ac:dyDescent="0.3">
      <c r="A12" s="52" t="s">
        <v>102</v>
      </c>
      <c r="B12" s="7" t="s">
        <v>63</v>
      </c>
      <c r="C12" s="7" t="s">
        <v>103</v>
      </c>
      <c r="D12" s="7" t="s">
        <v>52</v>
      </c>
      <c r="E12" s="7" t="s">
        <v>53</v>
      </c>
      <c r="F12" s="7" t="s">
        <v>53</v>
      </c>
      <c r="G12" s="7" t="s">
        <v>53</v>
      </c>
      <c r="H12" s="7" t="str">
        <f t="shared" si="0"/>
        <v>N/A</v>
      </c>
      <c r="I12" s="7" t="s">
        <v>52</v>
      </c>
      <c r="J12" s="7" t="s">
        <v>53</v>
      </c>
      <c r="K12" s="7" t="s">
        <v>53</v>
      </c>
      <c r="L12" s="7" t="s">
        <v>53</v>
      </c>
      <c r="M12" s="7" t="str">
        <f t="shared" si="8"/>
        <v>N/A</v>
      </c>
      <c r="N12" s="7" t="str">
        <f t="shared" si="9"/>
        <v>N/A</v>
      </c>
      <c r="O12" s="7" t="str">
        <f t="shared" si="10"/>
        <v>N/A</v>
      </c>
      <c r="P12" s="7" t="s">
        <v>52</v>
      </c>
      <c r="Q12" s="7" t="s">
        <v>53</v>
      </c>
      <c r="R12" s="7" t="s">
        <v>53</v>
      </c>
      <c r="S12" s="7" t="s">
        <v>53</v>
      </c>
      <c r="T12" s="68" t="str">
        <f t="shared" si="19"/>
        <v>N/A</v>
      </c>
      <c r="U12" s="68" t="str">
        <f t="shared" si="20"/>
        <v>N/A</v>
      </c>
      <c r="V12" s="68" t="str">
        <f t="shared" si="21"/>
        <v>N/A</v>
      </c>
      <c r="W12" s="69" t="str">
        <f t="shared" si="22"/>
        <v>N/A</v>
      </c>
      <c r="X12" s="7"/>
      <c r="Y12" s="7"/>
      <c r="Z12" s="7"/>
      <c r="AA12" s="7"/>
    </row>
    <row r="13" spans="1:27" ht="138.65" customHeight="1" x14ac:dyDescent="0.3">
      <c r="A13" s="52" t="s">
        <v>109</v>
      </c>
      <c r="B13" s="7" t="s">
        <v>63</v>
      </c>
      <c r="C13" s="7" t="s">
        <v>110</v>
      </c>
      <c r="D13" s="7" t="s">
        <v>52</v>
      </c>
      <c r="E13" s="7" t="s">
        <v>53</v>
      </c>
      <c r="F13" s="7" t="s">
        <v>53</v>
      </c>
      <c r="G13" s="7" t="s">
        <v>53</v>
      </c>
      <c r="H13" s="7" t="str">
        <f t="shared" si="0"/>
        <v>N/A</v>
      </c>
      <c r="I13" s="7" t="s">
        <v>52</v>
      </c>
      <c r="J13" s="7" t="s">
        <v>53</v>
      </c>
      <c r="K13" s="7" t="s">
        <v>53</v>
      </c>
      <c r="L13" s="7" t="s">
        <v>53</v>
      </c>
      <c r="M13" s="7" t="str">
        <f t="shared" si="8"/>
        <v>N/A</v>
      </c>
      <c r="N13" s="7" t="str">
        <f t="shared" si="9"/>
        <v>N/A</v>
      </c>
      <c r="O13" s="7" t="str">
        <f t="shared" si="10"/>
        <v>N/A</v>
      </c>
      <c r="P13" s="7" t="s">
        <v>52</v>
      </c>
      <c r="Q13" s="7" t="s">
        <v>53</v>
      </c>
      <c r="R13" s="7" t="s">
        <v>53</v>
      </c>
      <c r="S13" s="7" t="s">
        <v>53</v>
      </c>
      <c r="T13" s="68" t="str">
        <f t="shared" si="19"/>
        <v>N/A</v>
      </c>
      <c r="U13" s="68" t="str">
        <f t="shared" si="20"/>
        <v>N/A</v>
      </c>
      <c r="V13" s="68" t="str">
        <f t="shared" si="21"/>
        <v>N/A</v>
      </c>
      <c r="W13" s="69" t="str">
        <f t="shared" si="22"/>
        <v>N/A</v>
      </c>
      <c r="X13" s="7"/>
      <c r="Y13" s="7"/>
      <c r="Z13" s="7"/>
      <c r="AA13" s="7"/>
    </row>
    <row r="14" spans="1:27" ht="144.65" customHeight="1" x14ac:dyDescent="0.3">
      <c r="A14" s="7" t="s">
        <v>116</v>
      </c>
      <c r="B14" s="7" t="s">
        <v>57</v>
      </c>
      <c r="C14" s="7" t="s">
        <v>117</v>
      </c>
      <c r="D14" s="7" t="s">
        <v>52</v>
      </c>
      <c r="E14" s="7" t="s">
        <v>53</v>
      </c>
      <c r="F14" s="7" t="s">
        <v>53</v>
      </c>
      <c r="G14" s="7" t="s">
        <v>53</v>
      </c>
      <c r="H14" s="7" t="str">
        <f t="shared" si="0"/>
        <v>N/A</v>
      </c>
      <c r="I14" s="7" t="s">
        <v>52</v>
      </c>
      <c r="J14" s="7" t="s">
        <v>53</v>
      </c>
      <c r="K14" s="7" t="s">
        <v>53</v>
      </c>
      <c r="L14" s="7" t="s">
        <v>53</v>
      </c>
      <c r="M14" s="7" t="str">
        <f t="shared" si="8"/>
        <v>N/A</v>
      </c>
      <c r="N14" s="7" t="str">
        <f t="shared" si="9"/>
        <v>N/A</v>
      </c>
      <c r="O14" s="7" t="str">
        <f>IF(H14 = "N/A", IF(M14="N/A", "N/A",M14), IF(M14="N/A", H14, (H14+M14)/2))</f>
        <v>N/A</v>
      </c>
      <c r="P14" s="7" t="s">
        <v>52</v>
      </c>
      <c r="Q14" s="7" t="s">
        <v>53</v>
      </c>
      <c r="R14" s="7" t="s">
        <v>53</v>
      </c>
      <c r="S14" s="7" t="s">
        <v>53</v>
      </c>
      <c r="T14" s="68" t="str">
        <f t="shared" si="19"/>
        <v>N/A</v>
      </c>
      <c r="U14" s="68" t="str">
        <f t="shared" si="20"/>
        <v>N/A</v>
      </c>
      <c r="V14" s="68" t="str">
        <f t="shared" si="21"/>
        <v>N/A</v>
      </c>
      <c r="W14" s="69" t="str">
        <f t="shared" si="22"/>
        <v>N/A</v>
      </c>
      <c r="X14" s="7"/>
      <c r="Y14" s="7"/>
      <c r="Z14" s="7"/>
      <c r="AA14" s="7"/>
    </row>
    <row r="15" spans="1:27" ht="87.5" x14ac:dyDescent="0.3">
      <c r="A15" s="52" t="s">
        <v>123</v>
      </c>
      <c r="B15" s="7" t="s">
        <v>63</v>
      </c>
      <c r="C15" s="7" t="s">
        <v>124</v>
      </c>
      <c r="D15" s="7" t="s">
        <v>52</v>
      </c>
      <c r="E15" s="7" t="s">
        <v>53</v>
      </c>
      <c r="F15" s="7" t="s">
        <v>53</v>
      </c>
      <c r="G15" s="7" t="s">
        <v>53</v>
      </c>
      <c r="H15" s="7" t="str">
        <f t="shared" si="0"/>
        <v>N/A</v>
      </c>
      <c r="I15" s="7" t="s">
        <v>52</v>
      </c>
      <c r="J15" s="56" t="s">
        <v>53</v>
      </c>
      <c r="K15" s="56" t="s">
        <v>53</v>
      </c>
      <c r="L15" s="56" t="s">
        <v>53</v>
      </c>
      <c r="M15" s="7" t="str">
        <f t="shared" si="8"/>
        <v>N/A</v>
      </c>
      <c r="N15" s="7" t="str">
        <f t="shared" si="9"/>
        <v>N/A</v>
      </c>
      <c r="O15" s="7" t="str">
        <f t="shared" si="10"/>
        <v>N/A</v>
      </c>
      <c r="P15" s="7" t="s">
        <v>52</v>
      </c>
      <c r="Q15" s="7" t="s">
        <v>53</v>
      </c>
      <c r="R15" s="7" t="s">
        <v>53</v>
      </c>
      <c r="S15" s="7" t="s">
        <v>53</v>
      </c>
      <c r="T15" s="68" t="str">
        <f t="shared" si="19"/>
        <v>N/A</v>
      </c>
      <c r="U15" s="68" t="str">
        <f t="shared" si="20"/>
        <v>N/A</v>
      </c>
      <c r="V15" s="68" t="str">
        <f t="shared" si="21"/>
        <v>N/A</v>
      </c>
      <c r="W15" s="69" t="str">
        <f t="shared" si="22"/>
        <v>N/A</v>
      </c>
      <c r="X15" s="7"/>
      <c r="Y15" s="7"/>
      <c r="Z15" s="7"/>
      <c r="AA15" s="7"/>
    </row>
    <row r="16" spans="1:27" ht="87.5" x14ac:dyDescent="0.3">
      <c r="A16" s="52" t="s">
        <v>130</v>
      </c>
      <c r="B16" s="7" t="s">
        <v>63</v>
      </c>
      <c r="C16" s="7" t="s">
        <v>131</v>
      </c>
      <c r="D16" s="7" t="s">
        <v>52</v>
      </c>
      <c r="E16" s="7" t="s">
        <v>53</v>
      </c>
      <c r="F16" s="7" t="s">
        <v>53</v>
      </c>
      <c r="G16" s="7" t="s">
        <v>53</v>
      </c>
      <c r="H16" s="7" t="str">
        <f t="shared" si="0"/>
        <v>N/A</v>
      </c>
      <c r="I16" s="7" t="s">
        <v>52</v>
      </c>
      <c r="J16" s="7" t="s">
        <v>53</v>
      </c>
      <c r="K16" s="7" t="s">
        <v>53</v>
      </c>
      <c r="L16" s="7" t="s">
        <v>53</v>
      </c>
      <c r="M16" s="7" t="str">
        <f t="shared" si="8"/>
        <v>N/A</v>
      </c>
      <c r="N16" s="7" t="str">
        <f t="shared" si="9"/>
        <v>N/A</v>
      </c>
      <c r="O16" s="7" t="str">
        <f t="shared" si="10"/>
        <v>N/A</v>
      </c>
      <c r="P16" s="7" t="s">
        <v>52</v>
      </c>
      <c r="Q16" s="7" t="s">
        <v>53</v>
      </c>
      <c r="R16" s="7" t="s">
        <v>53</v>
      </c>
      <c r="S16" s="7" t="s">
        <v>53</v>
      </c>
      <c r="T16" s="68" t="str">
        <f t="shared" si="19"/>
        <v>N/A</v>
      </c>
      <c r="U16" s="68" t="str">
        <f t="shared" si="20"/>
        <v>N/A</v>
      </c>
      <c r="V16" s="68" t="str">
        <f t="shared" si="21"/>
        <v>N/A</v>
      </c>
      <c r="W16" s="69" t="str">
        <f t="shared" si="22"/>
        <v>N/A</v>
      </c>
      <c r="X16" s="7"/>
      <c r="Y16" s="7"/>
      <c r="Z16" s="7"/>
      <c r="AA16" s="7"/>
    </row>
    <row r="17" spans="1:27" ht="200" x14ac:dyDescent="0.3">
      <c r="A17" s="7" t="s">
        <v>137</v>
      </c>
      <c r="B17" s="7" t="s">
        <v>49</v>
      </c>
      <c r="C17" s="7" t="s">
        <v>138</v>
      </c>
      <c r="D17" s="7" t="s">
        <v>52</v>
      </c>
      <c r="E17" s="7" t="s">
        <v>53</v>
      </c>
      <c r="F17" s="7" t="s">
        <v>53</v>
      </c>
      <c r="G17" s="7" t="s">
        <v>53</v>
      </c>
      <c r="H17" s="7" t="str">
        <f t="shared" si="0"/>
        <v>N/A</v>
      </c>
      <c r="I17" s="7" t="s">
        <v>52</v>
      </c>
      <c r="J17" s="56" t="s">
        <v>53</v>
      </c>
      <c r="K17" s="56" t="s">
        <v>53</v>
      </c>
      <c r="L17" s="56" t="s">
        <v>53</v>
      </c>
      <c r="M17" s="7" t="str">
        <f t="shared" si="8"/>
        <v>N/A</v>
      </c>
      <c r="N17" s="7" t="str">
        <f t="shared" si="9"/>
        <v>N/A</v>
      </c>
      <c r="O17" s="7" t="str">
        <f t="shared" si="10"/>
        <v>N/A</v>
      </c>
      <c r="P17" s="7" t="s">
        <v>428</v>
      </c>
      <c r="Q17" s="7">
        <v>-1</v>
      </c>
      <c r="R17" s="7">
        <v>1</v>
      </c>
      <c r="S17" s="7">
        <v>3</v>
      </c>
      <c r="T17" s="68">
        <v>1</v>
      </c>
      <c r="U17" s="68">
        <f t="shared" si="20"/>
        <v>-1</v>
      </c>
      <c r="V17" s="68">
        <f>IF(O17="N/A", IF(T17="N/A", "N/A",T17), IF(T17="N/A", O17, (O17+T17)/2))</f>
        <v>1</v>
      </c>
      <c r="W17" s="69">
        <f t="shared" si="22"/>
        <v>-1</v>
      </c>
      <c r="X17" s="7"/>
      <c r="Y17" s="7" t="s">
        <v>429</v>
      </c>
      <c r="Z17" s="7" t="s">
        <v>430</v>
      </c>
      <c r="AA17" s="7" t="s">
        <v>431</v>
      </c>
    </row>
    <row r="18" spans="1:27" ht="143.15" customHeight="1" x14ac:dyDescent="0.3">
      <c r="A18" s="7" t="s">
        <v>144</v>
      </c>
      <c r="B18" s="7" t="s">
        <v>49</v>
      </c>
      <c r="C18" s="7" t="s">
        <v>145</v>
      </c>
      <c r="D18" s="7" t="s">
        <v>432</v>
      </c>
      <c r="E18" s="7">
        <v>-1</v>
      </c>
      <c r="F18" s="7">
        <v>3</v>
      </c>
      <c r="G18" s="7">
        <v>1</v>
      </c>
      <c r="H18" s="7">
        <f t="shared" si="0"/>
        <v>2</v>
      </c>
      <c r="I18" s="7" t="s">
        <v>433</v>
      </c>
      <c r="J18" s="7">
        <v>1</v>
      </c>
      <c r="K18" s="7">
        <v>2</v>
      </c>
      <c r="L18" s="7">
        <v>1</v>
      </c>
      <c r="M18" s="7">
        <f t="shared" si="8"/>
        <v>1.5</v>
      </c>
      <c r="N18" s="7">
        <f t="shared" si="9"/>
        <v>0</v>
      </c>
      <c r="O18" s="7">
        <f t="shared" si="10"/>
        <v>1.75</v>
      </c>
      <c r="P18" s="7" t="s">
        <v>52</v>
      </c>
      <c r="Q18" s="7" t="s">
        <v>53</v>
      </c>
      <c r="R18" s="7" t="s">
        <v>53</v>
      </c>
      <c r="S18" s="7" t="s">
        <v>53</v>
      </c>
      <c r="T18" s="68" t="str">
        <f t="shared" si="19"/>
        <v>N/A</v>
      </c>
      <c r="U18" s="68">
        <f t="shared" si="20"/>
        <v>0</v>
      </c>
      <c r="V18" s="68">
        <f t="shared" si="21"/>
        <v>1.75</v>
      </c>
      <c r="W18" s="69">
        <f t="shared" si="22"/>
        <v>0</v>
      </c>
      <c r="X18" s="7">
        <v>2030</v>
      </c>
      <c r="Y18" s="7"/>
      <c r="Z18" s="7" t="s">
        <v>434</v>
      </c>
      <c r="AA18" s="7" t="s">
        <v>435</v>
      </c>
    </row>
    <row r="19" spans="1:27" ht="200" x14ac:dyDescent="0.3">
      <c r="A19" s="7" t="s">
        <v>150</v>
      </c>
      <c r="B19" s="7" t="s">
        <v>49</v>
      </c>
      <c r="C19" s="7" t="s">
        <v>151</v>
      </c>
      <c r="D19" s="7" t="s">
        <v>436</v>
      </c>
      <c r="E19" s="7">
        <v>2</v>
      </c>
      <c r="F19" s="7">
        <v>2</v>
      </c>
      <c r="G19" s="7">
        <v>1</v>
      </c>
      <c r="H19" s="7">
        <f t="shared" si="0"/>
        <v>1.5</v>
      </c>
      <c r="I19" s="7" t="s">
        <v>52</v>
      </c>
      <c r="J19" s="7" t="s">
        <v>53</v>
      </c>
      <c r="K19" s="7" t="s">
        <v>53</v>
      </c>
      <c r="L19" s="7" t="s">
        <v>53</v>
      </c>
      <c r="M19" s="7" t="str">
        <f t="shared" si="8"/>
        <v>N/A</v>
      </c>
      <c r="N19" s="7">
        <f t="shared" si="9"/>
        <v>2</v>
      </c>
      <c r="O19" s="7">
        <f t="shared" si="10"/>
        <v>1.5</v>
      </c>
      <c r="P19" s="7" t="s">
        <v>52</v>
      </c>
      <c r="Q19" s="7" t="s">
        <v>53</v>
      </c>
      <c r="R19" s="7" t="s">
        <v>53</v>
      </c>
      <c r="S19" s="7" t="s">
        <v>53</v>
      </c>
      <c r="T19" s="68" t="str">
        <f t="shared" si="19"/>
        <v>N/A</v>
      </c>
      <c r="U19" s="68">
        <f t="shared" si="20"/>
        <v>2</v>
      </c>
      <c r="V19" s="68">
        <f t="shared" si="21"/>
        <v>1.5</v>
      </c>
      <c r="W19" s="69">
        <f t="shared" si="22"/>
        <v>3</v>
      </c>
      <c r="X19" s="7">
        <v>2030</v>
      </c>
      <c r="Y19" s="7"/>
      <c r="Z19" s="7" t="s">
        <v>437</v>
      </c>
      <c r="AA19" s="7" t="s">
        <v>438</v>
      </c>
    </row>
    <row r="20" spans="1:27" x14ac:dyDescent="0.3">
      <c r="A20" s="3"/>
      <c r="B20" s="3"/>
      <c r="C20" s="3"/>
      <c r="D20" s="3"/>
      <c r="E20" s="3"/>
      <c r="F20" s="3"/>
      <c r="G20" s="3"/>
      <c r="H20" s="3"/>
      <c r="I20" s="3"/>
      <c r="J20" s="3"/>
      <c r="K20" s="3"/>
      <c r="L20" s="3"/>
      <c r="M20" s="3"/>
      <c r="N20" s="3"/>
      <c r="O20" s="3"/>
      <c r="P20" s="3"/>
      <c r="Q20" s="3"/>
      <c r="R20" s="3"/>
      <c r="S20" s="3"/>
      <c r="T20" s="3"/>
      <c r="U20" s="45"/>
      <c r="V20" s="45"/>
      <c r="W20" s="45"/>
      <c r="X20" s="3"/>
      <c r="Y20" s="3"/>
      <c r="Z20" s="3"/>
      <c r="AA20" s="3"/>
    </row>
    <row r="21" spans="1:27" x14ac:dyDescent="0.3">
      <c r="A21" s="3"/>
      <c r="B21" s="3"/>
      <c r="C21" s="3"/>
      <c r="D21" s="3"/>
      <c r="E21" s="3"/>
      <c r="F21" s="3"/>
      <c r="G21" s="3"/>
      <c r="H21" s="3"/>
      <c r="I21" s="3"/>
      <c r="J21" s="3"/>
      <c r="K21" s="3"/>
      <c r="L21" s="3"/>
      <c r="M21" s="3"/>
      <c r="N21" s="3"/>
      <c r="O21" s="3"/>
      <c r="P21" s="3"/>
      <c r="Q21" s="3"/>
      <c r="R21" s="3"/>
      <c r="S21" s="3"/>
      <c r="T21" s="3"/>
      <c r="U21" s="45"/>
      <c r="V21" s="45"/>
      <c r="W21" s="45"/>
      <c r="X21" s="3"/>
      <c r="Y21" s="3"/>
      <c r="Z21" s="3"/>
      <c r="AA21" s="3"/>
    </row>
    <row r="22" spans="1:27" x14ac:dyDescent="0.3">
      <c r="A22" s="9"/>
      <c r="B22" s="3"/>
      <c r="C22" s="3"/>
      <c r="D22" s="3"/>
      <c r="E22" s="3"/>
      <c r="F22" s="3"/>
      <c r="G22" s="3"/>
      <c r="H22" s="3"/>
      <c r="I22" s="3"/>
      <c r="J22" s="3"/>
      <c r="K22" s="3"/>
      <c r="L22" s="3"/>
      <c r="M22" s="3"/>
      <c r="N22" s="3"/>
      <c r="O22" s="3"/>
      <c r="P22" s="3"/>
      <c r="Q22" s="3"/>
      <c r="R22" s="3"/>
      <c r="S22" s="3"/>
      <c r="T22" s="3"/>
      <c r="U22" s="45"/>
      <c r="V22" s="45"/>
      <c r="W22" s="45"/>
      <c r="X22" s="3"/>
      <c r="Y22" s="3"/>
      <c r="Z22" s="3"/>
      <c r="AA22" s="3"/>
    </row>
    <row r="23" spans="1:27" x14ac:dyDescent="0.3">
      <c r="A23" s="3"/>
      <c r="B23" s="3"/>
      <c r="C23" s="3"/>
      <c r="D23" s="3"/>
      <c r="E23" s="3"/>
      <c r="F23" s="3"/>
      <c r="G23" s="3"/>
      <c r="H23" s="3"/>
      <c r="I23" s="3"/>
      <c r="J23" s="3"/>
      <c r="K23" s="3"/>
      <c r="L23" s="3"/>
      <c r="M23" s="3"/>
      <c r="N23" s="3"/>
      <c r="O23" s="3"/>
      <c r="P23" s="3"/>
      <c r="Q23" s="3"/>
      <c r="R23" s="3"/>
      <c r="S23" s="3"/>
      <c r="T23" s="3"/>
      <c r="U23" s="45"/>
      <c r="V23" s="45"/>
      <c r="W23" s="45"/>
      <c r="X23" s="3"/>
      <c r="Y23" s="3"/>
      <c r="Z23" s="3"/>
      <c r="AA23" s="3"/>
    </row>
    <row r="24" spans="1:27" x14ac:dyDescent="0.3">
      <c r="A24" s="3"/>
      <c r="B24" s="3"/>
      <c r="C24" s="3"/>
      <c r="D24" s="3"/>
      <c r="E24" s="3"/>
      <c r="F24" s="3"/>
      <c r="G24" s="3"/>
      <c r="H24" s="3"/>
      <c r="I24" s="3"/>
      <c r="J24" s="3"/>
      <c r="K24" s="3"/>
      <c r="L24" s="3"/>
      <c r="M24" s="3"/>
      <c r="N24" s="3"/>
      <c r="O24" s="3"/>
      <c r="P24" s="3"/>
      <c r="Q24" s="3"/>
      <c r="R24" s="3"/>
      <c r="S24" s="3"/>
      <c r="T24" s="3"/>
      <c r="U24" s="45"/>
      <c r="V24" s="45"/>
      <c r="W24" s="45"/>
      <c r="X24" s="3"/>
      <c r="Y24" s="3"/>
      <c r="Z24" s="3"/>
      <c r="AA24" s="3"/>
    </row>
    <row r="25" spans="1:27" x14ac:dyDescent="0.3">
      <c r="A25" s="3"/>
      <c r="B25" s="3"/>
      <c r="C25" s="3"/>
      <c r="D25" s="3"/>
      <c r="E25" s="3"/>
      <c r="F25" s="3"/>
      <c r="G25" s="3"/>
      <c r="H25" s="3"/>
      <c r="I25" s="3"/>
      <c r="J25" s="3"/>
      <c r="K25" s="3"/>
      <c r="L25" s="3"/>
      <c r="M25" s="3"/>
      <c r="N25" s="3"/>
      <c r="O25" s="3"/>
      <c r="P25" s="3"/>
      <c r="Q25" s="3"/>
      <c r="R25" s="3"/>
      <c r="S25" s="3"/>
      <c r="T25" s="3"/>
      <c r="U25" s="45"/>
      <c r="V25" s="45"/>
      <c r="W25" s="45"/>
      <c r="X25" s="3"/>
      <c r="Y25" s="3"/>
      <c r="Z25" s="3"/>
      <c r="AA25" s="3"/>
    </row>
    <row r="26" spans="1:27" x14ac:dyDescent="0.3">
      <c r="A26" s="3"/>
      <c r="B26" s="3"/>
      <c r="C26" s="3"/>
      <c r="D26" s="3"/>
      <c r="E26" s="3"/>
      <c r="F26" s="3"/>
      <c r="G26" s="3"/>
      <c r="H26" s="3"/>
      <c r="I26" s="3"/>
      <c r="J26" s="3"/>
      <c r="K26" s="3"/>
      <c r="L26" s="3"/>
      <c r="M26" s="3"/>
      <c r="N26" s="3"/>
      <c r="O26" s="3"/>
      <c r="P26" s="3"/>
      <c r="Q26" s="3"/>
      <c r="R26" s="3"/>
      <c r="S26" s="3"/>
      <c r="T26" s="3"/>
      <c r="U26" s="45"/>
      <c r="V26" s="45"/>
      <c r="W26" s="45"/>
      <c r="X26" s="3"/>
      <c r="Y26" s="3"/>
      <c r="Z26" s="3"/>
      <c r="AA26" s="3"/>
    </row>
    <row r="27" spans="1:27" x14ac:dyDescent="0.3">
      <c r="A27" s="3"/>
      <c r="B27" s="3"/>
      <c r="C27" s="3"/>
      <c r="D27" s="3"/>
      <c r="E27" s="3"/>
      <c r="F27" s="3"/>
      <c r="G27" s="3"/>
      <c r="H27" s="3"/>
      <c r="I27" s="3"/>
      <c r="J27" s="3"/>
      <c r="K27" s="3"/>
      <c r="L27" s="3"/>
      <c r="M27" s="3"/>
      <c r="N27" s="3"/>
      <c r="O27" s="3"/>
      <c r="P27" s="3"/>
      <c r="Q27" s="3"/>
      <c r="R27" s="3"/>
      <c r="S27" s="3"/>
      <c r="T27" s="3"/>
      <c r="U27" s="45"/>
      <c r="V27" s="45"/>
      <c r="W27" s="45"/>
      <c r="X27" s="3"/>
      <c r="Y27" s="3"/>
      <c r="Z27" s="3"/>
      <c r="AA27" s="3"/>
    </row>
    <row r="28" spans="1:27" x14ac:dyDescent="0.3">
      <c r="A28" s="3"/>
      <c r="B28" s="3"/>
      <c r="C28" s="3"/>
      <c r="D28" s="3"/>
      <c r="E28" s="3"/>
      <c r="F28" s="3"/>
      <c r="G28" s="3"/>
      <c r="H28" s="3"/>
      <c r="I28" s="3"/>
      <c r="J28" s="3"/>
      <c r="K28" s="3"/>
      <c r="L28" s="3"/>
      <c r="M28" s="3"/>
      <c r="N28" s="3"/>
      <c r="O28" s="3"/>
      <c r="P28" s="3"/>
      <c r="Q28" s="3"/>
      <c r="R28" s="3"/>
      <c r="S28" s="3"/>
      <c r="T28" s="3"/>
      <c r="U28" s="45"/>
      <c r="V28" s="45"/>
      <c r="W28" s="45"/>
      <c r="X28" s="3"/>
      <c r="Y28" s="3"/>
      <c r="Z28" s="3"/>
      <c r="AA28" s="3"/>
    </row>
    <row r="29" spans="1:27" x14ac:dyDescent="0.3">
      <c r="A29" s="9"/>
      <c r="B29" s="3"/>
      <c r="C29" s="3"/>
      <c r="D29" s="3"/>
      <c r="E29" s="3"/>
      <c r="F29" s="3"/>
      <c r="G29" s="3"/>
      <c r="H29" s="3"/>
      <c r="I29" s="3"/>
      <c r="J29" s="3"/>
      <c r="K29" s="3"/>
      <c r="L29" s="3"/>
      <c r="M29" s="3"/>
      <c r="N29" s="3"/>
      <c r="O29" s="3"/>
      <c r="P29" s="3"/>
      <c r="Q29" s="3"/>
      <c r="R29" s="3"/>
      <c r="S29" s="3"/>
      <c r="T29" s="3"/>
      <c r="U29" s="45"/>
      <c r="V29" s="45"/>
      <c r="W29" s="45"/>
      <c r="X29" s="3"/>
      <c r="Y29" s="3"/>
      <c r="Z29" s="3"/>
      <c r="AA29" s="3"/>
    </row>
    <row r="30" spans="1:27" x14ac:dyDescent="0.3">
      <c r="A30" s="9"/>
      <c r="B30" s="3"/>
      <c r="C30" s="3"/>
      <c r="D30" s="3"/>
      <c r="E30" s="3"/>
      <c r="F30" s="3"/>
      <c r="G30" s="3"/>
      <c r="H30" s="3"/>
      <c r="I30" s="3"/>
      <c r="J30" s="3"/>
      <c r="K30" s="3"/>
      <c r="L30" s="3"/>
      <c r="M30" s="3"/>
      <c r="N30" s="3"/>
      <c r="O30" s="3"/>
      <c r="P30" s="3"/>
      <c r="Q30" s="3"/>
      <c r="R30" s="3"/>
      <c r="S30" s="3"/>
      <c r="T30" s="3"/>
      <c r="U30" s="45"/>
      <c r="V30" s="45"/>
      <c r="W30" s="45"/>
      <c r="X30" s="3"/>
      <c r="Y30" s="3"/>
      <c r="Z30" s="3"/>
      <c r="AA30" s="3"/>
    </row>
    <row r="31" spans="1:27" x14ac:dyDescent="0.3">
      <c r="A31" s="9"/>
      <c r="B31" s="3"/>
      <c r="C31" s="3"/>
      <c r="D31" s="3"/>
      <c r="E31" s="3"/>
      <c r="F31" s="3"/>
      <c r="G31" s="3"/>
      <c r="H31" s="3"/>
      <c r="I31" s="3"/>
      <c r="J31" s="3"/>
      <c r="K31" s="3"/>
      <c r="L31" s="3"/>
      <c r="M31" s="3"/>
      <c r="N31" s="3"/>
      <c r="O31" s="3"/>
      <c r="P31" s="3"/>
      <c r="Q31" s="3"/>
      <c r="R31" s="3"/>
      <c r="S31" s="3"/>
      <c r="T31" s="3"/>
      <c r="U31" s="45"/>
      <c r="V31" s="45"/>
      <c r="W31" s="45"/>
      <c r="X31" s="3"/>
      <c r="Y31" s="3"/>
      <c r="Z31" s="3"/>
      <c r="AA31" s="3"/>
    </row>
    <row r="32" spans="1:27" x14ac:dyDescent="0.3">
      <c r="A32" s="9"/>
      <c r="B32" s="3"/>
      <c r="C32" s="3"/>
      <c r="D32" s="3"/>
      <c r="E32" s="3"/>
      <c r="F32" s="3"/>
      <c r="G32" s="3"/>
      <c r="H32" s="3"/>
      <c r="I32" s="3"/>
      <c r="J32" s="3"/>
      <c r="K32" s="3"/>
      <c r="L32" s="3"/>
      <c r="M32" s="3"/>
      <c r="N32" s="3"/>
      <c r="O32" s="3"/>
      <c r="P32" s="3"/>
      <c r="Q32" s="3"/>
      <c r="R32" s="3"/>
      <c r="S32" s="3"/>
      <c r="T32" s="3"/>
      <c r="U32" s="45"/>
      <c r="V32" s="45"/>
      <c r="W32" s="45"/>
      <c r="X32" s="3"/>
      <c r="Y32" s="3"/>
      <c r="Z32" s="3"/>
      <c r="AA32" s="3"/>
    </row>
    <row r="33" spans="1:27" x14ac:dyDescent="0.3">
      <c r="A33" s="9"/>
      <c r="B33" s="3"/>
      <c r="C33" s="3"/>
      <c r="D33" s="3"/>
      <c r="E33" s="3"/>
      <c r="F33" s="3"/>
      <c r="G33" s="3"/>
      <c r="H33" s="3"/>
      <c r="I33" s="3"/>
      <c r="J33" s="3"/>
      <c r="K33" s="3"/>
      <c r="L33" s="3"/>
      <c r="M33" s="3"/>
      <c r="N33" s="3"/>
      <c r="O33" s="3"/>
      <c r="P33" s="3"/>
      <c r="Q33" s="3"/>
      <c r="R33" s="3"/>
      <c r="S33" s="3"/>
      <c r="T33" s="3"/>
      <c r="U33" s="45"/>
      <c r="V33" s="45"/>
      <c r="W33" s="45"/>
      <c r="X33" s="3"/>
      <c r="Y33" s="3"/>
      <c r="Z33" s="3"/>
      <c r="AA33" s="3"/>
    </row>
    <row r="34" spans="1:27" x14ac:dyDescent="0.3">
      <c r="A34" s="9"/>
      <c r="B34" s="3"/>
      <c r="C34" s="3"/>
      <c r="D34" s="3"/>
      <c r="E34" s="3"/>
      <c r="F34" s="3"/>
      <c r="G34" s="3"/>
      <c r="H34" s="3"/>
      <c r="I34" s="3"/>
      <c r="J34" s="3"/>
      <c r="K34" s="3"/>
      <c r="L34" s="3"/>
      <c r="M34" s="3"/>
      <c r="N34" s="3"/>
      <c r="O34" s="3"/>
      <c r="P34" s="3"/>
      <c r="Q34" s="3"/>
      <c r="R34" s="3"/>
      <c r="S34" s="3"/>
      <c r="T34" s="3"/>
      <c r="U34" s="45"/>
      <c r="V34" s="45"/>
      <c r="W34" s="45"/>
      <c r="X34" s="3"/>
      <c r="Y34" s="3"/>
      <c r="Z34" s="3"/>
      <c r="AA34" s="3"/>
    </row>
    <row r="35" spans="1:27" x14ac:dyDescent="0.3">
      <c r="A35" s="9"/>
      <c r="B35" s="3"/>
      <c r="C35" s="3"/>
      <c r="D35" s="3"/>
      <c r="E35" s="3"/>
      <c r="F35" s="3"/>
      <c r="G35" s="3"/>
      <c r="H35" s="3"/>
      <c r="I35" s="3"/>
      <c r="J35" s="3"/>
      <c r="K35" s="3"/>
      <c r="L35" s="3"/>
      <c r="M35" s="3"/>
      <c r="N35" s="3"/>
      <c r="O35" s="3"/>
      <c r="P35" s="3"/>
      <c r="Q35" s="3"/>
      <c r="R35" s="3"/>
      <c r="S35" s="3"/>
      <c r="T35" s="3"/>
      <c r="U35" s="45"/>
      <c r="V35" s="45"/>
      <c r="W35" s="45"/>
      <c r="X35" s="3"/>
      <c r="Y35" s="3"/>
      <c r="Z35" s="3"/>
      <c r="AA35" s="3"/>
    </row>
    <row r="36" spans="1:27" x14ac:dyDescent="0.3">
      <c r="A36" s="9"/>
      <c r="B36" s="3"/>
      <c r="C36" s="3"/>
      <c r="D36" s="3"/>
      <c r="E36" s="3"/>
      <c r="F36" s="3"/>
      <c r="G36" s="3"/>
      <c r="H36" s="3"/>
      <c r="I36" s="3"/>
      <c r="J36" s="3"/>
      <c r="K36" s="3"/>
      <c r="L36" s="3"/>
      <c r="M36" s="3"/>
      <c r="N36" s="3"/>
      <c r="O36" s="3"/>
      <c r="P36" s="3"/>
      <c r="Q36" s="3"/>
      <c r="R36" s="3"/>
      <c r="S36" s="3"/>
      <c r="T36" s="3"/>
      <c r="U36" s="45"/>
      <c r="V36" s="45"/>
      <c r="W36" s="45"/>
      <c r="X36" s="3"/>
      <c r="Y36" s="3"/>
      <c r="Z36" s="3"/>
      <c r="AA36" s="3"/>
    </row>
    <row r="37" spans="1:27" x14ac:dyDescent="0.3">
      <c r="A37" s="9"/>
      <c r="B37" s="3"/>
      <c r="C37" s="3"/>
      <c r="D37" s="3"/>
      <c r="E37" s="3"/>
      <c r="F37" s="3"/>
      <c r="G37" s="3"/>
      <c r="H37" s="3"/>
      <c r="I37" s="3"/>
      <c r="J37" s="3"/>
      <c r="K37" s="3"/>
      <c r="L37" s="3"/>
      <c r="M37" s="3"/>
      <c r="N37" s="3"/>
      <c r="O37" s="3"/>
      <c r="P37" s="3"/>
      <c r="Q37" s="3"/>
      <c r="R37" s="3"/>
      <c r="S37" s="3"/>
      <c r="T37" s="3"/>
      <c r="U37" s="45"/>
      <c r="V37" s="45"/>
      <c r="W37" s="45"/>
      <c r="X37" s="3"/>
      <c r="Y37" s="3"/>
      <c r="Z37" s="3"/>
      <c r="AA37" s="3"/>
    </row>
    <row r="38" spans="1:27" x14ac:dyDescent="0.3">
      <c r="A38" s="9"/>
      <c r="B38" s="3"/>
      <c r="C38" s="3"/>
      <c r="D38" s="3"/>
      <c r="E38" s="3"/>
      <c r="F38" s="3"/>
      <c r="G38" s="3"/>
      <c r="H38" s="3"/>
      <c r="I38" s="3"/>
      <c r="J38" s="3"/>
      <c r="K38" s="3"/>
      <c r="L38" s="3"/>
      <c r="M38" s="3"/>
      <c r="N38" s="3"/>
      <c r="O38" s="3"/>
      <c r="P38" s="3"/>
      <c r="Q38" s="3"/>
      <c r="R38" s="3"/>
      <c r="S38" s="3"/>
      <c r="T38" s="3"/>
      <c r="U38" s="45"/>
      <c r="V38" s="45"/>
      <c r="W38" s="45"/>
      <c r="X38" s="3"/>
      <c r="Y38" s="3"/>
      <c r="Z38" s="3"/>
      <c r="AA38" s="3"/>
    </row>
    <row r="39" spans="1:27" x14ac:dyDescent="0.3">
      <c r="A39" s="9"/>
      <c r="B39" s="3"/>
      <c r="C39" s="3"/>
      <c r="D39" s="3"/>
      <c r="E39" s="3"/>
      <c r="F39" s="3"/>
      <c r="G39" s="3"/>
      <c r="H39" s="3"/>
      <c r="I39" s="3"/>
      <c r="J39" s="3"/>
      <c r="K39" s="3"/>
      <c r="L39" s="3"/>
      <c r="M39" s="3"/>
      <c r="N39" s="3"/>
      <c r="O39" s="3"/>
      <c r="P39" s="3"/>
      <c r="Q39" s="3"/>
      <c r="R39" s="3"/>
      <c r="S39" s="3"/>
      <c r="T39" s="3"/>
      <c r="U39" s="45"/>
      <c r="V39" s="45"/>
      <c r="W39" s="45"/>
      <c r="X39" s="3"/>
      <c r="Y39" s="3"/>
      <c r="Z39" s="3"/>
      <c r="AA39" s="3"/>
    </row>
    <row r="40" spans="1:27" x14ac:dyDescent="0.3">
      <c r="A40" s="9"/>
      <c r="B40" s="3"/>
      <c r="C40" s="3"/>
      <c r="D40" s="3"/>
      <c r="E40" s="3"/>
      <c r="F40" s="3"/>
      <c r="G40" s="3"/>
      <c r="H40" s="3"/>
      <c r="I40" s="3"/>
      <c r="J40" s="3"/>
      <c r="K40" s="3"/>
      <c r="L40" s="3"/>
      <c r="M40" s="3"/>
      <c r="N40" s="3"/>
      <c r="O40" s="3"/>
      <c r="P40" s="3"/>
      <c r="Q40" s="3"/>
      <c r="R40" s="3"/>
      <c r="S40" s="3"/>
      <c r="T40" s="3"/>
      <c r="U40" s="45"/>
      <c r="V40" s="45"/>
      <c r="W40" s="45"/>
      <c r="X40" s="3"/>
      <c r="Y40" s="3"/>
      <c r="Z40" s="3"/>
      <c r="AA40" s="3"/>
    </row>
    <row r="41" spans="1:27" x14ac:dyDescent="0.3">
      <c r="A41" s="9"/>
      <c r="B41" s="3"/>
      <c r="C41" s="3"/>
      <c r="D41" s="3"/>
      <c r="E41" s="3"/>
      <c r="F41" s="3"/>
      <c r="G41" s="3"/>
      <c r="H41" s="3"/>
      <c r="I41" s="3"/>
      <c r="J41" s="3"/>
      <c r="K41" s="3"/>
      <c r="L41" s="3"/>
      <c r="M41" s="3"/>
      <c r="N41" s="3"/>
      <c r="O41" s="3"/>
      <c r="P41" s="3"/>
      <c r="Q41" s="3"/>
      <c r="R41" s="3"/>
      <c r="S41" s="3"/>
      <c r="T41" s="3"/>
      <c r="U41" s="45"/>
      <c r="V41" s="45"/>
      <c r="W41" s="45"/>
      <c r="X41" s="3"/>
      <c r="Y41" s="3"/>
      <c r="Z41" s="3"/>
      <c r="AA41" s="3"/>
    </row>
    <row r="42" spans="1:27" x14ac:dyDescent="0.3">
      <c r="A42" s="9"/>
      <c r="B42" s="3"/>
      <c r="C42" s="3"/>
      <c r="D42" s="3"/>
      <c r="E42" s="3"/>
      <c r="F42" s="3"/>
      <c r="G42" s="3"/>
      <c r="H42" s="3"/>
      <c r="I42" s="3"/>
      <c r="J42" s="3"/>
      <c r="K42" s="3"/>
      <c r="L42" s="3"/>
      <c r="M42" s="3"/>
      <c r="N42" s="3"/>
      <c r="O42" s="3"/>
      <c r="P42" s="3"/>
      <c r="Q42" s="3"/>
      <c r="R42" s="3"/>
      <c r="S42" s="3"/>
      <c r="T42" s="3"/>
      <c r="U42" s="45"/>
      <c r="V42" s="45"/>
      <c r="W42" s="45"/>
      <c r="X42" s="3"/>
      <c r="Y42" s="3"/>
      <c r="Z42" s="3"/>
      <c r="AA42" s="3"/>
    </row>
    <row r="43" spans="1:27" x14ac:dyDescent="0.3">
      <c r="A43" s="9"/>
      <c r="B43" s="3"/>
      <c r="C43" s="3"/>
      <c r="D43" s="3"/>
      <c r="E43" s="3"/>
      <c r="F43" s="3"/>
      <c r="G43" s="3"/>
      <c r="H43" s="3"/>
      <c r="I43" s="3"/>
      <c r="J43" s="3"/>
      <c r="K43" s="3"/>
      <c r="L43" s="3"/>
      <c r="M43" s="3"/>
      <c r="N43" s="3"/>
      <c r="O43" s="3"/>
      <c r="P43" s="3"/>
      <c r="Q43" s="3"/>
      <c r="R43" s="3"/>
      <c r="S43" s="3"/>
      <c r="T43" s="3"/>
      <c r="U43" s="45"/>
      <c r="V43" s="45"/>
      <c r="W43" s="45"/>
      <c r="X43" s="3"/>
      <c r="Y43" s="3"/>
      <c r="Z43" s="3"/>
      <c r="AA43" s="3"/>
    </row>
    <row r="44" spans="1:27" x14ac:dyDescent="0.3">
      <c r="A44" s="3"/>
      <c r="B44" s="3"/>
      <c r="C44" s="3"/>
      <c r="D44" s="3"/>
      <c r="E44" s="3"/>
      <c r="F44" s="3"/>
      <c r="G44" s="3"/>
      <c r="H44" s="3"/>
      <c r="I44" s="3"/>
      <c r="J44" s="3"/>
      <c r="K44" s="3"/>
      <c r="L44" s="3"/>
      <c r="M44" s="3"/>
      <c r="N44" s="3"/>
      <c r="O44" s="3"/>
      <c r="P44" s="3"/>
      <c r="Q44" s="3"/>
      <c r="R44" s="3"/>
      <c r="S44" s="3"/>
      <c r="T44" s="3"/>
      <c r="U44" s="45"/>
      <c r="V44" s="45"/>
      <c r="W44" s="45"/>
      <c r="X44" s="3"/>
      <c r="Y44" s="3"/>
      <c r="Z44" s="3"/>
      <c r="AA44" s="3"/>
    </row>
    <row r="45" spans="1:27" x14ac:dyDescent="0.3">
      <c r="A45" s="3"/>
      <c r="B45" s="3"/>
      <c r="C45" s="3"/>
      <c r="D45" s="3"/>
      <c r="E45" s="3"/>
      <c r="F45" s="3"/>
      <c r="G45" s="3"/>
      <c r="H45" s="3"/>
      <c r="I45" s="3"/>
      <c r="J45" s="3"/>
      <c r="K45" s="3"/>
      <c r="L45" s="3"/>
      <c r="M45" s="3"/>
      <c r="N45" s="3"/>
      <c r="O45" s="3"/>
      <c r="P45" s="3"/>
      <c r="Q45" s="3"/>
      <c r="R45" s="3"/>
      <c r="S45" s="3"/>
      <c r="T45" s="3"/>
      <c r="U45" s="45"/>
      <c r="V45" s="45"/>
      <c r="W45" s="45"/>
      <c r="X45" s="3"/>
      <c r="Y45" s="3"/>
      <c r="Z45" s="3"/>
      <c r="AA45" s="3"/>
    </row>
    <row r="46" spans="1:27" x14ac:dyDescent="0.3">
      <c r="A46" s="3"/>
      <c r="B46" s="3"/>
      <c r="C46" s="3"/>
      <c r="D46" s="3"/>
      <c r="E46" s="3"/>
      <c r="F46" s="3"/>
      <c r="G46" s="3"/>
      <c r="H46" s="3"/>
      <c r="I46" s="3"/>
      <c r="J46" s="3"/>
      <c r="K46" s="3"/>
      <c r="L46" s="3"/>
      <c r="M46" s="3"/>
      <c r="N46" s="3"/>
      <c r="O46" s="3"/>
      <c r="P46" s="3"/>
      <c r="Q46" s="3"/>
      <c r="R46" s="3"/>
      <c r="S46" s="3"/>
      <c r="T46" s="3"/>
      <c r="U46" s="45"/>
      <c r="V46" s="45"/>
      <c r="W46" s="45"/>
      <c r="X46" s="3"/>
      <c r="Y46" s="3"/>
      <c r="Z46" s="3"/>
      <c r="AA46" s="3"/>
    </row>
    <row r="47" spans="1:27" x14ac:dyDescent="0.3">
      <c r="A47" s="3"/>
      <c r="B47" s="3"/>
      <c r="C47" s="3"/>
      <c r="D47" s="3"/>
      <c r="E47" s="3"/>
      <c r="F47" s="3"/>
      <c r="G47" s="3"/>
      <c r="H47" s="3"/>
      <c r="I47" s="3"/>
      <c r="J47" s="3"/>
      <c r="K47" s="3"/>
      <c r="L47" s="3"/>
      <c r="M47" s="3"/>
      <c r="N47" s="3"/>
      <c r="O47" s="3"/>
      <c r="P47" s="3"/>
      <c r="Q47" s="3"/>
      <c r="R47" s="3"/>
      <c r="S47" s="3"/>
      <c r="T47" s="3"/>
      <c r="U47" s="45"/>
      <c r="V47" s="45"/>
      <c r="W47" s="45"/>
      <c r="X47" s="3"/>
      <c r="Y47" s="3"/>
      <c r="Z47" s="3"/>
      <c r="AA47" s="3"/>
    </row>
    <row r="48" spans="1:27" x14ac:dyDescent="0.3">
      <c r="A48" s="3"/>
      <c r="B48" s="3"/>
      <c r="C48" s="3"/>
      <c r="D48" s="3"/>
      <c r="E48" s="3"/>
      <c r="F48" s="3"/>
      <c r="G48" s="3"/>
      <c r="H48" s="3"/>
      <c r="I48" s="3"/>
      <c r="J48" s="3"/>
      <c r="K48" s="3"/>
      <c r="L48" s="3"/>
      <c r="M48" s="3"/>
      <c r="N48" s="3"/>
      <c r="O48" s="3"/>
      <c r="P48" s="3"/>
      <c r="Q48" s="3"/>
      <c r="R48" s="3"/>
      <c r="S48" s="3"/>
      <c r="T48" s="3"/>
      <c r="U48" s="45"/>
      <c r="V48" s="45"/>
      <c r="W48" s="45"/>
      <c r="X48" s="3"/>
      <c r="Y48" s="3"/>
      <c r="Z48" s="3"/>
      <c r="AA48" s="3"/>
    </row>
    <row r="49" spans="21:23" s="3" customFormat="1" x14ac:dyDescent="0.3">
      <c r="U49" s="45"/>
      <c r="V49" s="45"/>
      <c r="W49" s="45"/>
    </row>
    <row r="50" spans="21:23" s="3" customFormat="1" x14ac:dyDescent="0.3">
      <c r="U50" s="45"/>
      <c r="V50" s="45"/>
      <c r="W50" s="45"/>
    </row>
    <row r="51" spans="21:23" s="3" customFormat="1" x14ac:dyDescent="0.3">
      <c r="U51" s="45"/>
      <c r="V51" s="45"/>
      <c r="W51" s="45"/>
    </row>
    <row r="52" spans="21:23" s="3" customFormat="1" x14ac:dyDescent="0.3">
      <c r="U52" s="45"/>
      <c r="V52" s="45"/>
      <c r="W52" s="45"/>
    </row>
    <row r="53" spans="21:23" s="3" customFormat="1" x14ac:dyDescent="0.3">
      <c r="U53" s="45"/>
      <c r="V53" s="45"/>
      <c r="W53" s="45"/>
    </row>
    <row r="54" spans="21:23" s="3" customFormat="1" x14ac:dyDescent="0.3">
      <c r="U54" s="45"/>
      <c r="V54" s="45"/>
      <c r="W54" s="45"/>
    </row>
    <row r="55" spans="21:23" s="3" customFormat="1" x14ac:dyDescent="0.3">
      <c r="U55" s="45"/>
      <c r="V55" s="45"/>
      <c r="W55" s="45"/>
    </row>
    <row r="56" spans="21:23" s="3" customFormat="1" x14ac:dyDescent="0.3">
      <c r="U56" s="45"/>
      <c r="V56" s="45"/>
      <c r="W56" s="45"/>
    </row>
    <row r="57" spans="21:23" s="3" customFormat="1" x14ac:dyDescent="0.3">
      <c r="U57" s="45"/>
      <c r="V57" s="45"/>
      <c r="W57" s="45"/>
    </row>
    <row r="58" spans="21:23" s="3" customFormat="1" x14ac:dyDescent="0.3">
      <c r="U58" s="45"/>
      <c r="V58" s="45"/>
      <c r="W58" s="45"/>
    </row>
    <row r="59" spans="21:23" s="3" customFormat="1" x14ac:dyDescent="0.3">
      <c r="U59" s="45"/>
      <c r="V59" s="45"/>
      <c r="W59" s="45"/>
    </row>
    <row r="60" spans="21:23" s="3" customFormat="1" x14ac:dyDescent="0.3">
      <c r="U60" s="45"/>
      <c r="V60" s="45"/>
      <c r="W60" s="45"/>
    </row>
    <row r="61" spans="21:23" s="3" customFormat="1" x14ac:dyDescent="0.3">
      <c r="U61" s="45"/>
      <c r="V61" s="45"/>
      <c r="W61" s="45"/>
    </row>
    <row r="62" spans="21:23" s="3" customFormat="1" x14ac:dyDescent="0.3">
      <c r="U62" s="45"/>
      <c r="V62" s="45"/>
      <c r="W62" s="45"/>
    </row>
    <row r="63" spans="21:23" s="3" customFormat="1" x14ac:dyDescent="0.3">
      <c r="U63" s="45"/>
      <c r="V63" s="45"/>
      <c r="W63" s="45"/>
    </row>
    <row r="64" spans="21:23" s="3" customFormat="1" x14ac:dyDescent="0.3">
      <c r="U64" s="45"/>
      <c r="V64" s="45"/>
      <c r="W64" s="45"/>
    </row>
    <row r="65" spans="21:23" s="3" customFormat="1" x14ac:dyDescent="0.3">
      <c r="U65" s="45"/>
      <c r="V65" s="45"/>
      <c r="W65" s="45"/>
    </row>
    <row r="66" spans="21:23" s="3" customFormat="1" x14ac:dyDescent="0.3">
      <c r="U66" s="45"/>
      <c r="V66" s="45"/>
      <c r="W66" s="45"/>
    </row>
    <row r="67" spans="21:23" s="3" customFormat="1" x14ac:dyDescent="0.3">
      <c r="U67" s="45"/>
      <c r="V67" s="45"/>
      <c r="W67" s="45"/>
    </row>
    <row r="68" spans="21:23" s="3" customFormat="1" x14ac:dyDescent="0.3">
      <c r="U68" s="45"/>
      <c r="V68" s="45"/>
      <c r="W68" s="45"/>
    </row>
    <row r="69" spans="21:23" s="3" customFormat="1" x14ac:dyDescent="0.3">
      <c r="U69" s="45"/>
      <c r="V69" s="45"/>
      <c r="W69" s="45"/>
    </row>
    <row r="70" spans="21:23" s="3" customFormat="1" x14ac:dyDescent="0.3">
      <c r="U70" s="45"/>
      <c r="V70" s="45"/>
      <c r="W70" s="45"/>
    </row>
    <row r="71" spans="21:23" s="3" customFormat="1" x14ac:dyDescent="0.3">
      <c r="U71" s="45"/>
      <c r="V71" s="45"/>
      <c r="W71" s="45"/>
    </row>
    <row r="72" spans="21:23" s="3" customFormat="1" x14ac:dyDescent="0.3">
      <c r="U72" s="45"/>
      <c r="V72" s="45"/>
      <c r="W72" s="45"/>
    </row>
    <row r="73" spans="21:23" s="3" customFormat="1" x14ac:dyDescent="0.3">
      <c r="U73" s="45"/>
      <c r="V73" s="45"/>
      <c r="W73" s="45"/>
    </row>
    <row r="74" spans="21:23" s="3" customFormat="1" x14ac:dyDescent="0.3">
      <c r="U74" s="45"/>
      <c r="V74" s="45"/>
      <c r="W74" s="45"/>
    </row>
    <row r="75" spans="21:23" s="3" customFormat="1" x14ac:dyDescent="0.3">
      <c r="U75" s="45"/>
      <c r="V75" s="45"/>
      <c r="W75" s="45"/>
    </row>
    <row r="76" spans="21:23" s="3" customFormat="1" x14ac:dyDescent="0.3">
      <c r="U76" s="45"/>
      <c r="V76" s="45"/>
      <c r="W76" s="45"/>
    </row>
    <row r="77" spans="21:23" s="3" customFormat="1" x14ac:dyDescent="0.3">
      <c r="U77" s="45"/>
      <c r="V77" s="45"/>
      <c r="W77" s="45"/>
    </row>
    <row r="78" spans="21:23" s="3" customFormat="1" x14ac:dyDescent="0.3">
      <c r="U78" s="45"/>
      <c r="V78" s="45"/>
      <c r="W78" s="45"/>
    </row>
    <row r="79" spans="21:23" s="3" customFormat="1" x14ac:dyDescent="0.3">
      <c r="U79" s="45"/>
      <c r="V79" s="45"/>
      <c r="W79" s="45"/>
    </row>
    <row r="80" spans="21:23" s="3" customFormat="1" x14ac:dyDescent="0.3">
      <c r="U80" s="45"/>
      <c r="V80" s="45"/>
      <c r="W80" s="45"/>
    </row>
    <row r="81" spans="21:23" s="3" customFormat="1" x14ac:dyDescent="0.3">
      <c r="U81" s="45"/>
      <c r="V81" s="45"/>
      <c r="W81" s="45"/>
    </row>
    <row r="82" spans="21:23" s="3" customFormat="1" x14ac:dyDescent="0.3">
      <c r="U82" s="45"/>
      <c r="V82" s="45"/>
      <c r="W82" s="45"/>
    </row>
    <row r="83" spans="21:23" s="3" customFormat="1" x14ac:dyDescent="0.3">
      <c r="U83" s="45"/>
      <c r="V83" s="45"/>
      <c r="W83" s="45"/>
    </row>
    <row r="84" spans="21:23" s="3" customFormat="1" x14ac:dyDescent="0.3">
      <c r="U84" s="45"/>
      <c r="V84" s="45"/>
      <c r="W84" s="45"/>
    </row>
    <row r="85" spans="21:23" s="3" customFormat="1" x14ac:dyDescent="0.3">
      <c r="U85" s="45"/>
      <c r="V85" s="45"/>
      <c r="W85" s="45"/>
    </row>
    <row r="86" spans="21:23" s="3" customFormat="1" x14ac:dyDescent="0.3">
      <c r="U86" s="45"/>
      <c r="V86" s="45"/>
      <c r="W86" s="45"/>
    </row>
    <row r="87" spans="21:23" s="3" customFormat="1" x14ac:dyDescent="0.3">
      <c r="U87" s="45"/>
      <c r="V87" s="45"/>
      <c r="W87" s="45"/>
    </row>
    <row r="88" spans="21:23" s="3" customFormat="1" x14ac:dyDescent="0.3">
      <c r="U88" s="45"/>
      <c r="V88" s="45"/>
      <c r="W88" s="45"/>
    </row>
    <row r="89" spans="21:23" s="3" customFormat="1" x14ac:dyDescent="0.3">
      <c r="U89" s="45"/>
      <c r="V89" s="45"/>
      <c r="W89" s="45"/>
    </row>
    <row r="90" spans="21:23" s="3" customFormat="1" x14ac:dyDescent="0.3">
      <c r="U90" s="45"/>
      <c r="V90" s="45"/>
      <c r="W90" s="45"/>
    </row>
    <row r="91" spans="21:23" s="3" customFormat="1" x14ac:dyDescent="0.3">
      <c r="U91" s="45"/>
      <c r="V91" s="45"/>
      <c r="W91" s="45"/>
    </row>
    <row r="92" spans="21:23" s="3" customFormat="1" x14ac:dyDescent="0.3">
      <c r="U92" s="45"/>
      <c r="V92" s="45"/>
      <c r="W92" s="45"/>
    </row>
    <row r="93" spans="21:23" s="3" customFormat="1" x14ac:dyDescent="0.3">
      <c r="U93" s="45"/>
      <c r="V93" s="45"/>
      <c r="W93" s="45"/>
    </row>
    <row r="94" spans="21:23" s="3" customFormat="1" x14ac:dyDescent="0.3">
      <c r="U94" s="45"/>
      <c r="V94" s="45"/>
      <c r="W94" s="45"/>
    </row>
    <row r="95" spans="21:23" s="3" customFormat="1" x14ac:dyDescent="0.3">
      <c r="U95" s="45"/>
      <c r="V95" s="45"/>
      <c r="W95" s="45"/>
    </row>
    <row r="96" spans="21:23" s="3" customFormat="1" x14ac:dyDescent="0.3">
      <c r="U96" s="45"/>
      <c r="V96" s="45"/>
      <c r="W96" s="45"/>
    </row>
    <row r="97" spans="21:23" s="3" customFormat="1" x14ac:dyDescent="0.3">
      <c r="U97" s="45"/>
      <c r="V97" s="45"/>
      <c r="W97" s="45"/>
    </row>
    <row r="98" spans="21:23" s="3" customFormat="1" x14ac:dyDescent="0.3">
      <c r="U98" s="45"/>
      <c r="V98" s="45"/>
      <c r="W98" s="45"/>
    </row>
    <row r="99" spans="21:23" s="3" customFormat="1" x14ac:dyDescent="0.3">
      <c r="U99" s="45"/>
      <c r="V99" s="45"/>
      <c r="W99" s="45"/>
    </row>
    <row r="100" spans="21:23" s="3" customFormat="1" x14ac:dyDescent="0.3">
      <c r="U100" s="45"/>
      <c r="V100" s="45"/>
      <c r="W100" s="45"/>
    </row>
    <row r="101" spans="21:23" s="3" customFormat="1" x14ac:dyDescent="0.3">
      <c r="U101" s="45"/>
      <c r="V101" s="45"/>
      <c r="W101" s="45"/>
    </row>
    <row r="102" spans="21:23" s="3" customFormat="1" x14ac:dyDescent="0.3">
      <c r="U102" s="45"/>
      <c r="V102" s="45"/>
      <c r="W102" s="45"/>
    </row>
    <row r="103" spans="21:23" s="3" customFormat="1" x14ac:dyDescent="0.3">
      <c r="U103" s="45"/>
      <c r="V103" s="45"/>
      <c r="W103" s="45"/>
    </row>
    <row r="104" spans="21:23" s="3" customFormat="1" x14ac:dyDescent="0.3">
      <c r="U104" s="45"/>
      <c r="V104" s="45"/>
      <c r="W104" s="45"/>
    </row>
    <row r="105" spans="21:23" s="3" customFormat="1" x14ac:dyDescent="0.3">
      <c r="U105" s="45"/>
      <c r="V105" s="45"/>
      <c r="W105" s="45"/>
    </row>
    <row r="106" spans="21:23" s="3" customFormat="1" x14ac:dyDescent="0.3">
      <c r="U106" s="45"/>
      <c r="V106" s="45"/>
      <c r="W106" s="45"/>
    </row>
    <row r="107" spans="21:23" s="3" customFormat="1" x14ac:dyDescent="0.3">
      <c r="U107" s="45"/>
      <c r="V107" s="45"/>
      <c r="W107" s="45"/>
    </row>
    <row r="108" spans="21:23" s="3" customFormat="1" x14ac:dyDescent="0.3">
      <c r="U108" s="45"/>
      <c r="V108" s="45"/>
      <c r="W108" s="45"/>
    </row>
    <row r="109" spans="21:23" s="3" customFormat="1" x14ac:dyDescent="0.3">
      <c r="U109" s="45"/>
      <c r="V109" s="45"/>
      <c r="W109" s="45"/>
    </row>
    <row r="110" spans="21:23" s="3" customFormat="1" x14ac:dyDescent="0.3">
      <c r="U110" s="45"/>
      <c r="V110" s="45"/>
      <c r="W110" s="45"/>
    </row>
    <row r="111" spans="21:23" s="3" customFormat="1" x14ac:dyDescent="0.3">
      <c r="U111" s="45"/>
      <c r="V111" s="45"/>
      <c r="W111" s="45"/>
    </row>
    <row r="112" spans="21:23" s="3" customFormat="1" x14ac:dyDescent="0.3">
      <c r="U112" s="45"/>
      <c r="V112" s="45"/>
      <c r="W112" s="45"/>
    </row>
    <row r="113" spans="21:23" s="3" customFormat="1" x14ac:dyDescent="0.3">
      <c r="U113" s="45"/>
      <c r="V113" s="45"/>
      <c r="W113" s="45"/>
    </row>
    <row r="114" spans="21:23" s="3" customFormat="1" x14ac:dyDescent="0.3">
      <c r="U114" s="45"/>
      <c r="V114" s="45"/>
      <c r="W114" s="45"/>
    </row>
    <row r="115" spans="21:23" s="3" customFormat="1" x14ac:dyDescent="0.3">
      <c r="U115" s="45"/>
      <c r="V115" s="45"/>
      <c r="W115" s="45"/>
    </row>
    <row r="116" spans="21:23" s="3" customFormat="1" x14ac:dyDescent="0.3">
      <c r="U116" s="45"/>
      <c r="V116" s="45"/>
      <c r="W116" s="45"/>
    </row>
    <row r="117" spans="21:23" s="3" customFormat="1" x14ac:dyDescent="0.3">
      <c r="U117" s="45"/>
      <c r="V117" s="45"/>
      <c r="W117" s="45"/>
    </row>
    <row r="118" spans="21:23" s="3" customFormat="1" x14ac:dyDescent="0.3">
      <c r="U118" s="45"/>
      <c r="V118" s="45"/>
      <c r="W118" s="45"/>
    </row>
    <row r="119" spans="21:23" s="3" customFormat="1" x14ac:dyDescent="0.3">
      <c r="U119" s="45"/>
      <c r="V119" s="45"/>
      <c r="W119" s="45"/>
    </row>
    <row r="120" spans="21:23" s="3" customFormat="1" x14ac:dyDescent="0.3">
      <c r="U120" s="45"/>
      <c r="V120" s="45"/>
      <c r="W120" s="45"/>
    </row>
    <row r="121" spans="21:23" s="3" customFormat="1" x14ac:dyDescent="0.3">
      <c r="U121" s="45"/>
      <c r="V121" s="45"/>
      <c r="W121" s="45"/>
    </row>
    <row r="122" spans="21:23" s="3" customFormat="1" x14ac:dyDescent="0.3">
      <c r="U122" s="45"/>
      <c r="V122" s="45"/>
      <c r="W122" s="45"/>
    </row>
    <row r="123" spans="21:23" s="3" customFormat="1" x14ac:dyDescent="0.3">
      <c r="U123" s="45"/>
      <c r="V123" s="45"/>
      <c r="W123" s="45"/>
    </row>
    <row r="124" spans="21:23" s="3" customFormat="1" x14ac:dyDescent="0.3">
      <c r="U124" s="45"/>
      <c r="V124" s="45"/>
      <c r="W124" s="45"/>
    </row>
    <row r="125" spans="21:23" s="3" customFormat="1" x14ac:dyDescent="0.3">
      <c r="U125" s="45"/>
      <c r="V125" s="45"/>
      <c r="W125" s="45"/>
    </row>
    <row r="126" spans="21:23" s="3" customFormat="1" x14ac:dyDescent="0.3">
      <c r="U126" s="45"/>
      <c r="V126" s="45"/>
      <c r="W126" s="45"/>
    </row>
    <row r="127" spans="21:23" s="3" customFormat="1" x14ac:dyDescent="0.3">
      <c r="U127" s="45"/>
      <c r="V127" s="45"/>
      <c r="W127" s="45"/>
    </row>
    <row r="128" spans="21:23" s="3" customFormat="1" x14ac:dyDescent="0.3">
      <c r="U128" s="45"/>
      <c r="V128" s="45"/>
      <c r="W128" s="45"/>
    </row>
    <row r="129" spans="21:23" s="3" customFormat="1" x14ac:dyDescent="0.3">
      <c r="U129" s="45"/>
      <c r="V129" s="45"/>
      <c r="W129" s="45"/>
    </row>
    <row r="130" spans="21:23" s="3" customFormat="1" x14ac:dyDescent="0.3">
      <c r="U130" s="45"/>
      <c r="V130" s="45"/>
      <c r="W130" s="45"/>
    </row>
    <row r="131" spans="21:23" s="3" customFormat="1" x14ac:dyDescent="0.3">
      <c r="U131" s="45"/>
      <c r="V131" s="45"/>
      <c r="W131" s="45"/>
    </row>
    <row r="132" spans="21:23" s="3" customFormat="1" x14ac:dyDescent="0.3">
      <c r="U132" s="45"/>
      <c r="V132" s="45"/>
      <c r="W132" s="45"/>
    </row>
    <row r="133" spans="21:23" s="3" customFormat="1" x14ac:dyDescent="0.3">
      <c r="U133" s="45"/>
      <c r="V133" s="45"/>
      <c r="W133" s="45"/>
    </row>
    <row r="134" spans="21:23" s="3" customFormat="1" x14ac:dyDescent="0.3">
      <c r="U134" s="45"/>
      <c r="V134" s="45"/>
      <c r="W134" s="45"/>
    </row>
    <row r="135" spans="21:23" s="3" customFormat="1" x14ac:dyDescent="0.3">
      <c r="U135" s="45"/>
      <c r="V135" s="45"/>
      <c r="W135" s="45"/>
    </row>
    <row r="136" spans="21:23" s="3" customFormat="1" x14ac:dyDescent="0.3">
      <c r="U136" s="45"/>
      <c r="V136" s="45"/>
      <c r="W136" s="45"/>
    </row>
    <row r="137" spans="21:23" s="3" customFormat="1" x14ac:dyDescent="0.3">
      <c r="U137" s="45"/>
      <c r="V137" s="45"/>
      <c r="W137" s="45"/>
    </row>
    <row r="138" spans="21:23" s="3" customFormat="1" x14ac:dyDescent="0.3">
      <c r="U138" s="45"/>
      <c r="V138" s="45"/>
      <c r="W138" s="45"/>
    </row>
    <row r="139" spans="21:23" s="3" customFormat="1" x14ac:dyDescent="0.3">
      <c r="U139" s="45"/>
      <c r="V139" s="45"/>
      <c r="W139" s="45"/>
    </row>
    <row r="140" spans="21:23" s="3" customFormat="1" x14ac:dyDescent="0.3">
      <c r="U140" s="45"/>
      <c r="V140" s="45"/>
      <c r="W140" s="45"/>
    </row>
    <row r="141" spans="21:23" s="3" customFormat="1" x14ac:dyDescent="0.3">
      <c r="U141" s="45"/>
      <c r="V141" s="45"/>
      <c r="W141" s="45"/>
    </row>
    <row r="142" spans="21:23" s="3" customFormat="1" x14ac:dyDescent="0.3">
      <c r="U142" s="45"/>
      <c r="V142" s="45"/>
      <c r="W142" s="45"/>
    </row>
    <row r="143" spans="21:23" s="3" customFormat="1" x14ac:dyDescent="0.3">
      <c r="U143" s="45"/>
      <c r="V143" s="45"/>
      <c r="W143" s="45"/>
    </row>
    <row r="144" spans="21:23" s="3" customFormat="1" x14ac:dyDescent="0.3">
      <c r="U144" s="45"/>
      <c r="V144" s="45"/>
      <c r="W144" s="45"/>
    </row>
    <row r="145" spans="21:23" s="3" customFormat="1" x14ac:dyDescent="0.3">
      <c r="U145" s="45"/>
      <c r="V145" s="45"/>
      <c r="W145" s="45"/>
    </row>
    <row r="146" spans="21:23" s="3" customFormat="1" x14ac:dyDescent="0.3">
      <c r="U146" s="45"/>
      <c r="V146" s="45"/>
      <c r="W146" s="45"/>
    </row>
    <row r="147" spans="21:23" s="3" customFormat="1" x14ac:dyDescent="0.3">
      <c r="U147" s="45"/>
      <c r="V147" s="45"/>
      <c r="W147" s="45"/>
    </row>
    <row r="148" spans="21:23" s="3" customFormat="1" x14ac:dyDescent="0.3">
      <c r="U148" s="45"/>
      <c r="V148" s="45"/>
      <c r="W148" s="45"/>
    </row>
    <row r="149" spans="21:23" s="3" customFormat="1" x14ac:dyDescent="0.3">
      <c r="U149" s="45"/>
      <c r="V149" s="45"/>
      <c r="W149" s="45"/>
    </row>
    <row r="150" spans="21:23" s="3" customFormat="1" x14ac:dyDescent="0.3">
      <c r="U150" s="45"/>
      <c r="V150" s="45"/>
      <c r="W150" s="45"/>
    </row>
    <row r="151" spans="21:23" s="3" customFormat="1" x14ac:dyDescent="0.3">
      <c r="U151" s="45"/>
      <c r="V151" s="45"/>
      <c r="W151" s="45"/>
    </row>
    <row r="152" spans="21:23" s="3" customFormat="1" x14ac:dyDescent="0.3">
      <c r="U152" s="45"/>
      <c r="V152" s="45"/>
      <c r="W152" s="45"/>
    </row>
    <row r="153" spans="21:23" s="3" customFormat="1" x14ac:dyDescent="0.3">
      <c r="U153" s="45"/>
      <c r="V153" s="45"/>
      <c r="W153" s="45"/>
    </row>
    <row r="154" spans="21:23" s="3" customFormat="1" x14ac:dyDescent="0.3">
      <c r="U154" s="45"/>
      <c r="V154" s="45"/>
      <c r="W154" s="45"/>
    </row>
    <row r="155" spans="21:23" s="3" customFormat="1" x14ac:dyDescent="0.3">
      <c r="U155" s="45"/>
      <c r="V155" s="45"/>
      <c r="W155" s="45"/>
    </row>
    <row r="156" spans="21:23" s="3" customFormat="1" x14ac:dyDescent="0.3">
      <c r="U156" s="45"/>
      <c r="V156" s="45"/>
      <c r="W156" s="45"/>
    </row>
    <row r="157" spans="21:23" s="3" customFormat="1" x14ac:dyDescent="0.3">
      <c r="U157" s="45"/>
      <c r="V157" s="45"/>
      <c r="W157" s="45"/>
    </row>
    <row r="158" spans="21:23" s="3" customFormat="1" x14ac:dyDescent="0.3">
      <c r="U158" s="45"/>
      <c r="V158" s="45"/>
      <c r="W158" s="45"/>
    </row>
    <row r="159" spans="21:23" s="3" customFormat="1" x14ac:dyDescent="0.3">
      <c r="U159" s="45"/>
      <c r="V159" s="45"/>
      <c r="W159" s="45"/>
    </row>
    <row r="160" spans="21:23" s="3" customFormat="1" x14ac:dyDescent="0.3">
      <c r="U160" s="45"/>
      <c r="V160" s="45"/>
      <c r="W160" s="45"/>
    </row>
    <row r="161" spans="21:23" s="3" customFormat="1" x14ac:dyDescent="0.3">
      <c r="U161" s="45"/>
      <c r="V161" s="45"/>
      <c r="W161" s="45"/>
    </row>
    <row r="162" spans="21:23" s="3" customFormat="1" x14ac:dyDescent="0.3">
      <c r="U162" s="45"/>
      <c r="V162" s="45"/>
      <c r="W162" s="45"/>
    </row>
    <row r="163" spans="21:23" s="3" customFormat="1" x14ac:dyDescent="0.3">
      <c r="U163" s="45"/>
      <c r="V163" s="45"/>
      <c r="W163" s="45"/>
    </row>
    <row r="164" spans="21:23" s="3" customFormat="1" x14ac:dyDescent="0.3">
      <c r="U164" s="45"/>
      <c r="V164" s="45"/>
      <c r="W164" s="45"/>
    </row>
    <row r="165" spans="21:23" s="3" customFormat="1" x14ac:dyDescent="0.3">
      <c r="U165" s="45"/>
      <c r="V165" s="45"/>
      <c r="W165" s="45"/>
    </row>
    <row r="166" spans="21:23" s="3" customFormat="1" x14ac:dyDescent="0.3">
      <c r="U166" s="45"/>
      <c r="V166" s="45"/>
      <c r="W166" s="45"/>
    </row>
    <row r="167" spans="21:23" s="3" customFormat="1" x14ac:dyDescent="0.3">
      <c r="U167" s="45"/>
      <c r="V167" s="45"/>
      <c r="W167" s="45"/>
    </row>
    <row r="168" spans="21:23" s="3" customFormat="1" x14ac:dyDescent="0.3">
      <c r="U168" s="45"/>
      <c r="V168" s="45"/>
      <c r="W168" s="45"/>
    </row>
    <row r="169" spans="21:23" s="3" customFormat="1" x14ac:dyDescent="0.3">
      <c r="U169" s="45"/>
      <c r="V169" s="45"/>
      <c r="W169" s="45"/>
    </row>
    <row r="170" spans="21:23" s="3" customFormat="1" x14ac:dyDescent="0.3">
      <c r="U170" s="45"/>
      <c r="V170" s="45"/>
      <c r="W170" s="45"/>
    </row>
    <row r="171" spans="21:23" s="3" customFormat="1" x14ac:dyDescent="0.3">
      <c r="U171" s="45"/>
      <c r="V171" s="45"/>
      <c r="W171" s="45"/>
    </row>
    <row r="172" spans="21:23" s="3" customFormat="1" x14ac:dyDescent="0.3">
      <c r="U172" s="45"/>
      <c r="V172" s="45"/>
      <c r="W172" s="45"/>
    </row>
    <row r="173" spans="21:23" s="3" customFormat="1" x14ac:dyDescent="0.3">
      <c r="U173" s="45"/>
      <c r="V173" s="45"/>
      <c r="W173" s="45"/>
    </row>
    <row r="174" spans="21:23" s="3" customFormat="1" x14ac:dyDescent="0.3">
      <c r="U174" s="45"/>
      <c r="V174" s="45"/>
      <c r="W174" s="45"/>
    </row>
    <row r="175" spans="21:23" s="3" customFormat="1" x14ac:dyDescent="0.3">
      <c r="U175" s="45"/>
      <c r="V175" s="45"/>
      <c r="W175" s="45"/>
    </row>
    <row r="176" spans="21:23" s="3" customFormat="1" x14ac:dyDescent="0.3">
      <c r="U176" s="45"/>
      <c r="V176" s="45"/>
      <c r="W176" s="45"/>
    </row>
    <row r="177" spans="21:23" s="3" customFormat="1" x14ac:dyDescent="0.3">
      <c r="U177" s="45"/>
      <c r="V177" s="45"/>
      <c r="W177" s="45"/>
    </row>
    <row r="178" spans="21:23" s="3" customFormat="1" x14ac:dyDescent="0.3">
      <c r="U178" s="45"/>
      <c r="V178" s="45"/>
      <c r="W178" s="45"/>
    </row>
    <row r="179" spans="21:23" s="3" customFormat="1" x14ac:dyDescent="0.3">
      <c r="U179" s="45"/>
      <c r="V179" s="45"/>
      <c r="W179" s="45"/>
    </row>
    <row r="180" spans="21:23" s="3" customFormat="1" x14ac:dyDescent="0.3">
      <c r="U180" s="45"/>
      <c r="V180" s="45"/>
      <c r="W180" s="45"/>
    </row>
    <row r="181" spans="21:23" s="3" customFormat="1" x14ac:dyDescent="0.3">
      <c r="U181" s="45"/>
      <c r="V181" s="45"/>
      <c r="W181" s="45"/>
    </row>
    <row r="182" spans="21:23" s="3" customFormat="1" x14ac:dyDescent="0.3">
      <c r="U182" s="45"/>
      <c r="V182" s="45"/>
      <c r="W182" s="45"/>
    </row>
    <row r="183" spans="21:23" s="3" customFormat="1" x14ac:dyDescent="0.3">
      <c r="U183" s="45"/>
      <c r="V183" s="45"/>
      <c r="W183" s="45"/>
    </row>
    <row r="184" spans="21:23" s="3" customFormat="1" x14ac:dyDescent="0.3">
      <c r="U184" s="45"/>
      <c r="V184" s="45"/>
      <c r="W184" s="45"/>
    </row>
    <row r="185" spans="21:23" s="3" customFormat="1" x14ac:dyDescent="0.3">
      <c r="U185" s="45"/>
      <c r="V185" s="45"/>
      <c r="W185" s="45"/>
    </row>
    <row r="186" spans="21:23" s="3" customFormat="1" x14ac:dyDescent="0.3">
      <c r="U186" s="45"/>
      <c r="V186" s="45"/>
      <c r="W186" s="45"/>
    </row>
    <row r="187" spans="21:23" s="3" customFormat="1" x14ac:dyDescent="0.3">
      <c r="U187" s="45"/>
      <c r="V187" s="45"/>
      <c r="W187" s="45"/>
    </row>
    <row r="188" spans="21:23" s="3" customFormat="1" x14ac:dyDescent="0.3">
      <c r="U188" s="45"/>
      <c r="V188" s="45"/>
      <c r="W188" s="45"/>
    </row>
    <row r="189" spans="21:23" s="3" customFormat="1" x14ac:dyDescent="0.3">
      <c r="U189" s="45"/>
      <c r="V189" s="45"/>
      <c r="W189" s="45"/>
    </row>
    <row r="190" spans="21:23" s="3" customFormat="1" x14ac:dyDescent="0.3">
      <c r="U190" s="45"/>
      <c r="V190" s="45"/>
      <c r="W190" s="45"/>
    </row>
    <row r="191" spans="21:23" s="3" customFormat="1" x14ac:dyDescent="0.3">
      <c r="U191" s="45"/>
      <c r="V191" s="45"/>
      <c r="W191" s="45"/>
    </row>
    <row r="192" spans="21:23" s="3" customFormat="1" x14ac:dyDescent="0.3">
      <c r="U192" s="45"/>
      <c r="V192" s="45"/>
      <c r="W192" s="45"/>
    </row>
    <row r="193" spans="21:23" s="3" customFormat="1" x14ac:dyDescent="0.3">
      <c r="U193" s="45"/>
      <c r="V193" s="45"/>
      <c r="W193" s="45"/>
    </row>
    <row r="194" spans="21:23" s="3" customFormat="1" x14ac:dyDescent="0.3">
      <c r="U194" s="45"/>
      <c r="V194" s="45"/>
      <c r="W194" s="45"/>
    </row>
    <row r="195" spans="21:23" s="3" customFormat="1" x14ac:dyDescent="0.3">
      <c r="U195" s="45"/>
      <c r="V195" s="45"/>
      <c r="W195" s="45"/>
    </row>
    <row r="196" spans="21:23" s="3" customFormat="1" x14ac:dyDescent="0.3">
      <c r="U196" s="45"/>
      <c r="V196" s="45"/>
      <c r="W196" s="45"/>
    </row>
    <row r="197" spans="21:23" s="3" customFormat="1" x14ac:dyDescent="0.3">
      <c r="U197" s="45"/>
      <c r="V197" s="45"/>
      <c r="W197" s="45"/>
    </row>
    <row r="198" spans="21:23" s="3" customFormat="1" x14ac:dyDescent="0.3">
      <c r="U198" s="45"/>
      <c r="V198" s="45"/>
      <c r="W198" s="45"/>
    </row>
    <row r="199" spans="21:23" s="3" customFormat="1" x14ac:dyDescent="0.3">
      <c r="U199" s="45"/>
      <c r="V199" s="45"/>
      <c r="W199" s="45"/>
    </row>
    <row r="200" spans="21:23" s="3" customFormat="1" x14ac:dyDescent="0.3">
      <c r="U200" s="45"/>
      <c r="V200" s="45"/>
      <c r="W200" s="45"/>
    </row>
    <row r="201" spans="21:23" s="3" customFormat="1" x14ac:dyDescent="0.3">
      <c r="U201" s="45"/>
      <c r="V201" s="45"/>
      <c r="W201" s="45"/>
    </row>
    <row r="202" spans="21:23" s="3" customFormat="1" x14ac:dyDescent="0.3">
      <c r="U202" s="45"/>
      <c r="V202" s="45"/>
      <c r="W202" s="45"/>
    </row>
    <row r="203" spans="21:23" s="3" customFormat="1" x14ac:dyDescent="0.3">
      <c r="U203" s="45"/>
      <c r="V203" s="45"/>
      <c r="W203" s="45"/>
    </row>
    <row r="204" spans="21:23" s="3" customFormat="1" x14ac:dyDescent="0.3">
      <c r="U204" s="45"/>
      <c r="V204" s="45"/>
      <c r="W204" s="45"/>
    </row>
    <row r="205" spans="21:23" s="3" customFormat="1" x14ac:dyDescent="0.3">
      <c r="U205" s="45"/>
      <c r="V205" s="45"/>
      <c r="W205" s="45"/>
    </row>
    <row r="206" spans="21:23" s="3" customFormat="1" x14ac:dyDescent="0.3">
      <c r="U206" s="45"/>
      <c r="V206" s="45"/>
      <c r="W206" s="45"/>
    </row>
    <row r="207" spans="21:23" s="3" customFormat="1" x14ac:dyDescent="0.3">
      <c r="U207" s="45"/>
      <c r="V207" s="45"/>
      <c r="W207" s="45"/>
    </row>
    <row r="208" spans="21:23" s="3" customFormat="1" x14ac:dyDescent="0.3">
      <c r="U208" s="45"/>
      <c r="V208" s="45"/>
      <c r="W208" s="45"/>
    </row>
    <row r="209" spans="21:23" s="3" customFormat="1" x14ac:dyDescent="0.3">
      <c r="U209" s="45"/>
      <c r="V209" s="45"/>
      <c r="W209" s="45"/>
    </row>
    <row r="210" spans="21:23" s="3" customFormat="1" x14ac:dyDescent="0.3">
      <c r="U210" s="45"/>
      <c r="V210" s="45"/>
      <c r="W210" s="45"/>
    </row>
    <row r="211" spans="21:23" s="3" customFormat="1" x14ac:dyDescent="0.3">
      <c r="U211" s="45"/>
      <c r="V211" s="45"/>
      <c r="W211" s="45"/>
    </row>
    <row r="212" spans="21:23" s="3" customFormat="1" x14ac:dyDescent="0.3">
      <c r="U212" s="45"/>
      <c r="V212" s="45"/>
      <c r="W212" s="45"/>
    </row>
    <row r="213" spans="21:23" s="3" customFormat="1" x14ac:dyDescent="0.3">
      <c r="U213" s="45"/>
      <c r="V213" s="45"/>
      <c r="W213" s="45"/>
    </row>
    <row r="214" spans="21:23" s="3" customFormat="1" x14ac:dyDescent="0.3">
      <c r="U214" s="45"/>
      <c r="V214" s="45"/>
      <c r="W214" s="45"/>
    </row>
    <row r="215" spans="21:23" s="3" customFormat="1" x14ac:dyDescent="0.3">
      <c r="U215" s="45"/>
      <c r="V215" s="45"/>
      <c r="W215" s="45"/>
    </row>
    <row r="216" spans="21:23" s="3" customFormat="1" x14ac:dyDescent="0.3">
      <c r="U216" s="45"/>
      <c r="V216" s="45"/>
      <c r="W216" s="45"/>
    </row>
    <row r="217" spans="21:23" s="3" customFormat="1" x14ac:dyDescent="0.3">
      <c r="U217" s="45"/>
      <c r="V217" s="45"/>
      <c r="W217" s="45"/>
    </row>
    <row r="218" spans="21:23" s="3" customFormat="1" x14ac:dyDescent="0.3">
      <c r="U218" s="45"/>
      <c r="V218" s="45"/>
      <c r="W218" s="45"/>
    </row>
    <row r="219" spans="21:23" s="3" customFormat="1" x14ac:dyDescent="0.3">
      <c r="U219" s="45"/>
      <c r="V219" s="45"/>
      <c r="W219" s="45"/>
    </row>
    <row r="220" spans="21:23" s="3" customFormat="1" x14ac:dyDescent="0.3">
      <c r="U220" s="45"/>
      <c r="V220" s="45"/>
      <c r="W220" s="45"/>
    </row>
    <row r="221" spans="21:23" s="3" customFormat="1" x14ac:dyDescent="0.3">
      <c r="U221" s="45"/>
      <c r="V221" s="45"/>
      <c r="W221" s="45"/>
    </row>
    <row r="222" spans="21:23" s="3" customFormat="1" x14ac:dyDescent="0.3">
      <c r="U222" s="45"/>
      <c r="V222" s="45"/>
      <c r="W222" s="45"/>
    </row>
    <row r="223" spans="21:23" s="3" customFormat="1" x14ac:dyDescent="0.3">
      <c r="U223" s="45"/>
      <c r="V223" s="45"/>
      <c r="W223" s="45"/>
    </row>
    <row r="224" spans="21:23" s="3" customFormat="1" x14ac:dyDescent="0.3">
      <c r="U224" s="45"/>
      <c r="V224" s="45"/>
      <c r="W224" s="45"/>
    </row>
    <row r="225" spans="21:23" s="3" customFormat="1" x14ac:dyDescent="0.3">
      <c r="U225" s="45"/>
      <c r="V225" s="45"/>
      <c r="W225" s="45"/>
    </row>
    <row r="226" spans="21:23" s="3" customFormat="1" x14ac:dyDescent="0.3">
      <c r="U226" s="45"/>
      <c r="V226" s="45"/>
      <c r="W226" s="45"/>
    </row>
    <row r="227" spans="21:23" s="3" customFormat="1" x14ac:dyDescent="0.3">
      <c r="U227" s="45"/>
      <c r="V227" s="45"/>
      <c r="W227" s="45"/>
    </row>
    <row r="228" spans="21:23" s="3" customFormat="1" x14ac:dyDescent="0.3">
      <c r="U228" s="45"/>
      <c r="V228" s="45"/>
      <c r="W228" s="45"/>
    </row>
    <row r="229" spans="21:23" s="3" customFormat="1" x14ac:dyDescent="0.3">
      <c r="U229" s="45"/>
      <c r="V229" s="45"/>
      <c r="W229" s="45"/>
    </row>
    <row r="230" spans="21:23" s="3" customFormat="1" x14ac:dyDescent="0.3">
      <c r="U230" s="45"/>
      <c r="V230" s="45"/>
      <c r="W230" s="45"/>
    </row>
    <row r="231" spans="21:23" s="3" customFormat="1" x14ac:dyDescent="0.3">
      <c r="U231" s="45"/>
      <c r="V231" s="45"/>
      <c r="W231" s="45"/>
    </row>
    <row r="232" spans="21:23" s="3" customFormat="1" x14ac:dyDescent="0.3">
      <c r="U232" s="45"/>
      <c r="V232" s="45"/>
      <c r="W232" s="45"/>
    </row>
    <row r="233" spans="21:23" s="3" customFormat="1" x14ac:dyDescent="0.3">
      <c r="U233" s="45"/>
      <c r="V233" s="45"/>
      <c r="W233" s="45"/>
    </row>
    <row r="234" spans="21:23" s="3" customFormat="1" x14ac:dyDescent="0.3">
      <c r="U234" s="45"/>
      <c r="V234" s="45"/>
      <c r="W234" s="45"/>
    </row>
    <row r="235" spans="21:23" s="3" customFormat="1" x14ac:dyDescent="0.3">
      <c r="U235" s="45"/>
      <c r="V235" s="45"/>
      <c r="W235" s="45"/>
    </row>
    <row r="236" spans="21:23" s="3" customFormat="1" x14ac:dyDescent="0.3">
      <c r="U236" s="45"/>
      <c r="V236" s="45"/>
      <c r="W236" s="45"/>
    </row>
    <row r="237" spans="21:23" s="3" customFormat="1" x14ac:dyDescent="0.3">
      <c r="U237" s="45"/>
      <c r="V237" s="45"/>
      <c r="W237" s="45"/>
    </row>
    <row r="238" spans="21:23" s="3" customFormat="1" x14ac:dyDescent="0.3">
      <c r="U238" s="45"/>
      <c r="V238" s="45"/>
      <c r="W238" s="45"/>
    </row>
    <row r="239" spans="21:23" s="3" customFormat="1" x14ac:dyDescent="0.3">
      <c r="U239" s="45"/>
      <c r="V239" s="45"/>
      <c r="W239" s="45"/>
    </row>
    <row r="240" spans="21:23" s="3" customFormat="1" x14ac:dyDescent="0.3">
      <c r="U240" s="45"/>
      <c r="V240" s="45"/>
      <c r="W240" s="45"/>
    </row>
    <row r="241" spans="21:23" s="3" customFormat="1" x14ac:dyDescent="0.3">
      <c r="U241" s="45"/>
      <c r="V241" s="45"/>
      <c r="W241" s="45"/>
    </row>
    <row r="242" spans="21:23" s="3" customFormat="1" x14ac:dyDescent="0.3">
      <c r="U242" s="45"/>
      <c r="V242" s="45"/>
      <c r="W242" s="45"/>
    </row>
    <row r="243" spans="21:23" s="3" customFormat="1" x14ac:dyDescent="0.3">
      <c r="U243" s="45"/>
      <c r="V243" s="45"/>
      <c r="W243" s="45"/>
    </row>
    <row r="244" spans="21:23" s="3" customFormat="1" x14ac:dyDescent="0.3">
      <c r="U244" s="45"/>
      <c r="V244" s="45"/>
      <c r="W244" s="45"/>
    </row>
    <row r="245" spans="21:23" s="3" customFormat="1" x14ac:dyDescent="0.3">
      <c r="U245" s="45"/>
      <c r="V245" s="45"/>
      <c r="W245" s="45"/>
    </row>
    <row r="246" spans="21:23" s="3" customFormat="1" x14ac:dyDescent="0.3">
      <c r="U246" s="45"/>
      <c r="V246" s="45"/>
      <c r="W246" s="45"/>
    </row>
    <row r="247" spans="21:23" s="3" customFormat="1" x14ac:dyDescent="0.3">
      <c r="U247" s="45"/>
      <c r="V247" s="45"/>
      <c r="W247" s="45"/>
    </row>
    <row r="248" spans="21:23" s="3" customFormat="1" x14ac:dyDescent="0.3">
      <c r="U248" s="45"/>
      <c r="V248" s="45"/>
      <c r="W248" s="45"/>
    </row>
    <row r="249" spans="21:23" s="3" customFormat="1" x14ac:dyDescent="0.3">
      <c r="U249" s="45"/>
      <c r="V249" s="45"/>
      <c r="W249" s="45"/>
    </row>
    <row r="250" spans="21:23" s="3" customFormat="1" x14ac:dyDescent="0.3">
      <c r="U250" s="45"/>
      <c r="V250" s="45"/>
      <c r="W250" s="45"/>
    </row>
    <row r="251" spans="21:23" s="3" customFormat="1" x14ac:dyDescent="0.3">
      <c r="U251" s="45"/>
      <c r="V251" s="45"/>
      <c r="W251" s="45"/>
    </row>
    <row r="252" spans="21:23" s="3" customFormat="1" x14ac:dyDescent="0.3">
      <c r="U252" s="45"/>
      <c r="V252" s="45"/>
      <c r="W252" s="45"/>
    </row>
    <row r="253" spans="21:23" s="3" customFormat="1" x14ac:dyDescent="0.3">
      <c r="U253" s="45"/>
      <c r="V253" s="45"/>
      <c r="W253" s="45"/>
    </row>
    <row r="254" spans="21:23" s="3" customFormat="1" x14ac:dyDescent="0.3">
      <c r="U254" s="45"/>
      <c r="V254" s="45"/>
      <c r="W254" s="45"/>
    </row>
    <row r="255" spans="21:23" s="3" customFormat="1" x14ac:dyDescent="0.3">
      <c r="U255" s="45"/>
      <c r="V255" s="45"/>
      <c r="W255" s="45"/>
    </row>
    <row r="256" spans="21:23" s="3" customFormat="1" x14ac:dyDescent="0.3">
      <c r="U256" s="45"/>
      <c r="V256" s="45"/>
      <c r="W256" s="45"/>
    </row>
    <row r="257" spans="21:23" s="3" customFormat="1" x14ac:dyDescent="0.3">
      <c r="U257" s="45"/>
      <c r="V257" s="45"/>
      <c r="W257" s="45"/>
    </row>
    <row r="258" spans="21:23" s="3" customFormat="1" x14ac:dyDescent="0.3">
      <c r="U258" s="45"/>
      <c r="V258" s="45"/>
      <c r="W258" s="45"/>
    </row>
    <row r="259" spans="21:23" s="3" customFormat="1" x14ac:dyDescent="0.3">
      <c r="U259" s="45"/>
      <c r="V259" s="45"/>
      <c r="W259" s="45"/>
    </row>
    <row r="260" spans="21:23" s="3" customFormat="1" x14ac:dyDescent="0.3">
      <c r="U260" s="45"/>
      <c r="V260" s="45"/>
      <c r="W260" s="45"/>
    </row>
    <row r="261" spans="21:23" s="3" customFormat="1" x14ac:dyDescent="0.3">
      <c r="U261" s="45"/>
      <c r="V261" s="45"/>
      <c r="W261" s="45"/>
    </row>
    <row r="262" spans="21:23" s="3" customFormat="1" x14ac:dyDescent="0.3">
      <c r="U262" s="45"/>
      <c r="V262" s="45"/>
      <c r="W262" s="45"/>
    </row>
    <row r="263" spans="21:23" s="3" customFormat="1" x14ac:dyDescent="0.3">
      <c r="U263" s="45"/>
      <c r="V263" s="45"/>
      <c r="W263" s="45"/>
    </row>
    <row r="264" spans="21:23" s="3" customFormat="1" x14ac:dyDescent="0.3">
      <c r="U264" s="45"/>
      <c r="V264" s="45"/>
      <c r="W264" s="45"/>
    </row>
    <row r="265" spans="21:23" s="3" customFormat="1" x14ac:dyDescent="0.3">
      <c r="U265" s="45"/>
      <c r="V265" s="45"/>
      <c r="W265" s="45"/>
    </row>
    <row r="266" spans="21:23" s="3" customFormat="1" x14ac:dyDescent="0.3">
      <c r="U266" s="45"/>
      <c r="V266" s="45"/>
      <c r="W266" s="45"/>
    </row>
    <row r="267" spans="21:23" s="3" customFormat="1" x14ac:dyDescent="0.3">
      <c r="U267" s="45"/>
      <c r="V267" s="45"/>
      <c r="W267" s="45"/>
    </row>
    <row r="268" spans="21:23" s="3" customFormat="1" x14ac:dyDescent="0.3">
      <c r="U268" s="45"/>
      <c r="V268" s="45"/>
      <c r="W268" s="45"/>
    </row>
    <row r="269" spans="21:23" s="3" customFormat="1" x14ac:dyDescent="0.3">
      <c r="U269" s="45"/>
      <c r="V269" s="45"/>
      <c r="W269" s="45"/>
    </row>
    <row r="270" spans="21:23" s="3" customFormat="1" x14ac:dyDescent="0.3">
      <c r="U270" s="45"/>
      <c r="V270" s="45"/>
      <c r="W270" s="45"/>
    </row>
    <row r="271" spans="21:23" s="3" customFormat="1" x14ac:dyDescent="0.3">
      <c r="U271" s="45"/>
      <c r="V271" s="45"/>
      <c r="W271" s="45"/>
    </row>
    <row r="272" spans="21:23" s="3" customFormat="1" x14ac:dyDescent="0.3">
      <c r="U272" s="45"/>
      <c r="V272" s="45"/>
      <c r="W272" s="45"/>
    </row>
    <row r="273" spans="21:23" s="3" customFormat="1" x14ac:dyDescent="0.3">
      <c r="U273" s="45"/>
      <c r="V273" s="45"/>
      <c r="W273" s="45"/>
    </row>
    <row r="274" spans="21:23" s="3" customFormat="1" x14ac:dyDescent="0.3">
      <c r="U274" s="45"/>
      <c r="V274" s="45"/>
      <c r="W274" s="45"/>
    </row>
    <row r="275" spans="21:23" s="3" customFormat="1" x14ac:dyDescent="0.3">
      <c r="U275" s="45"/>
      <c r="V275" s="45"/>
      <c r="W275" s="45"/>
    </row>
    <row r="276" spans="21:23" s="3" customFormat="1" x14ac:dyDescent="0.3">
      <c r="U276" s="45"/>
      <c r="V276" s="45"/>
      <c r="W276" s="45"/>
    </row>
    <row r="277" spans="21:23" s="3" customFormat="1" x14ac:dyDescent="0.3">
      <c r="U277" s="45"/>
      <c r="V277" s="45"/>
      <c r="W277" s="45"/>
    </row>
    <row r="278" spans="21:23" s="3" customFormat="1" x14ac:dyDescent="0.3">
      <c r="U278" s="45"/>
      <c r="V278" s="45"/>
      <c r="W278" s="45"/>
    </row>
    <row r="279" spans="21:23" s="3" customFormat="1" x14ac:dyDescent="0.3">
      <c r="U279" s="45"/>
      <c r="V279" s="45"/>
      <c r="W279" s="45"/>
    </row>
    <row r="280" spans="21:23" s="3" customFormat="1" x14ac:dyDescent="0.3">
      <c r="U280" s="45"/>
      <c r="V280" s="45"/>
      <c r="W280" s="45"/>
    </row>
    <row r="281" spans="21:23" s="3" customFormat="1" x14ac:dyDescent="0.3">
      <c r="U281" s="45"/>
      <c r="V281" s="45"/>
      <c r="W281" s="45"/>
    </row>
    <row r="282" spans="21:23" s="3" customFormat="1" x14ac:dyDescent="0.3">
      <c r="U282" s="45"/>
      <c r="V282" s="45"/>
      <c r="W282" s="45"/>
    </row>
    <row r="283" spans="21:23" s="3" customFormat="1" x14ac:dyDescent="0.3">
      <c r="U283" s="45"/>
      <c r="V283" s="45"/>
      <c r="W283" s="45"/>
    </row>
    <row r="284" spans="21:23" s="3" customFormat="1" x14ac:dyDescent="0.3">
      <c r="U284" s="45"/>
      <c r="V284" s="45"/>
      <c r="W284" s="45"/>
    </row>
    <row r="285" spans="21:23" s="3" customFormat="1" x14ac:dyDescent="0.3">
      <c r="U285" s="45"/>
      <c r="V285" s="45"/>
      <c r="W285" s="45"/>
    </row>
    <row r="286" spans="21:23" s="3" customFormat="1" x14ac:dyDescent="0.3">
      <c r="U286" s="45"/>
      <c r="V286" s="45"/>
      <c r="W286" s="45"/>
    </row>
    <row r="287" spans="21:23" s="3" customFormat="1" x14ac:dyDescent="0.3">
      <c r="U287" s="45"/>
      <c r="V287" s="45"/>
      <c r="W287" s="45"/>
    </row>
    <row r="288" spans="21:23" s="3" customFormat="1" x14ac:dyDescent="0.3">
      <c r="U288" s="45"/>
      <c r="V288" s="45"/>
      <c r="W288" s="45"/>
    </row>
    <row r="289" spans="21:23" s="3" customFormat="1" x14ac:dyDescent="0.3">
      <c r="U289" s="45"/>
      <c r="V289" s="45"/>
      <c r="W289" s="45"/>
    </row>
    <row r="290" spans="21:23" s="3" customFormat="1" x14ac:dyDescent="0.3">
      <c r="U290" s="45"/>
      <c r="V290" s="45"/>
      <c r="W290" s="45"/>
    </row>
    <row r="291" spans="21:23" s="3" customFormat="1" x14ac:dyDescent="0.3">
      <c r="U291" s="45"/>
      <c r="V291" s="45"/>
      <c r="W291" s="45"/>
    </row>
    <row r="292" spans="21:23" s="3" customFormat="1" x14ac:dyDescent="0.3">
      <c r="U292" s="45"/>
      <c r="V292" s="45"/>
      <c r="W292" s="45"/>
    </row>
    <row r="293" spans="21:23" s="3" customFormat="1" x14ac:dyDescent="0.3">
      <c r="U293" s="45"/>
      <c r="V293" s="45"/>
      <c r="W293" s="45"/>
    </row>
    <row r="294" spans="21:23" s="3" customFormat="1" x14ac:dyDescent="0.3">
      <c r="U294" s="45"/>
      <c r="V294" s="45"/>
      <c r="W294" s="45"/>
    </row>
    <row r="295" spans="21:23" s="3" customFormat="1" x14ac:dyDescent="0.3">
      <c r="U295" s="45"/>
      <c r="V295" s="45"/>
      <c r="W295" s="45"/>
    </row>
    <row r="296" spans="21:23" s="3" customFormat="1" x14ac:dyDescent="0.3">
      <c r="U296" s="45"/>
      <c r="V296" s="45"/>
      <c r="W296" s="45"/>
    </row>
    <row r="297" spans="21:23" s="3" customFormat="1" x14ac:dyDescent="0.3">
      <c r="U297" s="45"/>
      <c r="V297" s="45"/>
      <c r="W297" s="45"/>
    </row>
    <row r="298" spans="21:23" s="3" customFormat="1" x14ac:dyDescent="0.3">
      <c r="U298" s="45"/>
      <c r="V298" s="45"/>
      <c r="W298" s="45"/>
    </row>
    <row r="299" spans="21:23" s="3" customFormat="1" x14ac:dyDescent="0.3">
      <c r="U299" s="45"/>
      <c r="V299" s="45"/>
      <c r="W299" s="45"/>
    </row>
    <row r="300" spans="21:23" s="3" customFormat="1" x14ac:dyDescent="0.3">
      <c r="U300" s="45"/>
      <c r="V300" s="45"/>
      <c r="W300" s="45"/>
    </row>
    <row r="301" spans="21:23" s="3" customFormat="1" x14ac:dyDescent="0.3">
      <c r="U301" s="45"/>
      <c r="V301" s="45"/>
      <c r="W301" s="45"/>
    </row>
    <row r="302" spans="21:23" s="3" customFormat="1" x14ac:dyDescent="0.3">
      <c r="U302" s="45"/>
      <c r="V302" s="45"/>
      <c r="W302" s="45"/>
    </row>
    <row r="303" spans="21:23" s="3" customFormat="1" x14ac:dyDescent="0.3">
      <c r="U303" s="45"/>
      <c r="V303" s="45"/>
      <c r="W303" s="45"/>
    </row>
    <row r="304" spans="21:23" s="3" customFormat="1" x14ac:dyDescent="0.3">
      <c r="U304" s="45"/>
      <c r="V304" s="45"/>
      <c r="W304" s="45"/>
    </row>
    <row r="305" spans="21:23" s="3" customFormat="1" x14ac:dyDescent="0.3">
      <c r="U305" s="45"/>
      <c r="V305" s="45"/>
      <c r="W305" s="45"/>
    </row>
    <row r="306" spans="21:23" s="3" customFormat="1" x14ac:dyDescent="0.3">
      <c r="U306" s="45"/>
      <c r="V306" s="45"/>
      <c r="W306" s="45"/>
    </row>
    <row r="307" spans="21:23" s="3" customFormat="1" x14ac:dyDescent="0.3">
      <c r="U307" s="45"/>
      <c r="V307" s="45"/>
      <c r="W307" s="45"/>
    </row>
    <row r="308" spans="21:23" s="3" customFormat="1" x14ac:dyDescent="0.3">
      <c r="U308" s="45"/>
      <c r="V308" s="45"/>
      <c r="W308" s="45"/>
    </row>
    <row r="309" spans="21:23" s="3" customFormat="1" x14ac:dyDescent="0.3">
      <c r="U309" s="45"/>
      <c r="V309" s="45"/>
      <c r="W309" s="45"/>
    </row>
    <row r="310" spans="21:23" s="3" customFormat="1" x14ac:dyDescent="0.3">
      <c r="U310" s="45"/>
      <c r="V310" s="45"/>
      <c r="W310" s="45"/>
    </row>
    <row r="311" spans="21:23" s="3" customFormat="1" x14ac:dyDescent="0.3">
      <c r="U311" s="45"/>
      <c r="V311" s="45"/>
      <c r="W311" s="45"/>
    </row>
    <row r="312" spans="21:23" s="3" customFormat="1" x14ac:dyDescent="0.3">
      <c r="U312" s="45"/>
      <c r="V312" s="45"/>
      <c r="W312" s="45"/>
    </row>
    <row r="313" spans="21:23" s="3" customFormat="1" x14ac:dyDescent="0.3">
      <c r="U313" s="45"/>
      <c r="V313" s="45"/>
      <c r="W313" s="45"/>
    </row>
    <row r="314" spans="21:23" s="3" customFormat="1" x14ac:dyDescent="0.3">
      <c r="U314" s="45"/>
      <c r="V314" s="45"/>
      <c r="W314" s="45"/>
    </row>
    <row r="315" spans="21:23" s="3" customFormat="1" x14ac:dyDescent="0.3">
      <c r="U315" s="45"/>
      <c r="V315" s="45"/>
      <c r="W315" s="45"/>
    </row>
    <row r="316" spans="21:23" s="3" customFormat="1" x14ac:dyDescent="0.3">
      <c r="U316" s="45"/>
      <c r="V316" s="45"/>
      <c r="W316" s="45"/>
    </row>
    <row r="317" spans="21:23" s="3" customFormat="1" x14ac:dyDescent="0.3">
      <c r="U317" s="45"/>
      <c r="V317" s="45"/>
      <c r="W317" s="45"/>
    </row>
    <row r="318" spans="21:23" s="3" customFormat="1" x14ac:dyDescent="0.3">
      <c r="U318" s="45"/>
      <c r="V318" s="45"/>
      <c r="W318" s="45"/>
    </row>
    <row r="319" spans="21:23" s="3" customFormat="1" x14ac:dyDescent="0.3">
      <c r="U319" s="45"/>
      <c r="V319" s="45"/>
      <c r="W319" s="45"/>
    </row>
    <row r="320" spans="21:23" s="3" customFormat="1" x14ac:dyDescent="0.3">
      <c r="U320" s="45"/>
      <c r="V320" s="45"/>
      <c r="W320" s="45"/>
    </row>
    <row r="321" spans="21:23" s="3" customFormat="1" x14ac:dyDescent="0.3">
      <c r="U321" s="45"/>
      <c r="V321" s="45"/>
      <c r="W321" s="45"/>
    </row>
    <row r="322" spans="21:23" s="3" customFormat="1" x14ac:dyDescent="0.3">
      <c r="U322" s="45"/>
      <c r="V322" s="45"/>
      <c r="W322" s="45"/>
    </row>
    <row r="323" spans="21:23" s="3" customFormat="1" x14ac:dyDescent="0.3">
      <c r="U323" s="45"/>
      <c r="V323" s="45"/>
      <c r="W323" s="45"/>
    </row>
    <row r="324" spans="21:23" s="3" customFormat="1" x14ac:dyDescent="0.3">
      <c r="U324" s="45"/>
      <c r="V324" s="45"/>
      <c r="W324" s="45"/>
    </row>
    <row r="325" spans="21:23" s="3" customFormat="1" x14ac:dyDescent="0.3">
      <c r="U325" s="45"/>
      <c r="V325" s="45"/>
      <c r="W325" s="45"/>
    </row>
    <row r="326" spans="21:23" s="3" customFormat="1" x14ac:dyDescent="0.3">
      <c r="U326" s="45"/>
      <c r="V326" s="45"/>
      <c r="W326" s="45"/>
    </row>
    <row r="327" spans="21:23" s="3" customFormat="1" x14ac:dyDescent="0.3">
      <c r="U327" s="45"/>
      <c r="V327" s="45"/>
      <c r="W327" s="45"/>
    </row>
    <row r="328" spans="21:23" s="3" customFormat="1" x14ac:dyDescent="0.3">
      <c r="U328" s="45"/>
      <c r="V328" s="45"/>
      <c r="W328" s="45"/>
    </row>
    <row r="329" spans="21:23" s="3" customFormat="1" x14ac:dyDescent="0.3">
      <c r="U329" s="45"/>
      <c r="V329" s="45"/>
      <c r="W329" s="45"/>
    </row>
    <row r="330" spans="21:23" s="3" customFormat="1" x14ac:dyDescent="0.3">
      <c r="U330" s="45"/>
      <c r="V330" s="45"/>
      <c r="W330" s="45"/>
    </row>
    <row r="331" spans="21:23" s="3" customFormat="1" x14ac:dyDescent="0.3">
      <c r="U331" s="45"/>
      <c r="V331" s="45"/>
      <c r="W331" s="45"/>
    </row>
    <row r="332" spans="21:23" s="3" customFormat="1" x14ac:dyDescent="0.3">
      <c r="U332" s="45"/>
      <c r="V332" s="45"/>
      <c r="W332" s="45"/>
    </row>
    <row r="333" spans="21:23" s="3" customFormat="1" x14ac:dyDescent="0.3">
      <c r="U333" s="45"/>
      <c r="V333" s="45"/>
      <c r="W333" s="45"/>
    </row>
    <row r="334" spans="21:23" s="3" customFormat="1" x14ac:dyDescent="0.3">
      <c r="U334" s="45"/>
      <c r="V334" s="45"/>
      <c r="W334" s="45"/>
    </row>
    <row r="335" spans="21:23" s="3" customFormat="1" x14ac:dyDescent="0.3">
      <c r="U335" s="45"/>
      <c r="V335" s="45"/>
      <c r="W335" s="45"/>
    </row>
    <row r="336" spans="21:23" s="3" customFormat="1" x14ac:dyDescent="0.3">
      <c r="U336" s="45"/>
      <c r="V336" s="45"/>
      <c r="W336" s="45"/>
    </row>
    <row r="337" spans="21:23" s="3" customFormat="1" x14ac:dyDescent="0.3">
      <c r="U337" s="45"/>
      <c r="V337" s="45"/>
      <c r="W337" s="45"/>
    </row>
    <row r="338" spans="21:23" s="3" customFormat="1" x14ac:dyDescent="0.3">
      <c r="U338" s="45"/>
      <c r="V338" s="45"/>
      <c r="W338" s="45"/>
    </row>
    <row r="339" spans="21:23" s="3" customFormat="1" x14ac:dyDescent="0.3">
      <c r="U339" s="45"/>
      <c r="V339" s="45"/>
      <c r="W339" s="45"/>
    </row>
    <row r="340" spans="21:23" s="3" customFormat="1" x14ac:dyDescent="0.3">
      <c r="U340" s="45"/>
      <c r="V340" s="45"/>
      <c r="W340" s="45"/>
    </row>
    <row r="341" spans="21:23" s="3" customFormat="1" x14ac:dyDescent="0.3">
      <c r="U341" s="45"/>
      <c r="V341" s="45"/>
      <c r="W341" s="45"/>
    </row>
    <row r="342" spans="21:23" s="3" customFormat="1" x14ac:dyDescent="0.3">
      <c r="U342" s="45"/>
      <c r="V342" s="45"/>
      <c r="W342" s="45"/>
    </row>
    <row r="343" spans="21:23" s="3" customFormat="1" x14ac:dyDescent="0.3">
      <c r="U343" s="45"/>
      <c r="V343" s="45"/>
      <c r="W343" s="45"/>
    </row>
    <row r="344" spans="21:23" s="3" customFormat="1" x14ac:dyDescent="0.3">
      <c r="U344" s="45"/>
      <c r="V344" s="45"/>
      <c r="W344" s="45"/>
    </row>
    <row r="345" spans="21:23" s="3" customFormat="1" x14ac:dyDescent="0.3">
      <c r="U345" s="45"/>
      <c r="V345" s="45"/>
      <c r="W345" s="45"/>
    </row>
    <row r="346" spans="21:23" s="3" customFormat="1" x14ac:dyDescent="0.3">
      <c r="U346" s="45"/>
      <c r="V346" s="45"/>
      <c r="W346" s="45"/>
    </row>
    <row r="347" spans="21:23" s="3" customFormat="1" x14ac:dyDescent="0.3">
      <c r="U347" s="45"/>
      <c r="V347" s="45"/>
      <c r="W347" s="45"/>
    </row>
    <row r="348" spans="21:23" s="3" customFormat="1" x14ac:dyDescent="0.3">
      <c r="U348" s="45"/>
      <c r="V348" s="45"/>
      <c r="W348" s="45"/>
    </row>
    <row r="349" spans="21:23" s="3" customFormat="1" x14ac:dyDescent="0.3">
      <c r="U349" s="45"/>
      <c r="V349" s="45"/>
      <c r="W349" s="45"/>
    </row>
    <row r="350" spans="21:23" s="3" customFormat="1" x14ac:dyDescent="0.3">
      <c r="U350" s="45"/>
      <c r="V350" s="45"/>
      <c r="W350" s="45"/>
    </row>
    <row r="351" spans="21:23" s="3" customFormat="1" x14ac:dyDescent="0.3">
      <c r="U351" s="45"/>
      <c r="V351" s="45"/>
      <c r="W351" s="45"/>
    </row>
    <row r="352" spans="21:23" s="3" customFormat="1" x14ac:dyDescent="0.3">
      <c r="U352" s="45"/>
      <c r="V352" s="45"/>
      <c r="W352" s="45"/>
    </row>
    <row r="353" spans="21:23" s="3" customFormat="1" x14ac:dyDescent="0.3">
      <c r="U353" s="45"/>
      <c r="V353" s="45"/>
      <c r="W353" s="45"/>
    </row>
    <row r="354" spans="21:23" s="3" customFormat="1" x14ac:dyDescent="0.3">
      <c r="U354" s="45"/>
      <c r="V354" s="45"/>
      <c r="W354" s="45"/>
    </row>
    <row r="355" spans="21:23" s="3" customFormat="1" x14ac:dyDescent="0.3">
      <c r="U355" s="45"/>
      <c r="V355" s="45"/>
      <c r="W355" s="45"/>
    </row>
    <row r="356" spans="21:23" s="3" customFormat="1" x14ac:dyDescent="0.3">
      <c r="U356" s="45"/>
      <c r="V356" s="45"/>
      <c r="W356" s="45"/>
    </row>
    <row r="357" spans="21:23" s="3" customFormat="1" x14ac:dyDescent="0.3">
      <c r="U357" s="45"/>
      <c r="V357" s="45"/>
      <c r="W357" s="45"/>
    </row>
    <row r="358" spans="21:23" s="3" customFormat="1" x14ac:dyDescent="0.3">
      <c r="U358" s="45"/>
      <c r="V358" s="45"/>
      <c r="W358" s="45"/>
    </row>
    <row r="359" spans="21:23" s="3" customFormat="1" x14ac:dyDescent="0.3">
      <c r="U359" s="45"/>
      <c r="V359" s="45"/>
      <c r="W359" s="45"/>
    </row>
    <row r="360" spans="21:23" s="3" customFormat="1" x14ac:dyDescent="0.3">
      <c r="U360" s="45"/>
      <c r="V360" s="45"/>
      <c r="W360" s="45"/>
    </row>
    <row r="361" spans="21:23" s="3" customFormat="1" x14ac:dyDescent="0.3">
      <c r="U361" s="45"/>
      <c r="V361" s="45"/>
      <c r="W361" s="45"/>
    </row>
    <row r="362" spans="21:23" s="3" customFormat="1" x14ac:dyDescent="0.3">
      <c r="U362" s="45"/>
      <c r="V362" s="45"/>
      <c r="W362" s="45"/>
    </row>
    <row r="363" spans="21:23" s="3" customFormat="1" x14ac:dyDescent="0.3">
      <c r="U363" s="45"/>
      <c r="V363" s="45"/>
      <c r="W363" s="45"/>
    </row>
    <row r="364" spans="21:23" s="3" customFormat="1" x14ac:dyDescent="0.3">
      <c r="U364" s="45"/>
      <c r="V364" s="45"/>
      <c r="W364" s="45"/>
    </row>
    <row r="365" spans="21:23" s="3" customFormat="1" x14ac:dyDescent="0.3">
      <c r="U365" s="45"/>
      <c r="V365" s="45"/>
      <c r="W365" s="45"/>
    </row>
    <row r="366" spans="21:23" s="3" customFormat="1" x14ac:dyDescent="0.3">
      <c r="U366" s="45"/>
      <c r="V366" s="45"/>
      <c r="W366" s="45"/>
    </row>
    <row r="367" spans="21:23" s="3" customFormat="1" x14ac:dyDescent="0.3">
      <c r="U367" s="45"/>
      <c r="V367" s="45"/>
      <c r="W367" s="45"/>
    </row>
    <row r="368" spans="21:23" s="3" customFormat="1" x14ac:dyDescent="0.3">
      <c r="U368" s="45"/>
      <c r="V368" s="45"/>
      <c r="W368" s="45"/>
    </row>
    <row r="369" spans="21:23" s="3" customFormat="1" x14ac:dyDescent="0.3">
      <c r="U369" s="45"/>
      <c r="V369" s="45"/>
      <c r="W369" s="45"/>
    </row>
    <row r="370" spans="21:23" s="3" customFormat="1" x14ac:dyDescent="0.3">
      <c r="U370" s="45"/>
      <c r="V370" s="45"/>
      <c r="W370" s="45"/>
    </row>
    <row r="371" spans="21:23" s="3" customFormat="1" x14ac:dyDescent="0.3">
      <c r="U371" s="45"/>
      <c r="V371" s="45"/>
      <c r="W371" s="45"/>
    </row>
    <row r="372" spans="21:23" s="3" customFormat="1" x14ac:dyDescent="0.3">
      <c r="U372" s="45"/>
      <c r="V372" s="45"/>
      <c r="W372" s="45"/>
    </row>
    <row r="373" spans="21:23" s="3" customFormat="1" x14ac:dyDescent="0.3">
      <c r="U373" s="45"/>
      <c r="V373" s="45"/>
      <c r="W373" s="45"/>
    </row>
    <row r="374" spans="21:23" s="3" customFormat="1" x14ac:dyDescent="0.3">
      <c r="U374" s="45"/>
      <c r="V374" s="45"/>
      <c r="W374" s="45"/>
    </row>
    <row r="375" spans="21:23" s="3" customFormat="1" x14ac:dyDescent="0.3">
      <c r="U375" s="45"/>
      <c r="V375" s="45"/>
      <c r="W375" s="45"/>
    </row>
    <row r="376" spans="21:23" s="3" customFormat="1" x14ac:dyDescent="0.3">
      <c r="U376" s="45"/>
      <c r="V376" s="45"/>
      <c r="W376" s="45"/>
    </row>
    <row r="377" spans="21:23" s="3" customFormat="1" x14ac:dyDescent="0.3">
      <c r="U377" s="45"/>
      <c r="V377" s="45"/>
      <c r="W377" s="45"/>
    </row>
    <row r="378" spans="21:23" s="3" customFormat="1" x14ac:dyDescent="0.3">
      <c r="U378" s="45"/>
      <c r="V378" s="45"/>
      <c r="W378" s="45"/>
    </row>
    <row r="379" spans="21:23" s="3" customFormat="1" x14ac:dyDescent="0.3">
      <c r="U379" s="45"/>
      <c r="V379" s="45"/>
      <c r="W379" s="45"/>
    </row>
    <row r="380" spans="21:23" s="3" customFormat="1" x14ac:dyDescent="0.3">
      <c r="U380" s="45"/>
      <c r="V380" s="45"/>
      <c r="W380" s="45"/>
    </row>
    <row r="381" spans="21:23" s="3" customFormat="1" x14ac:dyDescent="0.3">
      <c r="U381" s="45"/>
      <c r="V381" s="45"/>
      <c r="W381" s="45"/>
    </row>
    <row r="382" spans="21:23" s="3" customFormat="1" x14ac:dyDescent="0.3">
      <c r="U382" s="45"/>
      <c r="V382" s="45"/>
      <c r="W382" s="45"/>
    </row>
    <row r="383" spans="21:23" s="3" customFormat="1" x14ac:dyDescent="0.3">
      <c r="U383" s="45"/>
      <c r="V383" s="45"/>
      <c r="W383" s="45"/>
    </row>
    <row r="384" spans="21:23" s="3" customFormat="1" x14ac:dyDescent="0.3">
      <c r="U384" s="45"/>
      <c r="V384" s="45"/>
      <c r="W384" s="45"/>
    </row>
    <row r="385" spans="21:23" s="3" customFormat="1" x14ac:dyDescent="0.3">
      <c r="U385" s="45"/>
      <c r="V385" s="45"/>
      <c r="W385" s="45"/>
    </row>
    <row r="386" spans="21:23" s="3" customFormat="1" x14ac:dyDescent="0.3">
      <c r="U386" s="45"/>
      <c r="V386" s="45"/>
      <c r="W386" s="45"/>
    </row>
    <row r="387" spans="21:23" s="3" customFormat="1" x14ac:dyDescent="0.3">
      <c r="U387" s="45"/>
      <c r="V387" s="45"/>
      <c r="W387" s="45"/>
    </row>
    <row r="388" spans="21:23" s="3" customFormat="1" x14ac:dyDescent="0.3">
      <c r="U388" s="45"/>
      <c r="V388" s="45"/>
      <c r="W388" s="45"/>
    </row>
    <row r="389" spans="21:23" s="3" customFormat="1" x14ac:dyDescent="0.3">
      <c r="U389" s="45"/>
      <c r="V389" s="45"/>
      <c r="W389" s="45"/>
    </row>
    <row r="390" spans="21:23" s="3" customFormat="1" x14ac:dyDescent="0.3">
      <c r="U390" s="45"/>
      <c r="V390" s="45"/>
      <c r="W390" s="45"/>
    </row>
    <row r="391" spans="21:23" s="3" customFormat="1" x14ac:dyDescent="0.3">
      <c r="U391" s="45"/>
      <c r="V391" s="45"/>
      <c r="W391" s="45"/>
    </row>
    <row r="392" spans="21:23" s="3" customFormat="1" x14ac:dyDescent="0.3">
      <c r="U392" s="45"/>
      <c r="V392" s="45"/>
      <c r="W392" s="45"/>
    </row>
    <row r="393" spans="21:23" s="3" customFormat="1" x14ac:dyDescent="0.3">
      <c r="U393" s="45"/>
      <c r="V393" s="45"/>
      <c r="W393" s="45"/>
    </row>
    <row r="394" spans="21:23" s="3" customFormat="1" x14ac:dyDescent="0.3">
      <c r="U394" s="45"/>
      <c r="V394" s="45"/>
      <c r="W394" s="45"/>
    </row>
    <row r="395" spans="21:23" s="3" customFormat="1" x14ac:dyDescent="0.3">
      <c r="U395" s="45"/>
      <c r="V395" s="45"/>
      <c r="W395" s="45"/>
    </row>
    <row r="396" spans="21:23" s="3" customFormat="1" x14ac:dyDescent="0.3">
      <c r="U396" s="45"/>
      <c r="V396" s="45"/>
      <c r="W396" s="45"/>
    </row>
    <row r="397" spans="21:23" s="3" customFormat="1" x14ac:dyDescent="0.3">
      <c r="U397" s="45"/>
      <c r="V397" s="45"/>
      <c r="W397" s="45"/>
    </row>
    <row r="398" spans="21:23" s="3" customFormat="1" x14ac:dyDescent="0.3">
      <c r="U398" s="45"/>
      <c r="V398" s="45"/>
      <c r="W398" s="45"/>
    </row>
    <row r="399" spans="21:23" s="3" customFormat="1" x14ac:dyDescent="0.3">
      <c r="U399" s="45"/>
      <c r="V399" s="45"/>
      <c r="W399" s="45"/>
    </row>
    <row r="400" spans="21:23" s="3" customFormat="1" x14ac:dyDescent="0.3">
      <c r="U400" s="45"/>
      <c r="V400" s="45"/>
      <c r="W400" s="45"/>
    </row>
    <row r="401" spans="21:23" s="3" customFormat="1" x14ac:dyDescent="0.3">
      <c r="U401" s="45"/>
      <c r="V401" s="45"/>
      <c r="W401" s="45"/>
    </row>
    <row r="402" spans="21:23" s="3" customFormat="1" x14ac:dyDescent="0.3">
      <c r="U402" s="45"/>
      <c r="V402" s="45"/>
      <c r="W402" s="45"/>
    </row>
    <row r="403" spans="21:23" s="3" customFormat="1" x14ac:dyDescent="0.3">
      <c r="U403" s="45"/>
      <c r="V403" s="45"/>
      <c r="W403" s="45"/>
    </row>
    <row r="404" spans="21:23" s="3" customFormat="1" x14ac:dyDescent="0.3">
      <c r="U404" s="45"/>
      <c r="V404" s="45"/>
      <c r="W404" s="45"/>
    </row>
    <row r="405" spans="21:23" s="3" customFormat="1" x14ac:dyDescent="0.3">
      <c r="U405" s="45"/>
      <c r="V405" s="45"/>
      <c r="W405" s="45"/>
    </row>
    <row r="406" spans="21:23" s="3" customFormat="1" x14ac:dyDescent="0.3">
      <c r="U406" s="45"/>
      <c r="V406" s="45"/>
      <c r="W406" s="45"/>
    </row>
    <row r="407" spans="21:23" s="3" customFormat="1" x14ac:dyDescent="0.3">
      <c r="U407" s="45"/>
      <c r="V407" s="45"/>
      <c r="W407" s="45"/>
    </row>
    <row r="408" spans="21:23" s="3" customFormat="1" x14ac:dyDescent="0.3">
      <c r="U408" s="45"/>
      <c r="V408" s="45"/>
      <c r="W408" s="45"/>
    </row>
    <row r="409" spans="21:23" s="3" customFormat="1" x14ac:dyDescent="0.3">
      <c r="U409" s="45"/>
      <c r="V409" s="45"/>
      <c r="W409" s="45"/>
    </row>
    <row r="410" spans="21:23" s="3" customFormat="1" x14ac:dyDescent="0.3">
      <c r="U410" s="45"/>
      <c r="V410" s="45"/>
      <c r="W410" s="45"/>
    </row>
    <row r="411" spans="21:23" s="3" customFormat="1" x14ac:dyDescent="0.3">
      <c r="U411" s="45"/>
      <c r="V411" s="45"/>
      <c r="W411" s="45"/>
    </row>
    <row r="412" spans="21:23" s="3" customFormat="1" x14ac:dyDescent="0.3">
      <c r="U412" s="45"/>
      <c r="V412" s="45"/>
      <c r="W412" s="45"/>
    </row>
    <row r="413" spans="21:23" s="3" customFormat="1" x14ac:dyDescent="0.3">
      <c r="U413" s="45"/>
      <c r="V413" s="45"/>
      <c r="W413" s="45"/>
    </row>
    <row r="414" spans="21:23" s="3" customFormat="1" x14ac:dyDescent="0.3">
      <c r="U414" s="45"/>
      <c r="V414" s="45"/>
      <c r="W414" s="45"/>
    </row>
    <row r="415" spans="21:23" s="3" customFormat="1" x14ac:dyDescent="0.3">
      <c r="U415" s="45"/>
      <c r="V415" s="45"/>
      <c r="W415" s="45"/>
    </row>
    <row r="416" spans="21:23" s="3" customFormat="1" x14ac:dyDescent="0.3">
      <c r="U416" s="45"/>
      <c r="V416" s="45"/>
      <c r="W416" s="45"/>
    </row>
    <row r="417" spans="21:23" s="3" customFormat="1" x14ac:dyDescent="0.3">
      <c r="U417" s="45"/>
      <c r="V417" s="45"/>
      <c r="W417" s="45"/>
    </row>
    <row r="418" spans="21:23" s="3" customFormat="1" x14ac:dyDescent="0.3">
      <c r="U418" s="45"/>
      <c r="V418" s="45"/>
      <c r="W418" s="45"/>
    </row>
    <row r="419" spans="21:23" s="3" customFormat="1" x14ac:dyDescent="0.3">
      <c r="U419" s="45"/>
      <c r="V419" s="45"/>
      <c r="W419" s="45"/>
    </row>
    <row r="420" spans="21:23" s="3" customFormat="1" x14ac:dyDescent="0.3">
      <c r="U420" s="45"/>
      <c r="V420" s="45"/>
      <c r="W420" s="45"/>
    </row>
    <row r="421" spans="21:23" s="3" customFormat="1" x14ac:dyDescent="0.3">
      <c r="U421" s="45"/>
      <c r="V421" s="45"/>
      <c r="W421" s="45"/>
    </row>
    <row r="422" spans="21:23" s="3" customFormat="1" x14ac:dyDescent="0.3">
      <c r="U422" s="45"/>
      <c r="V422" s="45"/>
      <c r="W422" s="45"/>
    </row>
    <row r="423" spans="21:23" s="3" customFormat="1" x14ac:dyDescent="0.3">
      <c r="U423" s="45"/>
      <c r="V423" s="45"/>
      <c r="W423" s="45"/>
    </row>
    <row r="424" spans="21:23" s="3" customFormat="1" x14ac:dyDescent="0.3">
      <c r="U424" s="45"/>
      <c r="V424" s="45"/>
      <c r="W424" s="45"/>
    </row>
    <row r="425" spans="21:23" s="3" customFormat="1" x14ac:dyDescent="0.3">
      <c r="U425" s="45"/>
      <c r="V425" s="45"/>
      <c r="W425" s="45"/>
    </row>
    <row r="426" spans="21:23" s="3" customFormat="1" x14ac:dyDescent="0.3">
      <c r="U426" s="45"/>
      <c r="V426" s="45"/>
      <c r="W426" s="45"/>
    </row>
    <row r="427" spans="21:23" s="3" customFormat="1" x14ac:dyDescent="0.3">
      <c r="U427" s="45"/>
      <c r="V427" s="45"/>
      <c r="W427" s="45"/>
    </row>
    <row r="428" spans="21:23" s="3" customFormat="1" x14ac:dyDescent="0.3">
      <c r="U428" s="45"/>
      <c r="V428" s="45"/>
      <c r="W428" s="45"/>
    </row>
    <row r="429" spans="21:23" s="3" customFormat="1" x14ac:dyDescent="0.3">
      <c r="U429" s="45"/>
      <c r="V429" s="45"/>
      <c r="W429" s="45"/>
    </row>
    <row r="430" spans="21:23" s="3" customFormat="1" x14ac:dyDescent="0.3">
      <c r="U430" s="45"/>
      <c r="V430" s="45"/>
      <c r="W430" s="45"/>
    </row>
    <row r="431" spans="21:23" s="3" customFormat="1" x14ac:dyDescent="0.3">
      <c r="U431" s="45"/>
      <c r="V431" s="45"/>
      <c r="W431" s="45"/>
    </row>
    <row r="432" spans="21:23" s="3" customFormat="1" x14ac:dyDescent="0.3">
      <c r="U432" s="45"/>
      <c r="V432" s="45"/>
      <c r="W432" s="45"/>
    </row>
    <row r="433" spans="21:23" s="3" customFormat="1" x14ac:dyDescent="0.3">
      <c r="U433" s="45"/>
      <c r="V433" s="45"/>
      <c r="W433" s="45"/>
    </row>
    <row r="434" spans="21:23" s="3" customFormat="1" x14ac:dyDescent="0.3">
      <c r="U434" s="45"/>
      <c r="V434" s="45"/>
      <c r="W434" s="45"/>
    </row>
    <row r="435" spans="21:23" s="3" customFormat="1" x14ac:dyDescent="0.3">
      <c r="U435" s="45"/>
      <c r="V435" s="45"/>
      <c r="W435" s="45"/>
    </row>
    <row r="436" spans="21:23" s="3" customFormat="1" x14ac:dyDescent="0.3">
      <c r="U436" s="45"/>
      <c r="V436" s="45"/>
      <c r="W436" s="45"/>
    </row>
    <row r="437" spans="21:23" s="3" customFormat="1" x14ac:dyDescent="0.3">
      <c r="U437" s="45"/>
      <c r="V437" s="45"/>
      <c r="W437" s="45"/>
    </row>
    <row r="438" spans="21:23" s="3" customFormat="1" x14ac:dyDescent="0.3">
      <c r="U438" s="45"/>
      <c r="V438" s="45"/>
      <c r="W438" s="45"/>
    </row>
    <row r="439" spans="21:23" s="3" customFormat="1" x14ac:dyDescent="0.3">
      <c r="U439" s="45"/>
      <c r="V439" s="45"/>
      <c r="W439" s="45"/>
    </row>
    <row r="440" spans="21:23" s="3" customFormat="1" x14ac:dyDescent="0.3">
      <c r="U440" s="45"/>
      <c r="V440" s="45"/>
      <c r="W440" s="45"/>
    </row>
    <row r="441" spans="21:23" s="3" customFormat="1" x14ac:dyDescent="0.3">
      <c r="U441" s="45"/>
      <c r="V441" s="45"/>
      <c r="W441" s="45"/>
    </row>
    <row r="442" spans="21:23" s="3" customFormat="1" x14ac:dyDescent="0.3">
      <c r="U442" s="45"/>
      <c r="V442" s="45"/>
      <c r="W442" s="45"/>
    </row>
    <row r="443" spans="21:23" s="3" customFormat="1" x14ac:dyDescent="0.3">
      <c r="U443" s="45"/>
      <c r="V443" s="45"/>
      <c r="W443" s="45"/>
    </row>
    <row r="444" spans="21:23" s="3" customFormat="1" x14ac:dyDescent="0.3">
      <c r="U444" s="45"/>
      <c r="V444" s="45"/>
      <c r="W444" s="45"/>
    </row>
    <row r="445" spans="21:23" s="3" customFormat="1" x14ac:dyDescent="0.3">
      <c r="U445" s="45"/>
      <c r="V445" s="45"/>
      <c r="W445" s="45"/>
    </row>
    <row r="446" spans="21:23" s="3" customFormat="1" x14ac:dyDescent="0.3">
      <c r="U446" s="45"/>
      <c r="V446" s="45"/>
      <c r="W446" s="45"/>
    </row>
    <row r="447" spans="21:23" s="3" customFormat="1" x14ac:dyDescent="0.3">
      <c r="U447" s="45"/>
      <c r="V447" s="45"/>
      <c r="W447" s="45"/>
    </row>
    <row r="448" spans="21:23" s="3" customFormat="1" x14ac:dyDescent="0.3">
      <c r="U448" s="45"/>
      <c r="V448" s="45"/>
      <c r="W448" s="45"/>
    </row>
    <row r="449" spans="21:23" s="3" customFormat="1" x14ac:dyDescent="0.3">
      <c r="U449" s="45"/>
      <c r="V449" s="45"/>
      <c r="W449" s="45"/>
    </row>
    <row r="450" spans="21:23" s="3" customFormat="1" x14ac:dyDescent="0.3">
      <c r="U450" s="45"/>
      <c r="V450" s="45"/>
      <c r="W450" s="45"/>
    </row>
    <row r="451" spans="21:23" s="3" customFormat="1" x14ac:dyDescent="0.3">
      <c r="U451" s="45"/>
      <c r="V451" s="45"/>
      <c r="W451" s="45"/>
    </row>
    <row r="452" spans="21:23" s="3" customFormat="1" x14ac:dyDescent="0.3">
      <c r="U452" s="45"/>
      <c r="V452" s="45"/>
      <c r="W452" s="45"/>
    </row>
    <row r="453" spans="21:23" s="3" customFormat="1" x14ac:dyDescent="0.3">
      <c r="U453" s="45"/>
      <c r="V453" s="45"/>
      <c r="W453" s="45"/>
    </row>
    <row r="454" spans="21:23" s="3" customFormat="1" x14ac:dyDescent="0.3">
      <c r="U454" s="45"/>
      <c r="V454" s="45"/>
      <c r="W454" s="45"/>
    </row>
    <row r="455" spans="21:23" s="3" customFormat="1" x14ac:dyDescent="0.3">
      <c r="U455" s="45"/>
      <c r="V455" s="45"/>
      <c r="W455" s="45"/>
    </row>
    <row r="456" spans="21:23" s="3" customFormat="1" x14ac:dyDescent="0.3">
      <c r="U456" s="45"/>
      <c r="V456" s="45"/>
      <c r="W456" s="45"/>
    </row>
    <row r="457" spans="21:23" s="3" customFormat="1" x14ac:dyDescent="0.3">
      <c r="U457" s="45"/>
      <c r="V457" s="45"/>
      <c r="W457" s="45"/>
    </row>
    <row r="458" spans="21:23" s="3" customFormat="1" x14ac:dyDescent="0.3">
      <c r="U458" s="45"/>
      <c r="V458" s="45"/>
      <c r="W458" s="45"/>
    </row>
    <row r="459" spans="21:23" s="3" customFormat="1" x14ac:dyDescent="0.3">
      <c r="U459" s="45"/>
      <c r="V459" s="45"/>
      <c r="W459" s="45"/>
    </row>
    <row r="460" spans="21:23" s="3" customFormat="1" x14ac:dyDescent="0.3">
      <c r="U460" s="45"/>
      <c r="V460" s="45"/>
      <c r="W460" s="45"/>
    </row>
    <row r="461" spans="21:23" s="3" customFormat="1" x14ac:dyDescent="0.3">
      <c r="U461" s="45"/>
      <c r="V461" s="45"/>
      <c r="W461" s="45"/>
    </row>
    <row r="462" spans="21:23" s="3" customFormat="1" x14ac:dyDescent="0.3">
      <c r="U462" s="45"/>
      <c r="V462" s="45"/>
      <c r="W462" s="45"/>
    </row>
    <row r="463" spans="21:23" s="3" customFormat="1" x14ac:dyDescent="0.3">
      <c r="U463" s="45"/>
      <c r="V463" s="45"/>
      <c r="W463" s="45"/>
    </row>
    <row r="464" spans="21:23" s="3" customFormat="1" x14ac:dyDescent="0.3">
      <c r="U464" s="45"/>
      <c r="V464" s="45"/>
      <c r="W464" s="45"/>
    </row>
    <row r="465" spans="21:23" s="3" customFormat="1" x14ac:dyDescent="0.3">
      <c r="U465" s="45"/>
      <c r="V465" s="45"/>
      <c r="W465" s="45"/>
    </row>
    <row r="466" spans="21:23" s="3" customFormat="1" x14ac:dyDescent="0.3">
      <c r="U466" s="45"/>
      <c r="V466" s="45"/>
      <c r="W466" s="45"/>
    </row>
    <row r="467" spans="21:23" s="3" customFormat="1" x14ac:dyDescent="0.3">
      <c r="U467" s="45"/>
      <c r="V467" s="45"/>
      <c r="W467" s="45"/>
    </row>
    <row r="468" spans="21:23" s="3" customFormat="1" x14ac:dyDescent="0.3">
      <c r="U468" s="45"/>
      <c r="V468" s="45"/>
      <c r="W468" s="45"/>
    </row>
    <row r="469" spans="21:23" s="3" customFormat="1" x14ac:dyDescent="0.3">
      <c r="U469" s="45"/>
      <c r="V469" s="45"/>
      <c r="W469" s="45"/>
    </row>
    <row r="470" spans="21:23" s="3" customFormat="1" x14ac:dyDescent="0.3">
      <c r="U470" s="45"/>
      <c r="V470" s="45"/>
      <c r="W470" s="45"/>
    </row>
    <row r="471" spans="21:23" s="3" customFormat="1" x14ac:dyDescent="0.3">
      <c r="U471" s="45"/>
      <c r="V471" s="45"/>
      <c r="W471" s="45"/>
    </row>
    <row r="472" spans="21:23" s="3" customFormat="1" x14ac:dyDescent="0.3">
      <c r="U472" s="45"/>
      <c r="V472" s="45"/>
      <c r="W472" s="45"/>
    </row>
    <row r="473" spans="21:23" s="3" customFormat="1" x14ac:dyDescent="0.3">
      <c r="U473" s="45"/>
      <c r="V473" s="45"/>
      <c r="W473" s="45"/>
    </row>
    <row r="474" spans="21:23" s="3" customFormat="1" x14ac:dyDescent="0.3">
      <c r="U474" s="45"/>
      <c r="V474" s="45"/>
      <c r="W474" s="45"/>
    </row>
    <row r="475" spans="21:23" s="3" customFormat="1" x14ac:dyDescent="0.3">
      <c r="U475" s="45"/>
      <c r="V475" s="45"/>
      <c r="W475" s="45"/>
    </row>
    <row r="476" spans="21:23" s="3" customFormat="1" x14ac:dyDescent="0.3">
      <c r="U476" s="45"/>
      <c r="V476" s="45"/>
      <c r="W476" s="45"/>
    </row>
    <row r="477" spans="21:23" s="3" customFormat="1" x14ac:dyDescent="0.3">
      <c r="U477" s="45"/>
      <c r="V477" s="45"/>
      <c r="W477" s="45"/>
    </row>
    <row r="478" spans="21:23" s="3" customFormat="1" x14ac:dyDescent="0.3">
      <c r="U478" s="45"/>
      <c r="V478" s="45"/>
      <c r="W478" s="45"/>
    </row>
    <row r="479" spans="21:23" s="3" customFormat="1" x14ac:dyDescent="0.3">
      <c r="U479" s="45"/>
      <c r="V479" s="45"/>
      <c r="W479" s="45"/>
    </row>
    <row r="480" spans="21:23" s="3" customFormat="1" x14ac:dyDescent="0.3">
      <c r="U480" s="45"/>
      <c r="V480" s="45"/>
      <c r="W480" s="45"/>
    </row>
    <row r="481" spans="21:23" s="3" customFormat="1" x14ac:dyDescent="0.3">
      <c r="U481" s="45"/>
      <c r="V481" s="45"/>
      <c r="W481" s="45"/>
    </row>
    <row r="482" spans="21:23" s="3" customFormat="1" x14ac:dyDescent="0.3">
      <c r="U482" s="45"/>
      <c r="V482" s="45"/>
      <c r="W482" s="45"/>
    </row>
    <row r="483" spans="21:23" s="3" customFormat="1" x14ac:dyDescent="0.3">
      <c r="U483" s="45"/>
      <c r="V483" s="45"/>
      <c r="W483" s="45"/>
    </row>
    <row r="484" spans="21:23" s="3" customFormat="1" x14ac:dyDescent="0.3">
      <c r="U484" s="45"/>
      <c r="V484" s="45"/>
      <c r="W484" s="45"/>
    </row>
    <row r="485" spans="21:23" s="3" customFormat="1" x14ac:dyDescent="0.3">
      <c r="U485" s="45"/>
      <c r="V485" s="45"/>
      <c r="W485" s="45"/>
    </row>
    <row r="486" spans="21:23" s="3" customFormat="1" x14ac:dyDescent="0.3">
      <c r="U486" s="45"/>
      <c r="V486" s="45"/>
      <c r="W486" s="45"/>
    </row>
    <row r="487" spans="21:23" s="3" customFormat="1" x14ac:dyDescent="0.3">
      <c r="U487" s="45"/>
      <c r="V487" s="45"/>
      <c r="W487" s="45"/>
    </row>
    <row r="488" spans="21:23" s="3" customFormat="1" x14ac:dyDescent="0.3">
      <c r="U488" s="45"/>
      <c r="V488" s="45"/>
      <c r="W488" s="45"/>
    </row>
    <row r="489" spans="21:23" s="3" customFormat="1" x14ac:dyDescent="0.3">
      <c r="U489" s="45"/>
      <c r="V489" s="45"/>
      <c r="W489" s="45"/>
    </row>
    <row r="490" spans="21:23" s="3" customFormat="1" x14ac:dyDescent="0.3">
      <c r="U490" s="45"/>
      <c r="V490" s="45"/>
      <c r="W490" s="45"/>
    </row>
    <row r="491" spans="21:23" s="3" customFormat="1" x14ac:dyDescent="0.3">
      <c r="U491" s="45"/>
      <c r="V491" s="45"/>
      <c r="W491" s="45"/>
    </row>
    <row r="492" spans="21:23" s="3" customFormat="1" x14ac:dyDescent="0.3">
      <c r="U492" s="45"/>
      <c r="V492" s="45"/>
      <c r="W492" s="45"/>
    </row>
    <row r="493" spans="21:23" s="3" customFormat="1" x14ac:dyDescent="0.3">
      <c r="U493" s="45"/>
      <c r="V493" s="45"/>
      <c r="W493" s="45"/>
    </row>
    <row r="494" spans="21:23" s="3" customFormat="1" x14ac:dyDescent="0.3">
      <c r="U494" s="45"/>
      <c r="V494" s="45"/>
      <c r="W494" s="45"/>
    </row>
    <row r="495" spans="21:23" s="3" customFormat="1" x14ac:dyDescent="0.3">
      <c r="U495" s="45"/>
      <c r="V495" s="45"/>
      <c r="W495" s="45"/>
    </row>
    <row r="496" spans="21:23" s="3" customFormat="1" x14ac:dyDescent="0.3">
      <c r="U496" s="45"/>
      <c r="V496" s="45"/>
      <c r="W496" s="45"/>
    </row>
    <row r="497" spans="21:23" s="3" customFormat="1" x14ac:dyDescent="0.3">
      <c r="U497" s="45"/>
      <c r="V497" s="45"/>
      <c r="W497" s="45"/>
    </row>
    <row r="498" spans="21:23" s="3" customFormat="1" x14ac:dyDescent="0.3">
      <c r="U498" s="45"/>
      <c r="V498" s="45"/>
      <c r="W498" s="45"/>
    </row>
    <row r="499" spans="21:23" s="3" customFormat="1" x14ac:dyDescent="0.3">
      <c r="U499" s="45"/>
      <c r="V499" s="45"/>
      <c r="W499" s="45"/>
    </row>
    <row r="500" spans="21:23" s="3" customFormat="1" x14ac:dyDescent="0.3">
      <c r="U500" s="45"/>
      <c r="V500" s="45"/>
      <c r="W500" s="45"/>
    </row>
    <row r="501" spans="21:23" s="3" customFormat="1" x14ac:dyDescent="0.3">
      <c r="U501" s="45"/>
      <c r="V501" s="45"/>
      <c r="W501" s="45"/>
    </row>
    <row r="502" spans="21:23" s="3" customFormat="1" x14ac:dyDescent="0.3">
      <c r="U502" s="45"/>
      <c r="V502" s="45"/>
      <c r="W502" s="45"/>
    </row>
    <row r="503" spans="21:23" s="3" customFormat="1" x14ac:dyDescent="0.3">
      <c r="U503" s="45"/>
      <c r="V503" s="45"/>
      <c r="W503" s="45"/>
    </row>
    <row r="504" spans="21:23" s="3" customFormat="1" x14ac:dyDescent="0.3">
      <c r="U504" s="45"/>
      <c r="V504" s="45"/>
      <c r="W504" s="45"/>
    </row>
    <row r="505" spans="21:23" s="3" customFormat="1" x14ac:dyDescent="0.3">
      <c r="U505" s="45"/>
      <c r="V505" s="45"/>
      <c r="W505" s="45"/>
    </row>
    <row r="506" spans="21:23" s="3" customFormat="1" x14ac:dyDescent="0.3">
      <c r="U506" s="45"/>
      <c r="V506" s="45"/>
      <c r="W506" s="45"/>
    </row>
    <row r="507" spans="21:23" s="3" customFormat="1" x14ac:dyDescent="0.3">
      <c r="U507" s="45"/>
      <c r="V507" s="45"/>
      <c r="W507" s="45"/>
    </row>
    <row r="508" spans="21:23" s="3" customFormat="1" x14ac:dyDescent="0.3">
      <c r="U508" s="45"/>
      <c r="V508" s="45"/>
      <c r="W508" s="45"/>
    </row>
    <row r="509" spans="21:23" s="3" customFormat="1" x14ac:dyDescent="0.3">
      <c r="U509" s="45"/>
      <c r="V509" s="45"/>
      <c r="W509" s="45"/>
    </row>
    <row r="510" spans="21:23" s="3" customFormat="1" x14ac:dyDescent="0.3">
      <c r="U510" s="45"/>
      <c r="V510" s="45"/>
      <c r="W510" s="45"/>
    </row>
    <row r="511" spans="21:23" s="3" customFormat="1" x14ac:dyDescent="0.3">
      <c r="U511" s="45"/>
      <c r="V511" s="45"/>
      <c r="W511" s="45"/>
    </row>
    <row r="512" spans="21:23" s="3" customFormat="1" x14ac:dyDescent="0.3">
      <c r="U512" s="45"/>
      <c r="V512" s="45"/>
      <c r="W512" s="45"/>
    </row>
    <row r="513" spans="21:23" s="3" customFormat="1" x14ac:dyDescent="0.3">
      <c r="U513" s="45"/>
      <c r="V513" s="45"/>
      <c r="W513" s="45"/>
    </row>
    <row r="514" spans="21:23" s="3" customFormat="1" x14ac:dyDescent="0.3">
      <c r="U514" s="45"/>
      <c r="V514" s="45"/>
      <c r="W514" s="45"/>
    </row>
    <row r="515" spans="21:23" s="3" customFormat="1" x14ac:dyDescent="0.3">
      <c r="U515" s="45"/>
      <c r="V515" s="45"/>
      <c r="W515" s="45"/>
    </row>
    <row r="516" spans="21:23" s="3" customFormat="1" x14ac:dyDescent="0.3">
      <c r="U516" s="45"/>
      <c r="V516" s="45"/>
      <c r="W516" s="45"/>
    </row>
    <row r="517" spans="21:23" s="3" customFormat="1" x14ac:dyDescent="0.3">
      <c r="U517" s="45"/>
      <c r="V517" s="45"/>
      <c r="W517" s="45"/>
    </row>
    <row r="518" spans="21:23" s="3" customFormat="1" x14ac:dyDescent="0.3">
      <c r="U518" s="45"/>
      <c r="V518" s="45"/>
      <c r="W518" s="45"/>
    </row>
    <row r="519" spans="21:23" s="3" customFormat="1" x14ac:dyDescent="0.3">
      <c r="U519" s="45"/>
      <c r="V519" s="45"/>
      <c r="W519" s="45"/>
    </row>
    <row r="520" spans="21:23" s="3" customFormat="1" x14ac:dyDescent="0.3">
      <c r="U520" s="45"/>
      <c r="V520" s="45"/>
      <c r="W520" s="45"/>
    </row>
    <row r="521" spans="21:23" s="3" customFormat="1" x14ac:dyDescent="0.3">
      <c r="U521" s="45"/>
      <c r="V521" s="45"/>
      <c r="W521" s="45"/>
    </row>
    <row r="522" spans="21:23" s="3" customFormat="1" x14ac:dyDescent="0.3">
      <c r="U522" s="45"/>
      <c r="V522" s="45"/>
      <c r="W522" s="45"/>
    </row>
    <row r="523" spans="21:23" s="3" customFormat="1" x14ac:dyDescent="0.3">
      <c r="U523" s="45"/>
      <c r="V523" s="45"/>
      <c r="W523" s="45"/>
    </row>
    <row r="524" spans="21:23" s="3" customFormat="1" x14ac:dyDescent="0.3">
      <c r="U524" s="45"/>
      <c r="V524" s="45"/>
      <c r="W524" s="45"/>
    </row>
    <row r="525" spans="21:23" s="3" customFormat="1" x14ac:dyDescent="0.3">
      <c r="U525" s="45"/>
      <c r="V525" s="45"/>
      <c r="W525" s="45"/>
    </row>
    <row r="526" spans="21:23" s="3" customFormat="1" x14ac:dyDescent="0.3">
      <c r="U526" s="45"/>
      <c r="V526" s="45"/>
      <c r="W526" s="45"/>
    </row>
    <row r="527" spans="21:23" s="3" customFormat="1" x14ac:dyDescent="0.3">
      <c r="U527" s="45"/>
      <c r="V527" s="45"/>
      <c r="W527" s="45"/>
    </row>
    <row r="528" spans="21:23" s="3" customFormat="1" x14ac:dyDescent="0.3">
      <c r="U528" s="45"/>
      <c r="V528" s="45"/>
      <c r="W528" s="45"/>
    </row>
    <row r="529" spans="21:23" s="3" customFormat="1" x14ac:dyDescent="0.3">
      <c r="U529" s="45"/>
      <c r="V529" s="45"/>
      <c r="W529" s="45"/>
    </row>
    <row r="530" spans="21:23" s="3" customFormat="1" x14ac:dyDescent="0.3">
      <c r="U530" s="45"/>
      <c r="V530" s="45"/>
      <c r="W530" s="45"/>
    </row>
    <row r="531" spans="21:23" s="3" customFormat="1" x14ac:dyDescent="0.3">
      <c r="U531" s="45"/>
      <c r="V531" s="45"/>
      <c r="W531" s="45"/>
    </row>
    <row r="532" spans="21:23" s="3" customFormat="1" x14ac:dyDescent="0.3">
      <c r="U532" s="45"/>
      <c r="V532" s="45"/>
      <c r="W532" s="45"/>
    </row>
    <row r="533" spans="21:23" s="3" customFormat="1" x14ac:dyDescent="0.3">
      <c r="U533" s="45"/>
      <c r="V533" s="45"/>
      <c r="W533" s="45"/>
    </row>
    <row r="534" spans="21:23" s="3" customFormat="1" x14ac:dyDescent="0.3">
      <c r="U534" s="45"/>
      <c r="V534" s="45"/>
      <c r="W534" s="45"/>
    </row>
    <row r="535" spans="21:23" s="3" customFormat="1" x14ac:dyDescent="0.3">
      <c r="U535" s="45"/>
      <c r="V535" s="45"/>
      <c r="W535" s="45"/>
    </row>
    <row r="536" spans="21:23" s="3" customFormat="1" x14ac:dyDescent="0.3">
      <c r="U536" s="45"/>
      <c r="V536" s="45"/>
      <c r="W536" s="45"/>
    </row>
    <row r="537" spans="21:23" s="3" customFormat="1" x14ac:dyDescent="0.3">
      <c r="U537" s="45"/>
      <c r="V537" s="45"/>
      <c r="W537" s="45"/>
    </row>
    <row r="538" spans="21:23" s="3" customFormat="1" x14ac:dyDescent="0.3">
      <c r="U538" s="45"/>
      <c r="V538" s="45"/>
      <c r="W538" s="45"/>
    </row>
    <row r="539" spans="21:23" s="3" customFormat="1" x14ac:dyDescent="0.3">
      <c r="U539" s="45"/>
      <c r="V539" s="45"/>
      <c r="W539" s="45"/>
    </row>
    <row r="540" spans="21:23" s="3" customFormat="1" x14ac:dyDescent="0.3">
      <c r="U540" s="45"/>
      <c r="V540" s="45"/>
      <c r="W540" s="45"/>
    </row>
    <row r="541" spans="21:23" s="3" customFormat="1" x14ac:dyDescent="0.3">
      <c r="U541" s="45"/>
      <c r="V541" s="45"/>
      <c r="W541" s="45"/>
    </row>
    <row r="542" spans="21:23" s="3" customFormat="1" x14ac:dyDescent="0.3">
      <c r="U542" s="45"/>
      <c r="V542" s="45"/>
      <c r="W542" s="45"/>
    </row>
    <row r="543" spans="21:23" s="3" customFormat="1" x14ac:dyDescent="0.3">
      <c r="U543" s="45"/>
      <c r="V543" s="45"/>
      <c r="W543" s="45"/>
    </row>
    <row r="544" spans="21:23" s="3" customFormat="1" x14ac:dyDescent="0.3">
      <c r="U544" s="45"/>
      <c r="V544" s="45"/>
      <c r="W544" s="45"/>
    </row>
    <row r="545" spans="21:23" s="3" customFormat="1" x14ac:dyDescent="0.3">
      <c r="U545" s="45"/>
      <c r="V545" s="45"/>
      <c r="W545" s="45"/>
    </row>
    <row r="546" spans="21:23" s="3" customFormat="1" x14ac:dyDescent="0.3">
      <c r="U546" s="45"/>
      <c r="V546" s="45"/>
      <c r="W546" s="45"/>
    </row>
    <row r="547" spans="21:23" s="3" customFormat="1" x14ac:dyDescent="0.3">
      <c r="U547" s="45"/>
      <c r="V547" s="45"/>
      <c r="W547" s="45"/>
    </row>
    <row r="548" spans="21:23" s="3" customFormat="1" x14ac:dyDescent="0.3">
      <c r="U548" s="45"/>
      <c r="V548" s="45"/>
      <c r="W548" s="45"/>
    </row>
    <row r="549" spans="21:23" s="3" customFormat="1" x14ac:dyDescent="0.3">
      <c r="U549" s="45"/>
      <c r="V549" s="45"/>
      <c r="W549" s="45"/>
    </row>
    <row r="550" spans="21:23" s="3" customFormat="1" x14ac:dyDescent="0.3">
      <c r="U550" s="45"/>
      <c r="V550" s="45"/>
      <c r="W550" s="45"/>
    </row>
    <row r="551" spans="21:23" s="3" customFormat="1" x14ac:dyDescent="0.3">
      <c r="U551" s="45"/>
      <c r="V551" s="45"/>
      <c r="W551" s="45"/>
    </row>
    <row r="552" spans="21:23" s="3" customFormat="1" x14ac:dyDescent="0.3">
      <c r="U552" s="45"/>
      <c r="V552" s="45"/>
      <c r="W552" s="45"/>
    </row>
    <row r="553" spans="21:23" s="3" customFormat="1" x14ac:dyDescent="0.3">
      <c r="U553" s="45"/>
      <c r="V553" s="45"/>
      <c r="W553" s="45"/>
    </row>
    <row r="554" spans="21:23" s="3" customFormat="1" x14ac:dyDescent="0.3">
      <c r="U554" s="45"/>
      <c r="V554" s="45"/>
      <c r="W554" s="45"/>
    </row>
    <row r="555" spans="21:23" s="3" customFormat="1" x14ac:dyDescent="0.3">
      <c r="U555" s="45"/>
      <c r="V555" s="45"/>
      <c r="W555" s="45"/>
    </row>
    <row r="556" spans="21:23" s="3" customFormat="1" x14ac:dyDescent="0.3">
      <c r="U556" s="45"/>
      <c r="V556" s="45"/>
      <c r="W556" s="45"/>
    </row>
    <row r="557" spans="21:23" s="3" customFormat="1" x14ac:dyDescent="0.3">
      <c r="U557" s="45"/>
      <c r="V557" s="45"/>
      <c r="W557" s="45"/>
    </row>
    <row r="558" spans="21:23" s="3" customFormat="1" x14ac:dyDescent="0.3">
      <c r="U558" s="45"/>
      <c r="V558" s="45"/>
      <c r="W558" s="45"/>
    </row>
    <row r="559" spans="21:23" s="3" customFormat="1" x14ac:dyDescent="0.3">
      <c r="U559" s="45"/>
      <c r="V559" s="45"/>
      <c r="W559" s="45"/>
    </row>
    <row r="560" spans="21:23" s="3" customFormat="1" x14ac:dyDescent="0.3">
      <c r="U560" s="45"/>
      <c r="V560" s="45"/>
      <c r="W560" s="45"/>
    </row>
    <row r="561" spans="21:23" s="3" customFormat="1" x14ac:dyDescent="0.3">
      <c r="U561" s="45"/>
      <c r="V561" s="45"/>
      <c r="W561" s="45"/>
    </row>
    <row r="562" spans="21:23" s="3" customFormat="1" x14ac:dyDescent="0.3">
      <c r="U562" s="45"/>
      <c r="V562" s="45"/>
      <c r="W562" s="45"/>
    </row>
    <row r="563" spans="21:23" s="3" customFormat="1" x14ac:dyDescent="0.3">
      <c r="U563" s="45"/>
      <c r="V563" s="45"/>
      <c r="W563" s="45"/>
    </row>
    <row r="564" spans="21:23" s="3" customFormat="1" x14ac:dyDescent="0.3">
      <c r="U564" s="45"/>
      <c r="V564" s="45"/>
      <c r="W564" s="45"/>
    </row>
    <row r="565" spans="21:23" s="3" customFormat="1" x14ac:dyDescent="0.3">
      <c r="U565" s="45"/>
      <c r="V565" s="45"/>
      <c r="W565" s="45"/>
    </row>
    <row r="566" spans="21:23" s="3" customFormat="1" x14ac:dyDescent="0.3">
      <c r="U566" s="45"/>
      <c r="V566" s="45"/>
      <c r="W566" s="45"/>
    </row>
    <row r="567" spans="21:23" s="3" customFormat="1" x14ac:dyDescent="0.3">
      <c r="U567" s="45"/>
      <c r="V567" s="45"/>
      <c r="W567" s="45"/>
    </row>
    <row r="568" spans="21:23" s="3" customFormat="1" x14ac:dyDescent="0.3">
      <c r="U568" s="45"/>
      <c r="V568" s="45"/>
      <c r="W568" s="45"/>
    </row>
    <row r="569" spans="21:23" s="3" customFormat="1" x14ac:dyDescent="0.3">
      <c r="U569" s="45"/>
      <c r="V569" s="45"/>
      <c r="W569" s="45"/>
    </row>
    <row r="570" spans="21:23" s="3" customFormat="1" x14ac:dyDescent="0.3">
      <c r="U570" s="45"/>
      <c r="V570" s="45"/>
      <c r="W570" s="45"/>
    </row>
    <row r="571" spans="21:23" s="3" customFormat="1" x14ac:dyDescent="0.3">
      <c r="U571" s="45"/>
      <c r="V571" s="45"/>
      <c r="W571" s="45"/>
    </row>
    <row r="572" spans="21:23" s="3" customFormat="1" x14ac:dyDescent="0.3">
      <c r="U572" s="45"/>
      <c r="V572" s="45"/>
      <c r="W572" s="45"/>
    </row>
    <row r="573" spans="21:23" s="3" customFormat="1" x14ac:dyDescent="0.3">
      <c r="U573" s="45"/>
      <c r="V573" s="45"/>
      <c r="W573" s="45"/>
    </row>
    <row r="574" spans="21:23" s="3" customFormat="1" x14ac:dyDescent="0.3">
      <c r="U574" s="45"/>
      <c r="V574" s="45"/>
      <c r="W574" s="45"/>
    </row>
    <row r="575" spans="21:23" s="3" customFormat="1" x14ac:dyDescent="0.3">
      <c r="U575" s="45"/>
      <c r="V575" s="45"/>
      <c r="W575" s="45"/>
    </row>
    <row r="576" spans="21:23" s="3" customFormat="1" x14ac:dyDescent="0.3">
      <c r="U576" s="45"/>
      <c r="V576" s="45"/>
      <c r="W576" s="45"/>
    </row>
    <row r="577" spans="21:23" s="3" customFormat="1" x14ac:dyDescent="0.3">
      <c r="U577" s="45"/>
      <c r="V577" s="45"/>
      <c r="W577" s="45"/>
    </row>
    <row r="578" spans="21:23" s="3" customFormat="1" x14ac:dyDescent="0.3">
      <c r="U578" s="45"/>
      <c r="V578" s="45"/>
      <c r="W578" s="45"/>
    </row>
    <row r="579" spans="21:23" s="3" customFormat="1" x14ac:dyDescent="0.3">
      <c r="U579" s="45"/>
      <c r="V579" s="45"/>
      <c r="W579" s="45"/>
    </row>
    <row r="580" spans="21:23" s="3" customFormat="1" x14ac:dyDescent="0.3">
      <c r="U580" s="45"/>
      <c r="V580" s="45"/>
      <c r="W580" s="45"/>
    </row>
    <row r="581" spans="21:23" s="3" customFormat="1" x14ac:dyDescent="0.3">
      <c r="U581" s="45"/>
      <c r="V581" s="45"/>
      <c r="W581" s="45"/>
    </row>
    <row r="582" spans="21:23" s="3" customFormat="1" x14ac:dyDescent="0.3">
      <c r="U582" s="45"/>
      <c r="V582" s="45"/>
      <c r="W582" s="45"/>
    </row>
    <row r="583" spans="21:23" s="3" customFormat="1" x14ac:dyDescent="0.3">
      <c r="U583" s="45"/>
      <c r="V583" s="45"/>
      <c r="W583" s="45"/>
    </row>
    <row r="584" spans="21:23" s="3" customFormat="1" x14ac:dyDescent="0.3">
      <c r="U584" s="45"/>
      <c r="V584" s="45"/>
      <c r="W584" s="45"/>
    </row>
    <row r="585" spans="21:23" s="3" customFormat="1" x14ac:dyDescent="0.3">
      <c r="U585" s="45"/>
      <c r="V585" s="45"/>
      <c r="W585" s="45"/>
    </row>
    <row r="586" spans="21:23" s="3" customFormat="1" x14ac:dyDescent="0.3">
      <c r="U586" s="45"/>
      <c r="V586" s="45"/>
      <c r="W586" s="45"/>
    </row>
    <row r="587" spans="21:23" s="3" customFormat="1" x14ac:dyDescent="0.3">
      <c r="U587" s="45"/>
      <c r="V587" s="45"/>
      <c r="W587" s="45"/>
    </row>
    <row r="588" spans="21:23" s="3" customFormat="1" x14ac:dyDescent="0.3">
      <c r="U588" s="45"/>
      <c r="V588" s="45"/>
      <c r="W588" s="45"/>
    </row>
    <row r="589" spans="21:23" s="3" customFormat="1" x14ac:dyDescent="0.3">
      <c r="U589" s="45"/>
      <c r="V589" s="45"/>
      <c r="W589" s="45"/>
    </row>
    <row r="590" spans="21:23" s="3" customFormat="1" x14ac:dyDescent="0.3">
      <c r="U590" s="45"/>
      <c r="V590" s="45"/>
      <c r="W590" s="45"/>
    </row>
    <row r="591" spans="21:23" s="3" customFormat="1" x14ac:dyDescent="0.3">
      <c r="U591" s="45"/>
      <c r="V591" s="45"/>
      <c r="W591" s="45"/>
    </row>
    <row r="592" spans="21:23" s="3" customFormat="1" x14ac:dyDescent="0.3">
      <c r="U592" s="45"/>
      <c r="V592" s="45"/>
      <c r="W592" s="45"/>
    </row>
    <row r="593" spans="21:23" s="3" customFormat="1" x14ac:dyDescent="0.3">
      <c r="U593" s="45"/>
      <c r="V593" s="45"/>
      <c r="W593" s="45"/>
    </row>
    <row r="594" spans="21:23" s="3" customFormat="1" x14ac:dyDescent="0.3">
      <c r="U594" s="45"/>
      <c r="V594" s="45"/>
      <c r="W594" s="45"/>
    </row>
    <row r="595" spans="21:23" s="3" customFormat="1" x14ac:dyDescent="0.3">
      <c r="U595" s="45"/>
      <c r="V595" s="45"/>
      <c r="W595" s="45"/>
    </row>
    <row r="596" spans="21:23" s="3" customFormat="1" x14ac:dyDescent="0.3">
      <c r="U596" s="45"/>
      <c r="V596" s="45"/>
      <c r="W596" s="45"/>
    </row>
    <row r="597" spans="21:23" s="3" customFormat="1" x14ac:dyDescent="0.3">
      <c r="U597" s="45"/>
      <c r="V597" s="45"/>
      <c r="W597" s="45"/>
    </row>
    <row r="598" spans="21:23" s="3" customFormat="1" x14ac:dyDescent="0.3">
      <c r="U598" s="45"/>
      <c r="V598" s="45"/>
      <c r="W598" s="45"/>
    </row>
    <row r="599" spans="21:23" s="3" customFormat="1" x14ac:dyDescent="0.3">
      <c r="U599" s="45"/>
      <c r="V599" s="45"/>
      <c r="W599" s="45"/>
    </row>
    <row r="600" spans="21:23" s="3" customFormat="1" x14ac:dyDescent="0.3">
      <c r="U600" s="45"/>
      <c r="V600" s="45"/>
      <c r="W600" s="45"/>
    </row>
    <row r="601" spans="21:23" s="3" customFormat="1" x14ac:dyDescent="0.3">
      <c r="U601" s="45"/>
      <c r="V601" s="45"/>
      <c r="W601" s="45"/>
    </row>
    <row r="602" spans="21:23" s="3" customFormat="1" x14ac:dyDescent="0.3">
      <c r="U602" s="45"/>
      <c r="V602" s="45"/>
      <c r="W602" s="45"/>
    </row>
    <row r="603" spans="21:23" s="3" customFormat="1" x14ac:dyDescent="0.3">
      <c r="U603" s="45"/>
      <c r="V603" s="45"/>
      <c r="W603" s="45"/>
    </row>
    <row r="604" spans="21:23" s="3" customFormat="1" x14ac:dyDescent="0.3">
      <c r="U604" s="45"/>
      <c r="V604" s="45"/>
      <c r="W604" s="45"/>
    </row>
    <row r="605" spans="21:23" s="3" customFormat="1" x14ac:dyDescent="0.3">
      <c r="U605" s="45"/>
      <c r="V605" s="45"/>
      <c r="W605" s="45"/>
    </row>
    <row r="606" spans="21:23" s="3" customFormat="1" x14ac:dyDescent="0.3">
      <c r="U606" s="45"/>
      <c r="V606" s="45"/>
      <c r="W606" s="45"/>
    </row>
    <row r="607" spans="21:23" s="3" customFormat="1" x14ac:dyDescent="0.3">
      <c r="U607" s="45"/>
      <c r="V607" s="45"/>
      <c r="W607" s="45"/>
    </row>
    <row r="608" spans="21:23" s="3" customFormat="1" x14ac:dyDescent="0.3">
      <c r="U608" s="45"/>
      <c r="V608" s="45"/>
      <c r="W608" s="45"/>
    </row>
    <row r="609" spans="21:23" s="3" customFormat="1" x14ac:dyDescent="0.3">
      <c r="U609" s="45"/>
      <c r="V609" s="45"/>
      <c r="W609" s="45"/>
    </row>
    <row r="610" spans="21:23" s="3" customFormat="1" x14ac:dyDescent="0.3">
      <c r="U610" s="45"/>
      <c r="V610" s="45"/>
      <c r="W610" s="45"/>
    </row>
    <row r="611" spans="21:23" s="3" customFormat="1" x14ac:dyDescent="0.3">
      <c r="U611" s="45"/>
      <c r="V611" s="45"/>
      <c r="W611" s="45"/>
    </row>
    <row r="612" spans="21:23" s="3" customFormat="1" x14ac:dyDescent="0.3">
      <c r="U612" s="45"/>
      <c r="V612" s="45"/>
      <c r="W612" s="45"/>
    </row>
    <row r="613" spans="21:23" s="3" customFormat="1" x14ac:dyDescent="0.3">
      <c r="U613" s="45"/>
      <c r="V613" s="45"/>
      <c r="W613" s="45"/>
    </row>
    <row r="614" spans="21:23" s="3" customFormat="1" x14ac:dyDescent="0.3">
      <c r="U614" s="45"/>
      <c r="V614" s="45"/>
      <c r="W614" s="45"/>
    </row>
    <row r="615" spans="21:23" s="3" customFormat="1" x14ac:dyDescent="0.3">
      <c r="U615" s="45"/>
      <c r="V615" s="45"/>
      <c r="W615" s="45"/>
    </row>
    <row r="616" spans="21:23" s="3" customFormat="1" x14ac:dyDescent="0.3">
      <c r="U616" s="45"/>
      <c r="V616" s="45"/>
      <c r="W616" s="45"/>
    </row>
    <row r="617" spans="21:23" s="3" customFormat="1" x14ac:dyDescent="0.3">
      <c r="U617" s="45"/>
      <c r="V617" s="45"/>
      <c r="W617" s="45"/>
    </row>
    <row r="618" spans="21:23" s="3" customFormat="1" x14ac:dyDescent="0.3">
      <c r="U618" s="45"/>
      <c r="V618" s="45"/>
      <c r="W618" s="45"/>
    </row>
    <row r="619" spans="21:23" s="3" customFormat="1" x14ac:dyDescent="0.3">
      <c r="U619" s="45"/>
      <c r="V619" s="45"/>
      <c r="W619" s="45"/>
    </row>
    <row r="620" spans="21:23" s="3" customFormat="1" x14ac:dyDescent="0.3">
      <c r="U620" s="45"/>
      <c r="V620" s="45"/>
      <c r="W620" s="45"/>
    </row>
    <row r="621" spans="21:23" s="3" customFormat="1" x14ac:dyDescent="0.3">
      <c r="U621" s="45"/>
      <c r="V621" s="45"/>
      <c r="W621" s="45"/>
    </row>
    <row r="622" spans="21:23" s="3" customFormat="1" x14ac:dyDescent="0.3">
      <c r="U622" s="45"/>
      <c r="V622" s="45"/>
      <c r="W622" s="45"/>
    </row>
    <row r="623" spans="21:23" s="3" customFormat="1" x14ac:dyDescent="0.3">
      <c r="U623" s="45"/>
      <c r="V623" s="45"/>
      <c r="W623" s="45"/>
    </row>
    <row r="624" spans="21:23" s="3" customFormat="1" x14ac:dyDescent="0.3">
      <c r="U624" s="45"/>
      <c r="V624" s="45"/>
      <c r="W624" s="45"/>
    </row>
    <row r="625" spans="21:23" s="3" customFormat="1" x14ac:dyDescent="0.3">
      <c r="U625" s="45"/>
      <c r="V625" s="45"/>
      <c r="W625" s="45"/>
    </row>
    <row r="626" spans="21:23" s="3" customFormat="1" x14ac:dyDescent="0.3">
      <c r="U626" s="45"/>
      <c r="V626" s="45"/>
      <c r="W626" s="45"/>
    </row>
    <row r="627" spans="21:23" s="3" customFormat="1" x14ac:dyDescent="0.3">
      <c r="U627" s="45"/>
      <c r="V627" s="45"/>
      <c r="W627" s="45"/>
    </row>
    <row r="628" spans="21:23" s="3" customFormat="1" x14ac:dyDescent="0.3">
      <c r="U628" s="45"/>
      <c r="V628" s="45"/>
      <c r="W628" s="45"/>
    </row>
    <row r="629" spans="21:23" s="3" customFormat="1" x14ac:dyDescent="0.3">
      <c r="U629" s="45"/>
      <c r="V629" s="45"/>
      <c r="W629" s="45"/>
    </row>
    <row r="630" spans="21:23" s="3" customFormat="1" x14ac:dyDescent="0.3">
      <c r="U630" s="45"/>
      <c r="V630" s="45"/>
      <c r="W630" s="45"/>
    </row>
    <row r="631" spans="21:23" s="3" customFormat="1" x14ac:dyDescent="0.3">
      <c r="U631" s="45"/>
      <c r="V631" s="45"/>
      <c r="W631" s="45"/>
    </row>
    <row r="632" spans="21:23" s="3" customFormat="1" x14ac:dyDescent="0.3">
      <c r="U632" s="45"/>
      <c r="V632" s="45"/>
      <c r="W632" s="45"/>
    </row>
    <row r="633" spans="21:23" s="3" customFormat="1" x14ac:dyDescent="0.3">
      <c r="U633" s="45"/>
      <c r="V633" s="45"/>
      <c r="W633" s="45"/>
    </row>
    <row r="634" spans="21:23" s="3" customFormat="1" x14ac:dyDescent="0.3">
      <c r="U634" s="45"/>
      <c r="V634" s="45"/>
      <c r="W634" s="45"/>
    </row>
    <row r="635" spans="21:23" s="3" customFormat="1" x14ac:dyDescent="0.3">
      <c r="U635" s="45"/>
      <c r="V635" s="45"/>
      <c r="W635" s="45"/>
    </row>
    <row r="636" spans="21:23" s="3" customFormat="1" x14ac:dyDescent="0.3">
      <c r="U636" s="45"/>
      <c r="V636" s="45"/>
      <c r="W636" s="45"/>
    </row>
    <row r="637" spans="21:23" s="3" customFormat="1" x14ac:dyDescent="0.3">
      <c r="U637" s="45"/>
      <c r="V637" s="45"/>
      <c r="W637" s="45"/>
    </row>
    <row r="638" spans="21:23" s="3" customFormat="1" x14ac:dyDescent="0.3">
      <c r="U638" s="45"/>
      <c r="V638" s="45"/>
      <c r="W638" s="45"/>
    </row>
    <row r="639" spans="21:23" s="3" customFormat="1" x14ac:dyDescent="0.3">
      <c r="U639" s="45"/>
      <c r="V639" s="45"/>
      <c r="W639" s="45"/>
    </row>
    <row r="640" spans="21:23" s="3" customFormat="1" x14ac:dyDescent="0.3">
      <c r="U640" s="45"/>
      <c r="V640" s="45"/>
      <c r="W640" s="45"/>
    </row>
    <row r="641" spans="21:23" s="3" customFormat="1" x14ac:dyDescent="0.3">
      <c r="U641" s="45"/>
      <c r="V641" s="45"/>
      <c r="W641" s="45"/>
    </row>
    <row r="642" spans="21:23" s="3" customFormat="1" x14ac:dyDescent="0.3">
      <c r="U642" s="45"/>
      <c r="V642" s="45"/>
      <c r="W642" s="45"/>
    </row>
    <row r="643" spans="21:23" s="3" customFormat="1" x14ac:dyDescent="0.3">
      <c r="U643" s="45"/>
      <c r="V643" s="45"/>
      <c r="W643" s="45"/>
    </row>
    <row r="644" spans="21:23" s="3" customFormat="1" x14ac:dyDescent="0.3">
      <c r="U644" s="45"/>
      <c r="V644" s="45"/>
      <c r="W644" s="45"/>
    </row>
    <row r="645" spans="21:23" s="3" customFormat="1" x14ac:dyDescent="0.3">
      <c r="U645" s="45"/>
      <c r="V645" s="45"/>
      <c r="W645" s="45"/>
    </row>
    <row r="646" spans="21:23" s="3" customFormat="1" x14ac:dyDescent="0.3">
      <c r="U646" s="45"/>
      <c r="V646" s="45"/>
      <c r="W646" s="45"/>
    </row>
    <row r="647" spans="21:23" s="3" customFormat="1" x14ac:dyDescent="0.3">
      <c r="U647" s="45"/>
      <c r="V647" s="45"/>
      <c r="W647" s="45"/>
    </row>
    <row r="648" spans="21:23" s="3" customFormat="1" x14ac:dyDescent="0.3">
      <c r="U648" s="45"/>
      <c r="V648" s="45"/>
      <c r="W648" s="45"/>
    </row>
    <row r="649" spans="21:23" s="3" customFormat="1" x14ac:dyDescent="0.3">
      <c r="U649" s="45"/>
      <c r="V649" s="45"/>
      <c r="W649" s="45"/>
    </row>
    <row r="650" spans="21:23" s="3" customFormat="1" x14ac:dyDescent="0.3">
      <c r="U650" s="45"/>
      <c r="V650" s="45"/>
      <c r="W650" s="45"/>
    </row>
    <row r="651" spans="21:23" s="3" customFormat="1" x14ac:dyDescent="0.3">
      <c r="U651" s="45"/>
      <c r="V651" s="45"/>
      <c r="W651" s="45"/>
    </row>
    <row r="652" spans="21:23" s="3" customFormat="1" x14ac:dyDescent="0.3">
      <c r="U652" s="45"/>
      <c r="V652" s="45"/>
      <c r="W652" s="45"/>
    </row>
    <row r="653" spans="21:23" s="3" customFormat="1" x14ac:dyDescent="0.3">
      <c r="U653" s="45"/>
      <c r="V653" s="45"/>
      <c r="W653" s="45"/>
    </row>
    <row r="654" spans="21:23" s="3" customFormat="1" x14ac:dyDescent="0.3">
      <c r="U654" s="45"/>
      <c r="V654" s="45"/>
      <c r="W654" s="45"/>
    </row>
    <row r="655" spans="21:23" s="3" customFormat="1" x14ac:dyDescent="0.3">
      <c r="U655" s="45"/>
      <c r="V655" s="45"/>
      <c r="W655" s="45"/>
    </row>
    <row r="656" spans="21:23" s="3" customFormat="1" x14ac:dyDescent="0.3">
      <c r="U656" s="45"/>
      <c r="V656" s="45"/>
      <c r="W656" s="45"/>
    </row>
    <row r="657" spans="21:23" s="3" customFormat="1" x14ac:dyDescent="0.3">
      <c r="U657" s="45"/>
      <c r="V657" s="45"/>
      <c r="W657" s="45"/>
    </row>
    <row r="658" spans="21:23" s="3" customFormat="1" x14ac:dyDescent="0.3">
      <c r="U658" s="45"/>
      <c r="V658" s="45"/>
      <c r="W658" s="45"/>
    </row>
    <row r="659" spans="21:23" s="3" customFormat="1" x14ac:dyDescent="0.3">
      <c r="U659" s="45"/>
      <c r="V659" s="45"/>
      <c r="W659" s="45"/>
    </row>
    <row r="660" spans="21:23" s="3" customFormat="1" x14ac:dyDescent="0.3">
      <c r="U660" s="45"/>
      <c r="V660" s="45"/>
      <c r="W660" s="45"/>
    </row>
    <row r="661" spans="21:23" s="3" customFormat="1" x14ac:dyDescent="0.3">
      <c r="U661" s="45"/>
      <c r="V661" s="45"/>
      <c r="W661" s="45"/>
    </row>
    <row r="662" spans="21:23" s="3" customFormat="1" x14ac:dyDescent="0.3">
      <c r="U662" s="45"/>
      <c r="V662" s="45"/>
      <c r="W662" s="45"/>
    </row>
    <row r="663" spans="21:23" s="3" customFormat="1" x14ac:dyDescent="0.3">
      <c r="U663" s="45"/>
      <c r="V663" s="45"/>
      <c r="W663" s="45"/>
    </row>
    <row r="664" spans="21:23" s="3" customFormat="1" x14ac:dyDescent="0.3">
      <c r="U664" s="45"/>
      <c r="V664" s="45"/>
      <c r="W664" s="45"/>
    </row>
    <row r="665" spans="21:23" s="3" customFormat="1" x14ac:dyDescent="0.3">
      <c r="U665" s="45"/>
      <c r="V665" s="45"/>
      <c r="W665" s="45"/>
    </row>
    <row r="666" spans="21:23" s="3" customFormat="1" x14ac:dyDescent="0.3">
      <c r="U666" s="45"/>
      <c r="V666" s="45"/>
      <c r="W666" s="45"/>
    </row>
    <row r="667" spans="21:23" s="3" customFormat="1" x14ac:dyDescent="0.3">
      <c r="U667" s="45"/>
      <c r="V667" s="45"/>
      <c r="W667" s="45"/>
    </row>
    <row r="668" spans="21:23" s="3" customFormat="1" x14ac:dyDescent="0.3">
      <c r="U668" s="45"/>
      <c r="V668" s="45"/>
      <c r="W668" s="45"/>
    </row>
    <row r="669" spans="21:23" s="3" customFormat="1" x14ac:dyDescent="0.3">
      <c r="U669" s="45"/>
      <c r="V669" s="45"/>
      <c r="W669" s="45"/>
    </row>
    <row r="670" spans="21:23" s="3" customFormat="1" x14ac:dyDescent="0.3">
      <c r="U670" s="45"/>
      <c r="V670" s="45"/>
      <c r="W670" s="45"/>
    </row>
    <row r="671" spans="21:23" s="3" customFormat="1" x14ac:dyDescent="0.3">
      <c r="U671" s="45"/>
      <c r="V671" s="45"/>
      <c r="W671" s="45"/>
    </row>
    <row r="672" spans="21:23" s="3" customFormat="1" x14ac:dyDescent="0.3">
      <c r="U672" s="45"/>
      <c r="V672" s="45"/>
      <c r="W672" s="45"/>
    </row>
    <row r="673" spans="21:23" s="3" customFormat="1" x14ac:dyDescent="0.3">
      <c r="U673" s="45"/>
      <c r="V673" s="45"/>
      <c r="W673" s="45"/>
    </row>
    <row r="674" spans="21:23" s="3" customFormat="1" x14ac:dyDescent="0.3">
      <c r="U674" s="45"/>
      <c r="V674" s="45"/>
      <c r="W674" s="45"/>
    </row>
    <row r="675" spans="21:23" s="3" customFormat="1" x14ac:dyDescent="0.3">
      <c r="U675" s="45"/>
      <c r="V675" s="45"/>
      <c r="W675" s="45"/>
    </row>
    <row r="676" spans="21:23" s="3" customFormat="1" x14ac:dyDescent="0.3">
      <c r="U676" s="45"/>
      <c r="V676" s="45"/>
      <c r="W676" s="45"/>
    </row>
    <row r="677" spans="21:23" s="3" customFormat="1" x14ac:dyDescent="0.3">
      <c r="U677" s="45"/>
      <c r="V677" s="45"/>
      <c r="W677" s="45"/>
    </row>
    <row r="678" spans="21:23" s="3" customFormat="1" x14ac:dyDescent="0.3">
      <c r="U678" s="45"/>
      <c r="V678" s="45"/>
      <c r="W678" s="45"/>
    </row>
    <row r="679" spans="21:23" s="3" customFormat="1" x14ac:dyDescent="0.3">
      <c r="U679" s="45"/>
      <c r="V679" s="45"/>
      <c r="W679" s="45"/>
    </row>
    <row r="680" spans="21:23" s="3" customFormat="1" x14ac:dyDescent="0.3">
      <c r="U680" s="45"/>
      <c r="V680" s="45"/>
      <c r="W680" s="45"/>
    </row>
    <row r="681" spans="21:23" s="3" customFormat="1" x14ac:dyDescent="0.3">
      <c r="U681" s="45"/>
      <c r="V681" s="45"/>
      <c r="W681" s="45"/>
    </row>
    <row r="682" spans="21:23" s="3" customFormat="1" x14ac:dyDescent="0.3">
      <c r="U682" s="45"/>
      <c r="V682" s="45"/>
      <c r="W682" s="45"/>
    </row>
    <row r="683" spans="21:23" s="3" customFormat="1" x14ac:dyDescent="0.3">
      <c r="U683" s="45"/>
      <c r="V683" s="45"/>
      <c r="W683" s="45"/>
    </row>
    <row r="684" spans="21:23" s="3" customFormat="1" x14ac:dyDescent="0.3">
      <c r="U684" s="45"/>
      <c r="V684" s="45"/>
      <c r="W684" s="45"/>
    </row>
    <row r="685" spans="21:23" s="3" customFormat="1" x14ac:dyDescent="0.3">
      <c r="U685" s="45"/>
      <c r="V685" s="45"/>
      <c r="W685" s="45"/>
    </row>
    <row r="686" spans="21:23" s="3" customFormat="1" x14ac:dyDescent="0.3">
      <c r="U686" s="45"/>
      <c r="V686" s="45"/>
      <c r="W686" s="45"/>
    </row>
    <row r="687" spans="21:23" s="3" customFormat="1" x14ac:dyDescent="0.3">
      <c r="U687" s="45"/>
      <c r="V687" s="45"/>
      <c r="W687" s="45"/>
    </row>
    <row r="688" spans="21:23" s="3" customFormat="1" x14ac:dyDescent="0.3">
      <c r="U688" s="45"/>
      <c r="V688" s="45"/>
      <c r="W688" s="45"/>
    </row>
    <row r="689" spans="21:23" s="3" customFormat="1" x14ac:dyDescent="0.3">
      <c r="U689" s="45"/>
      <c r="V689" s="45"/>
      <c r="W689" s="45"/>
    </row>
    <row r="690" spans="21:23" s="3" customFormat="1" x14ac:dyDescent="0.3">
      <c r="U690" s="45"/>
      <c r="V690" s="45"/>
      <c r="W690" s="45"/>
    </row>
    <row r="691" spans="21:23" s="3" customFormat="1" x14ac:dyDescent="0.3">
      <c r="U691" s="45"/>
      <c r="V691" s="45"/>
      <c r="W691" s="45"/>
    </row>
    <row r="692" spans="21:23" s="3" customFormat="1" x14ac:dyDescent="0.3">
      <c r="U692" s="45"/>
      <c r="V692" s="45"/>
      <c r="W692" s="45"/>
    </row>
    <row r="693" spans="21:23" s="3" customFormat="1" x14ac:dyDescent="0.3">
      <c r="U693" s="45"/>
      <c r="V693" s="45"/>
      <c r="W693" s="45"/>
    </row>
    <row r="694" spans="21:23" s="3" customFormat="1" x14ac:dyDescent="0.3">
      <c r="U694" s="45"/>
      <c r="V694" s="45"/>
      <c r="W694" s="45"/>
    </row>
    <row r="695" spans="21:23" s="3" customFormat="1" x14ac:dyDescent="0.3">
      <c r="U695" s="45"/>
      <c r="V695" s="45"/>
      <c r="W695" s="45"/>
    </row>
    <row r="696" spans="21:23" s="3" customFormat="1" x14ac:dyDescent="0.3">
      <c r="U696" s="45"/>
      <c r="V696" s="45"/>
      <c r="W696" s="45"/>
    </row>
    <row r="697" spans="21:23" s="3" customFormat="1" x14ac:dyDescent="0.3">
      <c r="U697" s="45"/>
      <c r="V697" s="45"/>
      <c r="W697" s="45"/>
    </row>
    <row r="698" spans="21:23" s="3" customFormat="1" x14ac:dyDescent="0.3">
      <c r="U698" s="45"/>
      <c r="V698" s="45"/>
      <c r="W698" s="45"/>
    </row>
    <row r="699" spans="21:23" s="3" customFormat="1" x14ac:dyDescent="0.3">
      <c r="U699" s="45"/>
      <c r="V699" s="45"/>
      <c r="W699" s="45"/>
    </row>
    <row r="700" spans="21:23" s="3" customFormat="1" x14ac:dyDescent="0.3">
      <c r="U700" s="45"/>
      <c r="V700" s="45"/>
      <c r="W700" s="45"/>
    </row>
    <row r="701" spans="21:23" s="3" customFormat="1" x14ac:dyDescent="0.3">
      <c r="U701" s="45"/>
      <c r="V701" s="45"/>
      <c r="W701" s="45"/>
    </row>
    <row r="702" spans="21:23" s="3" customFormat="1" x14ac:dyDescent="0.3">
      <c r="U702" s="45"/>
      <c r="V702" s="45"/>
      <c r="W702" s="45"/>
    </row>
    <row r="703" spans="21:23" s="3" customFormat="1" x14ac:dyDescent="0.3">
      <c r="U703" s="45"/>
      <c r="V703" s="45"/>
      <c r="W703" s="45"/>
    </row>
    <row r="704" spans="21:23" s="3" customFormat="1" x14ac:dyDescent="0.3">
      <c r="U704" s="45"/>
      <c r="V704" s="45"/>
      <c r="W704" s="45"/>
    </row>
    <row r="705" spans="21:23" s="3" customFormat="1" x14ac:dyDescent="0.3">
      <c r="U705" s="45"/>
      <c r="V705" s="45"/>
      <c r="W705" s="45"/>
    </row>
    <row r="706" spans="21:23" s="3" customFormat="1" x14ac:dyDescent="0.3">
      <c r="U706" s="45"/>
      <c r="V706" s="45"/>
      <c r="W706" s="45"/>
    </row>
    <row r="707" spans="21:23" s="3" customFormat="1" x14ac:dyDescent="0.3">
      <c r="U707" s="45"/>
      <c r="V707" s="45"/>
      <c r="W707" s="45"/>
    </row>
    <row r="708" spans="21:23" s="3" customFormat="1" x14ac:dyDescent="0.3">
      <c r="U708" s="45"/>
      <c r="V708" s="45"/>
      <c r="W708" s="45"/>
    </row>
    <row r="709" spans="21:23" s="3" customFormat="1" x14ac:dyDescent="0.3">
      <c r="U709" s="45"/>
      <c r="V709" s="45"/>
      <c r="W709" s="45"/>
    </row>
    <row r="710" spans="21:23" s="3" customFormat="1" x14ac:dyDescent="0.3">
      <c r="U710" s="45"/>
      <c r="V710" s="45"/>
      <c r="W710" s="45"/>
    </row>
    <row r="711" spans="21:23" s="3" customFormat="1" x14ac:dyDescent="0.3">
      <c r="U711" s="45"/>
      <c r="V711" s="45"/>
      <c r="W711" s="45"/>
    </row>
    <row r="712" spans="21:23" s="3" customFormat="1" x14ac:dyDescent="0.3">
      <c r="U712" s="45"/>
      <c r="V712" s="45"/>
      <c r="W712" s="45"/>
    </row>
    <row r="713" spans="21:23" s="3" customFormat="1" x14ac:dyDescent="0.3">
      <c r="U713" s="45"/>
      <c r="V713" s="45"/>
      <c r="W713" s="45"/>
    </row>
    <row r="714" spans="21:23" s="3" customFormat="1" x14ac:dyDescent="0.3">
      <c r="U714" s="45"/>
      <c r="V714" s="45"/>
      <c r="W714" s="45"/>
    </row>
    <row r="715" spans="21:23" s="3" customFormat="1" x14ac:dyDescent="0.3">
      <c r="U715" s="45"/>
      <c r="V715" s="45"/>
      <c r="W715" s="45"/>
    </row>
    <row r="716" spans="21:23" s="3" customFormat="1" x14ac:dyDescent="0.3">
      <c r="U716" s="45"/>
      <c r="V716" s="45"/>
      <c r="W716" s="45"/>
    </row>
    <row r="717" spans="21:23" s="3" customFormat="1" x14ac:dyDescent="0.3">
      <c r="U717" s="45"/>
      <c r="V717" s="45"/>
      <c r="W717" s="45"/>
    </row>
    <row r="718" spans="21:23" s="3" customFormat="1" x14ac:dyDescent="0.3">
      <c r="U718" s="45"/>
      <c r="V718" s="45"/>
      <c r="W718" s="45"/>
    </row>
    <row r="719" spans="21:23" s="3" customFormat="1" x14ac:dyDescent="0.3">
      <c r="U719" s="45"/>
      <c r="V719" s="45"/>
      <c r="W719" s="45"/>
    </row>
    <row r="720" spans="21:23" s="3" customFormat="1" x14ac:dyDescent="0.3">
      <c r="U720" s="45"/>
      <c r="V720" s="45"/>
      <c r="W720" s="45"/>
    </row>
    <row r="721" spans="21:23" s="3" customFormat="1" x14ac:dyDescent="0.3">
      <c r="U721" s="45"/>
      <c r="V721" s="45"/>
      <c r="W721" s="45"/>
    </row>
    <row r="722" spans="21:23" s="3" customFormat="1" x14ac:dyDescent="0.3">
      <c r="U722" s="45"/>
      <c r="V722" s="45"/>
      <c r="W722" s="45"/>
    </row>
    <row r="723" spans="21:23" s="3" customFormat="1" x14ac:dyDescent="0.3">
      <c r="U723" s="45"/>
      <c r="V723" s="45"/>
      <c r="W723" s="45"/>
    </row>
    <row r="724" spans="21:23" s="3" customFormat="1" x14ac:dyDescent="0.3">
      <c r="U724" s="45"/>
      <c r="V724" s="45"/>
      <c r="W724" s="45"/>
    </row>
    <row r="725" spans="21:23" s="3" customFormat="1" x14ac:dyDescent="0.3">
      <c r="U725" s="45"/>
      <c r="V725" s="45"/>
      <c r="W725" s="45"/>
    </row>
    <row r="726" spans="21:23" s="3" customFormat="1" x14ac:dyDescent="0.3">
      <c r="U726" s="45"/>
      <c r="V726" s="45"/>
      <c r="W726" s="45"/>
    </row>
    <row r="727" spans="21:23" s="3" customFormat="1" x14ac:dyDescent="0.3">
      <c r="U727" s="45"/>
      <c r="V727" s="45"/>
      <c r="W727" s="45"/>
    </row>
    <row r="728" spans="21:23" s="3" customFormat="1" x14ac:dyDescent="0.3">
      <c r="U728" s="45"/>
      <c r="V728" s="45"/>
      <c r="W728" s="45"/>
    </row>
    <row r="729" spans="21:23" s="3" customFormat="1" x14ac:dyDescent="0.3">
      <c r="U729" s="45"/>
      <c r="V729" s="45"/>
      <c r="W729" s="45"/>
    </row>
    <row r="730" spans="21:23" s="3" customFormat="1" x14ac:dyDescent="0.3">
      <c r="U730" s="45"/>
      <c r="V730" s="45"/>
      <c r="W730" s="45"/>
    </row>
    <row r="731" spans="21:23" s="3" customFormat="1" x14ac:dyDescent="0.3">
      <c r="U731" s="45"/>
      <c r="V731" s="45"/>
      <c r="W731" s="45"/>
    </row>
    <row r="732" spans="21:23" s="3" customFormat="1" x14ac:dyDescent="0.3">
      <c r="U732" s="45"/>
      <c r="V732" s="45"/>
      <c r="W732" s="45"/>
    </row>
    <row r="733" spans="21:23" s="3" customFormat="1" x14ac:dyDescent="0.3">
      <c r="U733" s="45"/>
      <c r="V733" s="45"/>
      <c r="W733" s="45"/>
    </row>
    <row r="734" spans="21:23" s="3" customFormat="1" x14ac:dyDescent="0.3">
      <c r="U734" s="45"/>
      <c r="V734" s="45"/>
      <c r="W734" s="45"/>
    </row>
    <row r="735" spans="21:23" s="3" customFormat="1" x14ac:dyDescent="0.3">
      <c r="U735" s="45"/>
      <c r="V735" s="45"/>
      <c r="W735" s="45"/>
    </row>
    <row r="736" spans="21:23" s="3" customFormat="1" x14ac:dyDescent="0.3">
      <c r="U736" s="45"/>
      <c r="V736" s="45"/>
      <c r="W736" s="45"/>
    </row>
    <row r="737" spans="21:23" s="3" customFormat="1" x14ac:dyDescent="0.3">
      <c r="U737" s="45"/>
      <c r="V737" s="45"/>
      <c r="W737" s="45"/>
    </row>
    <row r="738" spans="21:23" s="3" customFormat="1" x14ac:dyDescent="0.3">
      <c r="U738" s="45"/>
      <c r="V738" s="45"/>
      <c r="W738" s="45"/>
    </row>
    <row r="739" spans="21:23" s="3" customFormat="1" x14ac:dyDescent="0.3">
      <c r="U739" s="45"/>
      <c r="V739" s="45"/>
      <c r="W739" s="45"/>
    </row>
    <row r="740" spans="21:23" s="3" customFormat="1" x14ac:dyDescent="0.3">
      <c r="U740" s="45"/>
      <c r="V740" s="45"/>
      <c r="W740" s="45"/>
    </row>
    <row r="741" spans="21:23" s="3" customFormat="1" x14ac:dyDescent="0.3">
      <c r="U741" s="45"/>
      <c r="V741" s="45"/>
      <c r="W741" s="45"/>
    </row>
    <row r="742" spans="21:23" s="3" customFormat="1" x14ac:dyDescent="0.3">
      <c r="U742" s="45"/>
      <c r="V742" s="45"/>
      <c r="W742" s="45"/>
    </row>
    <row r="743" spans="21:23" s="3" customFormat="1" x14ac:dyDescent="0.3">
      <c r="U743" s="45"/>
      <c r="V743" s="45"/>
      <c r="W743" s="45"/>
    </row>
    <row r="744" spans="21:23" s="3" customFormat="1" x14ac:dyDescent="0.3">
      <c r="U744" s="45"/>
      <c r="V744" s="45"/>
      <c r="W744" s="45"/>
    </row>
    <row r="745" spans="21:23" s="3" customFormat="1" x14ac:dyDescent="0.3">
      <c r="U745" s="45"/>
      <c r="V745" s="45"/>
      <c r="W745" s="45"/>
    </row>
    <row r="746" spans="21:23" s="3" customFormat="1" x14ac:dyDescent="0.3">
      <c r="U746" s="45"/>
      <c r="V746" s="45"/>
      <c r="W746" s="45"/>
    </row>
    <row r="747" spans="21:23" s="3" customFormat="1" x14ac:dyDescent="0.3">
      <c r="U747" s="45"/>
      <c r="V747" s="45"/>
      <c r="W747" s="45"/>
    </row>
    <row r="748" spans="21:23" s="3" customFormat="1" x14ac:dyDescent="0.3">
      <c r="U748" s="45"/>
      <c r="V748" s="45"/>
      <c r="W748" s="45"/>
    </row>
    <row r="749" spans="21:23" s="3" customFormat="1" x14ac:dyDescent="0.3">
      <c r="U749" s="45"/>
      <c r="V749" s="45"/>
      <c r="W749" s="45"/>
    </row>
    <row r="750" spans="21:23" s="3" customFormat="1" x14ac:dyDescent="0.3">
      <c r="U750" s="45"/>
      <c r="V750" s="45"/>
      <c r="W750" s="45"/>
    </row>
    <row r="751" spans="21:23" s="3" customFormat="1" x14ac:dyDescent="0.3">
      <c r="U751" s="45"/>
      <c r="V751" s="45"/>
      <c r="W751" s="45"/>
    </row>
    <row r="752" spans="21:23" s="3" customFormat="1" x14ac:dyDescent="0.3">
      <c r="U752" s="45"/>
      <c r="V752" s="45"/>
      <c r="W752" s="45"/>
    </row>
    <row r="753" spans="21:23" s="3" customFormat="1" x14ac:dyDescent="0.3">
      <c r="U753" s="45"/>
      <c r="V753" s="45"/>
      <c r="W753" s="45"/>
    </row>
    <row r="754" spans="21:23" s="3" customFormat="1" x14ac:dyDescent="0.3">
      <c r="U754" s="45"/>
      <c r="V754" s="45"/>
      <c r="W754" s="45"/>
    </row>
    <row r="755" spans="21:23" s="3" customFormat="1" x14ac:dyDescent="0.3">
      <c r="U755" s="45"/>
      <c r="V755" s="45"/>
      <c r="W755" s="45"/>
    </row>
    <row r="756" spans="21:23" s="3" customFormat="1" x14ac:dyDescent="0.3">
      <c r="U756" s="45"/>
      <c r="V756" s="45"/>
      <c r="W756" s="45"/>
    </row>
    <row r="757" spans="21:23" s="3" customFormat="1" x14ac:dyDescent="0.3">
      <c r="U757" s="45"/>
      <c r="V757" s="45"/>
      <c r="W757" s="45"/>
    </row>
    <row r="758" spans="21:23" s="3" customFormat="1" x14ac:dyDescent="0.3">
      <c r="U758" s="45"/>
      <c r="V758" s="45"/>
      <c r="W758" s="45"/>
    </row>
    <row r="759" spans="21:23" s="3" customFormat="1" x14ac:dyDescent="0.3">
      <c r="U759" s="45"/>
      <c r="V759" s="45"/>
      <c r="W759" s="45"/>
    </row>
    <row r="760" spans="21:23" s="3" customFormat="1" x14ac:dyDescent="0.3">
      <c r="U760" s="45"/>
      <c r="V760" s="45"/>
      <c r="W760" s="45"/>
    </row>
    <row r="761" spans="21:23" s="3" customFormat="1" x14ac:dyDescent="0.3">
      <c r="U761" s="45"/>
      <c r="V761" s="45"/>
      <c r="W761" s="45"/>
    </row>
    <row r="762" spans="21:23" s="3" customFormat="1" x14ac:dyDescent="0.3">
      <c r="U762" s="45"/>
      <c r="V762" s="45"/>
      <c r="W762" s="45"/>
    </row>
    <row r="763" spans="21:23" s="3" customFormat="1" x14ac:dyDescent="0.3">
      <c r="U763" s="45"/>
      <c r="V763" s="45"/>
      <c r="W763" s="45"/>
    </row>
    <row r="764" spans="21:23" s="3" customFormat="1" x14ac:dyDescent="0.3">
      <c r="U764" s="45"/>
      <c r="V764" s="45"/>
      <c r="W764" s="45"/>
    </row>
    <row r="765" spans="21:23" s="3" customFormat="1" x14ac:dyDescent="0.3">
      <c r="U765" s="45"/>
      <c r="V765" s="45"/>
      <c r="W765" s="45"/>
    </row>
    <row r="766" spans="21:23" s="3" customFormat="1" x14ac:dyDescent="0.3">
      <c r="U766" s="45"/>
      <c r="V766" s="45"/>
      <c r="W766" s="45"/>
    </row>
    <row r="767" spans="21:23" s="3" customFormat="1" x14ac:dyDescent="0.3">
      <c r="U767" s="45"/>
      <c r="V767" s="45"/>
      <c r="W767" s="45"/>
    </row>
    <row r="768" spans="21:23" s="3" customFormat="1" x14ac:dyDescent="0.3">
      <c r="U768" s="45"/>
      <c r="V768" s="45"/>
      <c r="W768" s="45"/>
    </row>
    <row r="769" spans="21:23" s="3" customFormat="1" x14ac:dyDescent="0.3">
      <c r="U769" s="45"/>
      <c r="V769" s="45"/>
      <c r="W769" s="45"/>
    </row>
    <row r="770" spans="21:23" s="3" customFormat="1" x14ac:dyDescent="0.3">
      <c r="U770" s="45"/>
      <c r="V770" s="45"/>
      <c r="W770" s="45"/>
    </row>
    <row r="771" spans="21:23" s="3" customFormat="1" x14ac:dyDescent="0.3">
      <c r="U771" s="45"/>
      <c r="V771" s="45"/>
      <c r="W771" s="45"/>
    </row>
    <row r="772" spans="21:23" s="3" customFormat="1" x14ac:dyDescent="0.3">
      <c r="U772" s="45"/>
      <c r="V772" s="45"/>
      <c r="W772" s="45"/>
    </row>
    <row r="773" spans="21:23" s="3" customFormat="1" x14ac:dyDescent="0.3">
      <c r="U773" s="45"/>
      <c r="V773" s="45"/>
      <c r="W773" s="45"/>
    </row>
    <row r="774" spans="21:23" s="3" customFormat="1" x14ac:dyDescent="0.3">
      <c r="U774" s="45"/>
      <c r="V774" s="45"/>
      <c r="W774" s="45"/>
    </row>
    <row r="775" spans="21:23" s="3" customFormat="1" x14ac:dyDescent="0.3">
      <c r="U775" s="45"/>
      <c r="V775" s="45"/>
      <c r="W775" s="45"/>
    </row>
    <row r="776" spans="21:23" s="3" customFormat="1" x14ac:dyDescent="0.3">
      <c r="U776" s="45"/>
      <c r="V776" s="45"/>
      <c r="W776" s="45"/>
    </row>
    <row r="777" spans="21:23" s="3" customFormat="1" x14ac:dyDescent="0.3">
      <c r="U777" s="45"/>
      <c r="V777" s="45"/>
      <c r="W777" s="45"/>
    </row>
    <row r="778" spans="21:23" s="3" customFormat="1" x14ac:dyDescent="0.3">
      <c r="U778" s="45"/>
      <c r="V778" s="45"/>
      <c r="W778" s="45"/>
    </row>
    <row r="779" spans="21:23" s="3" customFormat="1" x14ac:dyDescent="0.3">
      <c r="U779" s="45"/>
      <c r="V779" s="45"/>
      <c r="W779" s="45"/>
    </row>
    <row r="780" spans="21:23" s="3" customFormat="1" x14ac:dyDescent="0.3">
      <c r="U780" s="45"/>
      <c r="V780" s="45"/>
      <c r="W780" s="45"/>
    </row>
    <row r="781" spans="21:23" s="3" customFormat="1" x14ac:dyDescent="0.3">
      <c r="U781" s="45"/>
      <c r="V781" s="45"/>
      <c r="W781" s="45"/>
    </row>
    <row r="782" spans="21:23" s="3" customFormat="1" x14ac:dyDescent="0.3">
      <c r="U782" s="45"/>
      <c r="V782" s="45"/>
      <c r="W782" s="45"/>
    </row>
    <row r="783" spans="21:23" s="3" customFormat="1" x14ac:dyDescent="0.3">
      <c r="U783" s="45"/>
      <c r="V783" s="45"/>
      <c r="W783" s="45"/>
    </row>
    <row r="784" spans="21:23" s="3" customFormat="1" x14ac:dyDescent="0.3">
      <c r="U784" s="45"/>
      <c r="V784" s="45"/>
      <c r="W784" s="45"/>
    </row>
    <row r="785" spans="21:23" s="3" customFormat="1" x14ac:dyDescent="0.3">
      <c r="U785" s="45"/>
      <c r="V785" s="45"/>
      <c r="W785" s="45"/>
    </row>
    <row r="786" spans="21:23" s="3" customFormat="1" x14ac:dyDescent="0.3">
      <c r="U786" s="45"/>
      <c r="V786" s="45"/>
      <c r="W786" s="45"/>
    </row>
    <row r="787" spans="21:23" s="3" customFormat="1" x14ac:dyDescent="0.3">
      <c r="U787" s="45"/>
      <c r="V787" s="45"/>
      <c r="W787" s="45"/>
    </row>
    <row r="788" spans="21:23" s="3" customFormat="1" x14ac:dyDescent="0.3">
      <c r="U788" s="45"/>
      <c r="V788" s="45"/>
      <c r="W788" s="45"/>
    </row>
    <row r="789" spans="21:23" s="3" customFormat="1" x14ac:dyDescent="0.3">
      <c r="U789" s="45"/>
      <c r="V789" s="45"/>
      <c r="W789" s="45"/>
    </row>
    <row r="790" spans="21:23" s="3" customFormat="1" x14ac:dyDescent="0.3">
      <c r="U790" s="45"/>
      <c r="V790" s="45"/>
      <c r="W790" s="45"/>
    </row>
    <row r="791" spans="21:23" s="3" customFormat="1" x14ac:dyDescent="0.3">
      <c r="U791" s="45"/>
      <c r="V791" s="45"/>
      <c r="W791" s="45"/>
    </row>
    <row r="792" spans="21:23" s="3" customFormat="1" x14ac:dyDescent="0.3">
      <c r="U792" s="45"/>
      <c r="V792" s="45"/>
      <c r="W792" s="45"/>
    </row>
    <row r="793" spans="21:23" s="3" customFormat="1" x14ac:dyDescent="0.3">
      <c r="U793" s="45"/>
      <c r="V793" s="45"/>
      <c r="W793" s="45"/>
    </row>
    <row r="794" spans="21:23" s="3" customFormat="1" x14ac:dyDescent="0.3">
      <c r="U794" s="45"/>
      <c r="V794" s="45"/>
      <c r="W794" s="45"/>
    </row>
    <row r="795" spans="21:23" s="3" customFormat="1" x14ac:dyDescent="0.3">
      <c r="U795" s="45"/>
      <c r="V795" s="45"/>
      <c r="W795" s="45"/>
    </row>
    <row r="796" spans="21:23" s="3" customFormat="1" x14ac:dyDescent="0.3">
      <c r="U796" s="45"/>
      <c r="V796" s="45"/>
      <c r="W796" s="45"/>
    </row>
    <row r="797" spans="21:23" s="3" customFormat="1" x14ac:dyDescent="0.3">
      <c r="U797" s="45"/>
      <c r="V797" s="45"/>
      <c r="W797" s="45"/>
    </row>
    <row r="798" spans="21:23" s="3" customFormat="1" x14ac:dyDescent="0.3">
      <c r="U798" s="45"/>
      <c r="V798" s="45"/>
      <c r="W798" s="45"/>
    </row>
    <row r="799" spans="21:23" s="3" customFormat="1" x14ac:dyDescent="0.3">
      <c r="U799" s="45"/>
      <c r="V799" s="45"/>
      <c r="W799" s="45"/>
    </row>
    <row r="800" spans="21:23" s="3" customFormat="1" x14ac:dyDescent="0.3">
      <c r="U800" s="45"/>
      <c r="V800" s="45"/>
      <c r="W800" s="45"/>
    </row>
    <row r="801" spans="21:23" s="3" customFormat="1" x14ac:dyDescent="0.3">
      <c r="U801" s="45"/>
      <c r="V801" s="45"/>
      <c r="W801" s="45"/>
    </row>
    <row r="802" spans="21:23" s="3" customFormat="1" x14ac:dyDescent="0.3">
      <c r="U802" s="45"/>
      <c r="V802" s="45"/>
      <c r="W802" s="45"/>
    </row>
    <row r="803" spans="21:23" s="3" customFormat="1" x14ac:dyDescent="0.3">
      <c r="U803" s="45"/>
      <c r="V803" s="45"/>
      <c r="W803" s="45"/>
    </row>
    <row r="804" spans="21:23" s="3" customFormat="1" x14ac:dyDescent="0.3">
      <c r="U804" s="45"/>
      <c r="V804" s="45"/>
      <c r="W804" s="45"/>
    </row>
    <row r="805" spans="21:23" s="3" customFormat="1" x14ac:dyDescent="0.3">
      <c r="U805" s="45"/>
      <c r="V805" s="45"/>
      <c r="W805" s="45"/>
    </row>
    <row r="806" spans="21:23" s="3" customFormat="1" x14ac:dyDescent="0.3">
      <c r="U806" s="45"/>
      <c r="V806" s="45"/>
      <c r="W806" s="45"/>
    </row>
    <row r="807" spans="21:23" s="3" customFormat="1" x14ac:dyDescent="0.3">
      <c r="U807" s="45"/>
      <c r="V807" s="45"/>
      <c r="W807" s="45"/>
    </row>
    <row r="808" spans="21:23" s="3" customFormat="1" x14ac:dyDescent="0.3">
      <c r="U808" s="45"/>
      <c r="V808" s="45"/>
      <c r="W808" s="45"/>
    </row>
    <row r="809" spans="21:23" s="3" customFormat="1" x14ac:dyDescent="0.3">
      <c r="U809" s="45"/>
      <c r="V809" s="45"/>
      <c r="W809" s="45"/>
    </row>
    <row r="810" spans="21:23" s="3" customFormat="1" x14ac:dyDescent="0.3">
      <c r="U810" s="45"/>
      <c r="V810" s="45"/>
      <c r="W810" s="45"/>
    </row>
    <row r="811" spans="21:23" s="3" customFormat="1" x14ac:dyDescent="0.3">
      <c r="U811" s="45"/>
      <c r="V811" s="45"/>
      <c r="W811" s="45"/>
    </row>
    <row r="812" spans="21:23" s="3" customFormat="1" x14ac:dyDescent="0.3">
      <c r="U812" s="45"/>
      <c r="V812" s="45"/>
      <c r="W812" s="45"/>
    </row>
    <row r="813" spans="21:23" s="3" customFormat="1" x14ac:dyDescent="0.3">
      <c r="U813" s="45"/>
      <c r="V813" s="45"/>
      <c r="W813" s="45"/>
    </row>
    <row r="814" spans="21:23" s="3" customFormat="1" x14ac:dyDescent="0.3">
      <c r="U814" s="45"/>
      <c r="V814" s="45"/>
      <c r="W814" s="45"/>
    </row>
    <row r="815" spans="21:23" s="3" customFormat="1" x14ac:dyDescent="0.3">
      <c r="U815" s="45"/>
      <c r="V815" s="45"/>
      <c r="W815" s="45"/>
    </row>
    <row r="816" spans="21:23" s="3" customFormat="1" x14ac:dyDescent="0.3">
      <c r="U816" s="45"/>
      <c r="V816" s="45"/>
      <c r="W816" s="45"/>
    </row>
    <row r="817" spans="21:23" s="3" customFormat="1" x14ac:dyDescent="0.3">
      <c r="U817" s="45"/>
      <c r="V817" s="45"/>
      <c r="W817" s="45"/>
    </row>
    <row r="818" spans="21:23" s="3" customFormat="1" x14ac:dyDescent="0.3">
      <c r="U818" s="45"/>
      <c r="V818" s="45"/>
      <c r="W818" s="45"/>
    </row>
    <row r="819" spans="21:23" s="3" customFormat="1" x14ac:dyDescent="0.3">
      <c r="U819" s="45"/>
      <c r="V819" s="45"/>
      <c r="W819" s="45"/>
    </row>
    <row r="820" spans="21:23" s="3" customFormat="1" x14ac:dyDescent="0.3">
      <c r="U820" s="45"/>
      <c r="V820" s="45"/>
      <c r="W820" s="45"/>
    </row>
    <row r="821" spans="21:23" s="3" customFormat="1" x14ac:dyDescent="0.3">
      <c r="U821" s="45"/>
      <c r="V821" s="45"/>
      <c r="W821" s="45"/>
    </row>
    <row r="822" spans="21:23" s="3" customFormat="1" x14ac:dyDescent="0.3">
      <c r="U822" s="45"/>
      <c r="V822" s="45"/>
      <c r="W822" s="45"/>
    </row>
    <row r="823" spans="21:23" s="3" customFormat="1" x14ac:dyDescent="0.3">
      <c r="U823" s="45"/>
      <c r="V823" s="45"/>
      <c r="W823" s="45"/>
    </row>
    <row r="824" spans="21:23" s="3" customFormat="1" x14ac:dyDescent="0.3">
      <c r="U824" s="45"/>
      <c r="V824" s="45"/>
      <c r="W824" s="45"/>
    </row>
    <row r="825" spans="21:23" s="3" customFormat="1" x14ac:dyDescent="0.3">
      <c r="U825" s="45"/>
      <c r="V825" s="45"/>
      <c r="W825" s="45"/>
    </row>
    <row r="826" spans="21:23" s="3" customFormat="1" x14ac:dyDescent="0.3">
      <c r="U826" s="45"/>
      <c r="V826" s="45"/>
      <c r="W826" s="45"/>
    </row>
    <row r="827" spans="21:23" s="3" customFormat="1" x14ac:dyDescent="0.3">
      <c r="U827" s="45"/>
      <c r="V827" s="45"/>
      <c r="W827" s="45"/>
    </row>
    <row r="828" spans="21:23" s="3" customFormat="1" x14ac:dyDescent="0.3">
      <c r="U828" s="45"/>
      <c r="V828" s="45"/>
      <c r="W828" s="45"/>
    </row>
    <row r="829" spans="21:23" s="3" customFormat="1" x14ac:dyDescent="0.3">
      <c r="U829" s="45"/>
      <c r="V829" s="45"/>
      <c r="W829" s="45"/>
    </row>
    <row r="830" spans="21:23" s="3" customFormat="1" x14ac:dyDescent="0.3">
      <c r="U830" s="45"/>
      <c r="V830" s="45"/>
      <c r="W830" s="45"/>
    </row>
    <row r="831" spans="21:23" s="3" customFormat="1" x14ac:dyDescent="0.3">
      <c r="U831" s="45"/>
      <c r="V831" s="45"/>
      <c r="W831" s="45"/>
    </row>
    <row r="832" spans="21:23" s="3" customFormat="1" x14ac:dyDescent="0.3">
      <c r="U832" s="45"/>
      <c r="V832" s="45"/>
      <c r="W832" s="45"/>
    </row>
    <row r="833" spans="21:23" s="3" customFormat="1" x14ac:dyDescent="0.3">
      <c r="U833" s="45"/>
      <c r="V833" s="45"/>
      <c r="W833" s="45"/>
    </row>
    <row r="834" spans="21:23" s="3" customFormat="1" x14ac:dyDescent="0.3">
      <c r="U834" s="45"/>
      <c r="V834" s="45"/>
      <c r="W834" s="45"/>
    </row>
    <row r="835" spans="21:23" s="3" customFormat="1" x14ac:dyDescent="0.3">
      <c r="U835" s="45"/>
      <c r="V835" s="45"/>
      <c r="W835" s="45"/>
    </row>
    <row r="836" spans="21:23" s="3" customFormat="1" x14ac:dyDescent="0.3">
      <c r="U836" s="45"/>
      <c r="V836" s="45"/>
      <c r="W836" s="45"/>
    </row>
    <row r="837" spans="21:23" s="3" customFormat="1" x14ac:dyDescent="0.3">
      <c r="U837" s="45"/>
      <c r="V837" s="45"/>
      <c r="W837" s="45"/>
    </row>
    <row r="838" spans="21:23" s="3" customFormat="1" x14ac:dyDescent="0.3">
      <c r="U838" s="45"/>
      <c r="V838" s="45"/>
      <c r="W838" s="45"/>
    </row>
    <row r="839" spans="21:23" s="3" customFormat="1" x14ac:dyDescent="0.3">
      <c r="U839" s="45"/>
      <c r="V839" s="45"/>
      <c r="W839" s="45"/>
    </row>
    <row r="840" spans="21:23" s="3" customFormat="1" x14ac:dyDescent="0.3">
      <c r="U840" s="45"/>
      <c r="V840" s="45"/>
      <c r="W840" s="45"/>
    </row>
    <row r="841" spans="21:23" s="3" customFormat="1" x14ac:dyDescent="0.3">
      <c r="U841" s="45"/>
      <c r="V841" s="45"/>
      <c r="W841" s="45"/>
    </row>
    <row r="842" spans="21:23" s="3" customFormat="1" x14ac:dyDescent="0.3">
      <c r="U842" s="45"/>
      <c r="V842" s="45"/>
      <c r="W842" s="45"/>
    </row>
    <row r="843" spans="21:23" s="3" customFormat="1" x14ac:dyDescent="0.3">
      <c r="U843" s="45"/>
      <c r="V843" s="45"/>
      <c r="W843" s="45"/>
    </row>
    <row r="844" spans="21:23" s="3" customFormat="1" x14ac:dyDescent="0.3">
      <c r="U844" s="45"/>
      <c r="V844" s="45"/>
      <c r="W844" s="45"/>
    </row>
    <row r="845" spans="21:23" s="3" customFormat="1" x14ac:dyDescent="0.3">
      <c r="U845" s="45"/>
      <c r="V845" s="45"/>
      <c r="W845" s="45"/>
    </row>
    <row r="846" spans="21:23" s="3" customFormat="1" x14ac:dyDescent="0.3">
      <c r="U846" s="45"/>
      <c r="V846" s="45"/>
      <c r="W846" s="45"/>
    </row>
    <row r="847" spans="21:23" s="3" customFormat="1" x14ac:dyDescent="0.3">
      <c r="U847" s="45"/>
      <c r="V847" s="45"/>
      <c r="W847" s="45"/>
    </row>
    <row r="848" spans="21:23" s="3" customFormat="1" x14ac:dyDescent="0.3">
      <c r="U848" s="45"/>
      <c r="V848" s="45"/>
      <c r="W848" s="45"/>
    </row>
    <row r="849" spans="21:23" s="3" customFormat="1" x14ac:dyDescent="0.3">
      <c r="U849" s="45"/>
      <c r="V849" s="45"/>
      <c r="W849" s="45"/>
    </row>
    <row r="850" spans="21:23" s="3" customFormat="1" x14ac:dyDescent="0.3">
      <c r="U850" s="45"/>
      <c r="V850" s="45"/>
      <c r="W850" s="45"/>
    </row>
    <row r="851" spans="21:23" s="3" customFormat="1" x14ac:dyDescent="0.3">
      <c r="U851" s="45"/>
      <c r="V851" s="45"/>
      <c r="W851" s="45"/>
    </row>
    <row r="852" spans="21:23" s="3" customFormat="1" x14ac:dyDescent="0.3">
      <c r="U852" s="45"/>
      <c r="V852" s="45"/>
      <c r="W852" s="45"/>
    </row>
    <row r="853" spans="21:23" s="3" customFormat="1" x14ac:dyDescent="0.3">
      <c r="U853" s="45"/>
      <c r="V853" s="45"/>
      <c r="W853" s="45"/>
    </row>
    <row r="854" spans="21:23" s="3" customFormat="1" x14ac:dyDescent="0.3">
      <c r="U854" s="45"/>
      <c r="V854" s="45"/>
      <c r="W854" s="45"/>
    </row>
    <row r="855" spans="21:23" s="3" customFormat="1" x14ac:dyDescent="0.3">
      <c r="U855" s="45"/>
      <c r="V855" s="45"/>
      <c r="W855" s="45"/>
    </row>
    <row r="856" spans="21:23" s="3" customFormat="1" x14ac:dyDescent="0.3">
      <c r="U856" s="45"/>
      <c r="V856" s="45"/>
      <c r="W856" s="45"/>
    </row>
    <row r="857" spans="21:23" s="3" customFormat="1" x14ac:dyDescent="0.3">
      <c r="U857" s="45"/>
      <c r="V857" s="45"/>
      <c r="W857" s="45"/>
    </row>
    <row r="858" spans="21:23" s="3" customFormat="1" x14ac:dyDescent="0.3">
      <c r="U858" s="45"/>
      <c r="V858" s="45"/>
      <c r="W858" s="45"/>
    </row>
    <row r="859" spans="21:23" s="3" customFormat="1" x14ac:dyDescent="0.3">
      <c r="U859" s="45"/>
      <c r="V859" s="45"/>
      <c r="W859" s="45"/>
    </row>
    <row r="860" spans="21:23" s="3" customFormat="1" x14ac:dyDescent="0.3">
      <c r="U860" s="45"/>
      <c r="V860" s="45"/>
      <c r="W860" s="45"/>
    </row>
    <row r="861" spans="21:23" s="3" customFormat="1" x14ac:dyDescent="0.3">
      <c r="U861" s="45"/>
      <c r="V861" s="45"/>
      <c r="W861" s="45"/>
    </row>
    <row r="862" spans="21:23" s="3" customFormat="1" x14ac:dyDescent="0.3">
      <c r="U862" s="45"/>
      <c r="V862" s="45"/>
      <c r="W862" s="45"/>
    </row>
    <row r="863" spans="21:23" s="3" customFormat="1" x14ac:dyDescent="0.3">
      <c r="U863" s="45"/>
      <c r="V863" s="45"/>
      <c r="W863" s="45"/>
    </row>
    <row r="864" spans="21:23" s="3" customFormat="1" x14ac:dyDescent="0.3">
      <c r="U864" s="45"/>
      <c r="V864" s="45"/>
      <c r="W864" s="45"/>
    </row>
    <row r="865" spans="21:23" s="3" customFormat="1" x14ac:dyDescent="0.3">
      <c r="U865" s="45"/>
      <c r="V865" s="45"/>
      <c r="W865" s="45"/>
    </row>
    <row r="866" spans="21:23" s="3" customFormat="1" x14ac:dyDescent="0.3">
      <c r="U866" s="45"/>
      <c r="V866" s="45"/>
      <c r="W866" s="45"/>
    </row>
    <row r="867" spans="21:23" s="3" customFormat="1" x14ac:dyDescent="0.3">
      <c r="U867" s="45"/>
      <c r="V867" s="45"/>
      <c r="W867" s="45"/>
    </row>
    <row r="868" spans="21:23" s="3" customFormat="1" x14ac:dyDescent="0.3">
      <c r="U868" s="45"/>
      <c r="V868" s="45"/>
      <c r="W868" s="45"/>
    </row>
    <row r="869" spans="21:23" s="3" customFormat="1" x14ac:dyDescent="0.3">
      <c r="U869" s="45"/>
      <c r="V869" s="45"/>
      <c r="W869" s="45"/>
    </row>
    <row r="870" spans="21:23" s="3" customFormat="1" x14ac:dyDescent="0.3">
      <c r="U870" s="45"/>
      <c r="V870" s="45"/>
      <c r="W870" s="45"/>
    </row>
    <row r="871" spans="21:23" s="3" customFormat="1" x14ac:dyDescent="0.3">
      <c r="U871" s="45"/>
      <c r="V871" s="45"/>
      <c r="W871" s="45"/>
    </row>
    <row r="872" spans="21:23" s="3" customFormat="1" x14ac:dyDescent="0.3">
      <c r="U872" s="45"/>
      <c r="V872" s="45"/>
      <c r="W872" s="45"/>
    </row>
    <row r="873" spans="21:23" s="3" customFormat="1" x14ac:dyDescent="0.3">
      <c r="U873" s="45"/>
      <c r="V873" s="45"/>
      <c r="W873" s="45"/>
    </row>
    <row r="874" spans="21:23" s="3" customFormat="1" x14ac:dyDescent="0.3">
      <c r="U874" s="45"/>
      <c r="V874" s="45"/>
      <c r="W874" s="45"/>
    </row>
    <row r="875" spans="21:23" s="3" customFormat="1" x14ac:dyDescent="0.3">
      <c r="U875" s="45"/>
      <c r="V875" s="45"/>
      <c r="W875" s="45"/>
    </row>
    <row r="876" spans="21:23" s="3" customFormat="1" x14ac:dyDescent="0.3">
      <c r="U876" s="45"/>
      <c r="V876" s="45"/>
      <c r="W876" s="45"/>
    </row>
    <row r="877" spans="21:23" s="3" customFormat="1" x14ac:dyDescent="0.3">
      <c r="U877" s="45"/>
      <c r="V877" s="45"/>
      <c r="W877" s="45"/>
    </row>
    <row r="878" spans="21:23" s="3" customFormat="1" x14ac:dyDescent="0.3">
      <c r="U878" s="45"/>
      <c r="V878" s="45"/>
      <c r="W878" s="45"/>
    </row>
    <row r="879" spans="21:23" s="3" customFormat="1" x14ac:dyDescent="0.3">
      <c r="U879" s="45"/>
      <c r="V879" s="45"/>
      <c r="W879" s="45"/>
    </row>
    <row r="880" spans="21:23" s="3" customFormat="1" x14ac:dyDescent="0.3">
      <c r="U880" s="45"/>
      <c r="V880" s="45"/>
      <c r="W880" s="45"/>
    </row>
    <row r="881" spans="1:27" x14ac:dyDescent="0.3">
      <c r="A881" s="3"/>
      <c r="B881" s="3"/>
      <c r="C881" s="3"/>
      <c r="D881" s="3"/>
      <c r="E881" s="3"/>
      <c r="F881" s="3"/>
      <c r="G881" s="3"/>
      <c r="H881" s="3"/>
      <c r="I881" s="3"/>
      <c r="J881" s="3"/>
      <c r="K881" s="3"/>
      <c r="L881" s="3"/>
      <c r="M881" s="3"/>
      <c r="N881" s="3"/>
      <c r="O881" s="3"/>
      <c r="P881" s="3"/>
      <c r="Q881" s="3"/>
      <c r="R881" s="3"/>
      <c r="S881" s="3"/>
      <c r="T881" s="3"/>
      <c r="U881" s="45"/>
      <c r="V881" s="45"/>
      <c r="W881" s="45"/>
      <c r="X881" s="3"/>
      <c r="Y881" s="3"/>
      <c r="Z881" s="3"/>
      <c r="AA881" s="3"/>
    </row>
    <row r="882" spans="1:27" x14ac:dyDescent="0.3">
      <c r="A882" s="3"/>
      <c r="B882" s="3"/>
      <c r="C882" s="3"/>
      <c r="D882" s="3"/>
      <c r="E882" s="3"/>
      <c r="F882" s="3"/>
      <c r="G882" s="3"/>
      <c r="H882" s="3"/>
      <c r="I882" s="3"/>
      <c r="J882" s="3"/>
      <c r="K882" s="3"/>
      <c r="L882" s="3"/>
      <c r="M882" s="3"/>
      <c r="N882" s="3"/>
      <c r="O882" s="3"/>
      <c r="P882" s="3"/>
      <c r="Q882" s="3"/>
      <c r="R882" s="3"/>
      <c r="S882" s="3"/>
      <c r="T882" s="3"/>
      <c r="U882" s="45"/>
      <c r="V882" s="45"/>
      <c r="W882" s="45"/>
      <c r="X882" s="3"/>
      <c r="Y882" s="3"/>
      <c r="Z882" s="3"/>
      <c r="AA882" s="3"/>
    </row>
    <row r="883" spans="1:27" x14ac:dyDescent="0.3">
      <c r="A883" s="3"/>
      <c r="B883" s="3"/>
      <c r="C883" s="3"/>
      <c r="D883" s="3"/>
      <c r="E883" s="3"/>
      <c r="F883" s="3"/>
      <c r="G883" s="3"/>
      <c r="H883" s="3"/>
      <c r="I883" s="3"/>
      <c r="J883" s="3"/>
      <c r="K883" s="3"/>
      <c r="L883" s="3"/>
      <c r="M883" s="3"/>
      <c r="N883" s="3"/>
      <c r="O883" s="3"/>
      <c r="P883" s="3"/>
      <c r="Q883" s="3"/>
      <c r="R883" s="3"/>
      <c r="S883" s="3"/>
      <c r="T883" s="3"/>
      <c r="U883" s="45"/>
      <c r="V883" s="45"/>
      <c r="W883" s="45"/>
      <c r="X883" s="3"/>
      <c r="Y883" s="3"/>
      <c r="Z883" s="3"/>
      <c r="AA883" s="3"/>
    </row>
    <row r="884" spans="1:27" x14ac:dyDescent="0.3">
      <c r="A884" s="3"/>
      <c r="B884" s="3"/>
      <c r="C884" s="3"/>
      <c r="D884" s="3"/>
      <c r="E884" s="3"/>
      <c r="F884" s="3"/>
      <c r="G884" s="3"/>
      <c r="H884" s="3"/>
      <c r="I884" s="3"/>
      <c r="J884" s="3"/>
      <c r="K884" s="3"/>
      <c r="L884" s="3"/>
      <c r="M884" s="3"/>
      <c r="N884" s="3"/>
      <c r="O884" s="3"/>
      <c r="P884" s="3"/>
      <c r="Q884" s="3"/>
      <c r="R884" s="3"/>
      <c r="S884" s="3"/>
      <c r="T884" s="3"/>
      <c r="U884" s="45"/>
      <c r="V884" s="45"/>
      <c r="W884" s="45"/>
      <c r="X884" s="3"/>
      <c r="Y884" s="3"/>
      <c r="Z884" s="3"/>
      <c r="AA884" s="3"/>
    </row>
    <row r="885" spans="1:27" x14ac:dyDescent="0.3">
      <c r="A885" s="3"/>
      <c r="B885" s="3"/>
      <c r="C885" s="3"/>
      <c r="D885" s="3"/>
      <c r="E885" s="3"/>
      <c r="F885" s="3"/>
      <c r="G885" s="3"/>
      <c r="H885" s="3"/>
      <c r="I885" s="3"/>
      <c r="J885" s="3"/>
      <c r="K885" s="3"/>
      <c r="L885" s="3"/>
      <c r="M885" s="3"/>
      <c r="N885" s="3"/>
      <c r="O885" s="3"/>
      <c r="P885" s="3"/>
      <c r="Q885" s="3"/>
      <c r="R885" s="3"/>
      <c r="S885" s="3"/>
      <c r="T885" s="3"/>
      <c r="U885" s="45"/>
      <c r="V885" s="45"/>
      <c r="W885" s="45"/>
      <c r="X885" s="3"/>
      <c r="Y885" s="3"/>
      <c r="Z885" s="3"/>
      <c r="AA885" s="3"/>
    </row>
    <row r="886" spans="1:27" x14ac:dyDescent="0.3">
      <c r="A886" s="3"/>
      <c r="B886" s="3"/>
      <c r="C886" s="3"/>
      <c r="D886" s="3"/>
      <c r="E886" s="3"/>
      <c r="F886" s="3"/>
      <c r="G886" s="3"/>
      <c r="H886" s="3"/>
      <c r="I886" s="3"/>
      <c r="J886" s="3"/>
      <c r="K886" s="3"/>
      <c r="L886" s="3"/>
      <c r="M886" s="3"/>
      <c r="N886" s="3"/>
      <c r="O886" s="3"/>
      <c r="P886" s="3"/>
      <c r="Q886" s="3"/>
      <c r="R886" s="3"/>
      <c r="S886" s="3"/>
      <c r="T886" s="3"/>
      <c r="U886" s="45"/>
      <c r="V886" s="45"/>
      <c r="W886" s="45"/>
      <c r="X886" s="3"/>
      <c r="Y886" s="3"/>
      <c r="Z886" s="3"/>
      <c r="AA886" s="3"/>
    </row>
    <row r="887" spans="1:27" x14ac:dyDescent="0.3">
      <c r="A887" s="3"/>
      <c r="B887" s="3"/>
      <c r="C887" s="3"/>
      <c r="D887" s="3"/>
      <c r="E887" s="3"/>
      <c r="F887" s="3"/>
      <c r="G887" s="3"/>
      <c r="H887" s="3"/>
      <c r="I887" s="3"/>
      <c r="J887" s="3"/>
      <c r="K887" s="3"/>
      <c r="L887" s="3"/>
      <c r="M887" s="3"/>
      <c r="N887" s="3"/>
      <c r="O887" s="3"/>
      <c r="P887" s="3"/>
      <c r="Q887" s="3"/>
      <c r="R887" s="3"/>
      <c r="S887" s="3"/>
      <c r="T887" s="3"/>
      <c r="U887" s="45"/>
      <c r="V887" s="45"/>
      <c r="W887" s="45"/>
      <c r="X887" s="3"/>
      <c r="Y887" s="3"/>
      <c r="Z887" s="3"/>
      <c r="AA887" s="3"/>
    </row>
    <row r="888" spans="1:27" x14ac:dyDescent="0.3">
      <c r="A888" s="3"/>
      <c r="B888" s="3"/>
      <c r="C888" s="3"/>
      <c r="D888" s="3"/>
      <c r="E888" s="3"/>
      <c r="F888" s="3"/>
      <c r="G888" s="3"/>
      <c r="H888" s="3"/>
      <c r="I888" s="3"/>
      <c r="J888" s="3"/>
      <c r="K888" s="3"/>
      <c r="L888" s="3"/>
      <c r="M888" s="3"/>
      <c r="N888" s="3"/>
      <c r="O888" s="3"/>
      <c r="P888" s="3"/>
      <c r="Q888" s="3"/>
      <c r="R888" s="3"/>
      <c r="S888" s="3"/>
      <c r="T888" s="3"/>
      <c r="U888" s="45"/>
      <c r="V888" s="45"/>
      <c r="W888" s="45"/>
      <c r="X888" s="3"/>
      <c r="Y888" s="3"/>
      <c r="Z888" s="3"/>
      <c r="AA888" s="3"/>
    </row>
    <row r="889" spans="1:27" x14ac:dyDescent="0.3">
      <c r="A889" s="42"/>
      <c r="B889" s="42"/>
      <c r="C889" s="42"/>
      <c r="D889" s="42"/>
      <c r="E889" s="42"/>
      <c r="F889" s="42"/>
      <c r="G889" s="42"/>
      <c r="H889" s="42">
        <f t="shared" ref="H889:H915" si="23">F889+G889/2</f>
        <v>0</v>
      </c>
      <c r="I889" s="42"/>
      <c r="J889" s="42"/>
      <c r="K889" s="42"/>
      <c r="L889" s="42"/>
      <c r="M889" s="42">
        <f t="shared" ref="M889:M915" si="24">K889+L889/2</f>
        <v>0</v>
      </c>
      <c r="N889" s="42">
        <f t="shared" ref="N889:N896" si="25">(E889+J889)/2</f>
        <v>0</v>
      </c>
      <c r="O889" s="42">
        <f t="shared" ref="O889:O915" si="26">H889+M889/2</f>
        <v>0</v>
      </c>
      <c r="P889" s="42"/>
      <c r="Q889" s="42"/>
      <c r="R889" s="42"/>
      <c r="S889" s="42"/>
      <c r="T889" s="42">
        <f t="shared" ref="T889:T915" si="27">R889+S889/2</f>
        <v>0</v>
      </c>
      <c r="U889" s="46"/>
      <c r="V889" s="46">
        <f t="shared" ref="V889:V915" si="28">O889+T889/2</f>
        <v>0</v>
      </c>
      <c r="W889" s="47"/>
      <c r="X889" s="42"/>
      <c r="Y889" s="42"/>
      <c r="Z889" s="42"/>
      <c r="AA889" s="42"/>
    </row>
    <row r="890" spans="1:27" x14ac:dyDescent="0.3">
      <c r="H890" s="2">
        <f t="shared" si="23"/>
        <v>0</v>
      </c>
      <c r="M890" s="2">
        <f t="shared" si="24"/>
        <v>0</v>
      </c>
      <c r="N890" s="2">
        <f t="shared" si="25"/>
        <v>0</v>
      </c>
      <c r="O890" s="2">
        <f t="shared" si="26"/>
        <v>0</v>
      </c>
      <c r="T890" s="2">
        <f t="shared" si="27"/>
        <v>0</v>
      </c>
      <c r="V890" s="48">
        <f t="shared" si="28"/>
        <v>0</v>
      </c>
    </row>
    <row r="891" spans="1:27" x14ac:dyDescent="0.3">
      <c r="H891" s="2">
        <f t="shared" si="23"/>
        <v>0</v>
      </c>
      <c r="M891" s="2">
        <f t="shared" si="24"/>
        <v>0</v>
      </c>
      <c r="N891" s="2">
        <f t="shared" si="25"/>
        <v>0</v>
      </c>
      <c r="O891" s="2">
        <f t="shared" si="26"/>
        <v>0</v>
      </c>
      <c r="T891" s="2">
        <f t="shared" si="27"/>
        <v>0</v>
      </c>
      <c r="V891" s="48">
        <f t="shared" si="28"/>
        <v>0</v>
      </c>
    </row>
    <row r="892" spans="1:27" x14ac:dyDescent="0.3">
      <c r="H892" s="2">
        <f t="shared" si="23"/>
        <v>0</v>
      </c>
      <c r="M892" s="2">
        <f t="shared" si="24"/>
        <v>0</v>
      </c>
      <c r="N892" s="2">
        <f t="shared" si="25"/>
        <v>0</v>
      </c>
      <c r="O892" s="2">
        <f t="shared" si="26"/>
        <v>0</v>
      </c>
      <c r="T892" s="2">
        <f t="shared" si="27"/>
        <v>0</v>
      </c>
      <c r="V892" s="48">
        <f t="shared" si="28"/>
        <v>0</v>
      </c>
    </row>
    <row r="893" spans="1:27" x14ac:dyDescent="0.3">
      <c r="H893" s="2">
        <f t="shared" si="23"/>
        <v>0</v>
      </c>
      <c r="M893" s="2">
        <f t="shared" si="24"/>
        <v>0</v>
      </c>
      <c r="N893" s="2">
        <f t="shared" si="25"/>
        <v>0</v>
      </c>
      <c r="O893" s="2">
        <f t="shared" si="26"/>
        <v>0</v>
      </c>
      <c r="T893" s="2">
        <f t="shared" si="27"/>
        <v>0</v>
      </c>
      <c r="V893" s="48">
        <f t="shared" si="28"/>
        <v>0</v>
      </c>
    </row>
    <row r="894" spans="1:27" x14ac:dyDescent="0.3">
      <c r="H894" s="2">
        <f t="shared" si="23"/>
        <v>0</v>
      </c>
      <c r="M894" s="2">
        <f t="shared" si="24"/>
        <v>0</v>
      </c>
      <c r="N894" s="2">
        <f t="shared" si="25"/>
        <v>0</v>
      </c>
      <c r="O894" s="2">
        <f t="shared" si="26"/>
        <v>0</v>
      </c>
      <c r="T894" s="2">
        <f t="shared" si="27"/>
        <v>0</v>
      </c>
      <c r="V894" s="48">
        <f t="shared" si="28"/>
        <v>0</v>
      </c>
    </row>
    <row r="895" spans="1:27" x14ac:dyDescent="0.3">
      <c r="H895" s="2">
        <f t="shared" si="23"/>
        <v>0</v>
      </c>
      <c r="M895" s="2">
        <f t="shared" si="24"/>
        <v>0</v>
      </c>
      <c r="N895" s="2">
        <f t="shared" si="25"/>
        <v>0</v>
      </c>
      <c r="O895" s="2">
        <f t="shared" si="26"/>
        <v>0</v>
      </c>
      <c r="T895" s="2">
        <f t="shared" si="27"/>
        <v>0</v>
      </c>
      <c r="V895" s="48">
        <f t="shared" si="28"/>
        <v>0</v>
      </c>
    </row>
    <row r="896" spans="1:27" x14ac:dyDescent="0.3">
      <c r="H896" s="2">
        <f t="shared" si="23"/>
        <v>0</v>
      </c>
      <c r="M896" s="2">
        <f t="shared" si="24"/>
        <v>0</v>
      </c>
      <c r="N896" s="2">
        <f t="shared" si="25"/>
        <v>0</v>
      </c>
      <c r="O896" s="2">
        <f t="shared" si="26"/>
        <v>0</v>
      </c>
      <c r="T896" s="2">
        <f t="shared" si="27"/>
        <v>0</v>
      </c>
      <c r="V896" s="48">
        <f t="shared" si="28"/>
        <v>0</v>
      </c>
    </row>
    <row r="897" spans="8:22" x14ac:dyDescent="0.3">
      <c r="H897" s="2">
        <f t="shared" si="23"/>
        <v>0</v>
      </c>
      <c r="M897" s="2">
        <f t="shared" si="24"/>
        <v>0</v>
      </c>
      <c r="N897" s="2">
        <f t="shared" ref="N897:N960" si="29">(E897+J897)/2</f>
        <v>0</v>
      </c>
      <c r="O897" s="2">
        <f t="shared" si="26"/>
        <v>0</v>
      </c>
      <c r="T897" s="2">
        <f t="shared" si="27"/>
        <v>0</v>
      </c>
      <c r="V897" s="48">
        <f t="shared" si="28"/>
        <v>0</v>
      </c>
    </row>
    <row r="898" spans="8:22" x14ac:dyDescent="0.3">
      <c r="H898" s="2">
        <f t="shared" si="23"/>
        <v>0</v>
      </c>
      <c r="M898" s="2">
        <f t="shared" si="24"/>
        <v>0</v>
      </c>
      <c r="N898" s="2">
        <f t="shared" si="29"/>
        <v>0</v>
      </c>
      <c r="O898" s="2">
        <f t="shared" si="26"/>
        <v>0</v>
      </c>
      <c r="T898" s="2">
        <f t="shared" si="27"/>
        <v>0</v>
      </c>
      <c r="V898" s="48">
        <f t="shared" si="28"/>
        <v>0</v>
      </c>
    </row>
    <row r="899" spans="8:22" x14ac:dyDescent="0.3">
      <c r="H899" s="2">
        <f t="shared" si="23"/>
        <v>0</v>
      </c>
      <c r="M899" s="2">
        <f t="shared" si="24"/>
        <v>0</v>
      </c>
      <c r="N899" s="2">
        <f t="shared" si="29"/>
        <v>0</v>
      </c>
      <c r="O899" s="2">
        <f t="shared" si="26"/>
        <v>0</v>
      </c>
      <c r="T899" s="2">
        <f t="shared" si="27"/>
        <v>0</v>
      </c>
      <c r="V899" s="48">
        <f t="shared" si="28"/>
        <v>0</v>
      </c>
    </row>
    <row r="900" spans="8:22" x14ac:dyDescent="0.3">
      <c r="H900" s="2">
        <f t="shared" si="23"/>
        <v>0</v>
      </c>
      <c r="M900" s="2">
        <f t="shared" si="24"/>
        <v>0</v>
      </c>
      <c r="N900" s="2">
        <f t="shared" si="29"/>
        <v>0</v>
      </c>
      <c r="O900" s="2">
        <f t="shared" si="26"/>
        <v>0</v>
      </c>
      <c r="T900" s="2">
        <f t="shared" si="27"/>
        <v>0</v>
      </c>
      <c r="V900" s="48">
        <f t="shared" si="28"/>
        <v>0</v>
      </c>
    </row>
    <row r="901" spans="8:22" x14ac:dyDescent="0.3">
      <c r="H901" s="2">
        <f t="shared" si="23"/>
        <v>0</v>
      </c>
      <c r="M901" s="2">
        <f t="shared" si="24"/>
        <v>0</v>
      </c>
      <c r="N901" s="2">
        <f t="shared" si="29"/>
        <v>0</v>
      </c>
      <c r="O901" s="2">
        <f t="shared" si="26"/>
        <v>0</v>
      </c>
      <c r="T901" s="2">
        <f t="shared" si="27"/>
        <v>0</v>
      </c>
      <c r="V901" s="48">
        <f t="shared" si="28"/>
        <v>0</v>
      </c>
    </row>
    <row r="902" spans="8:22" x14ac:dyDescent="0.3">
      <c r="H902" s="2">
        <f t="shared" si="23"/>
        <v>0</v>
      </c>
      <c r="M902" s="2">
        <f t="shared" si="24"/>
        <v>0</v>
      </c>
      <c r="N902" s="2">
        <f t="shared" si="29"/>
        <v>0</v>
      </c>
      <c r="O902" s="2">
        <f t="shared" si="26"/>
        <v>0</v>
      </c>
      <c r="T902" s="2">
        <f t="shared" si="27"/>
        <v>0</v>
      </c>
      <c r="V902" s="48">
        <f t="shared" si="28"/>
        <v>0</v>
      </c>
    </row>
    <row r="903" spans="8:22" x14ac:dyDescent="0.3">
      <c r="H903" s="2">
        <f t="shared" si="23"/>
        <v>0</v>
      </c>
      <c r="M903" s="2">
        <f t="shared" si="24"/>
        <v>0</v>
      </c>
      <c r="N903" s="2">
        <f t="shared" si="29"/>
        <v>0</v>
      </c>
      <c r="O903" s="2">
        <f t="shared" si="26"/>
        <v>0</v>
      </c>
      <c r="T903" s="2">
        <f t="shared" si="27"/>
        <v>0</v>
      </c>
      <c r="V903" s="48">
        <f t="shared" si="28"/>
        <v>0</v>
      </c>
    </row>
    <row r="904" spans="8:22" x14ac:dyDescent="0.3">
      <c r="H904" s="2">
        <f t="shared" si="23"/>
        <v>0</v>
      </c>
      <c r="M904" s="2">
        <f t="shared" si="24"/>
        <v>0</v>
      </c>
      <c r="N904" s="2">
        <f t="shared" si="29"/>
        <v>0</v>
      </c>
      <c r="O904" s="2">
        <f t="shared" si="26"/>
        <v>0</v>
      </c>
      <c r="T904" s="2">
        <f t="shared" si="27"/>
        <v>0</v>
      </c>
      <c r="V904" s="48">
        <f t="shared" si="28"/>
        <v>0</v>
      </c>
    </row>
    <row r="905" spans="8:22" x14ac:dyDescent="0.3">
      <c r="H905" s="2">
        <f t="shared" si="23"/>
        <v>0</v>
      </c>
      <c r="M905" s="2">
        <f t="shared" si="24"/>
        <v>0</v>
      </c>
      <c r="N905" s="2">
        <f t="shared" si="29"/>
        <v>0</v>
      </c>
      <c r="O905" s="2">
        <f t="shared" si="26"/>
        <v>0</v>
      </c>
      <c r="T905" s="2">
        <f t="shared" si="27"/>
        <v>0</v>
      </c>
      <c r="V905" s="48">
        <f t="shared" si="28"/>
        <v>0</v>
      </c>
    </row>
    <row r="906" spans="8:22" x14ac:dyDescent="0.3">
      <c r="H906" s="2">
        <f t="shared" si="23"/>
        <v>0</v>
      </c>
      <c r="M906" s="2">
        <f t="shared" si="24"/>
        <v>0</v>
      </c>
      <c r="N906" s="2">
        <f t="shared" si="29"/>
        <v>0</v>
      </c>
      <c r="O906" s="2">
        <f t="shared" si="26"/>
        <v>0</v>
      </c>
      <c r="T906" s="2">
        <f t="shared" si="27"/>
        <v>0</v>
      </c>
      <c r="V906" s="48">
        <f t="shared" si="28"/>
        <v>0</v>
      </c>
    </row>
    <row r="907" spans="8:22" x14ac:dyDescent="0.3">
      <c r="H907" s="2">
        <f t="shared" si="23"/>
        <v>0</v>
      </c>
      <c r="M907" s="2">
        <f t="shared" si="24"/>
        <v>0</v>
      </c>
      <c r="N907" s="2">
        <f t="shared" si="29"/>
        <v>0</v>
      </c>
      <c r="O907" s="2">
        <f t="shared" si="26"/>
        <v>0</v>
      </c>
      <c r="T907" s="2">
        <f t="shared" si="27"/>
        <v>0</v>
      </c>
      <c r="V907" s="48">
        <f t="shared" si="28"/>
        <v>0</v>
      </c>
    </row>
    <row r="908" spans="8:22" x14ac:dyDescent="0.3">
      <c r="H908" s="2">
        <f t="shared" si="23"/>
        <v>0</v>
      </c>
      <c r="M908" s="2">
        <f t="shared" si="24"/>
        <v>0</v>
      </c>
      <c r="N908" s="2">
        <f t="shared" si="29"/>
        <v>0</v>
      </c>
      <c r="O908" s="2">
        <f t="shared" si="26"/>
        <v>0</v>
      </c>
      <c r="T908" s="2">
        <f t="shared" si="27"/>
        <v>0</v>
      </c>
      <c r="V908" s="48">
        <f t="shared" si="28"/>
        <v>0</v>
      </c>
    </row>
    <row r="909" spans="8:22" x14ac:dyDescent="0.3">
      <c r="H909" s="2">
        <f t="shared" si="23"/>
        <v>0</v>
      </c>
      <c r="M909" s="2">
        <f t="shared" si="24"/>
        <v>0</v>
      </c>
      <c r="N909" s="2">
        <f t="shared" si="29"/>
        <v>0</v>
      </c>
      <c r="O909" s="2">
        <f t="shared" si="26"/>
        <v>0</v>
      </c>
      <c r="T909" s="2">
        <f t="shared" si="27"/>
        <v>0</v>
      </c>
      <c r="V909" s="48">
        <f t="shared" si="28"/>
        <v>0</v>
      </c>
    </row>
    <row r="910" spans="8:22" x14ac:dyDescent="0.3">
      <c r="H910" s="2">
        <f t="shared" si="23"/>
        <v>0</v>
      </c>
      <c r="M910" s="2">
        <f t="shared" si="24"/>
        <v>0</v>
      </c>
      <c r="N910" s="2">
        <f t="shared" si="29"/>
        <v>0</v>
      </c>
      <c r="O910" s="2">
        <f t="shared" si="26"/>
        <v>0</v>
      </c>
      <c r="T910" s="2">
        <f t="shared" si="27"/>
        <v>0</v>
      </c>
      <c r="V910" s="48">
        <f t="shared" si="28"/>
        <v>0</v>
      </c>
    </row>
    <row r="911" spans="8:22" x14ac:dyDescent="0.3">
      <c r="H911" s="2">
        <f t="shared" si="23"/>
        <v>0</v>
      </c>
      <c r="M911" s="2">
        <f t="shared" si="24"/>
        <v>0</v>
      </c>
      <c r="N911" s="2">
        <f t="shared" si="29"/>
        <v>0</v>
      </c>
      <c r="O911" s="2">
        <f t="shared" si="26"/>
        <v>0</v>
      </c>
      <c r="T911" s="2">
        <f t="shared" si="27"/>
        <v>0</v>
      </c>
      <c r="V911" s="48">
        <f t="shared" si="28"/>
        <v>0</v>
      </c>
    </row>
    <row r="912" spans="8:22" x14ac:dyDescent="0.3">
      <c r="H912" s="2">
        <f t="shared" si="23"/>
        <v>0</v>
      </c>
      <c r="M912" s="2">
        <f t="shared" si="24"/>
        <v>0</v>
      </c>
      <c r="N912" s="2">
        <f t="shared" si="29"/>
        <v>0</v>
      </c>
      <c r="O912" s="2">
        <f t="shared" si="26"/>
        <v>0</v>
      </c>
      <c r="T912" s="2">
        <f t="shared" si="27"/>
        <v>0</v>
      </c>
      <c r="V912" s="48">
        <f t="shared" si="28"/>
        <v>0</v>
      </c>
    </row>
    <row r="913" spans="8:22" x14ac:dyDescent="0.3">
      <c r="H913" s="2">
        <f t="shared" si="23"/>
        <v>0</v>
      </c>
      <c r="M913" s="2">
        <f t="shared" si="24"/>
        <v>0</v>
      </c>
      <c r="N913" s="2">
        <f t="shared" si="29"/>
        <v>0</v>
      </c>
      <c r="O913" s="2">
        <f t="shared" si="26"/>
        <v>0</v>
      </c>
      <c r="T913" s="2">
        <f t="shared" si="27"/>
        <v>0</v>
      </c>
      <c r="V913" s="48">
        <f t="shared" si="28"/>
        <v>0</v>
      </c>
    </row>
    <row r="914" spans="8:22" x14ac:dyDescent="0.3">
      <c r="H914" s="2">
        <f t="shared" si="23"/>
        <v>0</v>
      </c>
      <c r="M914" s="2">
        <f t="shared" si="24"/>
        <v>0</v>
      </c>
      <c r="N914" s="2">
        <f t="shared" si="29"/>
        <v>0</v>
      </c>
      <c r="O914" s="2">
        <f t="shared" si="26"/>
        <v>0</v>
      </c>
      <c r="T914" s="2">
        <f t="shared" si="27"/>
        <v>0</v>
      </c>
      <c r="V914" s="48">
        <f t="shared" si="28"/>
        <v>0</v>
      </c>
    </row>
    <row r="915" spans="8:22" x14ac:dyDescent="0.3">
      <c r="H915" s="2">
        <f t="shared" si="23"/>
        <v>0</v>
      </c>
      <c r="M915" s="2">
        <f t="shared" si="24"/>
        <v>0</v>
      </c>
      <c r="N915" s="2">
        <f t="shared" si="29"/>
        <v>0</v>
      </c>
      <c r="O915" s="2">
        <f t="shared" si="26"/>
        <v>0</v>
      </c>
      <c r="T915" s="2">
        <f t="shared" si="27"/>
        <v>0</v>
      </c>
      <c r="V915" s="48">
        <f t="shared" si="28"/>
        <v>0</v>
      </c>
    </row>
    <row r="916" spans="8:22" x14ac:dyDescent="0.3">
      <c r="H916" s="2">
        <f t="shared" ref="H916:H979" si="30">F916+G916/2</f>
        <v>0</v>
      </c>
      <c r="M916" s="2">
        <f t="shared" ref="M916:M979" si="31">K916+L916/2</f>
        <v>0</v>
      </c>
      <c r="N916" s="2">
        <f t="shared" si="29"/>
        <v>0</v>
      </c>
      <c r="O916" s="2">
        <f t="shared" ref="O916:O965" si="32">H916+M916/2</f>
        <v>0</v>
      </c>
      <c r="T916" s="2">
        <f t="shared" ref="T916:T979" si="33">R916+S916/2</f>
        <v>0</v>
      </c>
      <c r="V916" s="48">
        <f t="shared" ref="V916:V979" si="34">O916+T916/2</f>
        <v>0</v>
      </c>
    </row>
    <row r="917" spans="8:22" x14ac:dyDescent="0.3">
      <c r="H917" s="2">
        <f t="shared" si="30"/>
        <v>0</v>
      </c>
      <c r="M917" s="2">
        <f t="shared" si="31"/>
        <v>0</v>
      </c>
      <c r="N917" s="2">
        <f t="shared" si="29"/>
        <v>0</v>
      </c>
      <c r="O917" s="2">
        <f t="shared" si="32"/>
        <v>0</v>
      </c>
      <c r="T917" s="2">
        <f t="shared" si="33"/>
        <v>0</v>
      </c>
      <c r="V917" s="48">
        <f t="shared" si="34"/>
        <v>0</v>
      </c>
    </row>
    <row r="918" spans="8:22" x14ac:dyDescent="0.3">
      <c r="H918" s="2">
        <f t="shared" si="30"/>
        <v>0</v>
      </c>
      <c r="M918" s="2">
        <f t="shared" si="31"/>
        <v>0</v>
      </c>
      <c r="N918" s="2">
        <f t="shared" si="29"/>
        <v>0</v>
      </c>
      <c r="O918" s="2">
        <f t="shared" si="32"/>
        <v>0</v>
      </c>
      <c r="T918" s="2">
        <f t="shared" si="33"/>
        <v>0</v>
      </c>
      <c r="V918" s="48">
        <f t="shared" si="34"/>
        <v>0</v>
      </c>
    </row>
    <row r="919" spans="8:22" x14ac:dyDescent="0.3">
      <c r="H919" s="2">
        <f t="shared" si="30"/>
        <v>0</v>
      </c>
      <c r="M919" s="2">
        <f t="shared" si="31"/>
        <v>0</v>
      </c>
      <c r="N919" s="2">
        <f t="shared" si="29"/>
        <v>0</v>
      </c>
      <c r="O919" s="2">
        <f t="shared" si="32"/>
        <v>0</v>
      </c>
      <c r="T919" s="2">
        <f t="shared" si="33"/>
        <v>0</v>
      </c>
      <c r="V919" s="48">
        <f t="shared" si="34"/>
        <v>0</v>
      </c>
    </row>
    <row r="920" spans="8:22" x14ac:dyDescent="0.3">
      <c r="H920" s="2">
        <f t="shared" si="30"/>
        <v>0</v>
      </c>
      <c r="M920" s="2">
        <f t="shared" si="31"/>
        <v>0</v>
      </c>
      <c r="N920" s="2">
        <f t="shared" si="29"/>
        <v>0</v>
      </c>
      <c r="O920" s="2">
        <f t="shared" si="32"/>
        <v>0</v>
      </c>
      <c r="T920" s="2">
        <f t="shared" si="33"/>
        <v>0</v>
      </c>
      <c r="V920" s="48">
        <f t="shared" si="34"/>
        <v>0</v>
      </c>
    </row>
    <row r="921" spans="8:22" x14ac:dyDescent="0.3">
      <c r="H921" s="2">
        <f t="shared" si="30"/>
        <v>0</v>
      </c>
      <c r="M921" s="2">
        <f t="shared" si="31"/>
        <v>0</v>
      </c>
      <c r="N921" s="2">
        <f t="shared" si="29"/>
        <v>0</v>
      </c>
      <c r="O921" s="2">
        <f t="shared" si="32"/>
        <v>0</v>
      </c>
      <c r="T921" s="2">
        <f t="shared" si="33"/>
        <v>0</v>
      </c>
      <c r="V921" s="48">
        <f t="shared" si="34"/>
        <v>0</v>
      </c>
    </row>
    <row r="922" spans="8:22" x14ac:dyDescent="0.3">
      <c r="H922" s="2">
        <f t="shared" si="30"/>
        <v>0</v>
      </c>
      <c r="M922" s="2">
        <f t="shared" si="31"/>
        <v>0</v>
      </c>
      <c r="N922" s="2">
        <f t="shared" si="29"/>
        <v>0</v>
      </c>
      <c r="O922" s="2">
        <f t="shared" si="32"/>
        <v>0</v>
      </c>
      <c r="T922" s="2">
        <f t="shared" si="33"/>
        <v>0</v>
      </c>
      <c r="V922" s="48">
        <f t="shared" si="34"/>
        <v>0</v>
      </c>
    </row>
    <row r="923" spans="8:22" x14ac:dyDescent="0.3">
      <c r="H923" s="2">
        <f t="shared" si="30"/>
        <v>0</v>
      </c>
      <c r="M923" s="2">
        <f t="shared" si="31"/>
        <v>0</v>
      </c>
      <c r="N923" s="2">
        <f t="shared" si="29"/>
        <v>0</v>
      </c>
      <c r="O923" s="2">
        <f t="shared" si="32"/>
        <v>0</v>
      </c>
      <c r="T923" s="2">
        <f t="shared" si="33"/>
        <v>0</v>
      </c>
      <c r="V923" s="48">
        <f t="shared" si="34"/>
        <v>0</v>
      </c>
    </row>
    <row r="924" spans="8:22" x14ac:dyDescent="0.3">
      <c r="H924" s="2">
        <f t="shared" si="30"/>
        <v>0</v>
      </c>
      <c r="M924" s="2">
        <f t="shared" si="31"/>
        <v>0</v>
      </c>
      <c r="N924" s="2">
        <f t="shared" si="29"/>
        <v>0</v>
      </c>
      <c r="O924" s="2">
        <f t="shared" si="32"/>
        <v>0</v>
      </c>
      <c r="T924" s="2">
        <f t="shared" si="33"/>
        <v>0</v>
      </c>
      <c r="V924" s="48">
        <f t="shared" si="34"/>
        <v>0</v>
      </c>
    </row>
    <row r="925" spans="8:22" x14ac:dyDescent="0.3">
      <c r="H925" s="2">
        <f t="shared" si="30"/>
        <v>0</v>
      </c>
      <c r="M925" s="2">
        <f t="shared" si="31"/>
        <v>0</v>
      </c>
      <c r="N925" s="2">
        <f t="shared" si="29"/>
        <v>0</v>
      </c>
      <c r="O925" s="2">
        <f t="shared" si="32"/>
        <v>0</v>
      </c>
      <c r="T925" s="2">
        <f t="shared" si="33"/>
        <v>0</v>
      </c>
      <c r="V925" s="48">
        <f t="shared" si="34"/>
        <v>0</v>
      </c>
    </row>
    <row r="926" spans="8:22" x14ac:dyDescent="0.3">
      <c r="H926" s="2">
        <f t="shared" si="30"/>
        <v>0</v>
      </c>
      <c r="M926" s="2">
        <f t="shared" si="31"/>
        <v>0</v>
      </c>
      <c r="N926" s="2">
        <f t="shared" si="29"/>
        <v>0</v>
      </c>
      <c r="O926" s="2">
        <f t="shared" si="32"/>
        <v>0</v>
      </c>
      <c r="T926" s="2">
        <f t="shared" si="33"/>
        <v>0</v>
      </c>
      <c r="V926" s="48">
        <f t="shared" si="34"/>
        <v>0</v>
      </c>
    </row>
    <row r="927" spans="8:22" x14ac:dyDescent="0.3">
      <c r="H927" s="2">
        <f t="shared" si="30"/>
        <v>0</v>
      </c>
      <c r="M927" s="2">
        <f t="shared" si="31"/>
        <v>0</v>
      </c>
      <c r="N927" s="2">
        <f t="shared" si="29"/>
        <v>0</v>
      </c>
      <c r="O927" s="2">
        <f t="shared" si="32"/>
        <v>0</v>
      </c>
      <c r="T927" s="2">
        <f t="shared" si="33"/>
        <v>0</v>
      </c>
      <c r="V927" s="48">
        <f t="shared" si="34"/>
        <v>0</v>
      </c>
    </row>
    <row r="928" spans="8:22" x14ac:dyDescent="0.3">
      <c r="H928" s="2">
        <f t="shared" si="30"/>
        <v>0</v>
      </c>
      <c r="M928" s="2">
        <f t="shared" si="31"/>
        <v>0</v>
      </c>
      <c r="N928" s="2">
        <f t="shared" si="29"/>
        <v>0</v>
      </c>
      <c r="O928" s="2">
        <f t="shared" si="32"/>
        <v>0</v>
      </c>
      <c r="T928" s="2">
        <f t="shared" si="33"/>
        <v>0</v>
      </c>
      <c r="V928" s="48">
        <f t="shared" si="34"/>
        <v>0</v>
      </c>
    </row>
    <row r="929" spans="8:22" x14ac:dyDescent="0.3">
      <c r="H929" s="2">
        <f t="shared" si="30"/>
        <v>0</v>
      </c>
      <c r="M929" s="2">
        <f t="shared" si="31"/>
        <v>0</v>
      </c>
      <c r="N929" s="2">
        <f t="shared" si="29"/>
        <v>0</v>
      </c>
      <c r="O929" s="2">
        <f t="shared" si="32"/>
        <v>0</v>
      </c>
      <c r="T929" s="2">
        <f t="shared" si="33"/>
        <v>0</v>
      </c>
      <c r="V929" s="48">
        <f t="shared" si="34"/>
        <v>0</v>
      </c>
    </row>
    <row r="930" spans="8:22" x14ac:dyDescent="0.3">
      <c r="H930" s="2">
        <f t="shared" si="30"/>
        <v>0</v>
      </c>
      <c r="M930" s="2">
        <f t="shared" si="31"/>
        <v>0</v>
      </c>
      <c r="N930" s="2">
        <f t="shared" si="29"/>
        <v>0</v>
      </c>
      <c r="O930" s="2">
        <f t="shared" si="32"/>
        <v>0</v>
      </c>
      <c r="T930" s="2">
        <f t="shared" si="33"/>
        <v>0</v>
      </c>
      <c r="V930" s="48">
        <f t="shared" si="34"/>
        <v>0</v>
      </c>
    </row>
    <row r="931" spans="8:22" x14ac:dyDescent="0.3">
      <c r="H931" s="2">
        <f t="shared" si="30"/>
        <v>0</v>
      </c>
      <c r="M931" s="2">
        <f t="shared" si="31"/>
        <v>0</v>
      </c>
      <c r="N931" s="2">
        <f t="shared" si="29"/>
        <v>0</v>
      </c>
      <c r="O931" s="2">
        <f t="shared" si="32"/>
        <v>0</v>
      </c>
      <c r="T931" s="2">
        <f t="shared" si="33"/>
        <v>0</v>
      </c>
      <c r="V931" s="48">
        <f t="shared" si="34"/>
        <v>0</v>
      </c>
    </row>
    <row r="932" spans="8:22" x14ac:dyDescent="0.3">
      <c r="H932" s="2">
        <f t="shared" si="30"/>
        <v>0</v>
      </c>
      <c r="M932" s="2">
        <f t="shared" si="31"/>
        <v>0</v>
      </c>
      <c r="N932" s="2">
        <f t="shared" si="29"/>
        <v>0</v>
      </c>
      <c r="O932" s="2">
        <f t="shared" si="32"/>
        <v>0</v>
      </c>
      <c r="T932" s="2">
        <f t="shared" si="33"/>
        <v>0</v>
      </c>
      <c r="V932" s="48">
        <f t="shared" si="34"/>
        <v>0</v>
      </c>
    </row>
    <row r="933" spans="8:22" x14ac:dyDescent="0.3">
      <c r="H933" s="2">
        <f t="shared" si="30"/>
        <v>0</v>
      </c>
      <c r="M933" s="2">
        <f t="shared" si="31"/>
        <v>0</v>
      </c>
      <c r="N933" s="2">
        <f t="shared" si="29"/>
        <v>0</v>
      </c>
      <c r="O933" s="2">
        <f t="shared" si="32"/>
        <v>0</v>
      </c>
      <c r="T933" s="2">
        <f t="shared" si="33"/>
        <v>0</v>
      </c>
      <c r="V933" s="48">
        <f t="shared" si="34"/>
        <v>0</v>
      </c>
    </row>
    <row r="934" spans="8:22" x14ac:dyDescent="0.3">
      <c r="H934" s="2">
        <f t="shared" si="30"/>
        <v>0</v>
      </c>
      <c r="M934" s="2">
        <f t="shared" si="31"/>
        <v>0</v>
      </c>
      <c r="N934" s="2">
        <f t="shared" si="29"/>
        <v>0</v>
      </c>
      <c r="O934" s="2">
        <f t="shared" si="32"/>
        <v>0</v>
      </c>
      <c r="T934" s="2">
        <f t="shared" si="33"/>
        <v>0</v>
      </c>
      <c r="V934" s="48">
        <f t="shared" si="34"/>
        <v>0</v>
      </c>
    </row>
    <row r="935" spans="8:22" x14ac:dyDescent="0.3">
      <c r="H935" s="2">
        <f t="shared" si="30"/>
        <v>0</v>
      </c>
      <c r="M935" s="2">
        <f t="shared" si="31"/>
        <v>0</v>
      </c>
      <c r="N935" s="2">
        <f t="shared" si="29"/>
        <v>0</v>
      </c>
      <c r="O935" s="2">
        <f t="shared" si="32"/>
        <v>0</v>
      </c>
      <c r="T935" s="2">
        <f t="shared" si="33"/>
        <v>0</v>
      </c>
      <c r="V935" s="48">
        <f t="shared" si="34"/>
        <v>0</v>
      </c>
    </row>
    <row r="936" spans="8:22" x14ac:dyDescent="0.3">
      <c r="H936" s="2">
        <f t="shared" si="30"/>
        <v>0</v>
      </c>
      <c r="M936" s="2">
        <f t="shared" si="31"/>
        <v>0</v>
      </c>
      <c r="N936" s="2">
        <f t="shared" si="29"/>
        <v>0</v>
      </c>
      <c r="O936" s="2">
        <f t="shared" si="32"/>
        <v>0</v>
      </c>
      <c r="T936" s="2">
        <f t="shared" si="33"/>
        <v>0</v>
      </c>
      <c r="V936" s="48">
        <f t="shared" si="34"/>
        <v>0</v>
      </c>
    </row>
    <row r="937" spans="8:22" x14ac:dyDescent="0.3">
      <c r="H937" s="2">
        <f t="shared" si="30"/>
        <v>0</v>
      </c>
      <c r="M937" s="2">
        <f t="shared" si="31"/>
        <v>0</v>
      </c>
      <c r="N937" s="2">
        <f t="shared" si="29"/>
        <v>0</v>
      </c>
      <c r="O937" s="2">
        <f t="shared" si="32"/>
        <v>0</v>
      </c>
      <c r="T937" s="2">
        <f t="shared" si="33"/>
        <v>0</v>
      </c>
      <c r="V937" s="48">
        <f t="shared" si="34"/>
        <v>0</v>
      </c>
    </row>
    <row r="938" spans="8:22" x14ac:dyDescent="0.3">
      <c r="H938" s="2">
        <f t="shared" si="30"/>
        <v>0</v>
      </c>
      <c r="M938" s="2">
        <f t="shared" si="31"/>
        <v>0</v>
      </c>
      <c r="N938" s="2">
        <f t="shared" si="29"/>
        <v>0</v>
      </c>
      <c r="O938" s="2">
        <f t="shared" si="32"/>
        <v>0</v>
      </c>
      <c r="T938" s="2">
        <f t="shared" si="33"/>
        <v>0</v>
      </c>
      <c r="V938" s="48">
        <f t="shared" si="34"/>
        <v>0</v>
      </c>
    </row>
    <row r="939" spans="8:22" x14ac:dyDescent="0.3">
      <c r="H939" s="2">
        <f t="shared" si="30"/>
        <v>0</v>
      </c>
      <c r="M939" s="2">
        <f t="shared" si="31"/>
        <v>0</v>
      </c>
      <c r="N939" s="2">
        <f t="shared" si="29"/>
        <v>0</v>
      </c>
      <c r="O939" s="2">
        <f t="shared" si="32"/>
        <v>0</v>
      </c>
      <c r="T939" s="2">
        <f t="shared" si="33"/>
        <v>0</v>
      </c>
      <c r="V939" s="48">
        <f t="shared" si="34"/>
        <v>0</v>
      </c>
    </row>
    <row r="940" spans="8:22" x14ac:dyDescent="0.3">
      <c r="H940" s="2">
        <f t="shared" si="30"/>
        <v>0</v>
      </c>
      <c r="M940" s="2">
        <f t="shared" si="31"/>
        <v>0</v>
      </c>
      <c r="N940" s="2">
        <f t="shared" si="29"/>
        <v>0</v>
      </c>
      <c r="O940" s="2">
        <f t="shared" si="32"/>
        <v>0</v>
      </c>
      <c r="T940" s="2">
        <f t="shared" si="33"/>
        <v>0</v>
      </c>
      <c r="V940" s="48">
        <f t="shared" si="34"/>
        <v>0</v>
      </c>
    </row>
    <row r="941" spans="8:22" x14ac:dyDescent="0.3">
      <c r="H941" s="2">
        <f t="shared" si="30"/>
        <v>0</v>
      </c>
      <c r="M941" s="2">
        <f t="shared" si="31"/>
        <v>0</v>
      </c>
      <c r="N941" s="2">
        <f t="shared" si="29"/>
        <v>0</v>
      </c>
      <c r="O941" s="2">
        <f t="shared" si="32"/>
        <v>0</v>
      </c>
      <c r="T941" s="2">
        <f t="shared" si="33"/>
        <v>0</v>
      </c>
      <c r="V941" s="48">
        <f t="shared" si="34"/>
        <v>0</v>
      </c>
    </row>
    <row r="942" spans="8:22" x14ac:dyDescent="0.3">
      <c r="H942" s="2">
        <f t="shared" si="30"/>
        <v>0</v>
      </c>
      <c r="M942" s="2">
        <f t="shared" si="31"/>
        <v>0</v>
      </c>
      <c r="N942" s="2">
        <f t="shared" si="29"/>
        <v>0</v>
      </c>
      <c r="O942" s="2">
        <f t="shared" si="32"/>
        <v>0</v>
      </c>
      <c r="T942" s="2">
        <f t="shared" si="33"/>
        <v>0</v>
      </c>
      <c r="V942" s="48">
        <f t="shared" si="34"/>
        <v>0</v>
      </c>
    </row>
    <row r="943" spans="8:22" x14ac:dyDescent="0.3">
      <c r="H943" s="2">
        <f t="shared" si="30"/>
        <v>0</v>
      </c>
      <c r="M943" s="2">
        <f t="shared" si="31"/>
        <v>0</v>
      </c>
      <c r="N943" s="2">
        <f t="shared" si="29"/>
        <v>0</v>
      </c>
      <c r="O943" s="2">
        <f t="shared" si="32"/>
        <v>0</v>
      </c>
      <c r="T943" s="2">
        <f t="shared" si="33"/>
        <v>0</v>
      </c>
      <c r="V943" s="48">
        <f t="shared" si="34"/>
        <v>0</v>
      </c>
    </row>
    <row r="944" spans="8:22" x14ac:dyDescent="0.3">
      <c r="H944" s="2">
        <f t="shared" si="30"/>
        <v>0</v>
      </c>
      <c r="M944" s="2">
        <f t="shared" si="31"/>
        <v>0</v>
      </c>
      <c r="N944" s="2">
        <f t="shared" si="29"/>
        <v>0</v>
      </c>
      <c r="O944" s="2">
        <f t="shared" si="32"/>
        <v>0</v>
      </c>
      <c r="T944" s="2">
        <f t="shared" si="33"/>
        <v>0</v>
      </c>
      <c r="V944" s="48">
        <f t="shared" si="34"/>
        <v>0</v>
      </c>
    </row>
    <row r="945" spans="8:22" x14ac:dyDescent="0.3">
      <c r="H945" s="2">
        <f t="shared" si="30"/>
        <v>0</v>
      </c>
      <c r="M945" s="2">
        <f t="shared" si="31"/>
        <v>0</v>
      </c>
      <c r="N945" s="2">
        <f t="shared" si="29"/>
        <v>0</v>
      </c>
      <c r="O945" s="2">
        <f t="shared" si="32"/>
        <v>0</v>
      </c>
      <c r="T945" s="2">
        <f t="shared" si="33"/>
        <v>0</v>
      </c>
      <c r="V945" s="48">
        <f t="shared" si="34"/>
        <v>0</v>
      </c>
    </row>
    <row r="946" spans="8:22" x14ac:dyDescent="0.3">
      <c r="H946" s="2">
        <f t="shared" si="30"/>
        <v>0</v>
      </c>
      <c r="M946" s="2">
        <f t="shared" si="31"/>
        <v>0</v>
      </c>
      <c r="N946" s="2">
        <f t="shared" si="29"/>
        <v>0</v>
      </c>
      <c r="O946" s="2">
        <f t="shared" si="32"/>
        <v>0</v>
      </c>
      <c r="T946" s="2">
        <f t="shared" si="33"/>
        <v>0</v>
      </c>
      <c r="V946" s="48">
        <f t="shared" si="34"/>
        <v>0</v>
      </c>
    </row>
    <row r="947" spans="8:22" x14ac:dyDescent="0.3">
      <c r="H947" s="2">
        <f t="shared" si="30"/>
        <v>0</v>
      </c>
      <c r="M947" s="2">
        <f t="shared" si="31"/>
        <v>0</v>
      </c>
      <c r="N947" s="2">
        <f t="shared" si="29"/>
        <v>0</v>
      </c>
      <c r="O947" s="2">
        <f t="shared" si="32"/>
        <v>0</v>
      </c>
      <c r="T947" s="2">
        <f t="shared" si="33"/>
        <v>0</v>
      </c>
      <c r="V947" s="48">
        <f t="shared" si="34"/>
        <v>0</v>
      </c>
    </row>
    <row r="948" spans="8:22" x14ac:dyDescent="0.3">
      <c r="H948" s="2">
        <f t="shared" si="30"/>
        <v>0</v>
      </c>
      <c r="M948" s="2">
        <f t="shared" si="31"/>
        <v>0</v>
      </c>
      <c r="N948" s="2">
        <f t="shared" si="29"/>
        <v>0</v>
      </c>
      <c r="O948" s="2">
        <f t="shared" si="32"/>
        <v>0</v>
      </c>
      <c r="T948" s="2">
        <f t="shared" si="33"/>
        <v>0</v>
      </c>
      <c r="V948" s="48">
        <f t="shared" si="34"/>
        <v>0</v>
      </c>
    </row>
    <row r="949" spans="8:22" x14ac:dyDescent="0.3">
      <c r="H949" s="2">
        <f t="shared" si="30"/>
        <v>0</v>
      </c>
      <c r="M949" s="2">
        <f t="shared" si="31"/>
        <v>0</v>
      </c>
      <c r="N949" s="2">
        <f t="shared" si="29"/>
        <v>0</v>
      </c>
      <c r="O949" s="2">
        <f t="shared" si="32"/>
        <v>0</v>
      </c>
      <c r="T949" s="2">
        <f t="shared" si="33"/>
        <v>0</v>
      </c>
      <c r="V949" s="48">
        <f t="shared" si="34"/>
        <v>0</v>
      </c>
    </row>
    <row r="950" spans="8:22" x14ac:dyDescent="0.3">
      <c r="H950" s="2">
        <f t="shared" si="30"/>
        <v>0</v>
      </c>
      <c r="M950" s="2">
        <f t="shared" si="31"/>
        <v>0</v>
      </c>
      <c r="N950" s="2">
        <f t="shared" si="29"/>
        <v>0</v>
      </c>
      <c r="O950" s="2">
        <f t="shared" si="32"/>
        <v>0</v>
      </c>
      <c r="T950" s="2">
        <f t="shared" si="33"/>
        <v>0</v>
      </c>
      <c r="V950" s="48">
        <f t="shared" si="34"/>
        <v>0</v>
      </c>
    </row>
    <row r="951" spans="8:22" x14ac:dyDescent="0.3">
      <c r="H951" s="2">
        <f t="shared" si="30"/>
        <v>0</v>
      </c>
      <c r="M951" s="2">
        <f t="shared" si="31"/>
        <v>0</v>
      </c>
      <c r="N951" s="2">
        <f t="shared" si="29"/>
        <v>0</v>
      </c>
      <c r="O951" s="2">
        <f t="shared" si="32"/>
        <v>0</v>
      </c>
      <c r="T951" s="2">
        <f t="shared" si="33"/>
        <v>0</v>
      </c>
      <c r="V951" s="48">
        <f t="shared" si="34"/>
        <v>0</v>
      </c>
    </row>
    <row r="952" spans="8:22" x14ac:dyDescent="0.3">
      <c r="H952" s="2">
        <f t="shared" si="30"/>
        <v>0</v>
      </c>
      <c r="M952" s="2">
        <f t="shared" si="31"/>
        <v>0</v>
      </c>
      <c r="N952" s="2">
        <f t="shared" si="29"/>
        <v>0</v>
      </c>
      <c r="O952" s="2">
        <f t="shared" si="32"/>
        <v>0</v>
      </c>
      <c r="T952" s="2">
        <f t="shared" si="33"/>
        <v>0</v>
      </c>
      <c r="V952" s="48">
        <f t="shared" si="34"/>
        <v>0</v>
      </c>
    </row>
    <row r="953" spans="8:22" x14ac:dyDescent="0.3">
      <c r="H953" s="2">
        <f t="shared" si="30"/>
        <v>0</v>
      </c>
      <c r="M953" s="2">
        <f t="shared" si="31"/>
        <v>0</v>
      </c>
      <c r="N953" s="2">
        <f t="shared" si="29"/>
        <v>0</v>
      </c>
      <c r="O953" s="2">
        <f t="shared" si="32"/>
        <v>0</v>
      </c>
      <c r="T953" s="2">
        <f t="shared" si="33"/>
        <v>0</v>
      </c>
      <c r="V953" s="48">
        <f t="shared" si="34"/>
        <v>0</v>
      </c>
    </row>
    <row r="954" spans="8:22" x14ac:dyDescent="0.3">
      <c r="H954" s="2">
        <f t="shared" si="30"/>
        <v>0</v>
      </c>
      <c r="M954" s="2">
        <f t="shared" si="31"/>
        <v>0</v>
      </c>
      <c r="N954" s="2">
        <f t="shared" si="29"/>
        <v>0</v>
      </c>
      <c r="O954" s="2">
        <f t="shared" si="32"/>
        <v>0</v>
      </c>
      <c r="T954" s="2">
        <f t="shared" si="33"/>
        <v>0</v>
      </c>
      <c r="V954" s="48">
        <f t="shared" si="34"/>
        <v>0</v>
      </c>
    </row>
    <row r="955" spans="8:22" x14ac:dyDescent="0.3">
      <c r="H955" s="2">
        <f t="shared" si="30"/>
        <v>0</v>
      </c>
      <c r="M955" s="2">
        <f t="shared" si="31"/>
        <v>0</v>
      </c>
      <c r="N955" s="2">
        <f t="shared" si="29"/>
        <v>0</v>
      </c>
      <c r="O955" s="2">
        <f t="shared" si="32"/>
        <v>0</v>
      </c>
      <c r="T955" s="2">
        <f t="shared" si="33"/>
        <v>0</v>
      </c>
      <c r="V955" s="48">
        <f t="shared" si="34"/>
        <v>0</v>
      </c>
    </row>
    <row r="956" spans="8:22" x14ac:dyDescent="0.3">
      <c r="H956" s="2">
        <f t="shared" si="30"/>
        <v>0</v>
      </c>
      <c r="M956" s="2">
        <f t="shared" si="31"/>
        <v>0</v>
      </c>
      <c r="N956" s="2">
        <f t="shared" si="29"/>
        <v>0</v>
      </c>
      <c r="O956" s="2">
        <f t="shared" si="32"/>
        <v>0</v>
      </c>
      <c r="T956" s="2">
        <f t="shared" si="33"/>
        <v>0</v>
      </c>
      <c r="V956" s="48">
        <f t="shared" si="34"/>
        <v>0</v>
      </c>
    </row>
    <row r="957" spans="8:22" x14ac:dyDescent="0.3">
      <c r="H957" s="2">
        <f t="shared" si="30"/>
        <v>0</v>
      </c>
      <c r="M957" s="2">
        <f t="shared" si="31"/>
        <v>0</v>
      </c>
      <c r="N957" s="2">
        <f t="shared" si="29"/>
        <v>0</v>
      </c>
      <c r="O957" s="2">
        <f t="shared" si="32"/>
        <v>0</v>
      </c>
      <c r="T957" s="2">
        <f t="shared" si="33"/>
        <v>0</v>
      </c>
      <c r="V957" s="48">
        <f t="shared" si="34"/>
        <v>0</v>
      </c>
    </row>
    <row r="958" spans="8:22" x14ac:dyDescent="0.3">
      <c r="H958" s="2">
        <f t="shared" si="30"/>
        <v>0</v>
      </c>
      <c r="M958" s="2">
        <f t="shared" si="31"/>
        <v>0</v>
      </c>
      <c r="N958" s="2">
        <f t="shared" si="29"/>
        <v>0</v>
      </c>
      <c r="O958" s="2">
        <f t="shared" si="32"/>
        <v>0</v>
      </c>
      <c r="T958" s="2">
        <f t="shared" si="33"/>
        <v>0</v>
      </c>
      <c r="V958" s="48">
        <f t="shared" si="34"/>
        <v>0</v>
      </c>
    </row>
    <row r="959" spans="8:22" x14ac:dyDescent="0.3">
      <c r="H959" s="2">
        <f t="shared" si="30"/>
        <v>0</v>
      </c>
      <c r="M959" s="2">
        <f t="shared" si="31"/>
        <v>0</v>
      </c>
      <c r="N959" s="2">
        <f t="shared" si="29"/>
        <v>0</v>
      </c>
      <c r="O959" s="2">
        <f t="shared" si="32"/>
        <v>0</v>
      </c>
      <c r="T959" s="2">
        <f t="shared" si="33"/>
        <v>0</v>
      </c>
      <c r="V959" s="48">
        <f t="shared" si="34"/>
        <v>0</v>
      </c>
    </row>
    <row r="960" spans="8:22" x14ac:dyDescent="0.3">
      <c r="H960" s="2">
        <f t="shared" si="30"/>
        <v>0</v>
      </c>
      <c r="M960" s="2">
        <f t="shared" si="31"/>
        <v>0</v>
      </c>
      <c r="N960" s="2">
        <f t="shared" si="29"/>
        <v>0</v>
      </c>
      <c r="O960" s="2">
        <f t="shared" si="32"/>
        <v>0</v>
      </c>
      <c r="T960" s="2">
        <f t="shared" si="33"/>
        <v>0</v>
      </c>
      <c r="V960" s="48">
        <f t="shared" si="34"/>
        <v>0</v>
      </c>
    </row>
    <row r="961" spans="8:22" x14ac:dyDescent="0.3">
      <c r="H961" s="2">
        <f t="shared" si="30"/>
        <v>0</v>
      </c>
      <c r="M961" s="2">
        <f t="shared" si="31"/>
        <v>0</v>
      </c>
      <c r="N961" s="2">
        <f t="shared" ref="N961:N1024" si="35">(E961+J961)/2</f>
        <v>0</v>
      </c>
      <c r="O961" s="2">
        <f t="shared" si="32"/>
        <v>0</v>
      </c>
      <c r="T961" s="2">
        <f t="shared" si="33"/>
        <v>0</v>
      </c>
      <c r="V961" s="48">
        <f t="shared" si="34"/>
        <v>0</v>
      </c>
    </row>
    <row r="962" spans="8:22" x14ac:dyDescent="0.3">
      <c r="H962" s="2">
        <f t="shared" si="30"/>
        <v>0</v>
      </c>
      <c r="M962" s="2">
        <f t="shared" si="31"/>
        <v>0</v>
      </c>
      <c r="N962" s="2">
        <f t="shared" si="35"/>
        <v>0</v>
      </c>
      <c r="O962" s="2">
        <f t="shared" si="32"/>
        <v>0</v>
      </c>
      <c r="T962" s="2">
        <f t="shared" si="33"/>
        <v>0</v>
      </c>
      <c r="V962" s="48">
        <f t="shared" si="34"/>
        <v>0</v>
      </c>
    </row>
    <row r="963" spans="8:22" x14ac:dyDescent="0.3">
      <c r="H963" s="2">
        <f t="shared" si="30"/>
        <v>0</v>
      </c>
      <c r="M963" s="2">
        <f t="shared" si="31"/>
        <v>0</v>
      </c>
      <c r="N963" s="2">
        <f t="shared" si="35"/>
        <v>0</v>
      </c>
      <c r="O963" s="2">
        <f t="shared" si="32"/>
        <v>0</v>
      </c>
      <c r="T963" s="2">
        <f t="shared" si="33"/>
        <v>0</v>
      </c>
      <c r="V963" s="48">
        <f t="shared" si="34"/>
        <v>0</v>
      </c>
    </row>
    <row r="964" spans="8:22" x14ac:dyDescent="0.3">
      <c r="H964" s="2">
        <f t="shared" si="30"/>
        <v>0</v>
      </c>
      <c r="M964" s="2">
        <f t="shared" si="31"/>
        <v>0</v>
      </c>
      <c r="N964" s="2">
        <f t="shared" si="35"/>
        <v>0</v>
      </c>
      <c r="O964" s="2">
        <f t="shared" si="32"/>
        <v>0</v>
      </c>
      <c r="T964" s="2">
        <f t="shared" si="33"/>
        <v>0</v>
      </c>
      <c r="V964" s="48">
        <f t="shared" si="34"/>
        <v>0</v>
      </c>
    </row>
    <row r="965" spans="8:22" x14ac:dyDescent="0.3">
      <c r="H965" s="2">
        <f t="shared" si="30"/>
        <v>0</v>
      </c>
      <c r="M965" s="2">
        <f t="shared" si="31"/>
        <v>0</v>
      </c>
      <c r="N965" s="2">
        <f t="shared" si="35"/>
        <v>0</v>
      </c>
      <c r="O965" s="2">
        <f t="shared" si="32"/>
        <v>0</v>
      </c>
      <c r="T965" s="2">
        <f t="shared" si="33"/>
        <v>0</v>
      </c>
      <c r="V965" s="48">
        <f t="shared" si="34"/>
        <v>0</v>
      </c>
    </row>
    <row r="966" spans="8:22" x14ac:dyDescent="0.3">
      <c r="H966" s="2">
        <f t="shared" si="30"/>
        <v>0</v>
      </c>
      <c r="M966" s="2">
        <f t="shared" si="31"/>
        <v>0</v>
      </c>
      <c r="N966" s="2">
        <f t="shared" si="35"/>
        <v>0</v>
      </c>
      <c r="T966" s="2">
        <f t="shared" si="33"/>
        <v>0</v>
      </c>
      <c r="V966" s="48">
        <f t="shared" si="34"/>
        <v>0</v>
      </c>
    </row>
    <row r="967" spans="8:22" x14ac:dyDescent="0.3">
      <c r="H967" s="2">
        <f t="shared" si="30"/>
        <v>0</v>
      </c>
      <c r="M967" s="2">
        <f t="shared" si="31"/>
        <v>0</v>
      </c>
      <c r="N967" s="2">
        <f t="shared" si="35"/>
        <v>0</v>
      </c>
      <c r="T967" s="2">
        <f t="shared" si="33"/>
        <v>0</v>
      </c>
      <c r="V967" s="48">
        <f t="shared" si="34"/>
        <v>0</v>
      </c>
    </row>
    <row r="968" spans="8:22" x14ac:dyDescent="0.3">
      <c r="H968" s="2">
        <f t="shared" si="30"/>
        <v>0</v>
      </c>
      <c r="M968" s="2">
        <f t="shared" si="31"/>
        <v>0</v>
      </c>
      <c r="N968" s="2">
        <f t="shared" si="35"/>
        <v>0</v>
      </c>
      <c r="T968" s="2">
        <f t="shared" si="33"/>
        <v>0</v>
      </c>
      <c r="V968" s="48">
        <f t="shared" si="34"/>
        <v>0</v>
      </c>
    </row>
    <row r="969" spans="8:22" x14ac:dyDescent="0.3">
      <c r="H969" s="2">
        <f t="shared" si="30"/>
        <v>0</v>
      </c>
      <c r="M969" s="2">
        <f t="shared" si="31"/>
        <v>0</v>
      </c>
      <c r="N969" s="2">
        <f t="shared" si="35"/>
        <v>0</v>
      </c>
      <c r="T969" s="2">
        <f t="shared" si="33"/>
        <v>0</v>
      </c>
      <c r="V969" s="48">
        <f t="shared" si="34"/>
        <v>0</v>
      </c>
    </row>
    <row r="970" spans="8:22" x14ac:dyDescent="0.3">
      <c r="H970" s="2">
        <f t="shared" si="30"/>
        <v>0</v>
      </c>
      <c r="M970" s="2">
        <f t="shared" si="31"/>
        <v>0</v>
      </c>
      <c r="N970" s="2">
        <f t="shared" si="35"/>
        <v>0</v>
      </c>
      <c r="T970" s="2">
        <f t="shared" si="33"/>
        <v>0</v>
      </c>
      <c r="V970" s="48">
        <f t="shared" si="34"/>
        <v>0</v>
      </c>
    </row>
    <row r="971" spans="8:22" x14ac:dyDescent="0.3">
      <c r="H971" s="2">
        <f t="shared" si="30"/>
        <v>0</v>
      </c>
      <c r="M971" s="2">
        <f t="shared" si="31"/>
        <v>0</v>
      </c>
      <c r="N971" s="2">
        <f t="shared" si="35"/>
        <v>0</v>
      </c>
      <c r="T971" s="2">
        <f t="shared" si="33"/>
        <v>0</v>
      </c>
      <c r="V971" s="48">
        <f t="shared" si="34"/>
        <v>0</v>
      </c>
    </row>
    <row r="972" spans="8:22" x14ac:dyDescent="0.3">
      <c r="H972" s="2">
        <f t="shared" si="30"/>
        <v>0</v>
      </c>
      <c r="M972" s="2">
        <f t="shared" si="31"/>
        <v>0</v>
      </c>
      <c r="N972" s="2">
        <f t="shared" si="35"/>
        <v>0</v>
      </c>
      <c r="T972" s="2">
        <f t="shared" si="33"/>
        <v>0</v>
      </c>
      <c r="V972" s="48">
        <f t="shared" si="34"/>
        <v>0</v>
      </c>
    </row>
    <row r="973" spans="8:22" x14ac:dyDescent="0.3">
      <c r="H973" s="2">
        <f t="shared" si="30"/>
        <v>0</v>
      </c>
      <c r="M973" s="2">
        <f t="shared" si="31"/>
        <v>0</v>
      </c>
      <c r="N973" s="2">
        <f t="shared" si="35"/>
        <v>0</v>
      </c>
      <c r="T973" s="2">
        <f t="shared" si="33"/>
        <v>0</v>
      </c>
      <c r="V973" s="48">
        <f t="shared" si="34"/>
        <v>0</v>
      </c>
    </row>
    <row r="974" spans="8:22" x14ac:dyDescent="0.3">
      <c r="H974" s="2">
        <f t="shared" si="30"/>
        <v>0</v>
      </c>
      <c r="M974" s="2">
        <f t="shared" si="31"/>
        <v>0</v>
      </c>
      <c r="N974" s="2">
        <f t="shared" si="35"/>
        <v>0</v>
      </c>
      <c r="T974" s="2">
        <f t="shared" si="33"/>
        <v>0</v>
      </c>
      <c r="V974" s="48">
        <f t="shared" si="34"/>
        <v>0</v>
      </c>
    </row>
    <row r="975" spans="8:22" x14ac:dyDescent="0.3">
      <c r="H975" s="2">
        <f t="shared" si="30"/>
        <v>0</v>
      </c>
      <c r="M975" s="2">
        <f t="shared" si="31"/>
        <v>0</v>
      </c>
      <c r="N975" s="2">
        <f t="shared" si="35"/>
        <v>0</v>
      </c>
      <c r="T975" s="2">
        <f t="shared" si="33"/>
        <v>0</v>
      </c>
      <c r="V975" s="48">
        <f t="shared" si="34"/>
        <v>0</v>
      </c>
    </row>
    <row r="976" spans="8:22" x14ac:dyDescent="0.3">
      <c r="H976" s="2">
        <f t="shared" si="30"/>
        <v>0</v>
      </c>
      <c r="M976" s="2">
        <f t="shared" si="31"/>
        <v>0</v>
      </c>
      <c r="N976" s="2">
        <f t="shared" si="35"/>
        <v>0</v>
      </c>
      <c r="T976" s="2">
        <f t="shared" si="33"/>
        <v>0</v>
      </c>
      <c r="V976" s="48">
        <f t="shared" si="34"/>
        <v>0</v>
      </c>
    </row>
    <row r="977" spans="8:22" x14ac:dyDescent="0.3">
      <c r="H977" s="2">
        <f t="shared" si="30"/>
        <v>0</v>
      </c>
      <c r="M977" s="2">
        <f t="shared" si="31"/>
        <v>0</v>
      </c>
      <c r="N977" s="2">
        <f t="shared" si="35"/>
        <v>0</v>
      </c>
      <c r="T977" s="2">
        <f t="shared" si="33"/>
        <v>0</v>
      </c>
      <c r="V977" s="48">
        <f t="shared" si="34"/>
        <v>0</v>
      </c>
    </row>
    <row r="978" spans="8:22" x14ac:dyDescent="0.3">
      <c r="H978" s="2">
        <f t="shared" si="30"/>
        <v>0</v>
      </c>
      <c r="M978" s="2">
        <f t="shared" si="31"/>
        <v>0</v>
      </c>
      <c r="N978" s="2">
        <f t="shared" si="35"/>
        <v>0</v>
      </c>
      <c r="T978" s="2">
        <f t="shared" si="33"/>
        <v>0</v>
      </c>
      <c r="V978" s="48">
        <f t="shared" si="34"/>
        <v>0</v>
      </c>
    </row>
    <row r="979" spans="8:22" x14ac:dyDescent="0.3">
      <c r="H979" s="2">
        <f t="shared" si="30"/>
        <v>0</v>
      </c>
      <c r="M979" s="2">
        <f t="shared" si="31"/>
        <v>0</v>
      </c>
      <c r="N979" s="2">
        <f t="shared" si="35"/>
        <v>0</v>
      </c>
      <c r="T979" s="2">
        <f t="shared" si="33"/>
        <v>0</v>
      </c>
      <c r="V979" s="48">
        <f t="shared" si="34"/>
        <v>0</v>
      </c>
    </row>
    <row r="980" spans="8:22" x14ac:dyDescent="0.3">
      <c r="H980" s="2">
        <f t="shared" ref="H980:H1043" si="36">F980+G980/2</f>
        <v>0</v>
      </c>
      <c r="M980" s="2">
        <f t="shared" ref="M980:M1043" si="37">K980+L980/2</f>
        <v>0</v>
      </c>
      <c r="N980" s="2">
        <f t="shared" si="35"/>
        <v>0</v>
      </c>
      <c r="T980" s="2">
        <f t="shared" ref="T980:T1043" si="38">R980+S980/2</f>
        <v>0</v>
      </c>
      <c r="V980" s="48">
        <f t="shared" ref="V980:V1043" si="39">O980+T980/2</f>
        <v>0</v>
      </c>
    </row>
    <row r="981" spans="8:22" x14ac:dyDescent="0.3">
      <c r="H981" s="2">
        <f t="shared" si="36"/>
        <v>0</v>
      </c>
      <c r="M981" s="2">
        <f t="shared" si="37"/>
        <v>0</v>
      </c>
      <c r="N981" s="2">
        <f t="shared" si="35"/>
        <v>0</v>
      </c>
      <c r="T981" s="2">
        <f t="shared" si="38"/>
        <v>0</v>
      </c>
      <c r="V981" s="48">
        <f t="shared" si="39"/>
        <v>0</v>
      </c>
    </row>
    <row r="982" spans="8:22" x14ac:dyDescent="0.3">
      <c r="H982" s="2">
        <f t="shared" si="36"/>
        <v>0</v>
      </c>
      <c r="M982" s="2">
        <f t="shared" si="37"/>
        <v>0</v>
      </c>
      <c r="N982" s="2">
        <f t="shared" si="35"/>
        <v>0</v>
      </c>
      <c r="T982" s="2">
        <f t="shared" si="38"/>
        <v>0</v>
      </c>
      <c r="V982" s="48">
        <f t="shared" si="39"/>
        <v>0</v>
      </c>
    </row>
    <row r="983" spans="8:22" x14ac:dyDescent="0.3">
      <c r="H983" s="2">
        <f t="shared" si="36"/>
        <v>0</v>
      </c>
      <c r="M983" s="2">
        <f t="shared" si="37"/>
        <v>0</v>
      </c>
      <c r="N983" s="2">
        <f t="shared" si="35"/>
        <v>0</v>
      </c>
      <c r="T983" s="2">
        <f t="shared" si="38"/>
        <v>0</v>
      </c>
      <c r="V983" s="48">
        <f t="shared" si="39"/>
        <v>0</v>
      </c>
    </row>
    <row r="984" spans="8:22" x14ac:dyDescent="0.3">
      <c r="H984" s="2">
        <f t="shared" si="36"/>
        <v>0</v>
      </c>
      <c r="M984" s="2">
        <f t="shared" si="37"/>
        <v>0</v>
      </c>
      <c r="N984" s="2">
        <f t="shared" si="35"/>
        <v>0</v>
      </c>
      <c r="T984" s="2">
        <f t="shared" si="38"/>
        <v>0</v>
      </c>
      <c r="V984" s="48">
        <f t="shared" si="39"/>
        <v>0</v>
      </c>
    </row>
    <row r="985" spans="8:22" x14ac:dyDescent="0.3">
      <c r="H985" s="2">
        <f t="shared" si="36"/>
        <v>0</v>
      </c>
      <c r="M985" s="2">
        <f t="shared" si="37"/>
        <v>0</v>
      </c>
      <c r="N985" s="2">
        <f t="shared" si="35"/>
        <v>0</v>
      </c>
      <c r="T985" s="2">
        <f t="shared" si="38"/>
        <v>0</v>
      </c>
      <c r="V985" s="48">
        <f t="shared" si="39"/>
        <v>0</v>
      </c>
    </row>
    <row r="986" spans="8:22" x14ac:dyDescent="0.3">
      <c r="H986" s="2">
        <f t="shared" si="36"/>
        <v>0</v>
      </c>
      <c r="M986" s="2">
        <f t="shared" si="37"/>
        <v>0</v>
      </c>
      <c r="N986" s="2">
        <f t="shared" si="35"/>
        <v>0</v>
      </c>
      <c r="T986" s="2">
        <f t="shared" si="38"/>
        <v>0</v>
      </c>
      <c r="V986" s="48">
        <f t="shared" si="39"/>
        <v>0</v>
      </c>
    </row>
    <row r="987" spans="8:22" x14ac:dyDescent="0.3">
      <c r="H987" s="2">
        <f t="shared" si="36"/>
        <v>0</v>
      </c>
      <c r="M987" s="2">
        <f t="shared" si="37"/>
        <v>0</v>
      </c>
      <c r="N987" s="2">
        <f t="shared" si="35"/>
        <v>0</v>
      </c>
      <c r="T987" s="2">
        <f t="shared" si="38"/>
        <v>0</v>
      </c>
      <c r="V987" s="48">
        <f t="shared" si="39"/>
        <v>0</v>
      </c>
    </row>
    <row r="988" spans="8:22" x14ac:dyDescent="0.3">
      <c r="H988" s="2">
        <f t="shared" si="36"/>
        <v>0</v>
      </c>
      <c r="M988" s="2">
        <f t="shared" si="37"/>
        <v>0</v>
      </c>
      <c r="N988" s="2">
        <f t="shared" si="35"/>
        <v>0</v>
      </c>
      <c r="T988" s="2">
        <f t="shared" si="38"/>
        <v>0</v>
      </c>
      <c r="V988" s="48">
        <f t="shared" si="39"/>
        <v>0</v>
      </c>
    </row>
    <row r="989" spans="8:22" x14ac:dyDescent="0.3">
      <c r="H989" s="2">
        <f t="shared" si="36"/>
        <v>0</v>
      </c>
      <c r="M989" s="2">
        <f t="shared" si="37"/>
        <v>0</v>
      </c>
      <c r="N989" s="2">
        <f t="shared" si="35"/>
        <v>0</v>
      </c>
      <c r="T989" s="2">
        <f t="shared" si="38"/>
        <v>0</v>
      </c>
      <c r="V989" s="48">
        <f t="shared" si="39"/>
        <v>0</v>
      </c>
    </row>
    <row r="990" spans="8:22" x14ac:dyDescent="0.3">
      <c r="H990" s="2">
        <f t="shared" si="36"/>
        <v>0</v>
      </c>
      <c r="M990" s="2">
        <f t="shared" si="37"/>
        <v>0</v>
      </c>
      <c r="N990" s="2">
        <f t="shared" si="35"/>
        <v>0</v>
      </c>
      <c r="T990" s="2">
        <f t="shared" si="38"/>
        <v>0</v>
      </c>
      <c r="V990" s="48">
        <f t="shared" si="39"/>
        <v>0</v>
      </c>
    </row>
    <row r="991" spans="8:22" x14ac:dyDescent="0.3">
      <c r="H991" s="2">
        <f t="shared" si="36"/>
        <v>0</v>
      </c>
      <c r="M991" s="2">
        <f t="shared" si="37"/>
        <v>0</v>
      </c>
      <c r="N991" s="2">
        <f t="shared" si="35"/>
        <v>0</v>
      </c>
      <c r="T991" s="2">
        <f t="shared" si="38"/>
        <v>0</v>
      </c>
      <c r="V991" s="48">
        <f t="shared" si="39"/>
        <v>0</v>
      </c>
    </row>
    <row r="992" spans="8:22" x14ac:dyDescent="0.3">
      <c r="H992" s="2">
        <f t="shared" si="36"/>
        <v>0</v>
      </c>
      <c r="M992" s="2">
        <f t="shared" si="37"/>
        <v>0</v>
      </c>
      <c r="N992" s="2">
        <f t="shared" si="35"/>
        <v>0</v>
      </c>
      <c r="T992" s="2">
        <f t="shared" si="38"/>
        <v>0</v>
      </c>
      <c r="V992" s="48">
        <f t="shared" si="39"/>
        <v>0</v>
      </c>
    </row>
    <row r="993" spans="8:22" x14ac:dyDescent="0.3">
      <c r="H993" s="2">
        <f t="shared" si="36"/>
        <v>0</v>
      </c>
      <c r="M993" s="2">
        <f t="shared" si="37"/>
        <v>0</v>
      </c>
      <c r="N993" s="2">
        <f t="shared" si="35"/>
        <v>0</v>
      </c>
      <c r="T993" s="2">
        <f t="shared" si="38"/>
        <v>0</v>
      </c>
      <c r="V993" s="48">
        <f t="shared" si="39"/>
        <v>0</v>
      </c>
    </row>
    <row r="994" spans="8:22" x14ac:dyDescent="0.3">
      <c r="H994" s="2">
        <f t="shared" si="36"/>
        <v>0</v>
      </c>
      <c r="M994" s="2">
        <f t="shared" si="37"/>
        <v>0</v>
      </c>
      <c r="N994" s="2">
        <f t="shared" si="35"/>
        <v>0</v>
      </c>
      <c r="T994" s="2">
        <f t="shared" si="38"/>
        <v>0</v>
      </c>
      <c r="V994" s="48">
        <f t="shared" si="39"/>
        <v>0</v>
      </c>
    </row>
    <row r="995" spans="8:22" x14ac:dyDescent="0.3">
      <c r="H995" s="2">
        <f t="shared" si="36"/>
        <v>0</v>
      </c>
      <c r="M995" s="2">
        <f t="shared" si="37"/>
        <v>0</v>
      </c>
      <c r="N995" s="2">
        <f t="shared" si="35"/>
        <v>0</v>
      </c>
      <c r="T995" s="2">
        <f t="shared" si="38"/>
        <v>0</v>
      </c>
      <c r="V995" s="48">
        <f t="shared" si="39"/>
        <v>0</v>
      </c>
    </row>
    <row r="996" spans="8:22" x14ac:dyDescent="0.3">
      <c r="H996" s="2">
        <f t="shared" si="36"/>
        <v>0</v>
      </c>
      <c r="M996" s="2">
        <f t="shared" si="37"/>
        <v>0</v>
      </c>
      <c r="N996" s="2">
        <f t="shared" si="35"/>
        <v>0</v>
      </c>
      <c r="T996" s="2">
        <f t="shared" si="38"/>
        <v>0</v>
      </c>
      <c r="V996" s="48">
        <f t="shared" si="39"/>
        <v>0</v>
      </c>
    </row>
    <row r="997" spans="8:22" x14ac:dyDescent="0.3">
      <c r="H997" s="2">
        <f t="shared" si="36"/>
        <v>0</v>
      </c>
      <c r="M997" s="2">
        <f t="shared" si="37"/>
        <v>0</v>
      </c>
      <c r="N997" s="2">
        <f t="shared" si="35"/>
        <v>0</v>
      </c>
      <c r="T997" s="2">
        <f t="shared" si="38"/>
        <v>0</v>
      </c>
      <c r="V997" s="48">
        <f t="shared" si="39"/>
        <v>0</v>
      </c>
    </row>
    <row r="998" spans="8:22" x14ac:dyDescent="0.3">
      <c r="H998" s="2">
        <f t="shared" si="36"/>
        <v>0</v>
      </c>
      <c r="M998" s="2">
        <f t="shared" si="37"/>
        <v>0</v>
      </c>
      <c r="N998" s="2">
        <f t="shared" si="35"/>
        <v>0</v>
      </c>
      <c r="T998" s="2">
        <f t="shared" si="38"/>
        <v>0</v>
      </c>
      <c r="V998" s="48">
        <f t="shared" si="39"/>
        <v>0</v>
      </c>
    </row>
    <row r="999" spans="8:22" x14ac:dyDescent="0.3">
      <c r="H999" s="2">
        <f t="shared" si="36"/>
        <v>0</v>
      </c>
      <c r="M999" s="2">
        <f t="shared" si="37"/>
        <v>0</v>
      </c>
      <c r="N999" s="2">
        <f t="shared" si="35"/>
        <v>0</v>
      </c>
      <c r="T999" s="2">
        <f t="shared" si="38"/>
        <v>0</v>
      </c>
      <c r="V999" s="48">
        <f t="shared" si="39"/>
        <v>0</v>
      </c>
    </row>
    <row r="1000" spans="8:22" x14ac:dyDescent="0.3">
      <c r="H1000" s="2">
        <f t="shared" si="36"/>
        <v>0</v>
      </c>
      <c r="M1000" s="2">
        <f t="shared" si="37"/>
        <v>0</v>
      </c>
      <c r="N1000" s="2">
        <f t="shared" si="35"/>
        <v>0</v>
      </c>
      <c r="T1000" s="2">
        <f t="shared" si="38"/>
        <v>0</v>
      </c>
      <c r="V1000" s="48">
        <f t="shared" si="39"/>
        <v>0</v>
      </c>
    </row>
    <row r="1001" spans="8:22" x14ac:dyDescent="0.3">
      <c r="H1001" s="2">
        <f t="shared" si="36"/>
        <v>0</v>
      </c>
      <c r="M1001" s="2">
        <f t="shared" si="37"/>
        <v>0</v>
      </c>
      <c r="N1001" s="2">
        <f t="shared" si="35"/>
        <v>0</v>
      </c>
      <c r="T1001" s="2">
        <f t="shared" si="38"/>
        <v>0</v>
      </c>
      <c r="V1001" s="48">
        <f t="shared" si="39"/>
        <v>0</v>
      </c>
    </row>
    <row r="1002" spans="8:22" x14ac:dyDescent="0.3">
      <c r="H1002" s="2">
        <f t="shared" si="36"/>
        <v>0</v>
      </c>
      <c r="M1002" s="2">
        <f t="shared" si="37"/>
        <v>0</v>
      </c>
      <c r="N1002" s="2">
        <f t="shared" si="35"/>
        <v>0</v>
      </c>
      <c r="T1002" s="2">
        <f t="shared" si="38"/>
        <v>0</v>
      </c>
      <c r="V1002" s="48">
        <f t="shared" si="39"/>
        <v>0</v>
      </c>
    </row>
    <row r="1003" spans="8:22" x14ac:dyDescent="0.3">
      <c r="H1003" s="2">
        <f t="shared" si="36"/>
        <v>0</v>
      </c>
      <c r="M1003" s="2">
        <f t="shared" si="37"/>
        <v>0</v>
      </c>
      <c r="N1003" s="2">
        <f t="shared" si="35"/>
        <v>0</v>
      </c>
      <c r="T1003" s="2">
        <f t="shared" si="38"/>
        <v>0</v>
      </c>
      <c r="V1003" s="48">
        <f t="shared" si="39"/>
        <v>0</v>
      </c>
    </row>
    <row r="1004" spans="8:22" x14ac:dyDescent="0.3">
      <c r="H1004" s="2">
        <f t="shared" si="36"/>
        <v>0</v>
      </c>
      <c r="M1004" s="2">
        <f t="shared" si="37"/>
        <v>0</v>
      </c>
      <c r="N1004" s="2">
        <f t="shared" si="35"/>
        <v>0</v>
      </c>
      <c r="T1004" s="2">
        <f t="shared" si="38"/>
        <v>0</v>
      </c>
      <c r="V1004" s="48">
        <f t="shared" si="39"/>
        <v>0</v>
      </c>
    </row>
    <row r="1005" spans="8:22" x14ac:dyDescent="0.3">
      <c r="H1005" s="2">
        <f t="shared" si="36"/>
        <v>0</v>
      </c>
      <c r="M1005" s="2">
        <f t="shared" si="37"/>
        <v>0</v>
      </c>
      <c r="N1005" s="2">
        <f t="shared" si="35"/>
        <v>0</v>
      </c>
      <c r="T1005" s="2">
        <f t="shared" si="38"/>
        <v>0</v>
      </c>
      <c r="V1005" s="48">
        <f t="shared" si="39"/>
        <v>0</v>
      </c>
    </row>
    <row r="1006" spans="8:22" x14ac:dyDescent="0.3">
      <c r="H1006" s="2">
        <f t="shared" si="36"/>
        <v>0</v>
      </c>
      <c r="M1006" s="2">
        <f t="shared" si="37"/>
        <v>0</v>
      </c>
      <c r="N1006" s="2">
        <f t="shared" si="35"/>
        <v>0</v>
      </c>
      <c r="T1006" s="2">
        <f t="shared" si="38"/>
        <v>0</v>
      </c>
      <c r="V1006" s="48">
        <f t="shared" si="39"/>
        <v>0</v>
      </c>
    </row>
    <row r="1007" spans="8:22" x14ac:dyDescent="0.3">
      <c r="H1007" s="2">
        <f t="shared" si="36"/>
        <v>0</v>
      </c>
      <c r="M1007" s="2">
        <f t="shared" si="37"/>
        <v>0</v>
      </c>
      <c r="N1007" s="2">
        <f t="shared" si="35"/>
        <v>0</v>
      </c>
      <c r="T1007" s="2">
        <f t="shared" si="38"/>
        <v>0</v>
      </c>
      <c r="V1007" s="48">
        <f t="shared" si="39"/>
        <v>0</v>
      </c>
    </row>
    <row r="1008" spans="8:22" x14ac:dyDescent="0.3">
      <c r="H1008" s="2">
        <f t="shared" si="36"/>
        <v>0</v>
      </c>
      <c r="M1008" s="2">
        <f t="shared" si="37"/>
        <v>0</v>
      </c>
      <c r="N1008" s="2">
        <f t="shared" si="35"/>
        <v>0</v>
      </c>
      <c r="T1008" s="2">
        <f t="shared" si="38"/>
        <v>0</v>
      </c>
      <c r="V1008" s="48">
        <f t="shared" si="39"/>
        <v>0</v>
      </c>
    </row>
    <row r="1009" spans="8:22" x14ac:dyDescent="0.3">
      <c r="H1009" s="2">
        <f t="shared" si="36"/>
        <v>0</v>
      </c>
      <c r="M1009" s="2">
        <f t="shared" si="37"/>
        <v>0</v>
      </c>
      <c r="N1009" s="2">
        <f t="shared" si="35"/>
        <v>0</v>
      </c>
      <c r="T1009" s="2">
        <f t="shared" si="38"/>
        <v>0</v>
      </c>
      <c r="V1009" s="48">
        <f t="shared" si="39"/>
        <v>0</v>
      </c>
    </row>
    <row r="1010" spans="8:22" x14ac:dyDescent="0.3">
      <c r="H1010" s="2">
        <f t="shared" si="36"/>
        <v>0</v>
      </c>
      <c r="M1010" s="2">
        <f t="shared" si="37"/>
        <v>0</v>
      </c>
      <c r="N1010" s="2">
        <f t="shared" si="35"/>
        <v>0</v>
      </c>
      <c r="T1010" s="2">
        <f t="shared" si="38"/>
        <v>0</v>
      </c>
      <c r="V1010" s="48">
        <f t="shared" si="39"/>
        <v>0</v>
      </c>
    </row>
    <row r="1011" spans="8:22" x14ac:dyDescent="0.3">
      <c r="H1011" s="2">
        <f t="shared" si="36"/>
        <v>0</v>
      </c>
      <c r="M1011" s="2">
        <f t="shared" si="37"/>
        <v>0</v>
      </c>
      <c r="N1011" s="2">
        <f t="shared" si="35"/>
        <v>0</v>
      </c>
      <c r="T1011" s="2">
        <f t="shared" si="38"/>
        <v>0</v>
      </c>
      <c r="V1011" s="48">
        <f t="shared" si="39"/>
        <v>0</v>
      </c>
    </row>
    <row r="1012" spans="8:22" x14ac:dyDescent="0.3">
      <c r="H1012" s="2">
        <f t="shared" si="36"/>
        <v>0</v>
      </c>
      <c r="M1012" s="2">
        <f t="shared" si="37"/>
        <v>0</v>
      </c>
      <c r="N1012" s="2">
        <f t="shared" si="35"/>
        <v>0</v>
      </c>
      <c r="T1012" s="2">
        <f t="shared" si="38"/>
        <v>0</v>
      </c>
      <c r="V1012" s="48">
        <f t="shared" si="39"/>
        <v>0</v>
      </c>
    </row>
    <row r="1013" spans="8:22" x14ac:dyDescent="0.3">
      <c r="H1013" s="2">
        <f t="shared" si="36"/>
        <v>0</v>
      </c>
      <c r="M1013" s="2">
        <f t="shared" si="37"/>
        <v>0</v>
      </c>
      <c r="N1013" s="2">
        <f t="shared" si="35"/>
        <v>0</v>
      </c>
      <c r="T1013" s="2">
        <f t="shared" si="38"/>
        <v>0</v>
      </c>
      <c r="V1013" s="48">
        <f t="shared" si="39"/>
        <v>0</v>
      </c>
    </row>
    <row r="1014" spans="8:22" x14ac:dyDescent="0.3">
      <c r="H1014" s="2">
        <f t="shared" si="36"/>
        <v>0</v>
      </c>
      <c r="M1014" s="2">
        <f t="shared" si="37"/>
        <v>0</v>
      </c>
      <c r="N1014" s="2">
        <f t="shared" si="35"/>
        <v>0</v>
      </c>
      <c r="T1014" s="2">
        <f t="shared" si="38"/>
        <v>0</v>
      </c>
      <c r="V1014" s="48">
        <f t="shared" si="39"/>
        <v>0</v>
      </c>
    </row>
    <row r="1015" spans="8:22" x14ac:dyDescent="0.3">
      <c r="H1015" s="2">
        <f t="shared" si="36"/>
        <v>0</v>
      </c>
      <c r="M1015" s="2">
        <f t="shared" si="37"/>
        <v>0</v>
      </c>
      <c r="N1015" s="2">
        <f t="shared" si="35"/>
        <v>0</v>
      </c>
      <c r="T1015" s="2">
        <f t="shared" si="38"/>
        <v>0</v>
      </c>
      <c r="V1015" s="48">
        <f t="shared" si="39"/>
        <v>0</v>
      </c>
    </row>
    <row r="1016" spans="8:22" x14ac:dyDescent="0.3">
      <c r="H1016" s="2">
        <f t="shared" si="36"/>
        <v>0</v>
      </c>
      <c r="M1016" s="2">
        <f t="shared" si="37"/>
        <v>0</v>
      </c>
      <c r="N1016" s="2">
        <f t="shared" si="35"/>
        <v>0</v>
      </c>
      <c r="T1016" s="2">
        <f t="shared" si="38"/>
        <v>0</v>
      </c>
      <c r="V1016" s="48">
        <f t="shared" si="39"/>
        <v>0</v>
      </c>
    </row>
    <row r="1017" spans="8:22" x14ac:dyDescent="0.3">
      <c r="H1017" s="2">
        <f t="shared" si="36"/>
        <v>0</v>
      </c>
      <c r="M1017" s="2">
        <f t="shared" si="37"/>
        <v>0</v>
      </c>
      <c r="N1017" s="2">
        <f t="shared" si="35"/>
        <v>0</v>
      </c>
      <c r="T1017" s="2">
        <f t="shared" si="38"/>
        <v>0</v>
      </c>
      <c r="V1017" s="48">
        <f t="shared" si="39"/>
        <v>0</v>
      </c>
    </row>
    <row r="1018" spans="8:22" x14ac:dyDescent="0.3">
      <c r="H1018" s="2">
        <f t="shared" si="36"/>
        <v>0</v>
      </c>
      <c r="M1018" s="2">
        <f t="shared" si="37"/>
        <v>0</v>
      </c>
      <c r="N1018" s="2">
        <f t="shared" si="35"/>
        <v>0</v>
      </c>
      <c r="T1018" s="2">
        <f t="shared" si="38"/>
        <v>0</v>
      </c>
      <c r="V1018" s="48">
        <f t="shared" si="39"/>
        <v>0</v>
      </c>
    </row>
    <row r="1019" spans="8:22" x14ac:dyDescent="0.3">
      <c r="H1019" s="2">
        <f t="shared" si="36"/>
        <v>0</v>
      </c>
      <c r="M1019" s="2">
        <f t="shared" si="37"/>
        <v>0</v>
      </c>
      <c r="N1019" s="2">
        <f t="shared" si="35"/>
        <v>0</v>
      </c>
      <c r="T1019" s="2">
        <f t="shared" si="38"/>
        <v>0</v>
      </c>
      <c r="V1019" s="48">
        <f t="shared" si="39"/>
        <v>0</v>
      </c>
    </row>
    <row r="1020" spans="8:22" x14ac:dyDescent="0.3">
      <c r="H1020" s="2">
        <f t="shared" si="36"/>
        <v>0</v>
      </c>
      <c r="M1020" s="2">
        <f t="shared" si="37"/>
        <v>0</v>
      </c>
      <c r="N1020" s="2">
        <f t="shared" si="35"/>
        <v>0</v>
      </c>
      <c r="T1020" s="2">
        <f t="shared" si="38"/>
        <v>0</v>
      </c>
      <c r="V1020" s="48">
        <f t="shared" si="39"/>
        <v>0</v>
      </c>
    </row>
    <row r="1021" spans="8:22" x14ac:dyDescent="0.3">
      <c r="H1021" s="2">
        <f t="shared" si="36"/>
        <v>0</v>
      </c>
      <c r="M1021" s="2">
        <f t="shared" si="37"/>
        <v>0</v>
      </c>
      <c r="N1021" s="2">
        <f t="shared" si="35"/>
        <v>0</v>
      </c>
      <c r="T1021" s="2">
        <f t="shared" si="38"/>
        <v>0</v>
      </c>
      <c r="V1021" s="48">
        <f t="shared" si="39"/>
        <v>0</v>
      </c>
    </row>
    <row r="1022" spans="8:22" x14ac:dyDescent="0.3">
      <c r="H1022" s="2">
        <f t="shared" si="36"/>
        <v>0</v>
      </c>
      <c r="M1022" s="2">
        <f t="shared" si="37"/>
        <v>0</v>
      </c>
      <c r="N1022" s="2">
        <f t="shared" si="35"/>
        <v>0</v>
      </c>
      <c r="T1022" s="2">
        <f t="shared" si="38"/>
        <v>0</v>
      </c>
      <c r="V1022" s="48">
        <f t="shared" si="39"/>
        <v>0</v>
      </c>
    </row>
    <row r="1023" spans="8:22" x14ac:dyDescent="0.3">
      <c r="H1023" s="2">
        <f t="shared" si="36"/>
        <v>0</v>
      </c>
      <c r="M1023" s="2">
        <f t="shared" si="37"/>
        <v>0</v>
      </c>
      <c r="N1023" s="2">
        <f t="shared" si="35"/>
        <v>0</v>
      </c>
      <c r="T1023" s="2">
        <f t="shared" si="38"/>
        <v>0</v>
      </c>
      <c r="V1023" s="48">
        <f t="shared" si="39"/>
        <v>0</v>
      </c>
    </row>
    <row r="1024" spans="8:22" x14ac:dyDescent="0.3">
      <c r="H1024" s="2">
        <f t="shared" si="36"/>
        <v>0</v>
      </c>
      <c r="M1024" s="2">
        <f t="shared" si="37"/>
        <v>0</v>
      </c>
      <c r="N1024" s="2">
        <f t="shared" si="35"/>
        <v>0</v>
      </c>
      <c r="T1024" s="2">
        <f t="shared" si="38"/>
        <v>0</v>
      </c>
      <c r="V1024" s="48">
        <f t="shared" si="39"/>
        <v>0</v>
      </c>
    </row>
    <row r="1025" spans="8:22" x14ac:dyDescent="0.3">
      <c r="H1025" s="2">
        <f t="shared" si="36"/>
        <v>0</v>
      </c>
      <c r="M1025" s="2">
        <f t="shared" si="37"/>
        <v>0</v>
      </c>
      <c r="N1025" s="2">
        <f t="shared" ref="N1025:N1088" si="40">(E1025+J1025)/2</f>
        <v>0</v>
      </c>
      <c r="T1025" s="2">
        <f t="shared" si="38"/>
        <v>0</v>
      </c>
      <c r="V1025" s="48">
        <f t="shared" si="39"/>
        <v>0</v>
      </c>
    </row>
    <row r="1026" spans="8:22" x14ac:dyDescent="0.3">
      <c r="H1026" s="2">
        <f t="shared" si="36"/>
        <v>0</v>
      </c>
      <c r="M1026" s="2">
        <f t="shared" si="37"/>
        <v>0</v>
      </c>
      <c r="N1026" s="2">
        <f t="shared" si="40"/>
        <v>0</v>
      </c>
      <c r="T1026" s="2">
        <f t="shared" si="38"/>
        <v>0</v>
      </c>
      <c r="V1026" s="48">
        <f t="shared" si="39"/>
        <v>0</v>
      </c>
    </row>
    <row r="1027" spans="8:22" x14ac:dyDescent="0.3">
      <c r="H1027" s="2">
        <f t="shared" si="36"/>
        <v>0</v>
      </c>
      <c r="M1027" s="2">
        <f t="shared" si="37"/>
        <v>0</v>
      </c>
      <c r="N1027" s="2">
        <f t="shared" si="40"/>
        <v>0</v>
      </c>
      <c r="T1027" s="2">
        <f t="shared" si="38"/>
        <v>0</v>
      </c>
      <c r="V1027" s="48">
        <f t="shared" si="39"/>
        <v>0</v>
      </c>
    </row>
    <row r="1028" spans="8:22" x14ac:dyDescent="0.3">
      <c r="H1028" s="2">
        <f t="shared" si="36"/>
        <v>0</v>
      </c>
      <c r="M1028" s="2">
        <f t="shared" si="37"/>
        <v>0</v>
      </c>
      <c r="N1028" s="2">
        <f t="shared" si="40"/>
        <v>0</v>
      </c>
      <c r="T1028" s="2">
        <f t="shared" si="38"/>
        <v>0</v>
      </c>
      <c r="V1028" s="48">
        <f t="shared" si="39"/>
        <v>0</v>
      </c>
    </row>
    <row r="1029" spans="8:22" x14ac:dyDescent="0.3">
      <c r="H1029" s="2">
        <f t="shared" si="36"/>
        <v>0</v>
      </c>
      <c r="M1029" s="2">
        <f t="shared" si="37"/>
        <v>0</v>
      </c>
      <c r="N1029" s="2">
        <f t="shared" si="40"/>
        <v>0</v>
      </c>
      <c r="T1029" s="2">
        <f t="shared" si="38"/>
        <v>0</v>
      </c>
      <c r="V1029" s="48">
        <f t="shared" si="39"/>
        <v>0</v>
      </c>
    </row>
    <row r="1030" spans="8:22" x14ac:dyDescent="0.3">
      <c r="H1030" s="2">
        <f t="shared" si="36"/>
        <v>0</v>
      </c>
      <c r="M1030" s="2">
        <f t="shared" si="37"/>
        <v>0</v>
      </c>
      <c r="N1030" s="2">
        <f t="shared" si="40"/>
        <v>0</v>
      </c>
      <c r="T1030" s="2">
        <f t="shared" si="38"/>
        <v>0</v>
      </c>
      <c r="V1030" s="48">
        <f t="shared" si="39"/>
        <v>0</v>
      </c>
    </row>
    <row r="1031" spans="8:22" x14ac:dyDescent="0.3">
      <c r="H1031" s="2">
        <f t="shared" si="36"/>
        <v>0</v>
      </c>
      <c r="M1031" s="2">
        <f t="shared" si="37"/>
        <v>0</v>
      </c>
      <c r="N1031" s="2">
        <f t="shared" si="40"/>
        <v>0</v>
      </c>
      <c r="T1031" s="2">
        <f t="shared" si="38"/>
        <v>0</v>
      </c>
      <c r="V1031" s="48">
        <f t="shared" si="39"/>
        <v>0</v>
      </c>
    </row>
    <row r="1032" spans="8:22" x14ac:dyDescent="0.3">
      <c r="H1032" s="2">
        <f t="shared" si="36"/>
        <v>0</v>
      </c>
      <c r="M1032" s="2">
        <f t="shared" si="37"/>
        <v>0</v>
      </c>
      <c r="N1032" s="2">
        <f t="shared" si="40"/>
        <v>0</v>
      </c>
      <c r="T1032" s="2">
        <f t="shared" si="38"/>
        <v>0</v>
      </c>
      <c r="V1032" s="48">
        <f t="shared" si="39"/>
        <v>0</v>
      </c>
    </row>
    <row r="1033" spans="8:22" x14ac:dyDescent="0.3">
      <c r="H1033" s="2">
        <f t="shared" si="36"/>
        <v>0</v>
      </c>
      <c r="M1033" s="2">
        <f t="shared" si="37"/>
        <v>0</v>
      </c>
      <c r="N1033" s="2">
        <f t="shared" si="40"/>
        <v>0</v>
      </c>
      <c r="T1033" s="2">
        <f t="shared" si="38"/>
        <v>0</v>
      </c>
      <c r="V1033" s="48">
        <f t="shared" si="39"/>
        <v>0</v>
      </c>
    </row>
    <row r="1034" spans="8:22" x14ac:dyDescent="0.3">
      <c r="H1034" s="2">
        <f t="shared" si="36"/>
        <v>0</v>
      </c>
      <c r="M1034" s="2">
        <f t="shared" si="37"/>
        <v>0</v>
      </c>
      <c r="N1034" s="2">
        <f t="shared" si="40"/>
        <v>0</v>
      </c>
      <c r="T1034" s="2">
        <f t="shared" si="38"/>
        <v>0</v>
      </c>
      <c r="V1034" s="48">
        <f t="shared" si="39"/>
        <v>0</v>
      </c>
    </row>
    <row r="1035" spans="8:22" x14ac:dyDescent="0.3">
      <c r="H1035" s="2">
        <f t="shared" si="36"/>
        <v>0</v>
      </c>
      <c r="M1035" s="2">
        <f t="shared" si="37"/>
        <v>0</v>
      </c>
      <c r="N1035" s="2">
        <f t="shared" si="40"/>
        <v>0</v>
      </c>
      <c r="T1035" s="2">
        <f t="shared" si="38"/>
        <v>0</v>
      </c>
      <c r="V1035" s="48">
        <f t="shared" si="39"/>
        <v>0</v>
      </c>
    </row>
    <row r="1036" spans="8:22" x14ac:dyDescent="0.3">
      <c r="H1036" s="2">
        <f t="shared" si="36"/>
        <v>0</v>
      </c>
      <c r="M1036" s="2">
        <f t="shared" si="37"/>
        <v>0</v>
      </c>
      <c r="N1036" s="2">
        <f t="shared" si="40"/>
        <v>0</v>
      </c>
      <c r="T1036" s="2">
        <f t="shared" si="38"/>
        <v>0</v>
      </c>
      <c r="V1036" s="48">
        <f t="shared" si="39"/>
        <v>0</v>
      </c>
    </row>
    <row r="1037" spans="8:22" x14ac:dyDescent="0.3">
      <c r="H1037" s="2">
        <f t="shared" si="36"/>
        <v>0</v>
      </c>
      <c r="M1037" s="2">
        <f t="shared" si="37"/>
        <v>0</v>
      </c>
      <c r="N1037" s="2">
        <f t="shared" si="40"/>
        <v>0</v>
      </c>
      <c r="T1037" s="2">
        <f t="shared" si="38"/>
        <v>0</v>
      </c>
      <c r="V1037" s="48">
        <f t="shared" si="39"/>
        <v>0</v>
      </c>
    </row>
    <row r="1038" spans="8:22" x14ac:dyDescent="0.3">
      <c r="H1038" s="2">
        <f t="shared" si="36"/>
        <v>0</v>
      </c>
      <c r="M1038" s="2">
        <f t="shared" si="37"/>
        <v>0</v>
      </c>
      <c r="N1038" s="2">
        <f t="shared" si="40"/>
        <v>0</v>
      </c>
      <c r="T1038" s="2">
        <f t="shared" si="38"/>
        <v>0</v>
      </c>
      <c r="V1038" s="48">
        <f t="shared" si="39"/>
        <v>0</v>
      </c>
    </row>
    <row r="1039" spans="8:22" x14ac:dyDescent="0.3">
      <c r="H1039" s="2">
        <f t="shared" si="36"/>
        <v>0</v>
      </c>
      <c r="M1039" s="2">
        <f t="shared" si="37"/>
        <v>0</v>
      </c>
      <c r="N1039" s="2">
        <f t="shared" si="40"/>
        <v>0</v>
      </c>
      <c r="T1039" s="2">
        <f t="shared" si="38"/>
        <v>0</v>
      </c>
      <c r="V1039" s="48">
        <f t="shared" si="39"/>
        <v>0</v>
      </c>
    </row>
    <row r="1040" spans="8:22" x14ac:dyDescent="0.3">
      <c r="H1040" s="2">
        <f t="shared" si="36"/>
        <v>0</v>
      </c>
      <c r="M1040" s="2">
        <f t="shared" si="37"/>
        <v>0</v>
      </c>
      <c r="N1040" s="2">
        <f t="shared" si="40"/>
        <v>0</v>
      </c>
      <c r="T1040" s="2">
        <f t="shared" si="38"/>
        <v>0</v>
      </c>
      <c r="V1040" s="48">
        <f t="shared" si="39"/>
        <v>0</v>
      </c>
    </row>
    <row r="1041" spans="8:22" x14ac:dyDescent="0.3">
      <c r="H1041" s="2">
        <f t="shared" si="36"/>
        <v>0</v>
      </c>
      <c r="M1041" s="2">
        <f t="shared" si="37"/>
        <v>0</v>
      </c>
      <c r="N1041" s="2">
        <f t="shared" si="40"/>
        <v>0</v>
      </c>
      <c r="T1041" s="2">
        <f t="shared" si="38"/>
        <v>0</v>
      </c>
      <c r="V1041" s="48">
        <f t="shared" si="39"/>
        <v>0</v>
      </c>
    </row>
    <row r="1042" spans="8:22" x14ac:dyDescent="0.3">
      <c r="H1042" s="2">
        <f t="shared" si="36"/>
        <v>0</v>
      </c>
      <c r="M1042" s="2">
        <f t="shared" si="37"/>
        <v>0</v>
      </c>
      <c r="N1042" s="2">
        <f t="shared" si="40"/>
        <v>0</v>
      </c>
      <c r="T1042" s="2">
        <f t="shared" si="38"/>
        <v>0</v>
      </c>
      <c r="V1042" s="48">
        <f t="shared" si="39"/>
        <v>0</v>
      </c>
    </row>
    <row r="1043" spans="8:22" x14ac:dyDescent="0.3">
      <c r="H1043" s="2">
        <f t="shared" si="36"/>
        <v>0</v>
      </c>
      <c r="M1043" s="2">
        <f t="shared" si="37"/>
        <v>0</v>
      </c>
      <c r="N1043" s="2">
        <f t="shared" si="40"/>
        <v>0</v>
      </c>
      <c r="T1043" s="2">
        <f t="shared" si="38"/>
        <v>0</v>
      </c>
      <c r="V1043" s="48">
        <f t="shared" si="39"/>
        <v>0</v>
      </c>
    </row>
    <row r="1044" spans="8:22" x14ac:dyDescent="0.3">
      <c r="H1044" s="2">
        <f t="shared" ref="H1044:H1107" si="41">F1044+G1044/2</f>
        <v>0</v>
      </c>
      <c r="M1044" s="2">
        <f t="shared" ref="M1044:M1107" si="42">K1044+L1044/2</f>
        <v>0</v>
      </c>
      <c r="N1044" s="2">
        <f t="shared" si="40"/>
        <v>0</v>
      </c>
      <c r="T1044" s="2">
        <f t="shared" ref="T1044:T1107" si="43">R1044+S1044/2</f>
        <v>0</v>
      </c>
      <c r="V1044" s="48">
        <f t="shared" ref="V1044:V1107" si="44">O1044+T1044/2</f>
        <v>0</v>
      </c>
    </row>
    <row r="1045" spans="8:22" x14ac:dyDescent="0.3">
      <c r="H1045" s="2">
        <f t="shared" si="41"/>
        <v>0</v>
      </c>
      <c r="M1045" s="2">
        <f t="shared" si="42"/>
        <v>0</v>
      </c>
      <c r="N1045" s="2">
        <f t="shared" si="40"/>
        <v>0</v>
      </c>
      <c r="T1045" s="2">
        <f t="shared" si="43"/>
        <v>0</v>
      </c>
      <c r="V1045" s="48">
        <f t="shared" si="44"/>
        <v>0</v>
      </c>
    </row>
    <row r="1046" spans="8:22" x14ac:dyDescent="0.3">
      <c r="H1046" s="2">
        <f t="shared" si="41"/>
        <v>0</v>
      </c>
      <c r="M1046" s="2">
        <f t="shared" si="42"/>
        <v>0</v>
      </c>
      <c r="N1046" s="2">
        <f t="shared" si="40"/>
        <v>0</v>
      </c>
      <c r="T1046" s="2">
        <f t="shared" si="43"/>
        <v>0</v>
      </c>
      <c r="V1046" s="48">
        <f t="shared" si="44"/>
        <v>0</v>
      </c>
    </row>
    <row r="1047" spans="8:22" x14ac:dyDescent="0.3">
      <c r="H1047" s="2">
        <f t="shared" si="41"/>
        <v>0</v>
      </c>
      <c r="M1047" s="2">
        <f t="shared" si="42"/>
        <v>0</v>
      </c>
      <c r="N1047" s="2">
        <f t="shared" si="40"/>
        <v>0</v>
      </c>
      <c r="T1047" s="2">
        <f t="shared" si="43"/>
        <v>0</v>
      </c>
      <c r="V1047" s="48">
        <f t="shared" si="44"/>
        <v>0</v>
      </c>
    </row>
    <row r="1048" spans="8:22" x14ac:dyDescent="0.3">
      <c r="H1048" s="2">
        <f t="shared" si="41"/>
        <v>0</v>
      </c>
      <c r="M1048" s="2">
        <f t="shared" si="42"/>
        <v>0</v>
      </c>
      <c r="N1048" s="2">
        <f t="shared" si="40"/>
        <v>0</v>
      </c>
      <c r="T1048" s="2">
        <f t="shared" si="43"/>
        <v>0</v>
      </c>
      <c r="V1048" s="48">
        <f t="shared" si="44"/>
        <v>0</v>
      </c>
    </row>
    <row r="1049" spans="8:22" x14ac:dyDescent="0.3">
      <c r="H1049" s="2">
        <f t="shared" si="41"/>
        <v>0</v>
      </c>
      <c r="M1049" s="2">
        <f t="shared" si="42"/>
        <v>0</v>
      </c>
      <c r="N1049" s="2">
        <f t="shared" si="40"/>
        <v>0</v>
      </c>
      <c r="T1049" s="2">
        <f t="shared" si="43"/>
        <v>0</v>
      </c>
      <c r="V1049" s="48">
        <f t="shared" si="44"/>
        <v>0</v>
      </c>
    </row>
    <row r="1050" spans="8:22" x14ac:dyDescent="0.3">
      <c r="H1050" s="2">
        <f t="shared" si="41"/>
        <v>0</v>
      </c>
      <c r="M1050" s="2">
        <f t="shared" si="42"/>
        <v>0</v>
      </c>
      <c r="N1050" s="2">
        <f t="shared" si="40"/>
        <v>0</v>
      </c>
      <c r="T1050" s="2">
        <f t="shared" si="43"/>
        <v>0</v>
      </c>
      <c r="V1050" s="48">
        <f t="shared" si="44"/>
        <v>0</v>
      </c>
    </row>
    <row r="1051" spans="8:22" x14ac:dyDescent="0.3">
      <c r="H1051" s="2">
        <f t="shared" si="41"/>
        <v>0</v>
      </c>
      <c r="M1051" s="2">
        <f t="shared" si="42"/>
        <v>0</v>
      </c>
      <c r="N1051" s="2">
        <f t="shared" si="40"/>
        <v>0</v>
      </c>
      <c r="T1051" s="2">
        <f t="shared" si="43"/>
        <v>0</v>
      </c>
      <c r="V1051" s="48">
        <f t="shared" si="44"/>
        <v>0</v>
      </c>
    </row>
    <row r="1052" spans="8:22" x14ac:dyDescent="0.3">
      <c r="H1052" s="2">
        <f t="shared" si="41"/>
        <v>0</v>
      </c>
      <c r="M1052" s="2">
        <f t="shared" si="42"/>
        <v>0</v>
      </c>
      <c r="N1052" s="2">
        <f t="shared" si="40"/>
        <v>0</v>
      </c>
      <c r="T1052" s="2">
        <f t="shared" si="43"/>
        <v>0</v>
      </c>
      <c r="V1052" s="48">
        <f t="shared" si="44"/>
        <v>0</v>
      </c>
    </row>
    <row r="1053" spans="8:22" x14ac:dyDescent="0.3">
      <c r="H1053" s="2">
        <f t="shared" si="41"/>
        <v>0</v>
      </c>
      <c r="M1053" s="2">
        <f t="shared" si="42"/>
        <v>0</v>
      </c>
      <c r="N1053" s="2">
        <f t="shared" si="40"/>
        <v>0</v>
      </c>
      <c r="T1053" s="2">
        <f t="shared" si="43"/>
        <v>0</v>
      </c>
      <c r="V1053" s="48">
        <f t="shared" si="44"/>
        <v>0</v>
      </c>
    </row>
    <row r="1054" spans="8:22" x14ac:dyDescent="0.3">
      <c r="H1054" s="2">
        <f t="shared" si="41"/>
        <v>0</v>
      </c>
      <c r="M1054" s="2">
        <f t="shared" si="42"/>
        <v>0</v>
      </c>
      <c r="N1054" s="2">
        <f t="shared" si="40"/>
        <v>0</v>
      </c>
      <c r="T1054" s="2">
        <f t="shared" si="43"/>
        <v>0</v>
      </c>
      <c r="V1054" s="48">
        <f t="shared" si="44"/>
        <v>0</v>
      </c>
    </row>
    <row r="1055" spans="8:22" x14ac:dyDescent="0.3">
      <c r="H1055" s="2">
        <f t="shared" si="41"/>
        <v>0</v>
      </c>
      <c r="M1055" s="2">
        <f t="shared" si="42"/>
        <v>0</v>
      </c>
      <c r="N1055" s="2">
        <f t="shared" si="40"/>
        <v>0</v>
      </c>
      <c r="T1055" s="2">
        <f t="shared" si="43"/>
        <v>0</v>
      </c>
      <c r="V1055" s="48">
        <f t="shared" si="44"/>
        <v>0</v>
      </c>
    </row>
    <row r="1056" spans="8:22" x14ac:dyDescent="0.3">
      <c r="H1056" s="2">
        <f t="shared" si="41"/>
        <v>0</v>
      </c>
      <c r="M1056" s="2">
        <f t="shared" si="42"/>
        <v>0</v>
      </c>
      <c r="N1056" s="2">
        <f t="shared" si="40"/>
        <v>0</v>
      </c>
      <c r="T1056" s="2">
        <f t="shared" si="43"/>
        <v>0</v>
      </c>
      <c r="V1056" s="48">
        <f t="shared" si="44"/>
        <v>0</v>
      </c>
    </row>
    <row r="1057" spans="8:22" x14ac:dyDescent="0.3">
      <c r="H1057" s="2">
        <f t="shared" si="41"/>
        <v>0</v>
      </c>
      <c r="M1057" s="2">
        <f t="shared" si="42"/>
        <v>0</v>
      </c>
      <c r="N1057" s="2">
        <f t="shared" si="40"/>
        <v>0</v>
      </c>
      <c r="T1057" s="2">
        <f t="shared" si="43"/>
        <v>0</v>
      </c>
      <c r="V1057" s="48">
        <f t="shared" si="44"/>
        <v>0</v>
      </c>
    </row>
    <row r="1058" spans="8:22" x14ac:dyDescent="0.3">
      <c r="H1058" s="2">
        <f t="shared" si="41"/>
        <v>0</v>
      </c>
      <c r="M1058" s="2">
        <f t="shared" si="42"/>
        <v>0</v>
      </c>
      <c r="N1058" s="2">
        <f t="shared" si="40"/>
        <v>0</v>
      </c>
      <c r="T1058" s="2">
        <f t="shared" si="43"/>
        <v>0</v>
      </c>
      <c r="V1058" s="48">
        <f t="shared" si="44"/>
        <v>0</v>
      </c>
    </row>
    <row r="1059" spans="8:22" x14ac:dyDescent="0.3">
      <c r="H1059" s="2">
        <f t="shared" si="41"/>
        <v>0</v>
      </c>
      <c r="M1059" s="2">
        <f t="shared" si="42"/>
        <v>0</v>
      </c>
      <c r="N1059" s="2">
        <f t="shared" si="40"/>
        <v>0</v>
      </c>
      <c r="T1059" s="2">
        <f t="shared" si="43"/>
        <v>0</v>
      </c>
      <c r="V1059" s="48">
        <f t="shared" si="44"/>
        <v>0</v>
      </c>
    </row>
    <row r="1060" spans="8:22" x14ac:dyDescent="0.3">
      <c r="H1060" s="2">
        <f t="shared" si="41"/>
        <v>0</v>
      </c>
      <c r="M1060" s="2">
        <f t="shared" si="42"/>
        <v>0</v>
      </c>
      <c r="N1060" s="2">
        <f t="shared" si="40"/>
        <v>0</v>
      </c>
      <c r="T1060" s="2">
        <f t="shared" si="43"/>
        <v>0</v>
      </c>
      <c r="V1060" s="48">
        <f t="shared" si="44"/>
        <v>0</v>
      </c>
    </row>
    <row r="1061" spans="8:22" x14ac:dyDescent="0.3">
      <c r="H1061" s="2">
        <f t="shared" si="41"/>
        <v>0</v>
      </c>
      <c r="M1061" s="2">
        <f t="shared" si="42"/>
        <v>0</v>
      </c>
      <c r="N1061" s="2">
        <f t="shared" si="40"/>
        <v>0</v>
      </c>
      <c r="T1061" s="2">
        <f t="shared" si="43"/>
        <v>0</v>
      </c>
      <c r="V1061" s="48">
        <f t="shared" si="44"/>
        <v>0</v>
      </c>
    </row>
    <row r="1062" spans="8:22" x14ac:dyDescent="0.3">
      <c r="H1062" s="2">
        <f t="shared" si="41"/>
        <v>0</v>
      </c>
      <c r="M1062" s="2">
        <f t="shared" si="42"/>
        <v>0</v>
      </c>
      <c r="N1062" s="2">
        <f t="shared" si="40"/>
        <v>0</v>
      </c>
      <c r="T1062" s="2">
        <f t="shared" si="43"/>
        <v>0</v>
      </c>
      <c r="V1062" s="48">
        <f t="shared" si="44"/>
        <v>0</v>
      </c>
    </row>
    <row r="1063" spans="8:22" x14ac:dyDescent="0.3">
      <c r="H1063" s="2">
        <f t="shared" si="41"/>
        <v>0</v>
      </c>
      <c r="M1063" s="2">
        <f t="shared" si="42"/>
        <v>0</v>
      </c>
      <c r="N1063" s="2">
        <f t="shared" si="40"/>
        <v>0</v>
      </c>
      <c r="T1063" s="2">
        <f t="shared" si="43"/>
        <v>0</v>
      </c>
      <c r="V1063" s="48">
        <f t="shared" si="44"/>
        <v>0</v>
      </c>
    </row>
    <row r="1064" spans="8:22" x14ac:dyDescent="0.3">
      <c r="H1064" s="2">
        <f t="shared" si="41"/>
        <v>0</v>
      </c>
      <c r="M1064" s="2">
        <f t="shared" si="42"/>
        <v>0</v>
      </c>
      <c r="N1064" s="2">
        <f t="shared" si="40"/>
        <v>0</v>
      </c>
      <c r="T1064" s="2">
        <f t="shared" si="43"/>
        <v>0</v>
      </c>
      <c r="V1064" s="48">
        <f t="shared" si="44"/>
        <v>0</v>
      </c>
    </row>
    <row r="1065" spans="8:22" x14ac:dyDescent="0.3">
      <c r="H1065" s="2">
        <f t="shared" si="41"/>
        <v>0</v>
      </c>
      <c r="M1065" s="2">
        <f t="shared" si="42"/>
        <v>0</v>
      </c>
      <c r="N1065" s="2">
        <f t="shared" si="40"/>
        <v>0</v>
      </c>
      <c r="T1065" s="2">
        <f t="shared" si="43"/>
        <v>0</v>
      </c>
      <c r="V1065" s="48">
        <f t="shared" si="44"/>
        <v>0</v>
      </c>
    </row>
    <row r="1066" spans="8:22" x14ac:dyDescent="0.3">
      <c r="H1066" s="2">
        <f t="shared" si="41"/>
        <v>0</v>
      </c>
      <c r="M1066" s="2">
        <f t="shared" si="42"/>
        <v>0</v>
      </c>
      <c r="N1066" s="2">
        <f t="shared" si="40"/>
        <v>0</v>
      </c>
      <c r="T1066" s="2">
        <f t="shared" si="43"/>
        <v>0</v>
      </c>
      <c r="V1066" s="48">
        <f t="shared" si="44"/>
        <v>0</v>
      </c>
    </row>
    <row r="1067" spans="8:22" x14ac:dyDescent="0.3">
      <c r="H1067" s="2">
        <f t="shared" si="41"/>
        <v>0</v>
      </c>
      <c r="M1067" s="2">
        <f t="shared" si="42"/>
        <v>0</v>
      </c>
      <c r="N1067" s="2">
        <f t="shared" si="40"/>
        <v>0</v>
      </c>
      <c r="T1067" s="2">
        <f t="shared" si="43"/>
        <v>0</v>
      </c>
      <c r="V1067" s="48">
        <f t="shared" si="44"/>
        <v>0</v>
      </c>
    </row>
    <row r="1068" spans="8:22" x14ac:dyDescent="0.3">
      <c r="H1068" s="2">
        <f t="shared" si="41"/>
        <v>0</v>
      </c>
      <c r="M1068" s="2">
        <f t="shared" si="42"/>
        <v>0</v>
      </c>
      <c r="N1068" s="2">
        <f t="shared" si="40"/>
        <v>0</v>
      </c>
      <c r="T1068" s="2">
        <f t="shared" si="43"/>
        <v>0</v>
      </c>
      <c r="V1068" s="48">
        <f t="shared" si="44"/>
        <v>0</v>
      </c>
    </row>
    <row r="1069" spans="8:22" x14ac:dyDescent="0.3">
      <c r="H1069" s="2">
        <f t="shared" si="41"/>
        <v>0</v>
      </c>
      <c r="M1069" s="2">
        <f t="shared" si="42"/>
        <v>0</v>
      </c>
      <c r="N1069" s="2">
        <f t="shared" si="40"/>
        <v>0</v>
      </c>
      <c r="T1069" s="2">
        <f t="shared" si="43"/>
        <v>0</v>
      </c>
      <c r="V1069" s="48">
        <f t="shared" si="44"/>
        <v>0</v>
      </c>
    </row>
    <row r="1070" spans="8:22" x14ac:dyDescent="0.3">
      <c r="H1070" s="2">
        <f t="shared" si="41"/>
        <v>0</v>
      </c>
      <c r="M1070" s="2">
        <f t="shared" si="42"/>
        <v>0</v>
      </c>
      <c r="N1070" s="2">
        <f t="shared" si="40"/>
        <v>0</v>
      </c>
      <c r="T1070" s="2">
        <f t="shared" si="43"/>
        <v>0</v>
      </c>
      <c r="V1070" s="48">
        <f t="shared" si="44"/>
        <v>0</v>
      </c>
    </row>
    <row r="1071" spans="8:22" x14ac:dyDescent="0.3">
      <c r="H1071" s="2">
        <f t="shared" si="41"/>
        <v>0</v>
      </c>
      <c r="M1071" s="2">
        <f t="shared" si="42"/>
        <v>0</v>
      </c>
      <c r="N1071" s="2">
        <f t="shared" si="40"/>
        <v>0</v>
      </c>
      <c r="T1071" s="2">
        <f t="shared" si="43"/>
        <v>0</v>
      </c>
      <c r="V1071" s="48">
        <f t="shared" si="44"/>
        <v>0</v>
      </c>
    </row>
    <row r="1072" spans="8:22" x14ac:dyDescent="0.3">
      <c r="H1072" s="2">
        <f t="shared" si="41"/>
        <v>0</v>
      </c>
      <c r="M1072" s="2">
        <f t="shared" si="42"/>
        <v>0</v>
      </c>
      <c r="N1072" s="2">
        <f t="shared" si="40"/>
        <v>0</v>
      </c>
      <c r="T1072" s="2">
        <f t="shared" si="43"/>
        <v>0</v>
      </c>
      <c r="V1072" s="48">
        <f t="shared" si="44"/>
        <v>0</v>
      </c>
    </row>
    <row r="1073" spans="8:22" x14ac:dyDescent="0.3">
      <c r="H1073" s="2">
        <f t="shared" si="41"/>
        <v>0</v>
      </c>
      <c r="M1073" s="2">
        <f t="shared" si="42"/>
        <v>0</v>
      </c>
      <c r="N1073" s="2">
        <f t="shared" si="40"/>
        <v>0</v>
      </c>
      <c r="T1073" s="2">
        <f t="shared" si="43"/>
        <v>0</v>
      </c>
      <c r="V1073" s="48">
        <f t="shared" si="44"/>
        <v>0</v>
      </c>
    </row>
    <row r="1074" spans="8:22" x14ac:dyDescent="0.3">
      <c r="H1074" s="2">
        <f t="shared" si="41"/>
        <v>0</v>
      </c>
      <c r="M1074" s="2">
        <f t="shared" si="42"/>
        <v>0</v>
      </c>
      <c r="N1074" s="2">
        <f t="shared" si="40"/>
        <v>0</v>
      </c>
      <c r="T1074" s="2">
        <f t="shared" si="43"/>
        <v>0</v>
      </c>
      <c r="V1074" s="48">
        <f t="shared" si="44"/>
        <v>0</v>
      </c>
    </row>
    <row r="1075" spans="8:22" x14ac:dyDescent="0.3">
      <c r="H1075" s="2">
        <f t="shared" si="41"/>
        <v>0</v>
      </c>
      <c r="M1075" s="2">
        <f t="shared" si="42"/>
        <v>0</v>
      </c>
      <c r="N1075" s="2">
        <f t="shared" si="40"/>
        <v>0</v>
      </c>
      <c r="T1075" s="2">
        <f t="shared" si="43"/>
        <v>0</v>
      </c>
      <c r="V1075" s="48">
        <f t="shared" si="44"/>
        <v>0</v>
      </c>
    </row>
    <row r="1076" spans="8:22" x14ac:dyDescent="0.3">
      <c r="H1076" s="2">
        <f t="shared" si="41"/>
        <v>0</v>
      </c>
      <c r="M1076" s="2">
        <f t="shared" si="42"/>
        <v>0</v>
      </c>
      <c r="N1076" s="2">
        <f t="shared" si="40"/>
        <v>0</v>
      </c>
      <c r="T1076" s="2">
        <f t="shared" si="43"/>
        <v>0</v>
      </c>
      <c r="V1076" s="48">
        <f t="shared" si="44"/>
        <v>0</v>
      </c>
    </row>
    <row r="1077" spans="8:22" x14ac:dyDescent="0.3">
      <c r="H1077" s="2">
        <f t="shared" si="41"/>
        <v>0</v>
      </c>
      <c r="M1077" s="2">
        <f t="shared" si="42"/>
        <v>0</v>
      </c>
      <c r="N1077" s="2">
        <f t="shared" si="40"/>
        <v>0</v>
      </c>
      <c r="T1077" s="2">
        <f t="shared" si="43"/>
        <v>0</v>
      </c>
      <c r="V1077" s="48">
        <f t="shared" si="44"/>
        <v>0</v>
      </c>
    </row>
    <row r="1078" spans="8:22" x14ac:dyDescent="0.3">
      <c r="H1078" s="2">
        <f t="shared" si="41"/>
        <v>0</v>
      </c>
      <c r="M1078" s="2">
        <f t="shared" si="42"/>
        <v>0</v>
      </c>
      <c r="N1078" s="2">
        <f t="shared" si="40"/>
        <v>0</v>
      </c>
      <c r="T1078" s="2">
        <f t="shared" si="43"/>
        <v>0</v>
      </c>
      <c r="V1078" s="48">
        <f t="shared" si="44"/>
        <v>0</v>
      </c>
    </row>
    <row r="1079" spans="8:22" x14ac:dyDescent="0.3">
      <c r="H1079" s="2">
        <f t="shared" si="41"/>
        <v>0</v>
      </c>
      <c r="M1079" s="2">
        <f t="shared" si="42"/>
        <v>0</v>
      </c>
      <c r="N1079" s="2">
        <f t="shared" si="40"/>
        <v>0</v>
      </c>
      <c r="T1079" s="2">
        <f t="shared" si="43"/>
        <v>0</v>
      </c>
      <c r="V1079" s="48">
        <f t="shared" si="44"/>
        <v>0</v>
      </c>
    </row>
    <row r="1080" spans="8:22" x14ac:dyDescent="0.3">
      <c r="H1080" s="2">
        <f t="shared" si="41"/>
        <v>0</v>
      </c>
      <c r="M1080" s="2">
        <f t="shared" si="42"/>
        <v>0</v>
      </c>
      <c r="N1080" s="2">
        <f t="shared" si="40"/>
        <v>0</v>
      </c>
      <c r="T1080" s="2">
        <f t="shared" si="43"/>
        <v>0</v>
      </c>
      <c r="V1080" s="48">
        <f t="shared" si="44"/>
        <v>0</v>
      </c>
    </row>
    <row r="1081" spans="8:22" x14ac:dyDescent="0.3">
      <c r="H1081" s="2">
        <f t="shared" si="41"/>
        <v>0</v>
      </c>
      <c r="M1081" s="2">
        <f t="shared" si="42"/>
        <v>0</v>
      </c>
      <c r="N1081" s="2">
        <f t="shared" si="40"/>
        <v>0</v>
      </c>
      <c r="T1081" s="2">
        <f t="shared" si="43"/>
        <v>0</v>
      </c>
      <c r="V1081" s="48">
        <f t="shared" si="44"/>
        <v>0</v>
      </c>
    </row>
    <row r="1082" spans="8:22" x14ac:dyDescent="0.3">
      <c r="H1082" s="2">
        <f t="shared" si="41"/>
        <v>0</v>
      </c>
      <c r="M1082" s="2">
        <f t="shared" si="42"/>
        <v>0</v>
      </c>
      <c r="N1082" s="2">
        <f t="shared" si="40"/>
        <v>0</v>
      </c>
      <c r="T1082" s="2">
        <f t="shared" si="43"/>
        <v>0</v>
      </c>
      <c r="V1082" s="48">
        <f t="shared" si="44"/>
        <v>0</v>
      </c>
    </row>
    <row r="1083" spans="8:22" x14ac:dyDescent="0.3">
      <c r="H1083" s="2">
        <f t="shared" si="41"/>
        <v>0</v>
      </c>
      <c r="M1083" s="2">
        <f t="shared" si="42"/>
        <v>0</v>
      </c>
      <c r="N1083" s="2">
        <f t="shared" si="40"/>
        <v>0</v>
      </c>
      <c r="T1083" s="2">
        <f t="shared" si="43"/>
        <v>0</v>
      </c>
      <c r="V1083" s="48">
        <f t="shared" si="44"/>
        <v>0</v>
      </c>
    </row>
    <row r="1084" spans="8:22" x14ac:dyDescent="0.3">
      <c r="H1084" s="2">
        <f t="shared" si="41"/>
        <v>0</v>
      </c>
      <c r="M1084" s="2">
        <f t="shared" si="42"/>
        <v>0</v>
      </c>
      <c r="N1084" s="2">
        <f t="shared" si="40"/>
        <v>0</v>
      </c>
      <c r="T1084" s="2">
        <f t="shared" si="43"/>
        <v>0</v>
      </c>
      <c r="V1084" s="48">
        <f t="shared" si="44"/>
        <v>0</v>
      </c>
    </row>
    <row r="1085" spans="8:22" x14ac:dyDescent="0.3">
      <c r="H1085" s="2">
        <f t="shared" si="41"/>
        <v>0</v>
      </c>
      <c r="M1085" s="2">
        <f t="shared" si="42"/>
        <v>0</v>
      </c>
      <c r="N1085" s="2">
        <f t="shared" si="40"/>
        <v>0</v>
      </c>
      <c r="T1085" s="2">
        <f t="shared" si="43"/>
        <v>0</v>
      </c>
      <c r="V1085" s="48">
        <f t="shared" si="44"/>
        <v>0</v>
      </c>
    </row>
    <row r="1086" spans="8:22" x14ac:dyDescent="0.3">
      <c r="H1086" s="2">
        <f t="shared" si="41"/>
        <v>0</v>
      </c>
      <c r="M1086" s="2">
        <f t="shared" si="42"/>
        <v>0</v>
      </c>
      <c r="N1086" s="2">
        <f t="shared" si="40"/>
        <v>0</v>
      </c>
      <c r="T1086" s="2">
        <f t="shared" si="43"/>
        <v>0</v>
      </c>
      <c r="V1086" s="48">
        <f t="shared" si="44"/>
        <v>0</v>
      </c>
    </row>
    <row r="1087" spans="8:22" x14ac:dyDescent="0.3">
      <c r="H1087" s="2">
        <f t="shared" si="41"/>
        <v>0</v>
      </c>
      <c r="M1087" s="2">
        <f t="shared" si="42"/>
        <v>0</v>
      </c>
      <c r="N1087" s="2">
        <f t="shared" si="40"/>
        <v>0</v>
      </c>
      <c r="T1087" s="2">
        <f t="shared" si="43"/>
        <v>0</v>
      </c>
      <c r="V1087" s="48">
        <f t="shared" si="44"/>
        <v>0</v>
      </c>
    </row>
    <row r="1088" spans="8:22" x14ac:dyDescent="0.3">
      <c r="H1088" s="2">
        <f t="shared" si="41"/>
        <v>0</v>
      </c>
      <c r="M1088" s="2">
        <f t="shared" si="42"/>
        <v>0</v>
      </c>
      <c r="N1088" s="2">
        <f t="shared" si="40"/>
        <v>0</v>
      </c>
      <c r="T1088" s="2">
        <f t="shared" si="43"/>
        <v>0</v>
      </c>
      <c r="V1088" s="48">
        <f t="shared" si="44"/>
        <v>0</v>
      </c>
    </row>
    <row r="1089" spans="8:22" x14ac:dyDescent="0.3">
      <c r="H1089" s="2">
        <f t="shared" si="41"/>
        <v>0</v>
      </c>
      <c r="M1089" s="2">
        <f t="shared" si="42"/>
        <v>0</v>
      </c>
      <c r="N1089" s="2">
        <f t="shared" ref="N1089:N1152" si="45">(E1089+J1089)/2</f>
        <v>0</v>
      </c>
      <c r="T1089" s="2">
        <f t="shared" si="43"/>
        <v>0</v>
      </c>
      <c r="V1089" s="48">
        <f t="shared" si="44"/>
        <v>0</v>
      </c>
    </row>
    <row r="1090" spans="8:22" x14ac:dyDescent="0.3">
      <c r="H1090" s="2">
        <f t="shared" si="41"/>
        <v>0</v>
      </c>
      <c r="M1090" s="2">
        <f t="shared" si="42"/>
        <v>0</v>
      </c>
      <c r="N1090" s="2">
        <f t="shared" si="45"/>
        <v>0</v>
      </c>
      <c r="T1090" s="2">
        <f t="shared" si="43"/>
        <v>0</v>
      </c>
      <c r="V1090" s="48">
        <f t="shared" si="44"/>
        <v>0</v>
      </c>
    </row>
    <row r="1091" spans="8:22" x14ac:dyDescent="0.3">
      <c r="H1091" s="2">
        <f t="shared" si="41"/>
        <v>0</v>
      </c>
      <c r="M1091" s="2">
        <f t="shared" si="42"/>
        <v>0</v>
      </c>
      <c r="N1091" s="2">
        <f t="shared" si="45"/>
        <v>0</v>
      </c>
      <c r="T1091" s="2">
        <f t="shared" si="43"/>
        <v>0</v>
      </c>
      <c r="V1091" s="48">
        <f t="shared" si="44"/>
        <v>0</v>
      </c>
    </row>
    <row r="1092" spans="8:22" x14ac:dyDescent="0.3">
      <c r="H1092" s="2">
        <f t="shared" si="41"/>
        <v>0</v>
      </c>
      <c r="M1092" s="2">
        <f t="shared" si="42"/>
        <v>0</v>
      </c>
      <c r="N1092" s="2">
        <f t="shared" si="45"/>
        <v>0</v>
      </c>
      <c r="T1092" s="2">
        <f t="shared" si="43"/>
        <v>0</v>
      </c>
      <c r="V1092" s="48">
        <f t="shared" si="44"/>
        <v>0</v>
      </c>
    </row>
    <row r="1093" spans="8:22" x14ac:dyDescent="0.3">
      <c r="H1093" s="2">
        <f t="shared" si="41"/>
        <v>0</v>
      </c>
      <c r="M1093" s="2">
        <f t="shared" si="42"/>
        <v>0</v>
      </c>
      <c r="N1093" s="2">
        <f t="shared" si="45"/>
        <v>0</v>
      </c>
      <c r="T1093" s="2">
        <f t="shared" si="43"/>
        <v>0</v>
      </c>
      <c r="V1093" s="48">
        <f t="shared" si="44"/>
        <v>0</v>
      </c>
    </row>
    <row r="1094" spans="8:22" x14ac:dyDescent="0.3">
      <c r="H1094" s="2">
        <f t="shared" si="41"/>
        <v>0</v>
      </c>
      <c r="M1094" s="2">
        <f t="shared" si="42"/>
        <v>0</v>
      </c>
      <c r="N1094" s="2">
        <f t="shared" si="45"/>
        <v>0</v>
      </c>
      <c r="T1094" s="2">
        <f t="shared" si="43"/>
        <v>0</v>
      </c>
      <c r="V1094" s="48">
        <f t="shared" si="44"/>
        <v>0</v>
      </c>
    </row>
    <row r="1095" spans="8:22" x14ac:dyDescent="0.3">
      <c r="H1095" s="2">
        <f t="shared" si="41"/>
        <v>0</v>
      </c>
      <c r="M1095" s="2">
        <f t="shared" si="42"/>
        <v>0</v>
      </c>
      <c r="N1095" s="2">
        <f t="shared" si="45"/>
        <v>0</v>
      </c>
      <c r="T1095" s="2">
        <f t="shared" si="43"/>
        <v>0</v>
      </c>
      <c r="V1095" s="48">
        <f t="shared" si="44"/>
        <v>0</v>
      </c>
    </row>
    <row r="1096" spans="8:22" x14ac:dyDescent="0.3">
      <c r="H1096" s="2">
        <f t="shared" si="41"/>
        <v>0</v>
      </c>
      <c r="M1096" s="2">
        <f t="shared" si="42"/>
        <v>0</v>
      </c>
      <c r="N1096" s="2">
        <f t="shared" si="45"/>
        <v>0</v>
      </c>
      <c r="T1096" s="2">
        <f t="shared" si="43"/>
        <v>0</v>
      </c>
      <c r="V1096" s="48">
        <f t="shared" si="44"/>
        <v>0</v>
      </c>
    </row>
    <row r="1097" spans="8:22" x14ac:dyDescent="0.3">
      <c r="H1097" s="2">
        <f t="shared" si="41"/>
        <v>0</v>
      </c>
      <c r="M1097" s="2">
        <f t="shared" si="42"/>
        <v>0</v>
      </c>
      <c r="N1097" s="2">
        <f t="shared" si="45"/>
        <v>0</v>
      </c>
      <c r="T1097" s="2">
        <f t="shared" si="43"/>
        <v>0</v>
      </c>
      <c r="V1097" s="48">
        <f t="shared" si="44"/>
        <v>0</v>
      </c>
    </row>
    <row r="1098" spans="8:22" x14ac:dyDescent="0.3">
      <c r="H1098" s="2">
        <f t="shared" si="41"/>
        <v>0</v>
      </c>
      <c r="M1098" s="2">
        <f t="shared" si="42"/>
        <v>0</v>
      </c>
      <c r="N1098" s="2">
        <f t="shared" si="45"/>
        <v>0</v>
      </c>
      <c r="T1098" s="2">
        <f t="shared" si="43"/>
        <v>0</v>
      </c>
      <c r="V1098" s="48">
        <f t="shared" si="44"/>
        <v>0</v>
      </c>
    </row>
    <row r="1099" spans="8:22" x14ac:dyDescent="0.3">
      <c r="H1099" s="2">
        <f t="shared" si="41"/>
        <v>0</v>
      </c>
      <c r="M1099" s="2">
        <f t="shared" si="42"/>
        <v>0</v>
      </c>
      <c r="N1099" s="2">
        <f t="shared" si="45"/>
        <v>0</v>
      </c>
      <c r="T1099" s="2">
        <f t="shared" si="43"/>
        <v>0</v>
      </c>
      <c r="V1099" s="48">
        <f t="shared" si="44"/>
        <v>0</v>
      </c>
    </row>
    <row r="1100" spans="8:22" x14ac:dyDescent="0.3">
      <c r="H1100" s="2">
        <f t="shared" si="41"/>
        <v>0</v>
      </c>
      <c r="M1100" s="2">
        <f t="shared" si="42"/>
        <v>0</v>
      </c>
      <c r="N1100" s="2">
        <f t="shared" si="45"/>
        <v>0</v>
      </c>
      <c r="T1100" s="2">
        <f t="shared" si="43"/>
        <v>0</v>
      </c>
      <c r="V1100" s="48">
        <f t="shared" si="44"/>
        <v>0</v>
      </c>
    </row>
    <row r="1101" spans="8:22" x14ac:dyDescent="0.3">
      <c r="H1101" s="2">
        <f t="shared" si="41"/>
        <v>0</v>
      </c>
      <c r="M1101" s="2">
        <f t="shared" si="42"/>
        <v>0</v>
      </c>
      <c r="N1101" s="2">
        <f t="shared" si="45"/>
        <v>0</v>
      </c>
      <c r="T1101" s="2">
        <f t="shared" si="43"/>
        <v>0</v>
      </c>
      <c r="V1101" s="48">
        <f t="shared" si="44"/>
        <v>0</v>
      </c>
    </row>
    <row r="1102" spans="8:22" x14ac:dyDescent="0.3">
      <c r="H1102" s="2">
        <f t="shared" si="41"/>
        <v>0</v>
      </c>
      <c r="M1102" s="2">
        <f t="shared" si="42"/>
        <v>0</v>
      </c>
      <c r="N1102" s="2">
        <f t="shared" si="45"/>
        <v>0</v>
      </c>
      <c r="T1102" s="2">
        <f t="shared" si="43"/>
        <v>0</v>
      </c>
      <c r="V1102" s="48">
        <f t="shared" si="44"/>
        <v>0</v>
      </c>
    </row>
    <row r="1103" spans="8:22" x14ac:dyDescent="0.3">
      <c r="H1103" s="2">
        <f t="shared" si="41"/>
        <v>0</v>
      </c>
      <c r="M1103" s="2">
        <f t="shared" si="42"/>
        <v>0</v>
      </c>
      <c r="N1103" s="2">
        <f t="shared" si="45"/>
        <v>0</v>
      </c>
      <c r="T1103" s="2">
        <f t="shared" si="43"/>
        <v>0</v>
      </c>
      <c r="V1103" s="48">
        <f t="shared" si="44"/>
        <v>0</v>
      </c>
    </row>
    <row r="1104" spans="8:22" x14ac:dyDescent="0.3">
      <c r="H1104" s="2">
        <f t="shared" si="41"/>
        <v>0</v>
      </c>
      <c r="M1104" s="2">
        <f t="shared" si="42"/>
        <v>0</v>
      </c>
      <c r="N1104" s="2">
        <f t="shared" si="45"/>
        <v>0</v>
      </c>
      <c r="T1104" s="2">
        <f t="shared" si="43"/>
        <v>0</v>
      </c>
      <c r="V1104" s="48">
        <f t="shared" si="44"/>
        <v>0</v>
      </c>
    </row>
    <row r="1105" spans="8:22" x14ac:dyDescent="0.3">
      <c r="H1105" s="2">
        <f t="shared" si="41"/>
        <v>0</v>
      </c>
      <c r="M1105" s="2">
        <f t="shared" si="42"/>
        <v>0</v>
      </c>
      <c r="N1105" s="2">
        <f t="shared" si="45"/>
        <v>0</v>
      </c>
      <c r="T1105" s="2">
        <f t="shared" si="43"/>
        <v>0</v>
      </c>
      <c r="V1105" s="48">
        <f t="shared" si="44"/>
        <v>0</v>
      </c>
    </row>
    <row r="1106" spans="8:22" x14ac:dyDescent="0.3">
      <c r="H1106" s="2">
        <f t="shared" si="41"/>
        <v>0</v>
      </c>
      <c r="M1106" s="2">
        <f t="shared" si="42"/>
        <v>0</v>
      </c>
      <c r="N1106" s="2">
        <f t="shared" si="45"/>
        <v>0</v>
      </c>
      <c r="T1106" s="2">
        <f t="shared" si="43"/>
        <v>0</v>
      </c>
      <c r="V1106" s="48">
        <f t="shared" si="44"/>
        <v>0</v>
      </c>
    </row>
    <row r="1107" spans="8:22" x14ac:dyDescent="0.3">
      <c r="H1107" s="2">
        <f t="shared" si="41"/>
        <v>0</v>
      </c>
      <c r="M1107" s="2">
        <f t="shared" si="42"/>
        <v>0</v>
      </c>
      <c r="N1107" s="2">
        <f t="shared" si="45"/>
        <v>0</v>
      </c>
      <c r="T1107" s="2">
        <f t="shared" si="43"/>
        <v>0</v>
      </c>
      <c r="V1107" s="48">
        <f t="shared" si="44"/>
        <v>0</v>
      </c>
    </row>
    <row r="1108" spans="8:22" x14ac:dyDescent="0.3">
      <c r="H1108" s="2">
        <f t="shared" ref="H1108:H1171" si="46">F1108+G1108/2</f>
        <v>0</v>
      </c>
      <c r="M1108" s="2">
        <f t="shared" ref="M1108:M1171" si="47">K1108+L1108/2</f>
        <v>0</v>
      </c>
      <c r="N1108" s="2">
        <f t="shared" si="45"/>
        <v>0</v>
      </c>
      <c r="T1108" s="2">
        <f t="shared" ref="T1108:T1171" si="48">R1108+S1108/2</f>
        <v>0</v>
      </c>
      <c r="V1108" s="48">
        <f t="shared" ref="V1108:V1171" si="49">O1108+T1108/2</f>
        <v>0</v>
      </c>
    </row>
    <row r="1109" spans="8:22" x14ac:dyDescent="0.3">
      <c r="H1109" s="2">
        <f t="shared" si="46"/>
        <v>0</v>
      </c>
      <c r="M1109" s="2">
        <f t="shared" si="47"/>
        <v>0</v>
      </c>
      <c r="N1109" s="2">
        <f t="shared" si="45"/>
        <v>0</v>
      </c>
      <c r="T1109" s="2">
        <f t="shared" si="48"/>
        <v>0</v>
      </c>
      <c r="V1109" s="48">
        <f t="shared" si="49"/>
        <v>0</v>
      </c>
    </row>
    <row r="1110" spans="8:22" x14ac:dyDescent="0.3">
      <c r="H1110" s="2">
        <f t="shared" si="46"/>
        <v>0</v>
      </c>
      <c r="M1110" s="2">
        <f t="shared" si="47"/>
        <v>0</v>
      </c>
      <c r="N1110" s="2">
        <f t="shared" si="45"/>
        <v>0</v>
      </c>
      <c r="T1110" s="2">
        <f t="shared" si="48"/>
        <v>0</v>
      </c>
      <c r="V1110" s="48">
        <f t="shared" si="49"/>
        <v>0</v>
      </c>
    </row>
    <row r="1111" spans="8:22" x14ac:dyDescent="0.3">
      <c r="H1111" s="2">
        <f t="shared" si="46"/>
        <v>0</v>
      </c>
      <c r="M1111" s="2">
        <f t="shared" si="47"/>
        <v>0</v>
      </c>
      <c r="N1111" s="2">
        <f t="shared" si="45"/>
        <v>0</v>
      </c>
      <c r="T1111" s="2">
        <f t="shared" si="48"/>
        <v>0</v>
      </c>
      <c r="V1111" s="48">
        <f t="shared" si="49"/>
        <v>0</v>
      </c>
    </row>
    <row r="1112" spans="8:22" x14ac:dyDescent="0.3">
      <c r="H1112" s="2">
        <f t="shared" si="46"/>
        <v>0</v>
      </c>
      <c r="M1112" s="2">
        <f t="shared" si="47"/>
        <v>0</v>
      </c>
      <c r="N1112" s="2">
        <f t="shared" si="45"/>
        <v>0</v>
      </c>
      <c r="T1112" s="2">
        <f t="shared" si="48"/>
        <v>0</v>
      </c>
      <c r="V1112" s="48">
        <f t="shared" si="49"/>
        <v>0</v>
      </c>
    </row>
    <row r="1113" spans="8:22" x14ac:dyDescent="0.3">
      <c r="H1113" s="2">
        <f t="shared" si="46"/>
        <v>0</v>
      </c>
      <c r="M1113" s="2">
        <f t="shared" si="47"/>
        <v>0</v>
      </c>
      <c r="N1113" s="2">
        <f t="shared" si="45"/>
        <v>0</v>
      </c>
      <c r="T1113" s="2">
        <f t="shared" si="48"/>
        <v>0</v>
      </c>
      <c r="V1113" s="48">
        <f t="shared" si="49"/>
        <v>0</v>
      </c>
    </row>
    <row r="1114" spans="8:22" x14ac:dyDescent="0.3">
      <c r="H1114" s="2">
        <f t="shared" si="46"/>
        <v>0</v>
      </c>
      <c r="M1114" s="2">
        <f t="shared" si="47"/>
        <v>0</v>
      </c>
      <c r="N1114" s="2">
        <f t="shared" si="45"/>
        <v>0</v>
      </c>
      <c r="T1114" s="2">
        <f t="shared" si="48"/>
        <v>0</v>
      </c>
      <c r="V1114" s="48">
        <f t="shared" si="49"/>
        <v>0</v>
      </c>
    </row>
    <row r="1115" spans="8:22" x14ac:dyDescent="0.3">
      <c r="H1115" s="2">
        <f t="shared" si="46"/>
        <v>0</v>
      </c>
      <c r="M1115" s="2">
        <f t="shared" si="47"/>
        <v>0</v>
      </c>
      <c r="N1115" s="2">
        <f t="shared" si="45"/>
        <v>0</v>
      </c>
      <c r="T1115" s="2">
        <f t="shared" si="48"/>
        <v>0</v>
      </c>
      <c r="V1115" s="48">
        <f t="shared" si="49"/>
        <v>0</v>
      </c>
    </row>
    <row r="1116" spans="8:22" x14ac:dyDescent="0.3">
      <c r="H1116" s="2">
        <f t="shared" si="46"/>
        <v>0</v>
      </c>
      <c r="M1116" s="2">
        <f t="shared" si="47"/>
        <v>0</v>
      </c>
      <c r="N1116" s="2">
        <f t="shared" si="45"/>
        <v>0</v>
      </c>
      <c r="T1116" s="2">
        <f t="shared" si="48"/>
        <v>0</v>
      </c>
      <c r="V1116" s="48">
        <f t="shared" si="49"/>
        <v>0</v>
      </c>
    </row>
    <row r="1117" spans="8:22" x14ac:dyDescent="0.3">
      <c r="H1117" s="2">
        <f t="shared" si="46"/>
        <v>0</v>
      </c>
      <c r="M1117" s="2">
        <f t="shared" si="47"/>
        <v>0</v>
      </c>
      <c r="N1117" s="2">
        <f t="shared" si="45"/>
        <v>0</v>
      </c>
      <c r="T1117" s="2">
        <f t="shared" si="48"/>
        <v>0</v>
      </c>
      <c r="V1117" s="48">
        <f t="shared" si="49"/>
        <v>0</v>
      </c>
    </row>
    <row r="1118" spans="8:22" x14ac:dyDescent="0.3">
      <c r="H1118" s="2">
        <f t="shared" si="46"/>
        <v>0</v>
      </c>
      <c r="M1118" s="2">
        <f t="shared" si="47"/>
        <v>0</v>
      </c>
      <c r="N1118" s="2">
        <f t="shared" si="45"/>
        <v>0</v>
      </c>
      <c r="T1118" s="2">
        <f t="shared" si="48"/>
        <v>0</v>
      </c>
      <c r="V1118" s="48">
        <f t="shared" si="49"/>
        <v>0</v>
      </c>
    </row>
    <row r="1119" spans="8:22" x14ac:dyDescent="0.3">
      <c r="H1119" s="2">
        <f t="shared" si="46"/>
        <v>0</v>
      </c>
      <c r="M1119" s="2">
        <f t="shared" si="47"/>
        <v>0</v>
      </c>
      <c r="N1119" s="2">
        <f t="shared" si="45"/>
        <v>0</v>
      </c>
      <c r="T1119" s="2">
        <f t="shared" si="48"/>
        <v>0</v>
      </c>
      <c r="V1119" s="48">
        <f t="shared" si="49"/>
        <v>0</v>
      </c>
    </row>
    <row r="1120" spans="8:22" x14ac:dyDescent="0.3">
      <c r="H1120" s="2">
        <f t="shared" si="46"/>
        <v>0</v>
      </c>
      <c r="M1120" s="2">
        <f t="shared" si="47"/>
        <v>0</v>
      </c>
      <c r="N1120" s="2">
        <f t="shared" si="45"/>
        <v>0</v>
      </c>
      <c r="T1120" s="2">
        <f t="shared" si="48"/>
        <v>0</v>
      </c>
      <c r="V1120" s="48">
        <f t="shared" si="49"/>
        <v>0</v>
      </c>
    </row>
    <row r="1121" spans="8:22" x14ac:dyDescent="0.3">
      <c r="H1121" s="2">
        <f t="shared" si="46"/>
        <v>0</v>
      </c>
      <c r="M1121" s="2">
        <f t="shared" si="47"/>
        <v>0</v>
      </c>
      <c r="N1121" s="2">
        <f t="shared" si="45"/>
        <v>0</v>
      </c>
      <c r="T1121" s="2">
        <f t="shared" si="48"/>
        <v>0</v>
      </c>
      <c r="V1121" s="48">
        <f t="shared" si="49"/>
        <v>0</v>
      </c>
    </row>
    <row r="1122" spans="8:22" x14ac:dyDescent="0.3">
      <c r="H1122" s="2">
        <f t="shared" si="46"/>
        <v>0</v>
      </c>
      <c r="M1122" s="2">
        <f t="shared" si="47"/>
        <v>0</v>
      </c>
      <c r="N1122" s="2">
        <f t="shared" si="45"/>
        <v>0</v>
      </c>
      <c r="T1122" s="2">
        <f t="shared" si="48"/>
        <v>0</v>
      </c>
      <c r="V1122" s="48">
        <f t="shared" si="49"/>
        <v>0</v>
      </c>
    </row>
    <row r="1123" spans="8:22" x14ac:dyDescent="0.3">
      <c r="H1123" s="2">
        <f t="shared" si="46"/>
        <v>0</v>
      </c>
      <c r="M1123" s="2">
        <f t="shared" si="47"/>
        <v>0</v>
      </c>
      <c r="N1123" s="2">
        <f t="shared" si="45"/>
        <v>0</v>
      </c>
      <c r="T1123" s="2">
        <f t="shared" si="48"/>
        <v>0</v>
      </c>
      <c r="V1123" s="48">
        <f t="shared" si="49"/>
        <v>0</v>
      </c>
    </row>
    <row r="1124" spans="8:22" x14ac:dyDescent="0.3">
      <c r="H1124" s="2">
        <f t="shared" si="46"/>
        <v>0</v>
      </c>
      <c r="M1124" s="2">
        <f t="shared" si="47"/>
        <v>0</v>
      </c>
      <c r="N1124" s="2">
        <f t="shared" si="45"/>
        <v>0</v>
      </c>
      <c r="T1124" s="2">
        <f t="shared" si="48"/>
        <v>0</v>
      </c>
      <c r="V1124" s="48">
        <f t="shared" si="49"/>
        <v>0</v>
      </c>
    </row>
    <row r="1125" spans="8:22" x14ac:dyDescent="0.3">
      <c r="H1125" s="2">
        <f t="shared" si="46"/>
        <v>0</v>
      </c>
      <c r="M1125" s="2">
        <f t="shared" si="47"/>
        <v>0</v>
      </c>
      <c r="N1125" s="2">
        <f t="shared" si="45"/>
        <v>0</v>
      </c>
      <c r="T1125" s="2">
        <f t="shared" si="48"/>
        <v>0</v>
      </c>
      <c r="V1125" s="48">
        <f t="shared" si="49"/>
        <v>0</v>
      </c>
    </row>
    <row r="1126" spans="8:22" x14ac:dyDescent="0.3">
      <c r="H1126" s="2">
        <f t="shared" si="46"/>
        <v>0</v>
      </c>
      <c r="M1126" s="2">
        <f t="shared" si="47"/>
        <v>0</v>
      </c>
      <c r="N1126" s="2">
        <f t="shared" si="45"/>
        <v>0</v>
      </c>
      <c r="T1126" s="2">
        <f t="shared" si="48"/>
        <v>0</v>
      </c>
      <c r="V1126" s="48">
        <f t="shared" si="49"/>
        <v>0</v>
      </c>
    </row>
    <row r="1127" spans="8:22" x14ac:dyDescent="0.3">
      <c r="H1127" s="2">
        <f t="shared" si="46"/>
        <v>0</v>
      </c>
      <c r="M1127" s="2">
        <f t="shared" si="47"/>
        <v>0</v>
      </c>
      <c r="N1127" s="2">
        <f t="shared" si="45"/>
        <v>0</v>
      </c>
      <c r="T1127" s="2">
        <f t="shared" si="48"/>
        <v>0</v>
      </c>
      <c r="V1127" s="48">
        <f t="shared" si="49"/>
        <v>0</v>
      </c>
    </row>
    <row r="1128" spans="8:22" x14ac:dyDescent="0.3">
      <c r="H1128" s="2">
        <f t="shared" si="46"/>
        <v>0</v>
      </c>
      <c r="M1128" s="2">
        <f t="shared" si="47"/>
        <v>0</v>
      </c>
      <c r="N1128" s="2">
        <f t="shared" si="45"/>
        <v>0</v>
      </c>
      <c r="T1128" s="2">
        <f t="shared" si="48"/>
        <v>0</v>
      </c>
      <c r="V1128" s="48">
        <f t="shared" si="49"/>
        <v>0</v>
      </c>
    </row>
    <row r="1129" spans="8:22" x14ac:dyDescent="0.3">
      <c r="H1129" s="2">
        <f t="shared" si="46"/>
        <v>0</v>
      </c>
      <c r="M1129" s="2">
        <f t="shared" si="47"/>
        <v>0</v>
      </c>
      <c r="N1129" s="2">
        <f t="shared" si="45"/>
        <v>0</v>
      </c>
      <c r="T1129" s="2">
        <f t="shared" si="48"/>
        <v>0</v>
      </c>
      <c r="V1129" s="48">
        <f t="shared" si="49"/>
        <v>0</v>
      </c>
    </row>
    <row r="1130" spans="8:22" x14ac:dyDescent="0.3">
      <c r="H1130" s="2">
        <f t="shared" si="46"/>
        <v>0</v>
      </c>
      <c r="M1130" s="2">
        <f t="shared" si="47"/>
        <v>0</v>
      </c>
      <c r="N1130" s="2">
        <f t="shared" si="45"/>
        <v>0</v>
      </c>
      <c r="T1130" s="2">
        <f t="shared" si="48"/>
        <v>0</v>
      </c>
      <c r="V1130" s="48">
        <f t="shared" si="49"/>
        <v>0</v>
      </c>
    </row>
    <row r="1131" spans="8:22" x14ac:dyDescent="0.3">
      <c r="H1131" s="2">
        <f t="shared" si="46"/>
        <v>0</v>
      </c>
      <c r="M1131" s="2">
        <f t="shared" si="47"/>
        <v>0</v>
      </c>
      <c r="N1131" s="2">
        <f t="shared" si="45"/>
        <v>0</v>
      </c>
      <c r="T1131" s="2">
        <f t="shared" si="48"/>
        <v>0</v>
      </c>
      <c r="V1131" s="48">
        <f t="shared" si="49"/>
        <v>0</v>
      </c>
    </row>
    <row r="1132" spans="8:22" x14ac:dyDescent="0.3">
      <c r="H1132" s="2">
        <f t="shared" si="46"/>
        <v>0</v>
      </c>
      <c r="M1132" s="2">
        <f t="shared" si="47"/>
        <v>0</v>
      </c>
      <c r="N1132" s="2">
        <f t="shared" si="45"/>
        <v>0</v>
      </c>
      <c r="T1132" s="2">
        <f t="shared" si="48"/>
        <v>0</v>
      </c>
      <c r="V1132" s="48">
        <f t="shared" si="49"/>
        <v>0</v>
      </c>
    </row>
    <row r="1133" spans="8:22" x14ac:dyDescent="0.3">
      <c r="H1133" s="2">
        <f t="shared" si="46"/>
        <v>0</v>
      </c>
      <c r="M1133" s="2">
        <f t="shared" si="47"/>
        <v>0</v>
      </c>
      <c r="N1133" s="2">
        <f t="shared" si="45"/>
        <v>0</v>
      </c>
      <c r="T1133" s="2">
        <f t="shared" si="48"/>
        <v>0</v>
      </c>
      <c r="V1133" s="48">
        <f t="shared" si="49"/>
        <v>0</v>
      </c>
    </row>
    <row r="1134" spans="8:22" x14ac:dyDescent="0.3">
      <c r="H1134" s="2">
        <f t="shared" si="46"/>
        <v>0</v>
      </c>
      <c r="M1134" s="2">
        <f t="shared" si="47"/>
        <v>0</v>
      </c>
      <c r="N1134" s="2">
        <f t="shared" si="45"/>
        <v>0</v>
      </c>
      <c r="T1134" s="2">
        <f t="shared" si="48"/>
        <v>0</v>
      </c>
      <c r="V1134" s="48">
        <f t="shared" si="49"/>
        <v>0</v>
      </c>
    </row>
    <row r="1135" spans="8:22" x14ac:dyDescent="0.3">
      <c r="H1135" s="2">
        <f t="shared" si="46"/>
        <v>0</v>
      </c>
      <c r="M1135" s="2">
        <f t="shared" si="47"/>
        <v>0</v>
      </c>
      <c r="N1135" s="2">
        <f t="shared" si="45"/>
        <v>0</v>
      </c>
      <c r="T1135" s="2">
        <f t="shared" si="48"/>
        <v>0</v>
      </c>
      <c r="V1135" s="48">
        <f t="shared" si="49"/>
        <v>0</v>
      </c>
    </row>
    <row r="1136" spans="8:22" x14ac:dyDescent="0.3">
      <c r="H1136" s="2">
        <f t="shared" si="46"/>
        <v>0</v>
      </c>
      <c r="M1136" s="2">
        <f t="shared" si="47"/>
        <v>0</v>
      </c>
      <c r="N1136" s="2">
        <f t="shared" si="45"/>
        <v>0</v>
      </c>
      <c r="T1136" s="2">
        <f t="shared" si="48"/>
        <v>0</v>
      </c>
      <c r="V1136" s="48">
        <f t="shared" si="49"/>
        <v>0</v>
      </c>
    </row>
    <row r="1137" spans="8:22" x14ac:dyDescent="0.3">
      <c r="H1137" s="2">
        <f t="shared" si="46"/>
        <v>0</v>
      </c>
      <c r="M1137" s="2">
        <f t="shared" si="47"/>
        <v>0</v>
      </c>
      <c r="N1137" s="2">
        <f t="shared" si="45"/>
        <v>0</v>
      </c>
      <c r="T1137" s="2">
        <f t="shared" si="48"/>
        <v>0</v>
      </c>
      <c r="V1137" s="48">
        <f t="shared" si="49"/>
        <v>0</v>
      </c>
    </row>
    <row r="1138" spans="8:22" x14ac:dyDescent="0.3">
      <c r="H1138" s="2">
        <f t="shared" si="46"/>
        <v>0</v>
      </c>
      <c r="M1138" s="2">
        <f t="shared" si="47"/>
        <v>0</v>
      </c>
      <c r="N1138" s="2">
        <f t="shared" si="45"/>
        <v>0</v>
      </c>
      <c r="T1138" s="2">
        <f t="shared" si="48"/>
        <v>0</v>
      </c>
      <c r="V1138" s="48">
        <f t="shared" si="49"/>
        <v>0</v>
      </c>
    </row>
    <row r="1139" spans="8:22" x14ac:dyDescent="0.3">
      <c r="H1139" s="2">
        <f t="shared" si="46"/>
        <v>0</v>
      </c>
      <c r="M1139" s="2">
        <f t="shared" si="47"/>
        <v>0</v>
      </c>
      <c r="N1139" s="2">
        <f t="shared" si="45"/>
        <v>0</v>
      </c>
      <c r="T1139" s="2">
        <f t="shared" si="48"/>
        <v>0</v>
      </c>
      <c r="V1139" s="48">
        <f t="shared" si="49"/>
        <v>0</v>
      </c>
    </row>
    <row r="1140" spans="8:22" x14ac:dyDescent="0.3">
      <c r="H1140" s="2">
        <f t="shared" si="46"/>
        <v>0</v>
      </c>
      <c r="M1140" s="2">
        <f t="shared" si="47"/>
        <v>0</v>
      </c>
      <c r="N1140" s="2">
        <f t="shared" si="45"/>
        <v>0</v>
      </c>
      <c r="T1140" s="2">
        <f t="shared" si="48"/>
        <v>0</v>
      </c>
      <c r="V1140" s="48">
        <f t="shared" si="49"/>
        <v>0</v>
      </c>
    </row>
    <row r="1141" spans="8:22" x14ac:dyDescent="0.3">
      <c r="H1141" s="2">
        <f t="shared" si="46"/>
        <v>0</v>
      </c>
      <c r="M1141" s="2">
        <f t="shared" si="47"/>
        <v>0</v>
      </c>
      <c r="N1141" s="2">
        <f t="shared" si="45"/>
        <v>0</v>
      </c>
      <c r="T1141" s="2">
        <f t="shared" si="48"/>
        <v>0</v>
      </c>
      <c r="V1141" s="48">
        <f t="shared" si="49"/>
        <v>0</v>
      </c>
    </row>
    <row r="1142" spans="8:22" x14ac:dyDescent="0.3">
      <c r="H1142" s="2">
        <f t="shared" si="46"/>
        <v>0</v>
      </c>
      <c r="M1142" s="2">
        <f t="shared" si="47"/>
        <v>0</v>
      </c>
      <c r="N1142" s="2">
        <f t="shared" si="45"/>
        <v>0</v>
      </c>
      <c r="T1142" s="2">
        <f t="shared" si="48"/>
        <v>0</v>
      </c>
      <c r="V1142" s="48">
        <f t="shared" si="49"/>
        <v>0</v>
      </c>
    </row>
    <row r="1143" spans="8:22" x14ac:dyDescent="0.3">
      <c r="H1143" s="2">
        <f t="shared" si="46"/>
        <v>0</v>
      </c>
      <c r="M1143" s="2">
        <f t="shared" si="47"/>
        <v>0</v>
      </c>
      <c r="N1143" s="2">
        <f t="shared" si="45"/>
        <v>0</v>
      </c>
      <c r="T1143" s="2">
        <f t="shared" si="48"/>
        <v>0</v>
      </c>
      <c r="V1143" s="48">
        <f t="shared" si="49"/>
        <v>0</v>
      </c>
    </row>
    <row r="1144" spans="8:22" x14ac:dyDescent="0.3">
      <c r="H1144" s="2">
        <f t="shared" si="46"/>
        <v>0</v>
      </c>
      <c r="M1144" s="2">
        <f t="shared" si="47"/>
        <v>0</v>
      </c>
      <c r="N1144" s="2">
        <f t="shared" si="45"/>
        <v>0</v>
      </c>
      <c r="T1144" s="2">
        <f t="shared" si="48"/>
        <v>0</v>
      </c>
      <c r="V1144" s="48">
        <f t="shared" si="49"/>
        <v>0</v>
      </c>
    </row>
    <row r="1145" spans="8:22" x14ac:dyDescent="0.3">
      <c r="H1145" s="2">
        <f t="shared" si="46"/>
        <v>0</v>
      </c>
      <c r="M1145" s="2">
        <f t="shared" si="47"/>
        <v>0</v>
      </c>
      <c r="N1145" s="2">
        <f t="shared" si="45"/>
        <v>0</v>
      </c>
      <c r="T1145" s="2">
        <f t="shared" si="48"/>
        <v>0</v>
      </c>
      <c r="V1145" s="48">
        <f t="shared" si="49"/>
        <v>0</v>
      </c>
    </row>
    <row r="1146" spans="8:22" x14ac:dyDescent="0.3">
      <c r="H1146" s="2">
        <f t="shared" si="46"/>
        <v>0</v>
      </c>
      <c r="M1146" s="2">
        <f t="shared" si="47"/>
        <v>0</v>
      </c>
      <c r="N1146" s="2">
        <f t="shared" si="45"/>
        <v>0</v>
      </c>
      <c r="T1146" s="2">
        <f t="shared" si="48"/>
        <v>0</v>
      </c>
      <c r="V1146" s="48">
        <f t="shared" si="49"/>
        <v>0</v>
      </c>
    </row>
    <row r="1147" spans="8:22" x14ac:dyDescent="0.3">
      <c r="H1147" s="2">
        <f t="shared" si="46"/>
        <v>0</v>
      </c>
      <c r="M1147" s="2">
        <f t="shared" si="47"/>
        <v>0</v>
      </c>
      <c r="N1147" s="2">
        <f t="shared" si="45"/>
        <v>0</v>
      </c>
      <c r="T1147" s="2">
        <f t="shared" si="48"/>
        <v>0</v>
      </c>
      <c r="V1147" s="48">
        <f t="shared" si="49"/>
        <v>0</v>
      </c>
    </row>
    <row r="1148" spans="8:22" x14ac:dyDescent="0.3">
      <c r="H1148" s="2">
        <f t="shared" si="46"/>
        <v>0</v>
      </c>
      <c r="M1148" s="2">
        <f t="shared" si="47"/>
        <v>0</v>
      </c>
      <c r="N1148" s="2">
        <f t="shared" si="45"/>
        <v>0</v>
      </c>
      <c r="T1148" s="2">
        <f t="shared" si="48"/>
        <v>0</v>
      </c>
      <c r="V1148" s="48">
        <f t="shared" si="49"/>
        <v>0</v>
      </c>
    </row>
    <row r="1149" spans="8:22" x14ac:dyDescent="0.3">
      <c r="H1149" s="2">
        <f t="shared" si="46"/>
        <v>0</v>
      </c>
      <c r="M1149" s="2">
        <f t="shared" si="47"/>
        <v>0</v>
      </c>
      <c r="N1149" s="2">
        <f t="shared" si="45"/>
        <v>0</v>
      </c>
      <c r="T1149" s="2">
        <f t="shared" si="48"/>
        <v>0</v>
      </c>
      <c r="V1149" s="48">
        <f t="shared" si="49"/>
        <v>0</v>
      </c>
    </row>
    <row r="1150" spans="8:22" x14ac:dyDescent="0.3">
      <c r="H1150" s="2">
        <f t="shared" si="46"/>
        <v>0</v>
      </c>
      <c r="M1150" s="2">
        <f t="shared" si="47"/>
        <v>0</v>
      </c>
      <c r="N1150" s="2">
        <f t="shared" si="45"/>
        <v>0</v>
      </c>
      <c r="T1150" s="2">
        <f t="shared" si="48"/>
        <v>0</v>
      </c>
      <c r="V1150" s="48">
        <f t="shared" si="49"/>
        <v>0</v>
      </c>
    </row>
    <row r="1151" spans="8:22" x14ac:dyDescent="0.3">
      <c r="H1151" s="2">
        <f t="shared" si="46"/>
        <v>0</v>
      </c>
      <c r="M1151" s="2">
        <f t="shared" si="47"/>
        <v>0</v>
      </c>
      <c r="N1151" s="2">
        <f t="shared" si="45"/>
        <v>0</v>
      </c>
      <c r="T1151" s="2">
        <f t="shared" si="48"/>
        <v>0</v>
      </c>
      <c r="V1151" s="48">
        <f t="shared" si="49"/>
        <v>0</v>
      </c>
    </row>
    <row r="1152" spans="8:22" x14ac:dyDescent="0.3">
      <c r="H1152" s="2">
        <f t="shared" si="46"/>
        <v>0</v>
      </c>
      <c r="M1152" s="2">
        <f t="shared" si="47"/>
        <v>0</v>
      </c>
      <c r="N1152" s="2">
        <f t="shared" si="45"/>
        <v>0</v>
      </c>
      <c r="T1152" s="2">
        <f t="shared" si="48"/>
        <v>0</v>
      </c>
      <c r="V1152" s="48">
        <f t="shared" si="49"/>
        <v>0</v>
      </c>
    </row>
    <row r="1153" spans="8:22" x14ac:dyDescent="0.3">
      <c r="H1153" s="2">
        <f t="shared" si="46"/>
        <v>0</v>
      </c>
      <c r="M1153" s="2">
        <f t="shared" si="47"/>
        <v>0</v>
      </c>
      <c r="N1153" s="2">
        <f t="shared" ref="N1153:N1216" si="50">(E1153+J1153)/2</f>
        <v>0</v>
      </c>
      <c r="T1153" s="2">
        <f t="shared" si="48"/>
        <v>0</v>
      </c>
      <c r="V1153" s="48">
        <f t="shared" si="49"/>
        <v>0</v>
      </c>
    </row>
    <row r="1154" spans="8:22" x14ac:dyDescent="0.3">
      <c r="H1154" s="2">
        <f t="shared" si="46"/>
        <v>0</v>
      </c>
      <c r="M1154" s="2">
        <f t="shared" si="47"/>
        <v>0</v>
      </c>
      <c r="N1154" s="2">
        <f t="shared" si="50"/>
        <v>0</v>
      </c>
      <c r="T1154" s="2">
        <f t="shared" si="48"/>
        <v>0</v>
      </c>
      <c r="V1154" s="48">
        <f t="shared" si="49"/>
        <v>0</v>
      </c>
    </row>
    <row r="1155" spans="8:22" x14ac:dyDescent="0.3">
      <c r="H1155" s="2">
        <f t="shared" si="46"/>
        <v>0</v>
      </c>
      <c r="M1155" s="2">
        <f t="shared" si="47"/>
        <v>0</v>
      </c>
      <c r="N1155" s="2">
        <f t="shared" si="50"/>
        <v>0</v>
      </c>
      <c r="T1155" s="2">
        <f t="shared" si="48"/>
        <v>0</v>
      </c>
      <c r="V1155" s="48">
        <f t="shared" si="49"/>
        <v>0</v>
      </c>
    </row>
    <row r="1156" spans="8:22" x14ac:dyDescent="0.3">
      <c r="H1156" s="2">
        <f t="shared" si="46"/>
        <v>0</v>
      </c>
      <c r="M1156" s="2">
        <f t="shared" si="47"/>
        <v>0</v>
      </c>
      <c r="N1156" s="2">
        <f t="shared" si="50"/>
        <v>0</v>
      </c>
      <c r="T1156" s="2">
        <f t="shared" si="48"/>
        <v>0</v>
      </c>
      <c r="V1156" s="48">
        <f t="shared" si="49"/>
        <v>0</v>
      </c>
    </row>
    <row r="1157" spans="8:22" x14ac:dyDescent="0.3">
      <c r="H1157" s="2">
        <f t="shared" si="46"/>
        <v>0</v>
      </c>
      <c r="M1157" s="2">
        <f t="shared" si="47"/>
        <v>0</v>
      </c>
      <c r="N1157" s="2">
        <f t="shared" si="50"/>
        <v>0</v>
      </c>
      <c r="T1157" s="2">
        <f t="shared" si="48"/>
        <v>0</v>
      </c>
      <c r="V1157" s="48">
        <f t="shared" si="49"/>
        <v>0</v>
      </c>
    </row>
    <row r="1158" spans="8:22" x14ac:dyDescent="0.3">
      <c r="H1158" s="2">
        <f t="shared" si="46"/>
        <v>0</v>
      </c>
      <c r="M1158" s="2">
        <f t="shared" si="47"/>
        <v>0</v>
      </c>
      <c r="N1158" s="2">
        <f t="shared" si="50"/>
        <v>0</v>
      </c>
      <c r="T1158" s="2">
        <f t="shared" si="48"/>
        <v>0</v>
      </c>
      <c r="V1158" s="48">
        <f t="shared" si="49"/>
        <v>0</v>
      </c>
    </row>
    <row r="1159" spans="8:22" x14ac:dyDescent="0.3">
      <c r="H1159" s="2">
        <f t="shared" si="46"/>
        <v>0</v>
      </c>
      <c r="M1159" s="2">
        <f t="shared" si="47"/>
        <v>0</v>
      </c>
      <c r="N1159" s="2">
        <f t="shared" si="50"/>
        <v>0</v>
      </c>
      <c r="T1159" s="2">
        <f t="shared" si="48"/>
        <v>0</v>
      </c>
      <c r="V1159" s="48">
        <f t="shared" si="49"/>
        <v>0</v>
      </c>
    </row>
    <row r="1160" spans="8:22" x14ac:dyDescent="0.3">
      <c r="H1160" s="2">
        <f t="shared" si="46"/>
        <v>0</v>
      </c>
      <c r="M1160" s="2">
        <f t="shared" si="47"/>
        <v>0</v>
      </c>
      <c r="N1160" s="2">
        <f t="shared" si="50"/>
        <v>0</v>
      </c>
      <c r="T1160" s="2">
        <f t="shared" si="48"/>
        <v>0</v>
      </c>
      <c r="V1160" s="48">
        <f t="shared" si="49"/>
        <v>0</v>
      </c>
    </row>
    <row r="1161" spans="8:22" x14ac:dyDescent="0.3">
      <c r="H1161" s="2">
        <f t="shared" si="46"/>
        <v>0</v>
      </c>
      <c r="M1161" s="2">
        <f t="shared" si="47"/>
        <v>0</v>
      </c>
      <c r="N1161" s="2">
        <f t="shared" si="50"/>
        <v>0</v>
      </c>
      <c r="T1161" s="2">
        <f t="shared" si="48"/>
        <v>0</v>
      </c>
      <c r="V1161" s="48">
        <f t="shared" si="49"/>
        <v>0</v>
      </c>
    </row>
    <row r="1162" spans="8:22" x14ac:dyDescent="0.3">
      <c r="H1162" s="2">
        <f t="shared" si="46"/>
        <v>0</v>
      </c>
      <c r="M1162" s="2">
        <f t="shared" si="47"/>
        <v>0</v>
      </c>
      <c r="N1162" s="2">
        <f t="shared" si="50"/>
        <v>0</v>
      </c>
      <c r="T1162" s="2">
        <f t="shared" si="48"/>
        <v>0</v>
      </c>
      <c r="V1162" s="48">
        <f t="shared" si="49"/>
        <v>0</v>
      </c>
    </row>
    <row r="1163" spans="8:22" x14ac:dyDescent="0.3">
      <c r="H1163" s="2">
        <f t="shared" si="46"/>
        <v>0</v>
      </c>
      <c r="M1163" s="2">
        <f t="shared" si="47"/>
        <v>0</v>
      </c>
      <c r="N1163" s="2">
        <f t="shared" si="50"/>
        <v>0</v>
      </c>
      <c r="T1163" s="2">
        <f t="shared" si="48"/>
        <v>0</v>
      </c>
      <c r="V1163" s="48">
        <f t="shared" si="49"/>
        <v>0</v>
      </c>
    </row>
    <row r="1164" spans="8:22" x14ac:dyDescent="0.3">
      <c r="H1164" s="2">
        <f t="shared" si="46"/>
        <v>0</v>
      </c>
      <c r="M1164" s="2">
        <f t="shared" si="47"/>
        <v>0</v>
      </c>
      <c r="N1164" s="2">
        <f t="shared" si="50"/>
        <v>0</v>
      </c>
      <c r="T1164" s="2">
        <f t="shared" si="48"/>
        <v>0</v>
      </c>
      <c r="V1164" s="48">
        <f t="shared" si="49"/>
        <v>0</v>
      </c>
    </row>
    <row r="1165" spans="8:22" x14ac:dyDescent="0.3">
      <c r="H1165" s="2">
        <f t="shared" si="46"/>
        <v>0</v>
      </c>
      <c r="M1165" s="2">
        <f t="shared" si="47"/>
        <v>0</v>
      </c>
      <c r="N1165" s="2">
        <f t="shared" si="50"/>
        <v>0</v>
      </c>
      <c r="T1165" s="2">
        <f t="shared" si="48"/>
        <v>0</v>
      </c>
      <c r="V1165" s="48">
        <f t="shared" si="49"/>
        <v>0</v>
      </c>
    </row>
    <row r="1166" spans="8:22" x14ac:dyDescent="0.3">
      <c r="H1166" s="2">
        <f t="shared" si="46"/>
        <v>0</v>
      </c>
      <c r="M1166" s="2">
        <f t="shared" si="47"/>
        <v>0</v>
      </c>
      <c r="N1166" s="2">
        <f t="shared" si="50"/>
        <v>0</v>
      </c>
      <c r="T1166" s="2">
        <f t="shared" si="48"/>
        <v>0</v>
      </c>
      <c r="V1166" s="48">
        <f t="shared" si="49"/>
        <v>0</v>
      </c>
    </row>
    <row r="1167" spans="8:22" x14ac:dyDescent="0.3">
      <c r="H1167" s="2">
        <f t="shared" si="46"/>
        <v>0</v>
      </c>
      <c r="M1167" s="2">
        <f t="shared" si="47"/>
        <v>0</v>
      </c>
      <c r="N1167" s="2">
        <f t="shared" si="50"/>
        <v>0</v>
      </c>
      <c r="T1167" s="2">
        <f t="shared" si="48"/>
        <v>0</v>
      </c>
      <c r="V1167" s="48">
        <f t="shared" si="49"/>
        <v>0</v>
      </c>
    </row>
    <row r="1168" spans="8:22" x14ac:dyDescent="0.3">
      <c r="H1168" s="2">
        <f t="shared" si="46"/>
        <v>0</v>
      </c>
      <c r="M1168" s="2">
        <f t="shared" si="47"/>
        <v>0</v>
      </c>
      <c r="N1168" s="2">
        <f t="shared" si="50"/>
        <v>0</v>
      </c>
      <c r="T1168" s="2">
        <f t="shared" si="48"/>
        <v>0</v>
      </c>
      <c r="V1168" s="48">
        <f t="shared" si="49"/>
        <v>0</v>
      </c>
    </row>
    <row r="1169" spans="8:22" x14ac:dyDescent="0.3">
      <c r="H1169" s="2">
        <f t="shared" si="46"/>
        <v>0</v>
      </c>
      <c r="M1169" s="2">
        <f t="shared" si="47"/>
        <v>0</v>
      </c>
      <c r="N1169" s="2">
        <f t="shared" si="50"/>
        <v>0</v>
      </c>
      <c r="T1169" s="2">
        <f t="shared" si="48"/>
        <v>0</v>
      </c>
      <c r="V1169" s="48">
        <f t="shared" si="49"/>
        <v>0</v>
      </c>
    </row>
    <row r="1170" spans="8:22" x14ac:dyDescent="0.3">
      <c r="H1170" s="2">
        <f t="shared" si="46"/>
        <v>0</v>
      </c>
      <c r="M1170" s="2">
        <f t="shared" si="47"/>
        <v>0</v>
      </c>
      <c r="N1170" s="2">
        <f t="shared" si="50"/>
        <v>0</v>
      </c>
      <c r="T1170" s="2">
        <f t="shared" si="48"/>
        <v>0</v>
      </c>
      <c r="V1170" s="48">
        <f t="shared" si="49"/>
        <v>0</v>
      </c>
    </row>
    <row r="1171" spans="8:22" x14ac:dyDescent="0.3">
      <c r="H1171" s="2">
        <f t="shared" si="46"/>
        <v>0</v>
      </c>
      <c r="M1171" s="2">
        <f t="shared" si="47"/>
        <v>0</v>
      </c>
      <c r="N1171" s="2">
        <f t="shared" si="50"/>
        <v>0</v>
      </c>
      <c r="T1171" s="2">
        <f t="shared" si="48"/>
        <v>0</v>
      </c>
      <c r="V1171" s="48">
        <f t="shared" si="49"/>
        <v>0</v>
      </c>
    </row>
    <row r="1172" spans="8:22" x14ac:dyDescent="0.3">
      <c r="H1172" s="2">
        <f t="shared" ref="H1172:H1235" si="51">F1172+G1172/2</f>
        <v>0</v>
      </c>
      <c r="M1172" s="2">
        <f t="shared" ref="M1172:M1235" si="52">K1172+L1172/2</f>
        <v>0</v>
      </c>
      <c r="N1172" s="2">
        <f t="shared" si="50"/>
        <v>0</v>
      </c>
      <c r="T1172" s="2">
        <f t="shared" ref="T1172:T1235" si="53">R1172+S1172/2</f>
        <v>0</v>
      </c>
      <c r="V1172" s="48">
        <f t="shared" ref="V1172:V1187" si="54">O1172+T1172/2</f>
        <v>0</v>
      </c>
    </row>
    <row r="1173" spans="8:22" x14ac:dyDescent="0.3">
      <c r="H1173" s="2">
        <f t="shared" si="51"/>
        <v>0</v>
      </c>
      <c r="M1173" s="2">
        <f t="shared" si="52"/>
        <v>0</v>
      </c>
      <c r="N1173" s="2">
        <f t="shared" si="50"/>
        <v>0</v>
      </c>
      <c r="T1173" s="2">
        <f t="shared" si="53"/>
        <v>0</v>
      </c>
      <c r="V1173" s="48">
        <f t="shared" si="54"/>
        <v>0</v>
      </c>
    </row>
    <row r="1174" spans="8:22" x14ac:dyDescent="0.3">
      <c r="H1174" s="2">
        <f t="shared" si="51"/>
        <v>0</v>
      </c>
      <c r="M1174" s="2">
        <f t="shared" si="52"/>
        <v>0</v>
      </c>
      <c r="N1174" s="2">
        <f t="shared" si="50"/>
        <v>0</v>
      </c>
      <c r="T1174" s="2">
        <f t="shared" si="53"/>
        <v>0</v>
      </c>
      <c r="V1174" s="48">
        <f t="shared" si="54"/>
        <v>0</v>
      </c>
    </row>
    <row r="1175" spans="8:22" x14ac:dyDescent="0.3">
      <c r="H1175" s="2">
        <f t="shared" si="51"/>
        <v>0</v>
      </c>
      <c r="M1175" s="2">
        <f t="shared" si="52"/>
        <v>0</v>
      </c>
      <c r="N1175" s="2">
        <f t="shared" si="50"/>
        <v>0</v>
      </c>
      <c r="T1175" s="2">
        <f t="shared" si="53"/>
        <v>0</v>
      </c>
      <c r="V1175" s="48">
        <f t="shared" si="54"/>
        <v>0</v>
      </c>
    </row>
    <row r="1176" spans="8:22" x14ac:dyDescent="0.3">
      <c r="H1176" s="2">
        <f t="shared" si="51"/>
        <v>0</v>
      </c>
      <c r="M1176" s="2">
        <f t="shared" si="52"/>
        <v>0</v>
      </c>
      <c r="N1176" s="2">
        <f t="shared" si="50"/>
        <v>0</v>
      </c>
      <c r="T1176" s="2">
        <f t="shared" si="53"/>
        <v>0</v>
      </c>
      <c r="V1176" s="48">
        <f t="shared" si="54"/>
        <v>0</v>
      </c>
    </row>
    <row r="1177" spans="8:22" x14ac:dyDescent="0.3">
      <c r="H1177" s="2">
        <f t="shared" si="51"/>
        <v>0</v>
      </c>
      <c r="M1177" s="2">
        <f t="shared" si="52"/>
        <v>0</v>
      </c>
      <c r="N1177" s="2">
        <f t="shared" si="50"/>
        <v>0</v>
      </c>
      <c r="T1177" s="2">
        <f t="shared" si="53"/>
        <v>0</v>
      </c>
      <c r="V1177" s="48">
        <f t="shared" si="54"/>
        <v>0</v>
      </c>
    </row>
    <row r="1178" spans="8:22" x14ac:dyDescent="0.3">
      <c r="H1178" s="2">
        <f t="shared" si="51"/>
        <v>0</v>
      </c>
      <c r="M1178" s="2">
        <f t="shared" si="52"/>
        <v>0</v>
      </c>
      <c r="N1178" s="2">
        <f t="shared" si="50"/>
        <v>0</v>
      </c>
      <c r="T1178" s="2">
        <f t="shared" si="53"/>
        <v>0</v>
      </c>
      <c r="V1178" s="48">
        <f t="shared" si="54"/>
        <v>0</v>
      </c>
    </row>
    <row r="1179" spans="8:22" x14ac:dyDescent="0.3">
      <c r="H1179" s="2">
        <f t="shared" si="51"/>
        <v>0</v>
      </c>
      <c r="M1179" s="2">
        <f t="shared" si="52"/>
        <v>0</v>
      </c>
      <c r="N1179" s="2">
        <f t="shared" si="50"/>
        <v>0</v>
      </c>
      <c r="T1179" s="2">
        <f t="shared" si="53"/>
        <v>0</v>
      </c>
      <c r="V1179" s="48">
        <f t="shared" si="54"/>
        <v>0</v>
      </c>
    </row>
    <row r="1180" spans="8:22" x14ac:dyDescent="0.3">
      <c r="H1180" s="2">
        <f t="shared" si="51"/>
        <v>0</v>
      </c>
      <c r="M1180" s="2">
        <f t="shared" si="52"/>
        <v>0</v>
      </c>
      <c r="N1180" s="2">
        <f t="shared" si="50"/>
        <v>0</v>
      </c>
      <c r="T1180" s="2">
        <f t="shared" si="53"/>
        <v>0</v>
      </c>
      <c r="V1180" s="48">
        <f t="shared" si="54"/>
        <v>0</v>
      </c>
    </row>
    <row r="1181" spans="8:22" x14ac:dyDescent="0.3">
      <c r="H1181" s="2">
        <f t="shared" si="51"/>
        <v>0</v>
      </c>
      <c r="M1181" s="2">
        <f t="shared" si="52"/>
        <v>0</v>
      </c>
      <c r="N1181" s="2">
        <f t="shared" si="50"/>
        <v>0</v>
      </c>
      <c r="T1181" s="2">
        <f t="shared" si="53"/>
        <v>0</v>
      </c>
      <c r="V1181" s="48">
        <f t="shared" si="54"/>
        <v>0</v>
      </c>
    </row>
    <row r="1182" spans="8:22" x14ac:dyDescent="0.3">
      <c r="H1182" s="2">
        <f t="shared" si="51"/>
        <v>0</v>
      </c>
      <c r="M1182" s="2">
        <f t="shared" si="52"/>
        <v>0</v>
      </c>
      <c r="N1182" s="2">
        <f t="shared" si="50"/>
        <v>0</v>
      </c>
      <c r="T1182" s="2">
        <f t="shared" si="53"/>
        <v>0</v>
      </c>
      <c r="V1182" s="48">
        <f t="shared" si="54"/>
        <v>0</v>
      </c>
    </row>
    <row r="1183" spans="8:22" x14ac:dyDescent="0.3">
      <c r="H1183" s="2">
        <f t="shared" si="51"/>
        <v>0</v>
      </c>
      <c r="M1183" s="2">
        <f t="shared" si="52"/>
        <v>0</v>
      </c>
      <c r="N1183" s="2">
        <f t="shared" si="50"/>
        <v>0</v>
      </c>
      <c r="T1183" s="2">
        <f t="shared" si="53"/>
        <v>0</v>
      </c>
      <c r="V1183" s="48">
        <f t="shared" si="54"/>
        <v>0</v>
      </c>
    </row>
    <row r="1184" spans="8:22" x14ac:dyDescent="0.3">
      <c r="H1184" s="2">
        <f t="shared" si="51"/>
        <v>0</v>
      </c>
      <c r="M1184" s="2">
        <f t="shared" si="52"/>
        <v>0</v>
      </c>
      <c r="N1184" s="2">
        <f t="shared" si="50"/>
        <v>0</v>
      </c>
      <c r="T1184" s="2">
        <f t="shared" si="53"/>
        <v>0</v>
      </c>
      <c r="V1184" s="48">
        <f t="shared" si="54"/>
        <v>0</v>
      </c>
    </row>
    <row r="1185" spans="8:22" x14ac:dyDescent="0.3">
      <c r="H1185" s="2">
        <f t="shared" si="51"/>
        <v>0</v>
      </c>
      <c r="M1185" s="2">
        <f t="shared" si="52"/>
        <v>0</v>
      </c>
      <c r="N1185" s="2">
        <f t="shared" si="50"/>
        <v>0</v>
      </c>
      <c r="T1185" s="2">
        <f t="shared" si="53"/>
        <v>0</v>
      </c>
      <c r="V1185" s="48">
        <f t="shared" si="54"/>
        <v>0</v>
      </c>
    </row>
    <row r="1186" spans="8:22" x14ac:dyDescent="0.3">
      <c r="H1186" s="2">
        <f t="shared" si="51"/>
        <v>0</v>
      </c>
      <c r="M1186" s="2">
        <f t="shared" si="52"/>
        <v>0</v>
      </c>
      <c r="N1186" s="2">
        <f t="shared" si="50"/>
        <v>0</v>
      </c>
      <c r="T1186" s="2">
        <f t="shared" si="53"/>
        <v>0</v>
      </c>
      <c r="V1186" s="48">
        <f t="shared" si="54"/>
        <v>0</v>
      </c>
    </row>
    <row r="1187" spans="8:22" x14ac:dyDescent="0.3">
      <c r="H1187" s="2">
        <f t="shared" si="51"/>
        <v>0</v>
      </c>
      <c r="M1187" s="2">
        <f t="shared" si="52"/>
        <v>0</v>
      </c>
      <c r="N1187" s="2">
        <f t="shared" si="50"/>
        <v>0</v>
      </c>
      <c r="T1187" s="2">
        <f t="shared" si="53"/>
        <v>0</v>
      </c>
      <c r="V1187" s="48">
        <f t="shared" si="54"/>
        <v>0</v>
      </c>
    </row>
    <row r="1188" spans="8:22" x14ac:dyDescent="0.3">
      <c r="H1188" s="2">
        <f t="shared" si="51"/>
        <v>0</v>
      </c>
      <c r="M1188" s="2">
        <f t="shared" si="52"/>
        <v>0</v>
      </c>
      <c r="N1188" s="2">
        <f t="shared" si="50"/>
        <v>0</v>
      </c>
      <c r="T1188" s="2">
        <f t="shared" si="53"/>
        <v>0</v>
      </c>
    </row>
    <row r="1189" spans="8:22" x14ac:dyDescent="0.3">
      <c r="H1189" s="2">
        <f t="shared" si="51"/>
        <v>0</v>
      </c>
      <c r="M1189" s="2">
        <f t="shared" si="52"/>
        <v>0</v>
      </c>
      <c r="N1189" s="2">
        <f t="shared" si="50"/>
        <v>0</v>
      </c>
      <c r="T1189" s="2">
        <f t="shared" si="53"/>
        <v>0</v>
      </c>
    </row>
    <row r="1190" spans="8:22" x14ac:dyDescent="0.3">
      <c r="H1190" s="2">
        <f t="shared" si="51"/>
        <v>0</v>
      </c>
      <c r="M1190" s="2">
        <f t="shared" si="52"/>
        <v>0</v>
      </c>
      <c r="N1190" s="2">
        <f t="shared" si="50"/>
        <v>0</v>
      </c>
      <c r="T1190" s="2">
        <f t="shared" si="53"/>
        <v>0</v>
      </c>
    </row>
    <row r="1191" spans="8:22" x14ac:dyDescent="0.3">
      <c r="H1191" s="2">
        <f t="shared" si="51"/>
        <v>0</v>
      </c>
      <c r="M1191" s="2">
        <f t="shared" si="52"/>
        <v>0</v>
      </c>
      <c r="N1191" s="2">
        <f t="shared" si="50"/>
        <v>0</v>
      </c>
      <c r="T1191" s="2">
        <f t="shared" si="53"/>
        <v>0</v>
      </c>
    </row>
    <row r="1192" spans="8:22" x14ac:dyDescent="0.3">
      <c r="H1192" s="2">
        <f t="shared" si="51"/>
        <v>0</v>
      </c>
      <c r="M1192" s="2">
        <f t="shared" si="52"/>
        <v>0</v>
      </c>
      <c r="N1192" s="2">
        <f t="shared" si="50"/>
        <v>0</v>
      </c>
      <c r="T1192" s="2">
        <f t="shared" si="53"/>
        <v>0</v>
      </c>
    </row>
    <row r="1193" spans="8:22" x14ac:dyDescent="0.3">
      <c r="H1193" s="2">
        <f t="shared" si="51"/>
        <v>0</v>
      </c>
      <c r="M1193" s="2">
        <f t="shared" si="52"/>
        <v>0</v>
      </c>
      <c r="N1193" s="2">
        <f t="shared" si="50"/>
        <v>0</v>
      </c>
      <c r="T1193" s="2">
        <f t="shared" si="53"/>
        <v>0</v>
      </c>
    </row>
    <row r="1194" spans="8:22" x14ac:dyDescent="0.3">
      <c r="H1194" s="2">
        <f t="shared" si="51"/>
        <v>0</v>
      </c>
      <c r="M1194" s="2">
        <f t="shared" si="52"/>
        <v>0</v>
      </c>
      <c r="N1194" s="2">
        <f t="shared" si="50"/>
        <v>0</v>
      </c>
      <c r="T1194" s="2">
        <f t="shared" si="53"/>
        <v>0</v>
      </c>
    </row>
    <row r="1195" spans="8:22" x14ac:dyDescent="0.3">
      <c r="H1195" s="2">
        <f t="shared" si="51"/>
        <v>0</v>
      </c>
      <c r="M1195" s="2">
        <f t="shared" si="52"/>
        <v>0</v>
      </c>
      <c r="N1195" s="2">
        <f t="shared" si="50"/>
        <v>0</v>
      </c>
      <c r="T1195" s="2">
        <f t="shared" si="53"/>
        <v>0</v>
      </c>
    </row>
    <row r="1196" spans="8:22" x14ac:dyDescent="0.3">
      <c r="H1196" s="2">
        <f t="shared" si="51"/>
        <v>0</v>
      </c>
      <c r="M1196" s="2">
        <f t="shared" si="52"/>
        <v>0</v>
      </c>
      <c r="N1196" s="2">
        <f t="shared" si="50"/>
        <v>0</v>
      </c>
      <c r="T1196" s="2">
        <f t="shared" si="53"/>
        <v>0</v>
      </c>
    </row>
    <row r="1197" spans="8:22" x14ac:dyDescent="0.3">
      <c r="H1197" s="2">
        <f t="shared" si="51"/>
        <v>0</v>
      </c>
      <c r="M1197" s="2">
        <f t="shared" si="52"/>
        <v>0</v>
      </c>
      <c r="N1197" s="2">
        <f t="shared" si="50"/>
        <v>0</v>
      </c>
      <c r="T1197" s="2">
        <f t="shared" si="53"/>
        <v>0</v>
      </c>
    </row>
    <row r="1198" spans="8:22" x14ac:dyDescent="0.3">
      <c r="H1198" s="2">
        <f t="shared" si="51"/>
        <v>0</v>
      </c>
      <c r="M1198" s="2">
        <f t="shared" si="52"/>
        <v>0</v>
      </c>
      <c r="N1198" s="2">
        <f t="shared" si="50"/>
        <v>0</v>
      </c>
      <c r="T1198" s="2">
        <f t="shared" si="53"/>
        <v>0</v>
      </c>
    </row>
    <row r="1199" spans="8:22" x14ac:dyDescent="0.3">
      <c r="H1199" s="2">
        <f t="shared" si="51"/>
        <v>0</v>
      </c>
      <c r="M1199" s="2">
        <f t="shared" si="52"/>
        <v>0</v>
      </c>
      <c r="N1199" s="2">
        <f t="shared" si="50"/>
        <v>0</v>
      </c>
      <c r="T1199" s="2">
        <f t="shared" si="53"/>
        <v>0</v>
      </c>
    </row>
    <row r="1200" spans="8:22" x14ac:dyDescent="0.3">
      <c r="H1200" s="2">
        <f t="shared" si="51"/>
        <v>0</v>
      </c>
      <c r="M1200" s="2">
        <f t="shared" si="52"/>
        <v>0</v>
      </c>
      <c r="N1200" s="2">
        <f t="shared" si="50"/>
        <v>0</v>
      </c>
      <c r="T1200" s="2">
        <f t="shared" si="53"/>
        <v>0</v>
      </c>
    </row>
    <row r="1201" spans="8:20" x14ac:dyDescent="0.3">
      <c r="H1201" s="2">
        <f t="shared" si="51"/>
        <v>0</v>
      </c>
      <c r="M1201" s="2">
        <f t="shared" si="52"/>
        <v>0</v>
      </c>
      <c r="N1201" s="2">
        <f t="shared" si="50"/>
        <v>0</v>
      </c>
      <c r="T1201" s="2">
        <f t="shared" si="53"/>
        <v>0</v>
      </c>
    </row>
    <row r="1202" spans="8:20" x14ac:dyDescent="0.3">
      <c r="H1202" s="2">
        <f t="shared" si="51"/>
        <v>0</v>
      </c>
      <c r="M1202" s="2">
        <f t="shared" si="52"/>
        <v>0</v>
      </c>
      <c r="N1202" s="2">
        <f t="shared" si="50"/>
        <v>0</v>
      </c>
      <c r="T1202" s="2">
        <f t="shared" si="53"/>
        <v>0</v>
      </c>
    </row>
    <row r="1203" spans="8:20" x14ac:dyDescent="0.3">
      <c r="H1203" s="2">
        <f t="shared" si="51"/>
        <v>0</v>
      </c>
      <c r="M1203" s="2">
        <f t="shared" si="52"/>
        <v>0</v>
      </c>
      <c r="N1203" s="2">
        <f t="shared" si="50"/>
        <v>0</v>
      </c>
      <c r="T1203" s="2">
        <f t="shared" si="53"/>
        <v>0</v>
      </c>
    </row>
    <row r="1204" spans="8:20" x14ac:dyDescent="0.3">
      <c r="H1204" s="2">
        <f t="shared" si="51"/>
        <v>0</v>
      </c>
      <c r="M1204" s="2">
        <f t="shared" si="52"/>
        <v>0</v>
      </c>
      <c r="N1204" s="2">
        <f t="shared" si="50"/>
        <v>0</v>
      </c>
      <c r="T1204" s="2">
        <f t="shared" si="53"/>
        <v>0</v>
      </c>
    </row>
    <row r="1205" spans="8:20" x14ac:dyDescent="0.3">
      <c r="H1205" s="2">
        <f t="shared" si="51"/>
        <v>0</v>
      </c>
      <c r="M1205" s="2">
        <f t="shared" si="52"/>
        <v>0</v>
      </c>
      <c r="N1205" s="2">
        <f t="shared" si="50"/>
        <v>0</v>
      </c>
      <c r="T1205" s="2">
        <f t="shared" si="53"/>
        <v>0</v>
      </c>
    </row>
    <row r="1206" spans="8:20" x14ac:dyDescent="0.3">
      <c r="H1206" s="2">
        <f t="shared" si="51"/>
        <v>0</v>
      </c>
      <c r="M1206" s="2">
        <f t="shared" si="52"/>
        <v>0</v>
      </c>
      <c r="N1206" s="2">
        <f t="shared" si="50"/>
        <v>0</v>
      </c>
      <c r="T1206" s="2">
        <f t="shared" si="53"/>
        <v>0</v>
      </c>
    </row>
    <row r="1207" spans="8:20" x14ac:dyDescent="0.3">
      <c r="H1207" s="2">
        <f t="shared" si="51"/>
        <v>0</v>
      </c>
      <c r="M1207" s="2">
        <f t="shared" si="52"/>
        <v>0</v>
      </c>
      <c r="N1207" s="2">
        <f t="shared" si="50"/>
        <v>0</v>
      </c>
      <c r="T1207" s="2">
        <f t="shared" si="53"/>
        <v>0</v>
      </c>
    </row>
    <row r="1208" spans="8:20" x14ac:dyDescent="0.3">
      <c r="H1208" s="2">
        <f t="shared" si="51"/>
        <v>0</v>
      </c>
      <c r="M1208" s="2">
        <f t="shared" si="52"/>
        <v>0</v>
      </c>
      <c r="N1208" s="2">
        <f t="shared" si="50"/>
        <v>0</v>
      </c>
      <c r="T1208" s="2">
        <f t="shared" si="53"/>
        <v>0</v>
      </c>
    </row>
    <row r="1209" spans="8:20" x14ac:dyDescent="0.3">
      <c r="H1209" s="2">
        <f t="shared" si="51"/>
        <v>0</v>
      </c>
      <c r="M1209" s="2">
        <f t="shared" si="52"/>
        <v>0</v>
      </c>
      <c r="N1209" s="2">
        <f t="shared" si="50"/>
        <v>0</v>
      </c>
      <c r="T1209" s="2">
        <f t="shared" si="53"/>
        <v>0</v>
      </c>
    </row>
    <row r="1210" spans="8:20" x14ac:dyDescent="0.3">
      <c r="H1210" s="2">
        <f t="shared" si="51"/>
        <v>0</v>
      </c>
      <c r="M1210" s="2">
        <f t="shared" si="52"/>
        <v>0</v>
      </c>
      <c r="N1210" s="2">
        <f t="shared" si="50"/>
        <v>0</v>
      </c>
      <c r="T1210" s="2">
        <f t="shared" si="53"/>
        <v>0</v>
      </c>
    </row>
    <row r="1211" spans="8:20" x14ac:dyDescent="0.3">
      <c r="H1211" s="2">
        <f t="shared" si="51"/>
        <v>0</v>
      </c>
      <c r="M1211" s="2">
        <f t="shared" si="52"/>
        <v>0</v>
      </c>
      <c r="N1211" s="2">
        <f t="shared" si="50"/>
        <v>0</v>
      </c>
      <c r="T1211" s="2">
        <f t="shared" si="53"/>
        <v>0</v>
      </c>
    </row>
    <row r="1212" spans="8:20" x14ac:dyDescent="0.3">
      <c r="H1212" s="2">
        <f t="shared" si="51"/>
        <v>0</v>
      </c>
      <c r="M1212" s="2">
        <f t="shared" si="52"/>
        <v>0</v>
      </c>
      <c r="N1212" s="2">
        <f t="shared" si="50"/>
        <v>0</v>
      </c>
      <c r="T1212" s="2">
        <f t="shared" si="53"/>
        <v>0</v>
      </c>
    </row>
    <row r="1213" spans="8:20" x14ac:dyDescent="0.3">
      <c r="H1213" s="2">
        <f t="shared" si="51"/>
        <v>0</v>
      </c>
      <c r="M1213" s="2">
        <f t="shared" si="52"/>
        <v>0</v>
      </c>
      <c r="N1213" s="2">
        <f t="shared" si="50"/>
        <v>0</v>
      </c>
      <c r="T1213" s="2">
        <f t="shared" si="53"/>
        <v>0</v>
      </c>
    </row>
    <row r="1214" spans="8:20" x14ac:dyDescent="0.3">
      <c r="H1214" s="2">
        <f t="shared" si="51"/>
        <v>0</v>
      </c>
      <c r="M1214" s="2">
        <f t="shared" si="52"/>
        <v>0</v>
      </c>
      <c r="N1214" s="2">
        <f t="shared" si="50"/>
        <v>0</v>
      </c>
      <c r="T1214" s="2">
        <f t="shared" si="53"/>
        <v>0</v>
      </c>
    </row>
    <row r="1215" spans="8:20" x14ac:dyDescent="0.3">
      <c r="H1215" s="2">
        <f t="shared" si="51"/>
        <v>0</v>
      </c>
      <c r="M1215" s="2">
        <f t="shared" si="52"/>
        <v>0</v>
      </c>
      <c r="N1215" s="2">
        <f t="shared" si="50"/>
        <v>0</v>
      </c>
      <c r="T1215" s="2">
        <f t="shared" si="53"/>
        <v>0</v>
      </c>
    </row>
    <row r="1216" spans="8:20" x14ac:dyDescent="0.3">
      <c r="H1216" s="2">
        <f t="shared" si="51"/>
        <v>0</v>
      </c>
      <c r="M1216" s="2">
        <f t="shared" si="52"/>
        <v>0</v>
      </c>
      <c r="N1216" s="2">
        <f t="shared" si="50"/>
        <v>0</v>
      </c>
      <c r="T1216" s="2">
        <f t="shared" si="53"/>
        <v>0</v>
      </c>
    </row>
    <row r="1217" spans="8:20" x14ac:dyDescent="0.3">
      <c r="H1217" s="2">
        <f t="shared" si="51"/>
        <v>0</v>
      </c>
      <c r="M1217" s="2">
        <f t="shared" si="52"/>
        <v>0</v>
      </c>
      <c r="N1217" s="2">
        <f t="shared" ref="N1217:N1280" si="55">(E1217+J1217)/2</f>
        <v>0</v>
      </c>
      <c r="T1217" s="2">
        <f t="shared" si="53"/>
        <v>0</v>
      </c>
    </row>
    <row r="1218" spans="8:20" x14ac:dyDescent="0.3">
      <c r="H1218" s="2">
        <f t="shared" si="51"/>
        <v>0</v>
      </c>
      <c r="M1218" s="2">
        <f t="shared" si="52"/>
        <v>0</v>
      </c>
      <c r="N1218" s="2">
        <f t="shared" si="55"/>
        <v>0</v>
      </c>
      <c r="T1218" s="2">
        <f t="shared" si="53"/>
        <v>0</v>
      </c>
    </row>
    <row r="1219" spans="8:20" x14ac:dyDescent="0.3">
      <c r="H1219" s="2">
        <f t="shared" si="51"/>
        <v>0</v>
      </c>
      <c r="M1219" s="2">
        <f t="shared" si="52"/>
        <v>0</v>
      </c>
      <c r="N1219" s="2">
        <f t="shared" si="55"/>
        <v>0</v>
      </c>
      <c r="T1219" s="2">
        <f t="shared" si="53"/>
        <v>0</v>
      </c>
    </row>
    <row r="1220" spans="8:20" x14ac:dyDescent="0.3">
      <c r="H1220" s="2">
        <f t="shared" si="51"/>
        <v>0</v>
      </c>
      <c r="M1220" s="2">
        <f t="shared" si="52"/>
        <v>0</v>
      </c>
      <c r="N1220" s="2">
        <f t="shared" si="55"/>
        <v>0</v>
      </c>
      <c r="T1220" s="2">
        <f t="shared" si="53"/>
        <v>0</v>
      </c>
    </row>
    <row r="1221" spans="8:20" x14ac:dyDescent="0.3">
      <c r="H1221" s="2">
        <f t="shared" si="51"/>
        <v>0</v>
      </c>
      <c r="M1221" s="2">
        <f t="shared" si="52"/>
        <v>0</v>
      </c>
      <c r="N1221" s="2">
        <f t="shared" si="55"/>
        <v>0</v>
      </c>
      <c r="T1221" s="2">
        <f t="shared" si="53"/>
        <v>0</v>
      </c>
    </row>
    <row r="1222" spans="8:20" x14ac:dyDescent="0.3">
      <c r="H1222" s="2">
        <f t="shared" si="51"/>
        <v>0</v>
      </c>
      <c r="M1222" s="2">
        <f t="shared" si="52"/>
        <v>0</v>
      </c>
      <c r="N1222" s="2">
        <f t="shared" si="55"/>
        <v>0</v>
      </c>
      <c r="T1222" s="2">
        <f t="shared" si="53"/>
        <v>0</v>
      </c>
    </row>
    <row r="1223" spans="8:20" x14ac:dyDescent="0.3">
      <c r="H1223" s="2">
        <f t="shared" si="51"/>
        <v>0</v>
      </c>
      <c r="M1223" s="2">
        <f t="shared" si="52"/>
        <v>0</v>
      </c>
      <c r="N1223" s="2">
        <f t="shared" si="55"/>
        <v>0</v>
      </c>
      <c r="T1223" s="2">
        <f t="shared" si="53"/>
        <v>0</v>
      </c>
    </row>
    <row r="1224" spans="8:20" x14ac:dyDescent="0.3">
      <c r="H1224" s="2">
        <f t="shared" si="51"/>
        <v>0</v>
      </c>
      <c r="M1224" s="2">
        <f t="shared" si="52"/>
        <v>0</v>
      </c>
      <c r="N1224" s="2">
        <f t="shared" si="55"/>
        <v>0</v>
      </c>
      <c r="T1224" s="2">
        <f t="shared" si="53"/>
        <v>0</v>
      </c>
    </row>
    <row r="1225" spans="8:20" x14ac:dyDescent="0.3">
      <c r="H1225" s="2">
        <f t="shared" si="51"/>
        <v>0</v>
      </c>
      <c r="M1225" s="2">
        <f t="shared" si="52"/>
        <v>0</v>
      </c>
      <c r="N1225" s="2">
        <f t="shared" si="55"/>
        <v>0</v>
      </c>
      <c r="T1225" s="2">
        <f t="shared" si="53"/>
        <v>0</v>
      </c>
    </row>
    <row r="1226" spans="8:20" x14ac:dyDescent="0.3">
      <c r="H1226" s="2">
        <f t="shared" si="51"/>
        <v>0</v>
      </c>
      <c r="M1226" s="2">
        <f t="shared" si="52"/>
        <v>0</v>
      </c>
      <c r="N1226" s="2">
        <f t="shared" si="55"/>
        <v>0</v>
      </c>
      <c r="T1226" s="2">
        <f t="shared" si="53"/>
        <v>0</v>
      </c>
    </row>
    <row r="1227" spans="8:20" x14ac:dyDescent="0.3">
      <c r="H1227" s="2">
        <f t="shared" si="51"/>
        <v>0</v>
      </c>
      <c r="M1227" s="2">
        <f t="shared" si="52"/>
        <v>0</v>
      </c>
      <c r="N1227" s="2">
        <f t="shared" si="55"/>
        <v>0</v>
      </c>
      <c r="T1227" s="2">
        <f t="shared" si="53"/>
        <v>0</v>
      </c>
    </row>
    <row r="1228" spans="8:20" x14ac:dyDescent="0.3">
      <c r="H1228" s="2">
        <f t="shared" si="51"/>
        <v>0</v>
      </c>
      <c r="M1228" s="2">
        <f t="shared" si="52"/>
        <v>0</v>
      </c>
      <c r="N1228" s="2">
        <f t="shared" si="55"/>
        <v>0</v>
      </c>
      <c r="T1228" s="2">
        <f t="shared" si="53"/>
        <v>0</v>
      </c>
    </row>
    <row r="1229" spans="8:20" x14ac:dyDescent="0.3">
      <c r="H1229" s="2">
        <f t="shared" si="51"/>
        <v>0</v>
      </c>
      <c r="M1229" s="2">
        <f t="shared" si="52"/>
        <v>0</v>
      </c>
      <c r="N1229" s="2">
        <f t="shared" si="55"/>
        <v>0</v>
      </c>
      <c r="T1229" s="2">
        <f t="shared" si="53"/>
        <v>0</v>
      </c>
    </row>
    <row r="1230" spans="8:20" x14ac:dyDescent="0.3">
      <c r="H1230" s="2">
        <f t="shared" si="51"/>
        <v>0</v>
      </c>
      <c r="M1230" s="2">
        <f t="shared" si="52"/>
        <v>0</v>
      </c>
      <c r="N1230" s="2">
        <f t="shared" si="55"/>
        <v>0</v>
      </c>
      <c r="T1230" s="2">
        <f t="shared" si="53"/>
        <v>0</v>
      </c>
    </row>
    <row r="1231" spans="8:20" x14ac:dyDescent="0.3">
      <c r="H1231" s="2">
        <f t="shared" si="51"/>
        <v>0</v>
      </c>
      <c r="M1231" s="2">
        <f t="shared" si="52"/>
        <v>0</v>
      </c>
      <c r="N1231" s="2">
        <f t="shared" si="55"/>
        <v>0</v>
      </c>
      <c r="T1231" s="2">
        <f t="shared" si="53"/>
        <v>0</v>
      </c>
    </row>
    <row r="1232" spans="8:20" x14ac:dyDescent="0.3">
      <c r="H1232" s="2">
        <f t="shared" si="51"/>
        <v>0</v>
      </c>
      <c r="M1232" s="2">
        <f t="shared" si="52"/>
        <v>0</v>
      </c>
      <c r="N1232" s="2">
        <f t="shared" si="55"/>
        <v>0</v>
      </c>
      <c r="T1232" s="2">
        <f t="shared" si="53"/>
        <v>0</v>
      </c>
    </row>
    <row r="1233" spans="8:20" x14ac:dyDescent="0.3">
      <c r="H1233" s="2">
        <f t="shared" si="51"/>
        <v>0</v>
      </c>
      <c r="M1233" s="2">
        <f t="shared" si="52"/>
        <v>0</v>
      </c>
      <c r="N1233" s="2">
        <f t="shared" si="55"/>
        <v>0</v>
      </c>
      <c r="T1233" s="2">
        <f t="shared" si="53"/>
        <v>0</v>
      </c>
    </row>
    <row r="1234" spans="8:20" x14ac:dyDescent="0.3">
      <c r="H1234" s="2">
        <f t="shared" si="51"/>
        <v>0</v>
      </c>
      <c r="M1234" s="2">
        <f t="shared" si="52"/>
        <v>0</v>
      </c>
      <c r="N1234" s="2">
        <f t="shared" si="55"/>
        <v>0</v>
      </c>
      <c r="T1234" s="2">
        <f t="shared" si="53"/>
        <v>0</v>
      </c>
    </row>
    <row r="1235" spans="8:20" x14ac:dyDescent="0.3">
      <c r="H1235" s="2">
        <f t="shared" si="51"/>
        <v>0</v>
      </c>
      <c r="M1235" s="2">
        <f t="shared" si="52"/>
        <v>0</v>
      </c>
      <c r="N1235" s="2">
        <f t="shared" si="55"/>
        <v>0</v>
      </c>
      <c r="T1235" s="2">
        <f t="shared" si="53"/>
        <v>0</v>
      </c>
    </row>
    <row r="1236" spans="8:20" x14ac:dyDescent="0.3">
      <c r="H1236" s="2">
        <f t="shared" ref="H1236:H1299" si="56">F1236+G1236/2</f>
        <v>0</v>
      </c>
      <c r="M1236" s="2">
        <f t="shared" ref="M1236:M1299" si="57">K1236+L1236/2</f>
        <v>0</v>
      </c>
      <c r="N1236" s="2">
        <f t="shared" si="55"/>
        <v>0</v>
      </c>
      <c r="T1236" s="2">
        <f t="shared" ref="T1236:T1299" si="58">R1236+S1236/2</f>
        <v>0</v>
      </c>
    </row>
    <row r="1237" spans="8:20" x14ac:dyDescent="0.3">
      <c r="H1237" s="2">
        <f t="shared" si="56"/>
        <v>0</v>
      </c>
      <c r="M1237" s="2">
        <f t="shared" si="57"/>
        <v>0</v>
      </c>
      <c r="N1237" s="2">
        <f t="shared" si="55"/>
        <v>0</v>
      </c>
      <c r="T1237" s="2">
        <f t="shared" si="58"/>
        <v>0</v>
      </c>
    </row>
    <row r="1238" spans="8:20" x14ac:dyDescent="0.3">
      <c r="H1238" s="2">
        <f t="shared" si="56"/>
        <v>0</v>
      </c>
      <c r="M1238" s="2">
        <f t="shared" si="57"/>
        <v>0</v>
      </c>
      <c r="N1238" s="2">
        <f t="shared" si="55"/>
        <v>0</v>
      </c>
      <c r="T1238" s="2">
        <f t="shared" si="58"/>
        <v>0</v>
      </c>
    </row>
    <row r="1239" spans="8:20" x14ac:dyDescent="0.3">
      <c r="H1239" s="2">
        <f t="shared" si="56"/>
        <v>0</v>
      </c>
      <c r="M1239" s="2">
        <f t="shared" si="57"/>
        <v>0</v>
      </c>
      <c r="N1239" s="2">
        <f t="shared" si="55"/>
        <v>0</v>
      </c>
      <c r="T1239" s="2">
        <f t="shared" si="58"/>
        <v>0</v>
      </c>
    </row>
    <row r="1240" spans="8:20" x14ac:dyDescent="0.3">
      <c r="H1240" s="2">
        <f t="shared" si="56"/>
        <v>0</v>
      </c>
      <c r="M1240" s="2">
        <f t="shared" si="57"/>
        <v>0</v>
      </c>
      <c r="N1240" s="2">
        <f t="shared" si="55"/>
        <v>0</v>
      </c>
      <c r="T1240" s="2">
        <f t="shared" si="58"/>
        <v>0</v>
      </c>
    </row>
    <row r="1241" spans="8:20" x14ac:dyDescent="0.3">
      <c r="H1241" s="2">
        <f t="shared" si="56"/>
        <v>0</v>
      </c>
      <c r="M1241" s="2">
        <f t="shared" si="57"/>
        <v>0</v>
      </c>
      <c r="N1241" s="2">
        <f t="shared" si="55"/>
        <v>0</v>
      </c>
      <c r="T1241" s="2">
        <f t="shared" si="58"/>
        <v>0</v>
      </c>
    </row>
    <row r="1242" spans="8:20" x14ac:dyDescent="0.3">
      <c r="H1242" s="2">
        <f t="shared" si="56"/>
        <v>0</v>
      </c>
      <c r="M1242" s="2">
        <f t="shared" si="57"/>
        <v>0</v>
      </c>
      <c r="N1242" s="2">
        <f t="shared" si="55"/>
        <v>0</v>
      </c>
      <c r="T1242" s="2">
        <f t="shared" si="58"/>
        <v>0</v>
      </c>
    </row>
    <row r="1243" spans="8:20" x14ac:dyDescent="0.3">
      <c r="H1243" s="2">
        <f t="shared" si="56"/>
        <v>0</v>
      </c>
      <c r="M1243" s="2">
        <f t="shared" si="57"/>
        <v>0</v>
      </c>
      <c r="N1243" s="2">
        <f t="shared" si="55"/>
        <v>0</v>
      </c>
      <c r="T1243" s="2">
        <f t="shared" si="58"/>
        <v>0</v>
      </c>
    </row>
    <row r="1244" spans="8:20" x14ac:dyDescent="0.3">
      <c r="H1244" s="2">
        <f t="shared" si="56"/>
        <v>0</v>
      </c>
      <c r="M1244" s="2">
        <f t="shared" si="57"/>
        <v>0</v>
      </c>
      <c r="N1244" s="2">
        <f t="shared" si="55"/>
        <v>0</v>
      </c>
      <c r="T1244" s="2">
        <f t="shared" si="58"/>
        <v>0</v>
      </c>
    </row>
    <row r="1245" spans="8:20" x14ac:dyDescent="0.3">
      <c r="H1245" s="2">
        <f t="shared" si="56"/>
        <v>0</v>
      </c>
      <c r="M1245" s="2">
        <f t="shared" si="57"/>
        <v>0</v>
      </c>
      <c r="N1245" s="2">
        <f t="shared" si="55"/>
        <v>0</v>
      </c>
      <c r="T1245" s="2">
        <f t="shared" si="58"/>
        <v>0</v>
      </c>
    </row>
    <row r="1246" spans="8:20" x14ac:dyDescent="0.3">
      <c r="H1246" s="2">
        <f t="shared" si="56"/>
        <v>0</v>
      </c>
      <c r="M1246" s="2">
        <f t="shared" si="57"/>
        <v>0</v>
      </c>
      <c r="N1246" s="2">
        <f t="shared" si="55"/>
        <v>0</v>
      </c>
      <c r="T1246" s="2">
        <f t="shared" si="58"/>
        <v>0</v>
      </c>
    </row>
    <row r="1247" spans="8:20" x14ac:dyDescent="0.3">
      <c r="H1247" s="2">
        <f t="shared" si="56"/>
        <v>0</v>
      </c>
      <c r="M1247" s="2">
        <f t="shared" si="57"/>
        <v>0</v>
      </c>
      <c r="N1247" s="2">
        <f t="shared" si="55"/>
        <v>0</v>
      </c>
      <c r="T1247" s="2">
        <f t="shared" si="58"/>
        <v>0</v>
      </c>
    </row>
    <row r="1248" spans="8:20" x14ac:dyDescent="0.3">
      <c r="H1248" s="2">
        <f t="shared" si="56"/>
        <v>0</v>
      </c>
      <c r="M1248" s="2">
        <f t="shared" si="57"/>
        <v>0</v>
      </c>
      <c r="N1248" s="2">
        <f t="shared" si="55"/>
        <v>0</v>
      </c>
      <c r="T1248" s="2">
        <f t="shared" si="58"/>
        <v>0</v>
      </c>
    </row>
    <row r="1249" spans="8:20" x14ac:dyDescent="0.3">
      <c r="H1249" s="2">
        <f t="shared" si="56"/>
        <v>0</v>
      </c>
      <c r="M1249" s="2">
        <f t="shared" si="57"/>
        <v>0</v>
      </c>
      <c r="N1249" s="2">
        <f t="shared" si="55"/>
        <v>0</v>
      </c>
      <c r="T1249" s="2">
        <f t="shared" si="58"/>
        <v>0</v>
      </c>
    </row>
    <row r="1250" spans="8:20" x14ac:dyDescent="0.3">
      <c r="H1250" s="2">
        <f t="shared" si="56"/>
        <v>0</v>
      </c>
      <c r="M1250" s="2">
        <f t="shared" si="57"/>
        <v>0</v>
      </c>
      <c r="N1250" s="2">
        <f t="shared" si="55"/>
        <v>0</v>
      </c>
      <c r="T1250" s="2">
        <f t="shared" si="58"/>
        <v>0</v>
      </c>
    </row>
    <row r="1251" spans="8:20" x14ac:dyDescent="0.3">
      <c r="H1251" s="2">
        <f t="shared" si="56"/>
        <v>0</v>
      </c>
      <c r="M1251" s="2">
        <f t="shared" si="57"/>
        <v>0</v>
      </c>
      <c r="N1251" s="2">
        <f t="shared" si="55"/>
        <v>0</v>
      </c>
      <c r="T1251" s="2">
        <f t="shared" si="58"/>
        <v>0</v>
      </c>
    </row>
    <row r="1252" spans="8:20" x14ac:dyDescent="0.3">
      <c r="H1252" s="2">
        <f t="shared" si="56"/>
        <v>0</v>
      </c>
      <c r="M1252" s="2">
        <f t="shared" si="57"/>
        <v>0</v>
      </c>
      <c r="N1252" s="2">
        <f t="shared" si="55"/>
        <v>0</v>
      </c>
      <c r="T1252" s="2">
        <f t="shared" si="58"/>
        <v>0</v>
      </c>
    </row>
    <row r="1253" spans="8:20" x14ac:dyDescent="0.3">
      <c r="H1253" s="2">
        <f t="shared" si="56"/>
        <v>0</v>
      </c>
      <c r="M1253" s="2">
        <f t="shared" si="57"/>
        <v>0</v>
      </c>
      <c r="N1253" s="2">
        <f t="shared" si="55"/>
        <v>0</v>
      </c>
      <c r="T1253" s="2">
        <f t="shared" si="58"/>
        <v>0</v>
      </c>
    </row>
    <row r="1254" spans="8:20" x14ac:dyDescent="0.3">
      <c r="H1254" s="2">
        <f t="shared" si="56"/>
        <v>0</v>
      </c>
      <c r="M1254" s="2">
        <f t="shared" si="57"/>
        <v>0</v>
      </c>
      <c r="N1254" s="2">
        <f t="shared" si="55"/>
        <v>0</v>
      </c>
      <c r="T1254" s="2">
        <f t="shared" si="58"/>
        <v>0</v>
      </c>
    </row>
    <row r="1255" spans="8:20" x14ac:dyDescent="0.3">
      <c r="H1255" s="2">
        <f t="shared" si="56"/>
        <v>0</v>
      </c>
      <c r="M1255" s="2">
        <f t="shared" si="57"/>
        <v>0</v>
      </c>
      <c r="N1255" s="2">
        <f t="shared" si="55"/>
        <v>0</v>
      </c>
      <c r="T1255" s="2">
        <f t="shared" si="58"/>
        <v>0</v>
      </c>
    </row>
    <row r="1256" spans="8:20" x14ac:dyDescent="0.3">
      <c r="H1256" s="2">
        <f t="shared" si="56"/>
        <v>0</v>
      </c>
      <c r="M1256" s="2">
        <f t="shared" si="57"/>
        <v>0</v>
      </c>
      <c r="N1256" s="2">
        <f t="shared" si="55"/>
        <v>0</v>
      </c>
      <c r="T1256" s="2">
        <f t="shared" si="58"/>
        <v>0</v>
      </c>
    </row>
    <row r="1257" spans="8:20" x14ac:dyDescent="0.3">
      <c r="H1257" s="2">
        <f t="shared" si="56"/>
        <v>0</v>
      </c>
      <c r="M1257" s="2">
        <f t="shared" si="57"/>
        <v>0</v>
      </c>
      <c r="N1257" s="2">
        <f t="shared" si="55"/>
        <v>0</v>
      </c>
      <c r="T1257" s="2">
        <f t="shared" si="58"/>
        <v>0</v>
      </c>
    </row>
    <row r="1258" spans="8:20" x14ac:dyDescent="0.3">
      <c r="H1258" s="2">
        <f t="shared" si="56"/>
        <v>0</v>
      </c>
      <c r="M1258" s="2">
        <f t="shared" si="57"/>
        <v>0</v>
      </c>
      <c r="N1258" s="2">
        <f t="shared" si="55"/>
        <v>0</v>
      </c>
      <c r="T1258" s="2">
        <f t="shared" si="58"/>
        <v>0</v>
      </c>
    </row>
    <row r="1259" spans="8:20" x14ac:dyDescent="0.3">
      <c r="H1259" s="2">
        <f t="shared" si="56"/>
        <v>0</v>
      </c>
      <c r="M1259" s="2">
        <f t="shared" si="57"/>
        <v>0</v>
      </c>
      <c r="N1259" s="2">
        <f t="shared" si="55"/>
        <v>0</v>
      </c>
      <c r="T1259" s="2">
        <f t="shared" si="58"/>
        <v>0</v>
      </c>
    </row>
    <row r="1260" spans="8:20" x14ac:dyDescent="0.3">
      <c r="H1260" s="2">
        <f t="shared" si="56"/>
        <v>0</v>
      </c>
      <c r="M1260" s="2">
        <f t="shared" si="57"/>
        <v>0</v>
      </c>
      <c r="N1260" s="2">
        <f t="shared" si="55"/>
        <v>0</v>
      </c>
      <c r="T1260" s="2">
        <f t="shared" si="58"/>
        <v>0</v>
      </c>
    </row>
    <row r="1261" spans="8:20" x14ac:dyDescent="0.3">
      <c r="H1261" s="2">
        <f t="shared" si="56"/>
        <v>0</v>
      </c>
      <c r="M1261" s="2">
        <f t="shared" si="57"/>
        <v>0</v>
      </c>
      <c r="N1261" s="2">
        <f t="shared" si="55"/>
        <v>0</v>
      </c>
      <c r="T1261" s="2">
        <f t="shared" si="58"/>
        <v>0</v>
      </c>
    </row>
    <row r="1262" spans="8:20" x14ac:dyDescent="0.3">
      <c r="H1262" s="2">
        <f t="shared" si="56"/>
        <v>0</v>
      </c>
      <c r="M1262" s="2">
        <f t="shared" si="57"/>
        <v>0</v>
      </c>
      <c r="N1262" s="2">
        <f t="shared" si="55"/>
        <v>0</v>
      </c>
      <c r="T1262" s="2">
        <f t="shared" si="58"/>
        <v>0</v>
      </c>
    </row>
    <row r="1263" spans="8:20" x14ac:dyDescent="0.3">
      <c r="H1263" s="2">
        <f t="shared" si="56"/>
        <v>0</v>
      </c>
      <c r="M1263" s="2">
        <f t="shared" si="57"/>
        <v>0</v>
      </c>
      <c r="N1263" s="2">
        <f t="shared" si="55"/>
        <v>0</v>
      </c>
      <c r="T1263" s="2">
        <f t="shared" si="58"/>
        <v>0</v>
      </c>
    </row>
    <row r="1264" spans="8:20" x14ac:dyDescent="0.3">
      <c r="H1264" s="2">
        <f t="shared" si="56"/>
        <v>0</v>
      </c>
      <c r="M1264" s="2">
        <f t="shared" si="57"/>
        <v>0</v>
      </c>
      <c r="N1264" s="2">
        <f t="shared" si="55"/>
        <v>0</v>
      </c>
      <c r="T1264" s="2">
        <f t="shared" si="58"/>
        <v>0</v>
      </c>
    </row>
    <row r="1265" spans="8:20" x14ac:dyDescent="0.3">
      <c r="H1265" s="2">
        <f t="shared" si="56"/>
        <v>0</v>
      </c>
      <c r="M1265" s="2">
        <f t="shared" si="57"/>
        <v>0</v>
      </c>
      <c r="N1265" s="2">
        <f t="shared" si="55"/>
        <v>0</v>
      </c>
      <c r="T1265" s="2">
        <f t="shared" si="58"/>
        <v>0</v>
      </c>
    </row>
    <row r="1266" spans="8:20" x14ac:dyDescent="0.3">
      <c r="H1266" s="2">
        <f t="shared" si="56"/>
        <v>0</v>
      </c>
      <c r="M1266" s="2">
        <f t="shared" si="57"/>
        <v>0</v>
      </c>
      <c r="N1266" s="2">
        <f t="shared" si="55"/>
        <v>0</v>
      </c>
      <c r="T1266" s="2">
        <f t="shared" si="58"/>
        <v>0</v>
      </c>
    </row>
    <row r="1267" spans="8:20" x14ac:dyDescent="0.3">
      <c r="H1267" s="2">
        <f t="shared" si="56"/>
        <v>0</v>
      </c>
      <c r="M1267" s="2">
        <f t="shared" si="57"/>
        <v>0</v>
      </c>
      <c r="N1267" s="2">
        <f t="shared" si="55"/>
        <v>0</v>
      </c>
      <c r="T1267" s="2">
        <f t="shared" si="58"/>
        <v>0</v>
      </c>
    </row>
    <row r="1268" spans="8:20" x14ac:dyDescent="0.3">
      <c r="H1268" s="2">
        <f t="shared" si="56"/>
        <v>0</v>
      </c>
      <c r="M1268" s="2">
        <f t="shared" si="57"/>
        <v>0</v>
      </c>
      <c r="N1268" s="2">
        <f t="shared" si="55"/>
        <v>0</v>
      </c>
      <c r="T1268" s="2">
        <f t="shared" si="58"/>
        <v>0</v>
      </c>
    </row>
    <row r="1269" spans="8:20" x14ac:dyDescent="0.3">
      <c r="H1269" s="2">
        <f t="shared" si="56"/>
        <v>0</v>
      </c>
      <c r="M1269" s="2">
        <f t="shared" si="57"/>
        <v>0</v>
      </c>
      <c r="N1269" s="2">
        <f t="shared" si="55"/>
        <v>0</v>
      </c>
      <c r="T1269" s="2">
        <f t="shared" si="58"/>
        <v>0</v>
      </c>
    </row>
    <row r="1270" spans="8:20" x14ac:dyDescent="0.3">
      <c r="H1270" s="2">
        <f t="shared" si="56"/>
        <v>0</v>
      </c>
      <c r="M1270" s="2">
        <f t="shared" si="57"/>
        <v>0</v>
      </c>
      <c r="N1270" s="2">
        <f t="shared" si="55"/>
        <v>0</v>
      </c>
      <c r="T1270" s="2">
        <f t="shared" si="58"/>
        <v>0</v>
      </c>
    </row>
    <row r="1271" spans="8:20" x14ac:dyDescent="0.3">
      <c r="H1271" s="2">
        <f t="shared" si="56"/>
        <v>0</v>
      </c>
      <c r="M1271" s="2">
        <f t="shared" si="57"/>
        <v>0</v>
      </c>
      <c r="N1271" s="2">
        <f t="shared" si="55"/>
        <v>0</v>
      </c>
      <c r="T1271" s="2">
        <f t="shared" si="58"/>
        <v>0</v>
      </c>
    </row>
    <row r="1272" spans="8:20" x14ac:dyDescent="0.3">
      <c r="H1272" s="2">
        <f t="shared" si="56"/>
        <v>0</v>
      </c>
      <c r="M1272" s="2">
        <f t="shared" si="57"/>
        <v>0</v>
      </c>
      <c r="N1272" s="2">
        <f t="shared" si="55"/>
        <v>0</v>
      </c>
      <c r="T1272" s="2">
        <f t="shared" si="58"/>
        <v>0</v>
      </c>
    </row>
    <row r="1273" spans="8:20" x14ac:dyDescent="0.3">
      <c r="H1273" s="2">
        <f t="shared" si="56"/>
        <v>0</v>
      </c>
      <c r="M1273" s="2">
        <f t="shared" si="57"/>
        <v>0</v>
      </c>
      <c r="N1273" s="2">
        <f t="shared" si="55"/>
        <v>0</v>
      </c>
      <c r="T1273" s="2">
        <f t="shared" si="58"/>
        <v>0</v>
      </c>
    </row>
    <row r="1274" spans="8:20" x14ac:dyDescent="0.3">
      <c r="H1274" s="2">
        <f t="shared" si="56"/>
        <v>0</v>
      </c>
      <c r="M1274" s="2">
        <f t="shared" si="57"/>
        <v>0</v>
      </c>
      <c r="N1274" s="2">
        <f t="shared" si="55"/>
        <v>0</v>
      </c>
      <c r="T1274" s="2">
        <f t="shared" si="58"/>
        <v>0</v>
      </c>
    </row>
    <row r="1275" spans="8:20" x14ac:dyDescent="0.3">
      <c r="H1275" s="2">
        <f t="shared" si="56"/>
        <v>0</v>
      </c>
      <c r="M1275" s="2">
        <f t="shared" si="57"/>
        <v>0</v>
      </c>
      <c r="N1275" s="2">
        <f t="shared" si="55"/>
        <v>0</v>
      </c>
      <c r="T1275" s="2">
        <f t="shared" si="58"/>
        <v>0</v>
      </c>
    </row>
    <row r="1276" spans="8:20" x14ac:dyDescent="0.3">
      <c r="H1276" s="2">
        <f t="shared" si="56"/>
        <v>0</v>
      </c>
      <c r="M1276" s="2">
        <f t="shared" si="57"/>
        <v>0</v>
      </c>
      <c r="N1276" s="2">
        <f t="shared" si="55"/>
        <v>0</v>
      </c>
      <c r="T1276" s="2">
        <f t="shared" si="58"/>
        <v>0</v>
      </c>
    </row>
    <row r="1277" spans="8:20" x14ac:dyDescent="0.3">
      <c r="H1277" s="2">
        <f t="shared" si="56"/>
        <v>0</v>
      </c>
      <c r="M1277" s="2">
        <f t="shared" si="57"/>
        <v>0</v>
      </c>
      <c r="N1277" s="2">
        <f t="shared" si="55"/>
        <v>0</v>
      </c>
      <c r="T1277" s="2">
        <f t="shared" si="58"/>
        <v>0</v>
      </c>
    </row>
    <row r="1278" spans="8:20" x14ac:dyDescent="0.3">
      <c r="H1278" s="2">
        <f t="shared" si="56"/>
        <v>0</v>
      </c>
      <c r="M1278" s="2">
        <f t="shared" si="57"/>
        <v>0</v>
      </c>
      <c r="N1278" s="2">
        <f t="shared" si="55"/>
        <v>0</v>
      </c>
      <c r="T1278" s="2">
        <f t="shared" si="58"/>
        <v>0</v>
      </c>
    </row>
    <row r="1279" spans="8:20" x14ac:dyDescent="0.3">
      <c r="H1279" s="2">
        <f t="shared" si="56"/>
        <v>0</v>
      </c>
      <c r="M1279" s="2">
        <f t="shared" si="57"/>
        <v>0</v>
      </c>
      <c r="N1279" s="2">
        <f t="shared" si="55"/>
        <v>0</v>
      </c>
      <c r="T1279" s="2">
        <f t="shared" si="58"/>
        <v>0</v>
      </c>
    </row>
    <row r="1280" spans="8:20" x14ac:dyDescent="0.3">
      <c r="H1280" s="2">
        <f t="shared" si="56"/>
        <v>0</v>
      </c>
      <c r="M1280" s="2">
        <f t="shared" si="57"/>
        <v>0</v>
      </c>
      <c r="N1280" s="2">
        <f t="shared" si="55"/>
        <v>0</v>
      </c>
      <c r="T1280" s="2">
        <f t="shared" si="58"/>
        <v>0</v>
      </c>
    </row>
    <row r="1281" spans="8:20" x14ac:dyDescent="0.3">
      <c r="H1281" s="2">
        <f t="shared" si="56"/>
        <v>0</v>
      </c>
      <c r="M1281" s="2">
        <f t="shared" si="57"/>
        <v>0</v>
      </c>
      <c r="N1281" s="2">
        <f t="shared" ref="N1281:N1344" si="59">(E1281+J1281)/2</f>
        <v>0</v>
      </c>
      <c r="T1281" s="2">
        <f t="shared" si="58"/>
        <v>0</v>
      </c>
    </row>
    <row r="1282" spans="8:20" x14ac:dyDescent="0.3">
      <c r="H1282" s="2">
        <f t="shared" si="56"/>
        <v>0</v>
      </c>
      <c r="M1282" s="2">
        <f t="shared" si="57"/>
        <v>0</v>
      </c>
      <c r="N1282" s="2">
        <f t="shared" si="59"/>
        <v>0</v>
      </c>
      <c r="T1282" s="2">
        <f t="shared" si="58"/>
        <v>0</v>
      </c>
    </row>
    <row r="1283" spans="8:20" x14ac:dyDescent="0.3">
      <c r="H1283" s="2">
        <f t="shared" si="56"/>
        <v>0</v>
      </c>
      <c r="M1283" s="2">
        <f t="shared" si="57"/>
        <v>0</v>
      </c>
      <c r="N1283" s="2">
        <f t="shared" si="59"/>
        <v>0</v>
      </c>
      <c r="T1283" s="2">
        <f t="shared" si="58"/>
        <v>0</v>
      </c>
    </row>
    <row r="1284" spans="8:20" x14ac:dyDescent="0.3">
      <c r="H1284" s="2">
        <f t="shared" si="56"/>
        <v>0</v>
      </c>
      <c r="M1284" s="2">
        <f t="shared" si="57"/>
        <v>0</v>
      </c>
      <c r="N1284" s="2">
        <f t="shared" si="59"/>
        <v>0</v>
      </c>
      <c r="T1284" s="2">
        <f t="shared" si="58"/>
        <v>0</v>
      </c>
    </row>
    <row r="1285" spans="8:20" x14ac:dyDescent="0.3">
      <c r="H1285" s="2">
        <f t="shared" si="56"/>
        <v>0</v>
      </c>
      <c r="M1285" s="2">
        <f t="shared" si="57"/>
        <v>0</v>
      </c>
      <c r="N1285" s="2">
        <f t="shared" si="59"/>
        <v>0</v>
      </c>
      <c r="T1285" s="2">
        <f t="shared" si="58"/>
        <v>0</v>
      </c>
    </row>
    <row r="1286" spans="8:20" x14ac:dyDescent="0.3">
      <c r="H1286" s="2">
        <f t="shared" si="56"/>
        <v>0</v>
      </c>
      <c r="M1286" s="2">
        <f t="shared" si="57"/>
        <v>0</v>
      </c>
      <c r="N1286" s="2">
        <f t="shared" si="59"/>
        <v>0</v>
      </c>
      <c r="T1286" s="2">
        <f t="shared" si="58"/>
        <v>0</v>
      </c>
    </row>
    <row r="1287" spans="8:20" x14ac:dyDescent="0.3">
      <c r="H1287" s="2">
        <f t="shared" si="56"/>
        <v>0</v>
      </c>
      <c r="M1287" s="2">
        <f t="shared" si="57"/>
        <v>0</v>
      </c>
      <c r="N1287" s="2">
        <f t="shared" si="59"/>
        <v>0</v>
      </c>
      <c r="T1287" s="2">
        <f t="shared" si="58"/>
        <v>0</v>
      </c>
    </row>
    <row r="1288" spans="8:20" x14ac:dyDescent="0.3">
      <c r="H1288" s="2">
        <f t="shared" si="56"/>
        <v>0</v>
      </c>
      <c r="M1288" s="2">
        <f t="shared" si="57"/>
        <v>0</v>
      </c>
      <c r="N1288" s="2">
        <f t="shared" si="59"/>
        <v>0</v>
      </c>
      <c r="T1288" s="2">
        <f t="shared" si="58"/>
        <v>0</v>
      </c>
    </row>
    <row r="1289" spans="8:20" x14ac:dyDescent="0.3">
      <c r="H1289" s="2">
        <f t="shared" si="56"/>
        <v>0</v>
      </c>
      <c r="M1289" s="2">
        <f t="shared" si="57"/>
        <v>0</v>
      </c>
      <c r="N1289" s="2">
        <f t="shared" si="59"/>
        <v>0</v>
      </c>
      <c r="T1289" s="2">
        <f t="shared" si="58"/>
        <v>0</v>
      </c>
    </row>
    <row r="1290" spans="8:20" x14ac:dyDescent="0.3">
      <c r="H1290" s="2">
        <f t="shared" si="56"/>
        <v>0</v>
      </c>
      <c r="M1290" s="2">
        <f t="shared" si="57"/>
        <v>0</v>
      </c>
      <c r="N1290" s="2">
        <f t="shared" si="59"/>
        <v>0</v>
      </c>
      <c r="T1290" s="2">
        <f t="shared" si="58"/>
        <v>0</v>
      </c>
    </row>
    <row r="1291" spans="8:20" x14ac:dyDescent="0.3">
      <c r="H1291" s="2">
        <f t="shared" si="56"/>
        <v>0</v>
      </c>
      <c r="M1291" s="2">
        <f t="shared" si="57"/>
        <v>0</v>
      </c>
      <c r="N1291" s="2">
        <f t="shared" si="59"/>
        <v>0</v>
      </c>
      <c r="T1291" s="2">
        <f t="shared" si="58"/>
        <v>0</v>
      </c>
    </row>
    <row r="1292" spans="8:20" x14ac:dyDescent="0.3">
      <c r="H1292" s="2">
        <f t="shared" si="56"/>
        <v>0</v>
      </c>
      <c r="M1292" s="2">
        <f t="shared" si="57"/>
        <v>0</v>
      </c>
      <c r="N1292" s="2">
        <f t="shared" si="59"/>
        <v>0</v>
      </c>
      <c r="T1292" s="2">
        <f t="shared" si="58"/>
        <v>0</v>
      </c>
    </row>
    <row r="1293" spans="8:20" x14ac:dyDescent="0.3">
      <c r="H1293" s="2">
        <f t="shared" si="56"/>
        <v>0</v>
      </c>
      <c r="M1293" s="2">
        <f t="shared" si="57"/>
        <v>0</v>
      </c>
      <c r="N1293" s="2">
        <f t="shared" si="59"/>
        <v>0</v>
      </c>
      <c r="T1293" s="2">
        <f t="shared" si="58"/>
        <v>0</v>
      </c>
    </row>
    <row r="1294" spans="8:20" x14ac:dyDescent="0.3">
      <c r="H1294" s="2">
        <f t="shared" si="56"/>
        <v>0</v>
      </c>
      <c r="M1294" s="2">
        <f t="shared" si="57"/>
        <v>0</v>
      </c>
      <c r="N1294" s="2">
        <f t="shared" si="59"/>
        <v>0</v>
      </c>
      <c r="T1294" s="2">
        <f t="shared" si="58"/>
        <v>0</v>
      </c>
    </row>
    <row r="1295" spans="8:20" x14ac:dyDescent="0.3">
      <c r="H1295" s="2">
        <f t="shared" si="56"/>
        <v>0</v>
      </c>
      <c r="M1295" s="2">
        <f t="shared" si="57"/>
        <v>0</v>
      </c>
      <c r="N1295" s="2">
        <f t="shared" si="59"/>
        <v>0</v>
      </c>
      <c r="T1295" s="2">
        <f t="shared" si="58"/>
        <v>0</v>
      </c>
    </row>
    <row r="1296" spans="8:20" x14ac:dyDescent="0.3">
      <c r="H1296" s="2">
        <f t="shared" si="56"/>
        <v>0</v>
      </c>
      <c r="M1296" s="2">
        <f t="shared" si="57"/>
        <v>0</v>
      </c>
      <c r="N1296" s="2">
        <f t="shared" si="59"/>
        <v>0</v>
      </c>
      <c r="T1296" s="2">
        <f t="shared" si="58"/>
        <v>0</v>
      </c>
    </row>
    <row r="1297" spans="8:20" x14ac:dyDescent="0.3">
      <c r="H1297" s="2">
        <f t="shared" si="56"/>
        <v>0</v>
      </c>
      <c r="M1297" s="2">
        <f t="shared" si="57"/>
        <v>0</v>
      </c>
      <c r="N1297" s="2">
        <f t="shared" si="59"/>
        <v>0</v>
      </c>
      <c r="T1297" s="2">
        <f t="shared" si="58"/>
        <v>0</v>
      </c>
    </row>
    <row r="1298" spans="8:20" x14ac:dyDescent="0.3">
      <c r="H1298" s="2">
        <f t="shared" si="56"/>
        <v>0</v>
      </c>
      <c r="M1298" s="2">
        <f t="shared" si="57"/>
        <v>0</v>
      </c>
      <c r="N1298" s="2">
        <f t="shared" si="59"/>
        <v>0</v>
      </c>
      <c r="T1298" s="2">
        <f t="shared" si="58"/>
        <v>0</v>
      </c>
    </row>
    <row r="1299" spans="8:20" x14ac:dyDescent="0.3">
      <c r="H1299" s="2">
        <f t="shared" si="56"/>
        <v>0</v>
      </c>
      <c r="M1299" s="2">
        <f t="shared" si="57"/>
        <v>0</v>
      </c>
      <c r="N1299" s="2">
        <f t="shared" si="59"/>
        <v>0</v>
      </c>
      <c r="T1299" s="2">
        <f t="shared" si="58"/>
        <v>0</v>
      </c>
    </row>
    <row r="1300" spans="8:20" x14ac:dyDescent="0.3">
      <c r="H1300" s="2">
        <f t="shared" ref="H1300:H1363" si="60">F1300+G1300/2</f>
        <v>0</v>
      </c>
      <c r="M1300" s="2">
        <f t="shared" ref="M1300:M1363" si="61">K1300+L1300/2</f>
        <v>0</v>
      </c>
      <c r="N1300" s="2">
        <f t="shared" si="59"/>
        <v>0</v>
      </c>
      <c r="T1300" s="2">
        <f t="shared" ref="T1300:T1363" si="62">R1300+S1300/2</f>
        <v>0</v>
      </c>
    </row>
    <row r="1301" spans="8:20" x14ac:dyDescent="0.3">
      <c r="H1301" s="2">
        <f t="shared" si="60"/>
        <v>0</v>
      </c>
      <c r="M1301" s="2">
        <f t="shared" si="61"/>
        <v>0</v>
      </c>
      <c r="N1301" s="2">
        <f t="shared" si="59"/>
        <v>0</v>
      </c>
      <c r="T1301" s="2">
        <f t="shared" si="62"/>
        <v>0</v>
      </c>
    </row>
    <row r="1302" spans="8:20" x14ac:dyDescent="0.3">
      <c r="H1302" s="2">
        <f t="shared" si="60"/>
        <v>0</v>
      </c>
      <c r="M1302" s="2">
        <f t="shared" si="61"/>
        <v>0</v>
      </c>
      <c r="N1302" s="2">
        <f t="shared" si="59"/>
        <v>0</v>
      </c>
      <c r="T1302" s="2">
        <f t="shared" si="62"/>
        <v>0</v>
      </c>
    </row>
    <row r="1303" spans="8:20" x14ac:dyDescent="0.3">
      <c r="H1303" s="2">
        <f t="shared" si="60"/>
        <v>0</v>
      </c>
      <c r="M1303" s="2">
        <f t="shared" si="61"/>
        <v>0</v>
      </c>
      <c r="N1303" s="2">
        <f t="shared" si="59"/>
        <v>0</v>
      </c>
      <c r="T1303" s="2">
        <f t="shared" si="62"/>
        <v>0</v>
      </c>
    </row>
    <row r="1304" spans="8:20" x14ac:dyDescent="0.3">
      <c r="H1304" s="2">
        <f t="shared" si="60"/>
        <v>0</v>
      </c>
      <c r="M1304" s="2">
        <f t="shared" si="61"/>
        <v>0</v>
      </c>
      <c r="N1304" s="2">
        <f t="shared" si="59"/>
        <v>0</v>
      </c>
      <c r="T1304" s="2">
        <f t="shared" si="62"/>
        <v>0</v>
      </c>
    </row>
    <row r="1305" spans="8:20" x14ac:dyDescent="0.3">
      <c r="H1305" s="2">
        <f t="shared" si="60"/>
        <v>0</v>
      </c>
      <c r="M1305" s="2">
        <f t="shared" si="61"/>
        <v>0</v>
      </c>
      <c r="N1305" s="2">
        <f t="shared" si="59"/>
        <v>0</v>
      </c>
      <c r="T1305" s="2">
        <f t="shared" si="62"/>
        <v>0</v>
      </c>
    </row>
    <row r="1306" spans="8:20" x14ac:dyDescent="0.3">
      <c r="H1306" s="2">
        <f t="shared" si="60"/>
        <v>0</v>
      </c>
      <c r="M1306" s="2">
        <f t="shared" si="61"/>
        <v>0</v>
      </c>
      <c r="N1306" s="2">
        <f t="shared" si="59"/>
        <v>0</v>
      </c>
      <c r="T1306" s="2">
        <f t="shared" si="62"/>
        <v>0</v>
      </c>
    </row>
    <row r="1307" spans="8:20" x14ac:dyDescent="0.3">
      <c r="H1307" s="2">
        <f t="shared" si="60"/>
        <v>0</v>
      </c>
      <c r="M1307" s="2">
        <f t="shared" si="61"/>
        <v>0</v>
      </c>
      <c r="N1307" s="2">
        <f t="shared" si="59"/>
        <v>0</v>
      </c>
      <c r="T1307" s="2">
        <f t="shared" si="62"/>
        <v>0</v>
      </c>
    </row>
    <row r="1308" spans="8:20" x14ac:dyDescent="0.3">
      <c r="H1308" s="2">
        <f t="shared" si="60"/>
        <v>0</v>
      </c>
      <c r="M1308" s="2">
        <f t="shared" si="61"/>
        <v>0</v>
      </c>
      <c r="N1308" s="2">
        <f t="shared" si="59"/>
        <v>0</v>
      </c>
      <c r="T1308" s="2">
        <f t="shared" si="62"/>
        <v>0</v>
      </c>
    </row>
    <row r="1309" spans="8:20" x14ac:dyDescent="0.3">
      <c r="H1309" s="2">
        <f t="shared" si="60"/>
        <v>0</v>
      </c>
      <c r="M1309" s="2">
        <f t="shared" si="61"/>
        <v>0</v>
      </c>
      <c r="N1309" s="2">
        <f t="shared" si="59"/>
        <v>0</v>
      </c>
      <c r="T1309" s="2">
        <f t="shared" si="62"/>
        <v>0</v>
      </c>
    </row>
    <row r="1310" spans="8:20" x14ac:dyDescent="0.3">
      <c r="H1310" s="2">
        <f t="shared" si="60"/>
        <v>0</v>
      </c>
      <c r="M1310" s="2">
        <f t="shared" si="61"/>
        <v>0</v>
      </c>
      <c r="N1310" s="2">
        <f t="shared" si="59"/>
        <v>0</v>
      </c>
      <c r="T1310" s="2">
        <f t="shared" si="62"/>
        <v>0</v>
      </c>
    </row>
    <row r="1311" spans="8:20" x14ac:dyDescent="0.3">
      <c r="H1311" s="2">
        <f t="shared" si="60"/>
        <v>0</v>
      </c>
      <c r="M1311" s="2">
        <f t="shared" si="61"/>
        <v>0</v>
      </c>
      <c r="N1311" s="2">
        <f t="shared" si="59"/>
        <v>0</v>
      </c>
      <c r="T1311" s="2">
        <f t="shared" si="62"/>
        <v>0</v>
      </c>
    </row>
    <row r="1312" spans="8:20" x14ac:dyDescent="0.3">
      <c r="H1312" s="2">
        <f t="shared" si="60"/>
        <v>0</v>
      </c>
      <c r="M1312" s="2">
        <f t="shared" si="61"/>
        <v>0</v>
      </c>
      <c r="N1312" s="2">
        <f t="shared" si="59"/>
        <v>0</v>
      </c>
      <c r="T1312" s="2">
        <f t="shared" si="62"/>
        <v>0</v>
      </c>
    </row>
    <row r="1313" spans="8:20" x14ac:dyDescent="0.3">
      <c r="H1313" s="2">
        <f t="shared" si="60"/>
        <v>0</v>
      </c>
      <c r="M1313" s="2">
        <f t="shared" si="61"/>
        <v>0</v>
      </c>
      <c r="N1313" s="2">
        <f t="shared" si="59"/>
        <v>0</v>
      </c>
      <c r="T1313" s="2">
        <f t="shared" si="62"/>
        <v>0</v>
      </c>
    </row>
    <row r="1314" spans="8:20" x14ac:dyDescent="0.3">
      <c r="H1314" s="2">
        <f t="shared" si="60"/>
        <v>0</v>
      </c>
      <c r="M1314" s="2">
        <f t="shared" si="61"/>
        <v>0</v>
      </c>
      <c r="N1314" s="2">
        <f t="shared" si="59"/>
        <v>0</v>
      </c>
      <c r="T1314" s="2">
        <f t="shared" si="62"/>
        <v>0</v>
      </c>
    </row>
    <row r="1315" spans="8:20" x14ac:dyDescent="0.3">
      <c r="H1315" s="2">
        <f t="shared" si="60"/>
        <v>0</v>
      </c>
      <c r="M1315" s="2">
        <f t="shared" si="61"/>
        <v>0</v>
      </c>
      <c r="N1315" s="2">
        <f t="shared" si="59"/>
        <v>0</v>
      </c>
      <c r="T1315" s="2">
        <f t="shared" si="62"/>
        <v>0</v>
      </c>
    </row>
    <row r="1316" spans="8:20" x14ac:dyDescent="0.3">
      <c r="H1316" s="2">
        <f t="shared" si="60"/>
        <v>0</v>
      </c>
      <c r="M1316" s="2">
        <f t="shared" si="61"/>
        <v>0</v>
      </c>
      <c r="N1316" s="2">
        <f t="shared" si="59"/>
        <v>0</v>
      </c>
      <c r="T1316" s="2">
        <f t="shared" si="62"/>
        <v>0</v>
      </c>
    </row>
    <row r="1317" spans="8:20" x14ac:dyDescent="0.3">
      <c r="H1317" s="2">
        <f t="shared" si="60"/>
        <v>0</v>
      </c>
      <c r="M1317" s="2">
        <f t="shared" si="61"/>
        <v>0</v>
      </c>
      <c r="N1317" s="2">
        <f t="shared" si="59"/>
        <v>0</v>
      </c>
      <c r="T1317" s="2">
        <f t="shared" si="62"/>
        <v>0</v>
      </c>
    </row>
    <row r="1318" spans="8:20" x14ac:dyDescent="0.3">
      <c r="H1318" s="2">
        <f t="shared" si="60"/>
        <v>0</v>
      </c>
      <c r="M1318" s="2">
        <f t="shared" si="61"/>
        <v>0</v>
      </c>
      <c r="N1318" s="2">
        <f t="shared" si="59"/>
        <v>0</v>
      </c>
      <c r="T1318" s="2">
        <f t="shared" si="62"/>
        <v>0</v>
      </c>
    </row>
    <row r="1319" spans="8:20" x14ac:dyDescent="0.3">
      <c r="H1319" s="2">
        <f t="shared" si="60"/>
        <v>0</v>
      </c>
      <c r="M1319" s="2">
        <f t="shared" si="61"/>
        <v>0</v>
      </c>
      <c r="N1319" s="2">
        <f t="shared" si="59"/>
        <v>0</v>
      </c>
      <c r="T1319" s="2">
        <f t="shared" si="62"/>
        <v>0</v>
      </c>
    </row>
    <row r="1320" spans="8:20" x14ac:dyDescent="0.3">
      <c r="H1320" s="2">
        <f t="shared" si="60"/>
        <v>0</v>
      </c>
      <c r="M1320" s="2">
        <f t="shared" si="61"/>
        <v>0</v>
      </c>
      <c r="N1320" s="2">
        <f t="shared" si="59"/>
        <v>0</v>
      </c>
      <c r="T1320" s="2">
        <f t="shared" si="62"/>
        <v>0</v>
      </c>
    </row>
    <row r="1321" spans="8:20" x14ac:dyDescent="0.3">
      <c r="H1321" s="2">
        <f t="shared" si="60"/>
        <v>0</v>
      </c>
      <c r="M1321" s="2">
        <f t="shared" si="61"/>
        <v>0</v>
      </c>
      <c r="N1321" s="2">
        <f t="shared" si="59"/>
        <v>0</v>
      </c>
      <c r="T1321" s="2">
        <f t="shared" si="62"/>
        <v>0</v>
      </c>
    </row>
    <row r="1322" spans="8:20" x14ac:dyDescent="0.3">
      <c r="H1322" s="2">
        <f t="shared" si="60"/>
        <v>0</v>
      </c>
      <c r="M1322" s="2">
        <f t="shared" si="61"/>
        <v>0</v>
      </c>
      <c r="N1322" s="2">
        <f t="shared" si="59"/>
        <v>0</v>
      </c>
      <c r="T1322" s="2">
        <f t="shared" si="62"/>
        <v>0</v>
      </c>
    </row>
    <row r="1323" spans="8:20" x14ac:dyDescent="0.3">
      <c r="H1323" s="2">
        <f t="shared" si="60"/>
        <v>0</v>
      </c>
      <c r="M1323" s="2">
        <f t="shared" si="61"/>
        <v>0</v>
      </c>
      <c r="N1323" s="2">
        <f t="shared" si="59"/>
        <v>0</v>
      </c>
      <c r="T1323" s="2">
        <f t="shared" si="62"/>
        <v>0</v>
      </c>
    </row>
    <row r="1324" spans="8:20" x14ac:dyDescent="0.3">
      <c r="H1324" s="2">
        <f t="shared" si="60"/>
        <v>0</v>
      </c>
      <c r="M1324" s="2">
        <f t="shared" si="61"/>
        <v>0</v>
      </c>
      <c r="N1324" s="2">
        <f t="shared" si="59"/>
        <v>0</v>
      </c>
      <c r="T1324" s="2">
        <f t="shared" si="62"/>
        <v>0</v>
      </c>
    </row>
    <row r="1325" spans="8:20" x14ac:dyDescent="0.3">
      <c r="H1325" s="2">
        <f t="shared" si="60"/>
        <v>0</v>
      </c>
      <c r="M1325" s="2">
        <f t="shared" si="61"/>
        <v>0</v>
      </c>
      <c r="N1325" s="2">
        <f t="shared" si="59"/>
        <v>0</v>
      </c>
      <c r="T1325" s="2">
        <f t="shared" si="62"/>
        <v>0</v>
      </c>
    </row>
    <row r="1326" spans="8:20" x14ac:dyDescent="0.3">
      <c r="H1326" s="2">
        <f t="shared" si="60"/>
        <v>0</v>
      </c>
      <c r="M1326" s="2">
        <f t="shared" si="61"/>
        <v>0</v>
      </c>
      <c r="N1326" s="2">
        <f t="shared" si="59"/>
        <v>0</v>
      </c>
      <c r="T1326" s="2">
        <f t="shared" si="62"/>
        <v>0</v>
      </c>
    </row>
    <row r="1327" spans="8:20" x14ac:dyDescent="0.3">
      <c r="H1327" s="2">
        <f t="shared" si="60"/>
        <v>0</v>
      </c>
      <c r="M1327" s="2">
        <f t="shared" si="61"/>
        <v>0</v>
      </c>
      <c r="N1327" s="2">
        <f t="shared" si="59"/>
        <v>0</v>
      </c>
      <c r="T1327" s="2">
        <f t="shared" si="62"/>
        <v>0</v>
      </c>
    </row>
    <row r="1328" spans="8:20" x14ac:dyDescent="0.3">
      <c r="H1328" s="2">
        <f t="shared" si="60"/>
        <v>0</v>
      </c>
      <c r="M1328" s="2">
        <f t="shared" si="61"/>
        <v>0</v>
      </c>
      <c r="N1328" s="2">
        <f t="shared" si="59"/>
        <v>0</v>
      </c>
      <c r="T1328" s="2">
        <f t="shared" si="62"/>
        <v>0</v>
      </c>
    </row>
    <row r="1329" spans="8:20" x14ac:dyDescent="0.3">
      <c r="H1329" s="2">
        <f t="shared" si="60"/>
        <v>0</v>
      </c>
      <c r="M1329" s="2">
        <f t="shared" si="61"/>
        <v>0</v>
      </c>
      <c r="N1329" s="2">
        <f t="shared" si="59"/>
        <v>0</v>
      </c>
      <c r="T1329" s="2">
        <f t="shared" si="62"/>
        <v>0</v>
      </c>
    </row>
    <row r="1330" spans="8:20" x14ac:dyDescent="0.3">
      <c r="H1330" s="2">
        <f t="shared" si="60"/>
        <v>0</v>
      </c>
      <c r="M1330" s="2">
        <f t="shared" si="61"/>
        <v>0</v>
      </c>
      <c r="N1330" s="2">
        <f t="shared" si="59"/>
        <v>0</v>
      </c>
      <c r="T1330" s="2">
        <f t="shared" si="62"/>
        <v>0</v>
      </c>
    </row>
    <row r="1331" spans="8:20" x14ac:dyDescent="0.3">
      <c r="H1331" s="2">
        <f t="shared" si="60"/>
        <v>0</v>
      </c>
      <c r="M1331" s="2">
        <f t="shared" si="61"/>
        <v>0</v>
      </c>
      <c r="N1331" s="2">
        <f t="shared" si="59"/>
        <v>0</v>
      </c>
      <c r="T1331" s="2">
        <f t="shared" si="62"/>
        <v>0</v>
      </c>
    </row>
    <row r="1332" spans="8:20" x14ac:dyDescent="0.3">
      <c r="H1332" s="2">
        <f t="shared" si="60"/>
        <v>0</v>
      </c>
      <c r="M1332" s="2">
        <f t="shared" si="61"/>
        <v>0</v>
      </c>
      <c r="N1332" s="2">
        <f t="shared" si="59"/>
        <v>0</v>
      </c>
      <c r="T1332" s="2">
        <f t="shared" si="62"/>
        <v>0</v>
      </c>
    </row>
    <row r="1333" spans="8:20" x14ac:dyDescent="0.3">
      <c r="H1333" s="2">
        <f t="shared" si="60"/>
        <v>0</v>
      </c>
      <c r="M1333" s="2">
        <f t="shared" si="61"/>
        <v>0</v>
      </c>
      <c r="N1333" s="2">
        <f t="shared" si="59"/>
        <v>0</v>
      </c>
      <c r="T1333" s="2">
        <f t="shared" si="62"/>
        <v>0</v>
      </c>
    </row>
    <row r="1334" spans="8:20" x14ac:dyDescent="0.3">
      <c r="H1334" s="2">
        <f t="shared" si="60"/>
        <v>0</v>
      </c>
      <c r="M1334" s="2">
        <f t="shared" si="61"/>
        <v>0</v>
      </c>
      <c r="N1334" s="2">
        <f t="shared" si="59"/>
        <v>0</v>
      </c>
      <c r="T1334" s="2">
        <f t="shared" si="62"/>
        <v>0</v>
      </c>
    </row>
    <row r="1335" spans="8:20" x14ac:dyDescent="0.3">
      <c r="H1335" s="2">
        <f t="shared" si="60"/>
        <v>0</v>
      </c>
      <c r="M1335" s="2">
        <f t="shared" si="61"/>
        <v>0</v>
      </c>
      <c r="N1335" s="2">
        <f t="shared" si="59"/>
        <v>0</v>
      </c>
      <c r="T1335" s="2">
        <f t="shared" si="62"/>
        <v>0</v>
      </c>
    </row>
    <row r="1336" spans="8:20" x14ac:dyDescent="0.3">
      <c r="H1336" s="2">
        <f t="shared" si="60"/>
        <v>0</v>
      </c>
      <c r="M1336" s="2">
        <f t="shared" si="61"/>
        <v>0</v>
      </c>
      <c r="N1336" s="2">
        <f t="shared" si="59"/>
        <v>0</v>
      </c>
      <c r="T1336" s="2">
        <f t="shared" si="62"/>
        <v>0</v>
      </c>
    </row>
    <row r="1337" spans="8:20" x14ac:dyDescent="0.3">
      <c r="H1337" s="2">
        <f t="shared" si="60"/>
        <v>0</v>
      </c>
      <c r="M1337" s="2">
        <f t="shared" si="61"/>
        <v>0</v>
      </c>
      <c r="N1337" s="2">
        <f t="shared" si="59"/>
        <v>0</v>
      </c>
      <c r="T1337" s="2">
        <f t="shared" si="62"/>
        <v>0</v>
      </c>
    </row>
    <row r="1338" spans="8:20" x14ac:dyDescent="0.3">
      <c r="H1338" s="2">
        <f t="shared" si="60"/>
        <v>0</v>
      </c>
      <c r="M1338" s="2">
        <f t="shared" si="61"/>
        <v>0</v>
      </c>
      <c r="N1338" s="2">
        <f t="shared" si="59"/>
        <v>0</v>
      </c>
      <c r="T1338" s="2">
        <f t="shared" si="62"/>
        <v>0</v>
      </c>
    </row>
    <row r="1339" spans="8:20" x14ac:dyDescent="0.3">
      <c r="H1339" s="2">
        <f t="shared" si="60"/>
        <v>0</v>
      </c>
      <c r="M1339" s="2">
        <f t="shared" si="61"/>
        <v>0</v>
      </c>
      <c r="N1339" s="2">
        <f t="shared" si="59"/>
        <v>0</v>
      </c>
      <c r="T1339" s="2">
        <f t="shared" si="62"/>
        <v>0</v>
      </c>
    </row>
    <row r="1340" spans="8:20" x14ac:dyDescent="0.3">
      <c r="H1340" s="2">
        <f t="shared" si="60"/>
        <v>0</v>
      </c>
      <c r="M1340" s="2">
        <f t="shared" si="61"/>
        <v>0</v>
      </c>
      <c r="N1340" s="2">
        <f t="shared" si="59"/>
        <v>0</v>
      </c>
      <c r="T1340" s="2">
        <f t="shared" si="62"/>
        <v>0</v>
      </c>
    </row>
    <row r="1341" spans="8:20" x14ac:dyDescent="0.3">
      <c r="H1341" s="2">
        <f t="shared" si="60"/>
        <v>0</v>
      </c>
      <c r="M1341" s="2">
        <f t="shared" si="61"/>
        <v>0</v>
      </c>
      <c r="N1341" s="2">
        <f t="shared" si="59"/>
        <v>0</v>
      </c>
      <c r="T1341" s="2">
        <f t="shared" si="62"/>
        <v>0</v>
      </c>
    </row>
    <row r="1342" spans="8:20" x14ac:dyDescent="0.3">
      <c r="H1342" s="2">
        <f t="shared" si="60"/>
        <v>0</v>
      </c>
      <c r="M1342" s="2">
        <f t="shared" si="61"/>
        <v>0</v>
      </c>
      <c r="N1342" s="2">
        <f t="shared" si="59"/>
        <v>0</v>
      </c>
      <c r="T1342" s="2">
        <f t="shared" si="62"/>
        <v>0</v>
      </c>
    </row>
    <row r="1343" spans="8:20" x14ac:dyDescent="0.3">
      <c r="H1343" s="2">
        <f t="shared" si="60"/>
        <v>0</v>
      </c>
      <c r="M1343" s="2">
        <f t="shared" si="61"/>
        <v>0</v>
      </c>
      <c r="N1343" s="2">
        <f t="shared" si="59"/>
        <v>0</v>
      </c>
      <c r="T1343" s="2">
        <f t="shared" si="62"/>
        <v>0</v>
      </c>
    </row>
    <row r="1344" spans="8:20" x14ac:dyDescent="0.3">
      <c r="H1344" s="2">
        <f t="shared" si="60"/>
        <v>0</v>
      </c>
      <c r="M1344" s="2">
        <f t="shared" si="61"/>
        <v>0</v>
      </c>
      <c r="N1344" s="2">
        <f t="shared" si="59"/>
        <v>0</v>
      </c>
      <c r="T1344" s="2">
        <f t="shared" si="62"/>
        <v>0</v>
      </c>
    </row>
    <row r="1345" spans="8:20" x14ac:dyDescent="0.3">
      <c r="H1345" s="2">
        <f t="shared" si="60"/>
        <v>0</v>
      </c>
      <c r="M1345" s="2">
        <f t="shared" si="61"/>
        <v>0</v>
      </c>
      <c r="N1345" s="2">
        <f t="shared" ref="N1345:N1380" si="63">(E1345+J1345)/2</f>
        <v>0</v>
      </c>
      <c r="T1345" s="2">
        <f t="shared" si="62"/>
        <v>0</v>
      </c>
    </row>
    <row r="1346" spans="8:20" x14ac:dyDescent="0.3">
      <c r="H1346" s="2">
        <f t="shared" si="60"/>
        <v>0</v>
      </c>
      <c r="M1346" s="2">
        <f t="shared" si="61"/>
        <v>0</v>
      </c>
      <c r="N1346" s="2">
        <f t="shared" si="63"/>
        <v>0</v>
      </c>
      <c r="T1346" s="2">
        <f t="shared" si="62"/>
        <v>0</v>
      </c>
    </row>
    <row r="1347" spans="8:20" x14ac:dyDescent="0.3">
      <c r="H1347" s="2">
        <f t="shared" si="60"/>
        <v>0</v>
      </c>
      <c r="M1347" s="2">
        <f t="shared" si="61"/>
        <v>0</v>
      </c>
      <c r="N1347" s="2">
        <f t="shared" si="63"/>
        <v>0</v>
      </c>
      <c r="T1347" s="2">
        <f t="shared" si="62"/>
        <v>0</v>
      </c>
    </row>
    <row r="1348" spans="8:20" x14ac:dyDescent="0.3">
      <c r="H1348" s="2">
        <f t="shared" si="60"/>
        <v>0</v>
      </c>
      <c r="M1348" s="2">
        <f t="shared" si="61"/>
        <v>0</v>
      </c>
      <c r="N1348" s="2">
        <f t="shared" si="63"/>
        <v>0</v>
      </c>
      <c r="T1348" s="2">
        <f t="shared" si="62"/>
        <v>0</v>
      </c>
    </row>
    <row r="1349" spans="8:20" x14ac:dyDescent="0.3">
      <c r="H1349" s="2">
        <f t="shared" si="60"/>
        <v>0</v>
      </c>
      <c r="M1349" s="2">
        <f t="shared" si="61"/>
        <v>0</v>
      </c>
      <c r="N1349" s="2">
        <f t="shared" si="63"/>
        <v>0</v>
      </c>
      <c r="T1349" s="2">
        <f t="shared" si="62"/>
        <v>0</v>
      </c>
    </row>
    <row r="1350" spans="8:20" x14ac:dyDescent="0.3">
      <c r="H1350" s="2">
        <f t="shared" si="60"/>
        <v>0</v>
      </c>
      <c r="M1350" s="2">
        <f t="shared" si="61"/>
        <v>0</v>
      </c>
      <c r="N1350" s="2">
        <f t="shared" si="63"/>
        <v>0</v>
      </c>
      <c r="T1350" s="2">
        <f t="shared" si="62"/>
        <v>0</v>
      </c>
    </row>
    <row r="1351" spans="8:20" x14ac:dyDescent="0.3">
      <c r="H1351" s="2">
        <f t="shared" si="60"/>
        <v>0</v>
      </c>
      <c r="M1351" s="2">
        <f t="shared" si="61"/>
        <v>0</v>
      </c>
      <c r="N1351" s="2">
        <f t="shared" si="63"/>
        <v>0</v>
      </c>
      <c r="T1351" s="2">
        <f t="shared" si="62"/>
        <v>0</v>
      </c>
    </row>
    <row r="1352" spans="8:20" x14ac:dyDescent="0.3">
      <c r="H1352" s="2">
        <f t="shared" si="60"/>
        <v>0</v>
      </c>
      <c r="M1352" s="2">
        <f t="shared" si="61"/>
        <v>0</v>
      </c>
      <c r="N1352" s="2">
        <f t="shared" si="63"/>
        <v>0</v>
      </c>
      <c r="T1352" s="2">
        <f t="shared" si="62"/>
        <v>0</v>
      </c>
    </row>
    <row r="1353" spans="8:20" x14ac:dyDescent="0.3">
      <c r="H1353" s="2">
        <f t="shared" si="60"/>
        <v>0</v>
      </c>
      <c r="M1353" s="2">
        <f t="shared" si="61"/>
        <v>0</v>
      </c>
      <c r="N1353" s="2">
        <f t="shared" si="63"/>
        <v>0</v>
      </c>
      <c r="T1353" s="2">
        <f t="shared" si="62"/>
        <v>0</v>
      </c>
    </row>
    <row r="1354" spans="8:20" x14ac:dyDescent="0.3">
      <c r="H1354" s="2">
        <f t="shared" si="60"/>
        <v>0</v>
      </c>
      <c r="M1354" s="2">
        <f t="shared" si="61"/>
        <v>0</v>
      </c>
      <c r="N1354" s="2">
        <f t="shared" si="63"/>
        <v>0</v>
      </c>
      <c r="T1354" s="2">
        <f t="shared" si="62"/>
        <v>0</v>
      </c>
    </row>
    <row r="1355" spans="8:20" x14ac:dyDescent="0.3">
      <c r="H1355" s="2">
        <f t="shared" si="60"/>
        <v>0</v>
      </c>
      <c r="M1355" s="2">
        <f t="shared" si="61"/>
        <v>0</v>
      </c>
      <c r="N1355" s="2">
        <f t="shared" si="63"/>
        <v>0</v>
      </c>
      <c r="T1355" s="2">
        <f t="shared" si="62"/>
        <v>0</v>
      </c>
    </row>
    <row r="1356" spans="8:20" x14ac:dyDescent="0.3">
      <c r="H1356" s="2">
        <f t="shared" si="60"/>
        <v>0</v>
      </c>
      <c r="M1356" s="2">
        <f t="shared" si="61"/>
        <v>0</v>
      </c>
      <c r="N1356" s="2">
        <f t="shared" si="63"/>
        <v>0</v>
      </c>
      <c r="T1356" s="2">
        <f t="shared" si="62"/>
        <v>0</v>
      </c>
    </row>
    <row r="1357" spans="8:20" x14ac:dyDescent="0.3">
      <c r="H1357" s="2">
        <f t="shared" si="60"/>
        <v>0</v>
      </c>
      <c r="M1357" s="2">
        <f t="shared" si="61"/>
        <v>0</v>
      </c>
      <c r="N1357" s="2">
        <f t="shared" si="63"/>
        <v>0</v>
      </c>
      <c r="T1357" s="2">
        <f t="shared" si="62"/>
        <v>0</v>
      </c>
    </row>
    <row r="1358" spans="8:20" x14ac:dyDescent="0.3">
      <c r="H1358" s="2">
        <f t="shared" si="60"/>
        <v>0</v>
      </c>
      <c r="M1358" s="2">
        <f t="shared" si="61"/>
        <v>0</v>
      </c>
      <c r="N1358" s="2">
        <f t="shared" si="63"/>
        <v>0</v>
      </c>
      <c r="T1358" s="2">
        <f t="shared" si="62"/>
        <v>0</v>
      </c>
    </row>
    <row r="1359" spans="8:20" x14ac:dyDescent="0.3">
      <c r="H1359" s="2">
        <f t="shared" si="60"/>
        <v>0</v>
      </c>
      <c r="M1359" s="2">
        <f t="shared" si="61"/>
        <v>0</v>
      </c>
      <c r="N1359" s="2">
        <f t="shared" si="63"/>
        <v>0</v>
      </c>
      <c r="T1359" s="2">
        <f t="shared" si="62"/>
        <v>0</v>
      </c>
    </row>
    <row r="1360" spans="8:20" x14ac:dyDescent="0.3">
      <c r="H1360" s="2">
        <f t="shared" si="60"/>
        <v>0</v>
      </c>
      <c r="M1360" s="2">
        <f t="shared" si="61"/>
        <v>0</v>
      </c>
      <c r="N1360" s="2">
        <f t="shared" si="63"/>
        <v>0</v>
      </c>
      <c r="T1360" s="2">
        <f t="shared" si="62"/>
        <v>0</v>
      </c>
    </row>
    <row r="1361" spans="8:20" x14ac:dyDescent="0.3">
      <c r="H1361" s="2">
        <f t="shared" si="60"/>
        <v>0</v>
      </c>
      <c r="M1361" s="2">
        <f t="shared" si="61"/>
        <v>0</v>
      </c>
      <c r="N1361" s="2">
        <f t="shared" si="63"/>
        <v>0</v>
      </c>
      <c r="T1361" s="2">
        <f t="shared" si="62"/>
        <v>0</v>
      </c>
    </row>
    <row r="1362" spans="8:20" x14ac:dyDescent="0.3">
      <c r="H1362" s="2">
        <f t="shared" si="60"/>
        <v>0</v>
      </c>
      <c r="M1362" s="2">
        <f t="shared" si="61"/>
        <v>0</v>
      </c>
      <c r="N1362" s="2">
        <f t="shared" si="63"/>
        <v>0</v>
      </c>
      <c r="T1362" s="2">
        <f t="shared" si="62"/>
        <v>0</v>
      </c>
    </row>
    <row r="1363" spans="8:20" x14ac:dyDescent="0.3">
      <c r="H1363" s="2">
        <f t="shared" si="60"/>
        <v>0</v>
      </c>
      <c r="M1363" s="2">
        <f t="shared" si="61"/>
        <v>0</v>
      </c>
      <c r="N1363" s="2">
        <f t="shared" si="63"/>
        <v>0</v>
      </c>
      <c r="T1363" s="2">
        <f t="shared" si="62"/>
        <v>0</v>
      </c>
    </row>
    <row r="1364" spans="8:20" x14ac:dyDescent="0.3">
      <c r="H1364" s="2">
        <f t="shared" ref="H1364:H1384" si="64">F1364+G1364/2</f>
        <v>0</v>
      </c>
      <c r="M1364" s="2">
        <f t="shared" ref="M1364:M1384" si="65">K1364+L1364/2</f>
        <v>0</v>
      </c>
      <c r="N1364" s="2">
        <f t="shared" si="63"/>
        <v>0</v>
      </c>
      <c r="T1364" s="2">
        <f t="shared" ref="T1364:T1384" si="66">R1364+S1364/2</f>
        <v>0</v>
      </c>
    </row>
    <row r="1365" spans="8:20" x14ac:dyDescent="0.3">
      <c r="H1365" s="2">
        <f t="shared" si="64"/>
        <v>0</v>
      </c>
      <c r="M1365" s="2">
        <f t="shared" si="65"/>
        <v>0</v>
      </c>
      <c r="N1365" s="2">
        <f t="shared" si="63"/>
        <v>0</v>
      </c>
      <c r="T1365" s="2">
        <f t="shared" si="66"/>
        <v>0</v>
      </c>
    </row>
    <row r="1366" spans="8:20" x14ac:dyDescent="0.3">
      <c r="H1366" s="2">
        <f t="shared" si="64"/>
        <v>0</v>
      </c>
      <c r="M1366" s="2">
        <f t="shared" si="65"/>
        <v>0</v>
      </c>
      <c r="N1366" s="2">
        <f t="shared" si="63"/>
        <v>0</v>
      </c>
      <c r="T1366" s="2">
        <f t="shared" si="66"/>
        <v>0</v>
      </c>
    </row>
    <row r="1367" spans="8:20" x14ac:dyDescent="0.3">
      <c r="H1367" s="2">
        <f t="shared" si="64"/>
        <v>0</v>
      </c>
      <c r="M1367" s="2">
        <f t="shared" si="65"/>
        <v>0</v>
      </c>
      <c r="N1367" s="2">
        <f t="shared" si="63"/>
        <v>0</v>
      </c>
      <c r="T1367" s="2">
        <f t="shared" si="66"/>
        <v>0</v>
      </c>
    </row>
    <row r="1368" spans="8:20" x14ac:dyDescent="0.3">
      <c r="H1368" s="2">
        <f t="shared" si="64"/>
        <v>0</v>
      </c>
      <c r="M1368" s="2">
        <f t="shared" si="65"/>
        <v>0</v>
      </c>
      <c r="N1368" s="2">
        <f t="shared" si="63"/>
        <v>0</v>
      </c>
      <c r="T1368" s="2">
        <f t="shared" si="66"/>
        <v>0</v>
      </c>
    </row>
    <row r="1369" spans="8:20" x14ac:dyDescent="0.3">
      <c r="H1369" s="2">
        <f t="shared" si="64"/>
        <v>0</v>
      </c>
      <c r="M1369" s="2">
        <f t="shared" si="65"/>
        <v>0</v>
      </c>
      <c r="N1369" s="2">
        <f t="shared" si="63"/>
        <v>0</v>
      </c>
      <c r="T1369" s="2">
        <f t="shared" si="66"/>
        <v>0</v>
      </c>
    </row>
    <row r="1370" spans="8:20" x14ac:dyDescent="0.3">
      <c r="H1370" s="2">
        <f t="shared" si="64"/>
        <v>0</v>
      </c>
      <c r="M1370" s="2">
        <f t="shared" si="65"/>
        <v>0</v>
      </c>
      <c r="N1370" s="2">
        <f t="shared" si="63"/>
        <v>0</v>
      </c>
      <c r="T1370" s="2">
        <f t="shared" si="66"/>
        <v>0</v>
      </c>
    </row>
    <row r="1371" spans="8:20" x14ac:dyDescent="0.3">
      <c r="H1371" s="2">
        <f t="shared" si="64"/>
        <v>0</v>
      </c>
      <c r="M1371" s="2">
        <f t="shared" si="65"/>
        <v>0</v>
      </c>
      <c r="N1371" s="2">
        <f t="shared" si="63"/>
        <v>0</v>
      </c>
      <c r="T1371" s="2">
        <f t="shared" si="66"/>
        <v>0</v>
      </c>
    </row>
    <row r="1372" spans="8:20" x14ac:dyDescent="0.3">
      <c r="H1372" s="2">
        <f t="shared" si="64"/>
        <v>0</v>
      </c>
      <c r="M1372" s="2">
        <f t="shared" si="65"/>
        <v>0</v>
      </c>
      <c r="N1372" s="2">
        <f t="shared" si="63"/>
        <v>0</v>
      </c>
      <c r="T1372" s="2">
        <f t="shared" si="66"/>
        <v>0</v>
      </c>
    </row>
    <row r="1373" spans="8:20" x14ac:dyDescent="0.3">
      <c r="H1373" s="2">
        <f t="shared" si="64"/>
        <v>0</v>
      </c>
      <c r="M1373" s="2">
        <f t="shared" si="65"/>
        <v>0</v>
      </c>
      <c r="N1373" s="2">
        <f t="shared" si="63"/>
        <v>0</v>
      </c>
      <c r="T1373" s="2">
        <f t="shared" si="66"/>
        <v>0</v>
      </c>
    </row>
    <row r="1374" spans="8:20" x14ac:dyDescent="0.3">
      <c r="H1374" s="2">
        <f t="shared" si="64"/>
        <v>0</v>
      </c>
      <c r="M1374" s="2">
        <f t="shared" si="65"/>
        <v>0</v>
      </c>
      <c r="N1374" s="2">
        <f t="shared" si="63"/>
        <v>0</v>
      </c>
      <c r="T1374" s="2">
        <f t="shared" si="66"/>
        <v>0</v>
      </c>
    </row>
    <row r="1375" spans="8:20" x14ac:dyDescent="0.3">
      <c r="H1375" s="2">
        <f t="shared" si="64"/>
        <v>0</v>
      </c>
      <c r="M1375" s="2">
        <f t="shared" si="65"/>
        <v>0</v>
      </c>
      <c r="N1375" s="2">
        <f t="shared" si="63"/>
        <v>0</v>
      </c>
      <c r="T1375" s="2">
        <f t="shared" si="66"/>
        <v>0</v>
      </c>
    </row>
    <row r="1376" spans="8:20" x14ac:dyDescent="0.3">
      <c r="H1376" s="2">
        <f t="shared" si="64"/>
        <v>0</v>
      </c>
      <c r="M1376" s="2">
        <f t="shared" si="65"/>
        <v>0</v>
      </c>
      <c r="N1376" s="2">
        <f t="shared" si="63"/>
        <v>0</v>
      </c>
      <c r="T1376" s="2">
        <f t="shared" si="66"/>
        <v>0</v>
      </c>
    </row>
    <row r="1377" spans="8:20" x14ac:dyDescent="0.3">
      <c r="H1377" s="2">
        <f t="shared" si="64"/>
        <v>0</v>
      </c>
      <c r="M1377" s="2">
        <f t="shared" si="65"/>
        <v>0</v>
      </c>
      <c r="N1377" s="2">
        <f t="shared" si="63"/>
        <v>0</v>
      </c>
      <c r="T1377" s="2">
        <f t="shared" si="66"/>
        <v>0</v>
      </c>
    </row>
    <row r="1378" spans="8:20" x14ac:dyDescent="0.3">
      <c r="H1378" s="2">
        <f t="shared" si="64"/>
        <v>0</v>
      </c>
      <c r="M1378" s="2">
        <f t="shared" si="65"/>
        <v>0</v>
      </c>
      <c r="N1378" s="2">
        <f t="shared" si="63"/>
        <v>0</v>
      </c>
      <c r="T1378" s="2">
        <f t="shared" si="66"/>
        <v>0</v>
      </c>
    </row>
    <row r="1379" spans="8:20" x14ac:dyDescent="0.3">
      <c r="H1379" s="2">
        <f t="shared" si="64"/>
        <v>0</v>
      </c>
      <c r="M1379" s="2">
        <f t="shared" si="65"/>
        <v>0</v>
      </c>
      <c r="N1379" s="2">
        <f t="shared" si="63"/>
        <v>0</v>
      </c>
      <c r="T1379" s="2">
        <f t="shared" si="66"/>
        <v>0</v>
      </c>
    </row>
    <row r="1380" spans="8:20" x14ac:dyDescent="0.3">
      <c r="H1380" s="2">
        <f t="shared" si="64"/>
        <v>0</v>
      </c>
      <c r="M1380" s="2">
        <f t="shared" si="65"/>
        <v>0</v>
      </c>
      <c r="N1380" s="2">
        <f t="shared" si="63"/>
        <v>0</v>
      </c>
      <c r="T1380" s="2">
        <f t="shared" si="66"/>
        <v>0</v>
      </c>
    </row>
    <row r="1381" spans="8:20" x14ac:dyDescent="0.3">
      <c r="H1381" s="2">
        <f t="shared" si="64"/>
        <v>0</v>
      </c>
      <c r="M1381" s="2">
        <f t="shared" si="65"/>
        <v>0</v>
      </c>
      <c r="T1381" s="2">
        <f t="shared" si="66"/>
        <v>0</v>
      </c>
    </row>
    <row r="1382" spans="8:20" x14ac:dyDescent="0.3">
      <c r="H1382" s="2">
        <f t="shared" si="64"/>
        <v>0</v>
      </c>
      <c r="M1382" s="2">
        <f t="shared" si="65"/>
        <v>0</v>
      </c>
      <c r="T1382" s="2">
        <f t="shared" si="66"/>
        <v>0</v>
      </c>
    </row>
    <row r="1383" spans="8:20" x14ac:dyDescent="0.3">
      <c r="H1383" s="2">
        <f t="shared" si="64"/>
        <v>0</v>
      </c>
      <c r="M1383" s="2">
        <f t="shared" si="65"/>
        <v>0</v>
      </c>
      <c r="T1383" s="2">
        <f t="shared" si="66"/>
        <v>0</v>
      </c>
    </row>
    <row r="1384" spans="8:20" x14ac:dyDescent="0.3">
      <c r="H1384" s="2">
        <f t="shared" si="64"/>
        <v>0</v>
      </c>
      <c r="M1384" s="2">
        <f t="shared" si="65"/>
        <v>0</v>
      </c>
      <c r="T1384" s="2">
        <f t="shared" si="66"/>
        <v>0</v>
      </c>
    </row>
  </sheetData>
  <sheetProtection sheet="1" objects="1" scenarios="1"/>
  <mergeCells count="1">
    <mergeCell ref="A1:AA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0000000}">
          <x14:formula1>
            <xm:f>Dropdowns!$P$2:$P$5</xm:f>
          </x14:formula1>
          <xm:sqref>X12:X1121 X3:X10</xm:sqref>
        </x14:dataValidation>
        <x14:dataValidation type="list" allowBlank="1" showInputMessage="1" showErrorMessage="1" xr:uid="{00000000-0002-0000-0800-000001000000}">
          <x14:formula1>
            <xm:f>Dropdowns!$J$2:$J$3</xm:f>
          </x14:formula1>
          <xm:sqref>B29:B1931 B15:B19 B22 B3:B13</xm:sqref>
        </x14:dataValidation>
        <x14:dataValidation type="list" allowBlank="1" showInputMessage="1" showErrorMessage="1" xr:uid="{00000000-0002-0000-0800-000002000000}">
          <x14:formula1>
            <xm:f>Dropdowns!$N$3:$N$5</xm:f>
          </x14:formula1>
          <xm:sqref>F20:G1452 K20:L1452 R20:S1452</xm:sqref>
        </x14:dataValidation>
        <x14:dataValidation type="list" allowBlank="1" showInputMessage="1" showErrorMessage="1" xr:uid="{00000000-0002-0000-0800-000003000000}">
          <x14:formula1>
            <xm:f>Dropdowns!$N$3:$N$9</xm:f>
          </x14:formula1>
          <xm:sqref>E20:E1183 Q20:Q1270 J20:J1183</xm:sqref>
        </x14:dataValidation>
        <x14:dataValidation type="list" allowBlank="1" showInputMessage="1" showErrorMessage="1" xr:uid="{00000000-0002-0000-0800-000004000000}">
          <x14:formula1>
            <xm:f>Dropdowns!$N$2:$N$9</xm:f>
          </x14:formula1>
          <xm:sqref>E3:E19 J3:J19 Q3:Q19</xm:sqref>
        </x14:dataValidation>
        <x14:dataValidation type="list" allowBlank="1" showInputMessage="1" showErrorMessage="1" xr:uid="{00000000-0002-0000-0800-000005000000}">
          <x14:formula1>
            <xm:f>Dropdowns!$N$2:$N$6</xm:f>
          </x14:formula1>
          <xm:sqref>K3:L19 F3:G19 R3:S19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384"/>
  <sheetViews>
    <sheetView showGridLines="0" zoomScale="80" zoomScaleNormal="80" workbookViewId="0">
      <pane xSplit="1" ySplit="2" topLeftCell="B16" activePane="bottomRight" state="frozen"/>
      <selection pane="topRight" activeCell="B1" sqref="B1"/>
      <selection pane="bottomLeft" activeCell="A3" sqref="A3"/>
      <selection pane="bottomRight" activeCell="A16" sqref="A16"/>
    </sheetView>
  </sheetViews>
  <sheetFormatPr defaultColWidth="9" defaultRowHeight="12.5" x14ac:dyDescent="0.3"/>
  <cols>
    <col min="1" max="1" width="23" style="2" customWidth="1"/>
    <col min="2" max="2" width="9.33203125" style="2" customWidth="1"/>
    <col min="3" max="3" width="29.58203125" style="2" customWidth="1"/>
    <col min="4" max="4" width="27.58203125" style="2" customWidth="1"/>
    <col min="5" max="8" width="13.08203125" style="2" customWidth="1"/>
    <col min="9" max="9" width="27.58203125" style="2" customWidth="1"/>
    <col min="10" max="15" width="13.08203125" style="2" customWidth="1"/>
    <col min="16" max="16" width="27.58203125" style="2" customWidth="1"/>
    <col min="17" max="20" width="13.5" style="2" customWidth="1"/>
    <col min="21" max="22" width="13.5" style="48" customWidth="1"/>
    <col min="23" max="23" width="13.5" style="49" customWidth="1"/>
    <col min="24" max="24" width="13.5" style="2" customWidth="1"/>
    <col min="25" max="25" width="15.25" style="2" customWidth="1"/>
    <col min="26" max="27" width="38.5" style="2" customWidth="1"/>
    <col min="28" max="16384" width="9" style="3"/>
  </cols>
  <sheetData>
    <row r="1" spans="1:27" ht="13" x14ac:dyDescent="0.3">
      <c r="A1" s="137" t="s">
        <v>439</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9"/>
    </row>
    <row r="2" spans="1:27" s="5" customFormat="1" ht="77.5" customHeight="1" x14ac:dyDescent="0.3">
      <c r="A2" s="4" t="s">
        <v>28</v>
      </c>
      <c r="B2" s="4" t="s">
        <v>29</v>
      </c>
      <c r="C2" s="4" t="s">
        <v>30</v>
      </c>
      <c r="D2" s="4" t="s">
        <v>157</v>
      </c>
      <c r="E2" s="4" t="s">
        <v>158</v>
      </c>
      <c r="F2" s="4" t="s">
        <v>33</v>
      </c>
      <c r="G2" s="4" t="s">
        <v>34</v>
      </c>
      <c r="H2" s="4" t="s">
        <v>159</v>
      </c>
      <c r="I2" s="4" t="s">
        <v>160</v>
      </c>
      <c r="J2" s="4" t="s">
        <v>161</v>
      </c>
      <c r="K2" s="4" t="s">
        <v>33</v>
      </c>
      <c r="L2" s="4" t="s">
        <v>34</v>
      </c>
      <c r="M2" s="4" t="s">
        <v>162</v>
      </c>
      <c r="N2" s="4" t="s">
        <v>163</v>
      </c>
      <c r="O2" s="4" t="s">
        <v>164</v>
      </c>
      <c r="P2" s="4" t="s">
        <v>165</v>
      </c>
      <c r="Q2" s="4" t="s">
        <v>166</v>
      </c>
      <c r="R2" s="4" t="s">
        <v>33</v>
      </c>
      <c r="S2" s="4" t="s">
        <v>34</v>
      </c>
      <c r="T2" s="4" t="s">
        <v>167</v>
      </c>
      <c r="U2" s="43" t="s">
        <v>168</v>
      </c>
      <c r="V2" s="43" t="s">
        <v>169</v>
      </c>
      <c r="W2" s="44" t="s">
        <v>170</v>
      </c>
      <c r="X2" s="4" t="s">
        <v>171</v>
      </c>
      <c r="Y2" s="4" t="s">
        <v>172</v>
      </c>
      <c r="Z2" s="4" t="s">
        <v>46</v>
      </c>
      <c r="AA2" s="4" t="s">
        <v>47</v>
      </c>
    </row>
    <row r="3" spans="1:27" ht="137.5" x14ac:dyDescent="0.3">
      <c r="A3" s="7" t="s">
        <v>48</v>
      </c>
      <c r="B3" s="7" t="s">
        <v>49</v>
      </c>
      <c r="C3" s="7" t="s">
        <v>50</v>
      </c>
      <c r="D3" s="7" t="s">
        <v>52</v>
      </c>
      <c r="E3" s="7" t="s">
        <v>53</v>
      </c>
      <c r="F3" s="7" t="s">
        <v>53</v>
      </c>
      <c r="G3" s="7" t="s">
        <v>53</v>
      </c>
      <c r="H3" s="7" t="str">
        <f t="shared" ref="H3:H19" si="0">IF(E3="N/A", "N/A", (F3+G3)/2)</f>
        <v>N/A</v>
      </c>
      <c r="I3" s="7" t="s">
        <v>440</v>
      </c>
      <c r="J3" s="7">
        <v>1</v>
      </c>
      <c r="K3" s="7">
        <v>1</v>
      </c>
      <c r="L3" s="7">
        <v>1</v>
      </c>
      <c r="M3" s="7">
        <f t="shared" ref="M3" si="1">IF(J3="N/A", "N/A", (K3+L3)/2)</f>
        <v>1</v>
      </c>
      <c r="N3" s="7">
        <f t="shared" ref="N3" si="2">IF(E3 = "N/A", IF(J3="N/A", "N/A", J3), IF(J3="N/A", E3, (E3+J3)/2))</f>
        <v>1</v>
      </c>
      <c r="O3" s="7">
        <f t="shared" ref="O3" si="3">IF(H3 = "N/A", IF(M3="N/A", "N/A",M3), IF(M3="N/A", H3, (H3+M3)/2))</f>
        <v>1</v>
      </c>
      <c r="P3" s="7" t="s">
        <v>52</v>
      </c>
      <c r="Q3" s="7" t="s">
        <v>53</v>
      </c>
      <c r="R3" s="7" t="s">
        <v>53</v>
      </c>
      <c r="S3" s="7" t="s">
        <v>53</v>
      </c>
      <c r="T3" s="68" t="str">
        <f t="shared" ref="T3" si="4">IF(Q3="N/A", "N/A", (R3+S3)/2)</f>
        <v>N/A</v>
      </c>
      <c r="U3" s="68">
        <f t="shared" ref="U3" si="5">IF(N3="N/A", IF(Q3="N/A", "N/A", Q3), IF(Q3="N/A", N3, (N3+Q3)/2))</f>
        <v>1</v>
      </c>
      <c r="V3" s="68">
        <f t="shared" ref="V3" si="6">IF(O3="N/A", IF(T3="N/A", "N/A",T3), IF(T3="N/A", O3, (O3+T3)/2))</f>
        <v>1</v>
      </c>
      <c r="W3" s="69">
        <f t="shared" ref="W3" si="7">IF(U3="N/A", IF(V3="N/A", "N/A", "Error: check assigned scores"), IF(V3="N/A","Error: check assigned scores",U3*V3))</f>
        <v>1</v>
      </c>
      <c r="X3" s="7">
        <v>2030</v>
      </c>
      <c r="Y3" s="7"/>
      <c r="Z3" s="7" t="s">
        <v>441</v>
      </c>
      <c r="AA3" s="7" t="s">
        <v>442</v>
      </c>
    </row>
    <row r="4" spans="1:27" ht="409.5" x14ac:dyDescent="0.3">
      <c r="A4" s="7" t="s">
        <v>56</v>
      </c>
      <c r="B4" s="7" t="s">
        <v>57</v>
      </c>
      <c r="C4" s="7" t="s">
        <v>58</v>
      </c>
      <c r="D4" s="7" t="s">
        <v>52</v>
      </c>
      <c r="E4" s="7" t="s">
        <v>53</v>
      </c>
      <c r="F4" s="7" t="s">
        <v>53</v>
      </c>
      <c r="G4" s="7" t="s">
        <v>53</v>
      </c>
      <c r="H4" s="7" t="str">
        <f t="shared" si="0"/>
        <v>N/A</v>
      </c>
      <c r="I4" s="7" t="s">
        <v>52</v>
      </c>
      <c r="J4" s="7" t="s">
        <v>53</v>
      </c>
      <c r="K4" s="7" t="s">
        <v>53</v>
      </c>
      <c r="L4" s="7" t="s">
        <v>53</v>
      </c>
      <c r="M4" s="7" t="str">
        <f t="shared" ref="M4:M5" si="8">IF(J4="N/A", "N/A", (K4+L4)/2)</f>
        <v>N/A</v>
      </c>
      <c r="N4" s="7" t="str">
        <f t="shared" ref="N4:N5" si="9">IF(E4 = "N/A", IF(J4="N/A", "N/A", J4), IF(J4="N/A", E4, (E4+J4)/2))</f>
        <v>N/A</v>
      </c>
      <c r="O4" s="7" t="str">
        <f t="shared" ref="O4:O5" si="10">IF(H4 = "N/A", IF(M4="N/A", "N/A",M4), IF(M4="N/A", H4, (H4+M4)/2))</f>
        <v>N/A</v>
      </c>
      <c r="P4" s="7" t="s">
        <v>443</v>
      </c>
      <c r="Q4" s="7">
        <v>-1</v>
      </c>
      <c r="R4" s="7">
        <v>2</v>
      </c>
      <c r="S4" s="7">
        <v>2</v>
      </c>
      <c r="T4" s="68">
        <f t="shared" ref="T4:T5" si="11">IF(Q4="N/A", "N/A", (R4+S4)/2)</f>
        <v>2</v>
      </c>
      <c r="U4" s="68">
        <f t="shared" ref="U4:U5" si="12">IF(N4="N/A", IF(Q4="N/A", "N/A", Q4), IF(Q4="N/A", N4, (N4+Q4)/2))</f>
        <v>-1</v>
      </c>
      <c r="V4" s="68">
        <f t="shared" ref="V4:V5" si="13">IF(O4="N/A", IF(T4="N/A", "N/A",T4), IF(T4="N/A", O4, (O4+T4)/2))</f>
        <v>2</v>
      </c>
      <c r="W4" s="69">
        <f t="shared" ref="W4:W5" si="14">IF(U4="N/A", IF(V4="N/A", "N/A", "Error: check assigned scores"), IF(V4="N/A","Error: check assigned scores",U4*V4))</f>
        <v>-2</v>
      </c>
      <c r="X4" s="7"/>
      <c r="Y4" s="7"/>
      <c r="Z4" s="7" t="s">
        <v>444</v>
      </c>
      <c r="AA4" s="7" t="s">
        <v>445</v>
      </c>
    </row>
    <row r="5" spans="1:27" ht="166.5" customHeight="1" x14ac:dyDescent="0.3">
      <c r="A5" s="52" t="s">
        <v>62</v>
      </c>
      <c r="B5" s="7" t="s">
        <v>63</v>
      </c>
      <c r="C5" s="7" t="s">
        <v>64</v>
      </c>
      <c r="D5" s="7" t="s">
        <v>52</v>
      </c>
      <c r="E5" s="7" t="s">
        <v>53</v>
      </c>
      <c r="F5" s="7" t="s">
        <v>53</v>
      </c>
      <c r="G5" s="7" t="s">
        <v>53</v>
      </c>
      <c r="H5" s="7" t="str">
        <f t="shared" si="0"/>
        <v>N/A</v>
      </c>
      <c r="I5" s="7" t="s">
        <v>446</v>
      </c>
      <c r="J5" s="7">
        <v>2</v>
      </c>
      <c r="K5" s="7">
        <v>3</v>
      </c>
      <c r="L5" s="7">
        <v>3</v>
      </c>
      <c r="M5" s="7">
        <f t="shared" si="8"/>
        <v>3</v>
      </c>
      <c r="N5" s="7">
        <f t="shared" si="9"/>
        <v>2</v>
      </c>
      <c r="O5" s="7">
        <f t="shared" si="10"/>
        <v>3</v>
      </c>
      <c r="P5" s="7" t="s">
        <v>52</v>
      </c>
      <c r="Q5" s="7" t="s">
        <v>53</v>
      </c>
      <c r="R5" s="7" t="s">
        <v>53</v>
      </c>
      <c r="S5" s="7" t="s">
        <v>53</v>
      </c>
      <c r="T5" s="68" t="str">
        <f t="shared" si="11"/>
        <v>N/A</v>
      </c>
      <c r="U5" s="68">
        <f t="shared" si="12"/>
        <v>2</v>
      </c>
      <c r="V5" s="68">
        <f t="shared" si="13"/>
        <v>3</v>
      </c>
      <c r="W5" s="69">
        <f t="shared" si="14"/>
        <v>6</v>
      </c>
      <c r="X5" s="7">
        <v>2050</v>
      </c>
      <c r="Y5" s="7" t="s">
        <v>447</v>
      </c>
      <c r="Z5" s="7" t="s">
        <v>292</v>
      </c>
      <c r="AA5" s="7" t="s">
        <v>448</v>
      </c>
    </row>
    <row r="6" spans="1:27" ht="409.5" x14ac:dyDescent="0.3">
      <c r="A6" s="7" t="s">
        <v>69</v>
      </c>
      <c r="B6" s="7" t="s">
        <v>49</v>
      </c>
      <c r="C6" s="7" t="s">
        <v>70</v>
      </c>
      <c r="D6" s="7" t="s">
        <v>52</v>
      </c>
      <c r="E6" s="7" t="s">
        <v>53</v>
      </c>
      <c r="F6" s="7" t="s">
        <v>53</v>
      </c>
      <c r="G6" s="7" t="s">
        <v>53</v>
      </c>
      <c r="H6" s="7" t="str">
        <f t="shared" si="0"/>
        <v>N/A</v>
      </c>
      <c r="I6" s="7" t="s">
        <v>449</v>
      </c>
      <c r="J6" s="7">
        <v>2</v>
      </c>
      <c r="K6" s="7">
        <v>2</v>
      </c>
      <c r="L6" s="7">
        <v>2</v>
      </c>
      <c r="M6" s="7">
        <f t="shared" ref="M6:M7" si="15">IF(J6="N/A", "N/A", (K6+L6)/2)</f>
        <v>2</v>
      </c>
      <c r="N6" s="7">
        <f t="shared" ref="N6:N7" si="16">IF(E6 = "N/A", IF(J6="N/A", "N/A", J6), IF(J6="N/A", E6, (E6+J6)/2))</f>
        <v>2</v>
      </c>
      <c r="O6" s="7">
        <f t="shared" ref="O6:O7" si="17">IF(H6 = "N/A", IF(M6="N/A", "N/A",M6), IF(M6="N/A", H6, (H6+M6)/2))</f>
        <v>2</v>
      </c>
      <c r="P6" s="7" t="s">
        <v>52</v>
      </c>
      <c r="Q6" s="7" t="s">
        <v>53</v>
      </c>
      <c r="R6" s="7" t="s">
        <v>53</v>
      </c>
      <c r="S6" s="7" t="s">
        <v>53</v>
      </c>
      <c r="T6" s="68" t="str">
        <f t="shared" ref="T6:T14" si="18">IF(Q6="N/A", "N/A", (R6+S6)/2)</f>
        <v>N/A</v>
      </c>
      <c r="U6" s="68">
        <f t="shared" ref="U6:U14" si="19">IF(N6="N/A", IF(Q6="N/A", "N/A", Q6), IF(Q6="N/A", N6, (N6+Q6)/2))</f>
        <v>2</v>
      </c>
      <c r="V6" s="68">
        <f t="shared" ref="V6:V14" si="20">IF(O6="N/A", IF(T6="N/A", "N/A",T6), IF(T6="N/A", O6, (O6+T6)/2))</f>
        <v>2</v>
      </c>
      <c r="W6" s="69">
        <f t="shared" ref="W6:W14" si="21">IF(U6="N/A", IF(V6="N/A", "N/A", "Error: check assigned scores"), IF(V6="N/A","Error: check assigned scores",U6*V6))</f>
        <v>4</v>
      </c>
      <c r="X6" s="7">
        <v>2030</v>
      </c>
      <c r="Y6" s="7" t="s">
        <v>450</v>
      </c>
      <c r="Z6" s="7" t="s">
        <v>451</v>
      </c>
      <c r="AA6" s="7" t="s">
        <v>452</v>
      </c>
    </row>
    <row r="7" spans="1:27" ht="75" x14ac:dyDescent="0.3">
      <c r="A7" s="7" t="s">
        <v>74</v>
      </c>
      <c r="B7" s="7" t="s">
        <v>49</v>
      </c>
      <c r="C7" s="7" t="s">
        <v>75</v>
      </c>
      <c r="D7" s="7" t="s">
        <v>52</v>
      </c>
      <c r="E7" s="7" t="s">
        <v>53</v>
      </c>
      <c r="F7" s="7" t="s">
        <v>53</v>
      </c>
      <c r="G7" s="7" t="s">
        <v>53</v>
      </c>
      <c r="H7" s="7" t="str">
        <f t="shared" si="0"/>
        <v>N/A</v>
      </c>
      <c r="I7" s="7" t="s">
        <v>52</v>
      </c>
      <c r="J7" s="7" t="s">
        <v>53</v>
      </c>
      <c r="K7" s="7" t="s">
        <v>53</v>
      </c>
      <c r="L7" s="7" t="s">
        <v>53</v>
      </c>
      <c r="M7" s="7" t="str">
        <f t="shared" si="15"/>
        <v>N/A</v>
      </c>
      <c r="N7" s="7" t="str">
        <f t="shared" si="16"/>
        <v>N/A</v>
      </c>
      <c r="O7" s="7" t="str">
        <f t="shared" si="17"/>
        <v>N/A</v>
      </c>
      <c r="P7" s="7" t="s">
        <v>52</v>
      </c>
      <c r="Q7" s="7" t="s">
        <v>53</v>
      </c>
      <c r="R7" s="7" t="s">
        <v>53</v>
      </c>
      <c r="S7" s="7" t="s">
        <v>53</v>
      </c>
      <c r="T7" s="68" t="str">
        <f t="shared" si="18"/>
        <v>N/A</v>
      </c>
      <c r="U7" s="68" t="str">
        <f t="shared" si="19"/>
        <v>N/A</v>
      </c>
      <c r="V7" s="68" t="str">
        <f t="shared" si="20"/>
        <v>N/A</v>
      </c>
      <c r="W7" s="69" t="str">
        <f t="shared" si="21"/>
        <v>N/A</v>
      </c>
      <c r="X7" s="7"/>
      <c r="Y7" s="7"/>
      <c r="Z7" s="7"/>
      <c r="AA7" s="7"/>
    </row>
    <row r="8" spans="1:27" ht="87.5" x14ac:dyDescent="0.3">
      <c r="A8" s="7" t="s">
        <v>80</v>
      </c>
      <c r="B8" s="7" t="s">
        <v>49</v>
      </c>
      <c r="C8" s="7" t="s">
        <v>81</v>
      </c>
      <c r="D8" s="7" t="s">
        <v>52</v>
      </c>
      <c r="E8" s="7" t="s">
        <v>53</v>
      </c>
      <c r="F8" s="7" t="s">
        <v>53</v>
      </c>
      <c r="G8" s="7" t="s">
        <v>53</v>
      </c>
      <c r="H8" s="7" t="str">
        <f t="shared" si="0"/>
        <v>N/A</v>
      </c>
      <c r="I8" s="7" t="s">
        <v>52</v>
      </c>
      <c r="J8" s="7" t="s">
        <v>53</v>
      </c>
      <c r="K8" s="7" t="s">
        <v>53</v>
      </c>
      <c r="L8" s="7" t="s">
        <v>53</v>
      </c>
      <c r="M8" s="7" t="str">
        <f t="shared" ref="M8:M19" si="22">IF(J8="N/A", "N/A", (K8+L8)/2)</f>
        <v>N/A</v>
      </c>
      <c r="N8" s="7" t="str">
        <f t="shared" ref="N8:N19" si="23">IF(E8 = "N/A", IF(J8="N/A", "N/A", J8), IF(J8="N/A", E8, (E8+J8)/2))</f>
        <v>N/A</v>
      </c>
      <c r="O8" s="7" t="str">
        <f t="shared" ref="O8:O19" si="24">IF(H8 = "N/A", IF(M8="N/A", "N/A",M8), IF(M8="N/A", H8, (H8+M8)/2))</f>
        <v>N/A</v>
      </c>
      <c r="P8" s="7" t="s">
        <v>52</v>
      </c>
      <c r="Q8" s="7" t="s">
        <v>53</v>
      </c>
      <c r="R8" s="7" t="s">
        <v>53</v>
      </c>
      <c r="S8" s="7" t="s">
        <v>53</v>
      </c>
      <c r="T8" s="68" t="str">
        <f t="shared" si="18"/>
        <v>N/A</v>
      </c>
      <c r="U8" s="68" t="str">
        <f t="shared" si="19"/>
        <v>N/A</v>
      </c>
      <c r="V8" s="68" t="str">
        <f t="shared" si="20"/>
        <v>N/A</v>
      </c>
      <c r="W8" s="69" t="str">
        <f t="shared" si="21"/>
        <v>N/A</v>
      </c>
      <c r="X8" s="7"/>
      <c r="Y8" s="7"/>
      <c r="Z8" s="7"/>
      <c r="AA8" s="7"/>
    </row>
    <row r="9" spans="1:27" ht="87.5" x14ac:dyDescent="0.3">
      <c r="A9" s="7" t="s">
        <v>85</v>
      </c>
      <c r="B9" s="7" t="s">
        <v>49</v>
      </c>
      <c r="C9" s="7" t="s">
        <v>86</v>
      </c>
      <c r="D9" s="7" t="s">
        <v>52</v>
      </c>
      <c r="E9" s="7" t="s">
        <v>53</v>
      </c>
      <c r="F9" s="7" t="s">
        <v>53</v>
      </c>
      <c r="G9" s="7" t="s">
        <v>53</v>
      </c>
      <c r="H9" s="7" t="str">
        <f t="shared" si="0"/>
        <v>N/A</v>
      </c>
      <c r="I9" s="7" t="s">
        <v>52</v>
      </c>
      <c r="J9" s="7" t="s">
        <v>53</v>
      </c>
      <c r="K9" s="7" t="s">
        <v>53</v>
      </c>
      <c r="L9" s="7" t="s">
        <v>53</v>
      </c>
      <c r="M9" s="7" t="str">
        <f t="shared" si="22"/>
        <v>N/A</v>
      </c>
      <c r="N9" s="7" t="str">
        <f t="shared" si="23"/>
        <v>N/A</v>
      </c>
      <c r="O9" s="7" t="str">
        <f t="shared" si="24"/>
        <v>N/A</v>
      </c>
      <c r="P9" s="7" t="s">
        <v>52</v>
      </c>
      <c r="Q9" s="7" t="s">
        <v>53</v>
      </c>
      <c r="R9" s="7" t="s">
        <v>53</v>
      </c>
      <c r="S9" s="7" t="s">
        <v>53</v>
      </c>
      <c r="T9" s="68" t="str">
        <f t="shared" si="18"/>
        <v>N/A</v>
      </c>
      <c r="U9" s="68" t="str">
        <f t="shared" si="19"/>
        <v>N/A</v>
      </c>
      <c r="V9" s="68" t="str">
        <f t="shared" si="20"/>
        <v>N/A</v>
      </c>
      <c r="W9" s="69" t="str">
        <f t="shared" si="21"/>
        <v>N/A</v>
      </c>
      <c r="X9" s="7"/>
      <c r="Y9" s="7"/>
      <c r="Z9" s="7"/>
      <c r="AA9" s="7"/>
    </row>
    <row r="10" spans="1:27" ht="125" x14ac:dyDescent="0.3">
      <c r="A10" s="7" t="s">
        <v>90</v>
      </c>
      <c r="B10" s="7" t="s">
        <v>49</v>
      </c>
      <c r="C10" s="7" t="s">
        <v>91</v>
      </c>
      <c r="D10" s="7" t="s">
        <v>52</v>
      </c>
      <c r="E10" s="7" t="s">
        <v>53</v>
      </c>
      <c r="F10" s="7" t="s">
        <v>53</v>
      </c>
      <c r="G10" s="7" t="s">
        <v>53</v>
      </c>
      <c r="H10" s="7" t="str">
        <f t="shared" si="0"/>
        <v>N/A</v>
      </c>
      <c r="I10" s="7" t="s">
        <v>52</v>
      </c>
      <c r="J10" s="7" t="s">
        <v>53</v>
      </c>
      <c r="K10" s="7" t="s">
        <v>53</v>
      </c>
      <c r="L10" s="7" t="s">
        <v>53</v>
      </c>
      <c r="M10" s="7" t="str">
        <f t="shared" si="22"/>
        <v>N/A</v>
      </c>
      <c r="N10" s="7" t="str">
        <f t="shared" si="23"/>
        <v>N/A</v>
      </c>
      <c r="O10" s="7" t="str">
        <f t="shared" si="24"/>
        <v>N/A</v>
      </c>
      <c r="P10" s="7" t="s">
        <v>52</v>
      </c>
      <c r="Q10" s="7" t="s">
        <v>53</v>
      </c>
      <c r="R10" s="7" t="s">
        <v>53</v>
      </c>
      <c r="S10" s="7" t="s">
        <v>53</v>
      </c>
      <c r="T10" s="68" t="str">
        <f t="shared" si="18"/>
        <v>N/A</v>
      </c>
      <c r="U10" s="68" t="str">
        <f t="shared" si="19"/>
        <v>N/A</v>
      </c>
      <c r="V10" s="68" t="str">
        <f t="shared" si="20"/>
        <v>N/A</v>
      </c>
      <c r="W10" s="69" t="str">
        <f t="shared" si="21"/>
        <v>N/A</v>
      </c>
      <c r="X10" s="7"/>
      <c r="Y10" s="7"/>
      <c r="Z10" s="7"/>
      <c r="AA10" s="7"/>
    </row>
    <row r="11" spans="1:27" ht="187.5" x14ac:dyDescent="0.3">
      <c r="A11" s="7" t="s">
        <v>95</v>
      </c>
      <c r="B11" s="7" t="s">
        <v>49</v>
      </c>
      <c r="C11" s="7" t="s">
        <v>96</v>
      </c>
      <c r="D11" s="55" t="s">
        <v>453</v>
      </c>
      <c r="E11" s="56">
        <v>2</v>
      </c>
      <c r="F11" s="56">
        <v>1</v>
      </c>
      <c r="G11" s="56">
        <v>1</v>
      </c>
      <c r="H11" s="7">
        <f t="shared" si="0"/>
        <v>1</v>
      </c>
      <c r="I11" s="56" t="s">
        <v>52</v>
      </c>
      <c r="J11" s="7" t="s">
        <v>53</v>
      </c>
      <c r="K11" s="7" t="s">
        <v>53</v>
      </c>
      <c r="L11" s="7" t="s">
        <v>53</v>
      </c>
      <c r="M11" s="7" t="str">
        <f t="shared" si="22"/>
        <v>N/A</v>
      </c>
      <c r="N11" s="7">
        <f t="shared" si="23"/>
        <v>2</v>
      </c>
      <c r="O11" s="7">
        <f t="shared" si="24"/>
        <v>1</v>
      </c>
      <c r="P11" s="56" t="s">
        <v>52</v>
      </c>
      <c r="Q11" s="7" t="s">
        <v>53</v>
      </c>
      <c r="R11" s="7" t="s">
        <v>53</v>
      </c>
      <c r="S11" s="7" t="s">
        <v>53</v>
      </c>
      <c r="T11" s="68" t="str">
        <f t="shared" si="18"/>
        <v>N/A</v>
      </c>
      <c r="U11" s="68">
        <f t="shared" si="19"/>
        <v>2</v>
      </c>
      <c r="V11" s="68">
        <f t="shared" si="20"/>
        <v>1</v>
      </c>
      <c r="W11" s="69">
        <f t="shared" si="21"/>
        <v>2</v>
      </c>
      <c r="X11" s="56">
        <v>2030</v>
      </c>
      <c r="Y11" s="7"/>
      <c r="Z11" s="7" t="s">
        <v>454</v>
      </c>
      <c r="AA11" s="7" t="s">
        <v>188</v>
      </c>
    </row>
    <row r="12" spans="1:27" ht="100" x14ac:dyDescent="0.3">
      <c r="A12" s="52" t="s">
        <v>102</v>
      </c>
      <c r="B12" s="7" t="s">
        <v>63</v>
      </c>
      <c r="C12" s="7" t="s">
        <v>103</v>
      </c>
      <c r="D12" s="2" t="s">
        <v>52</v>
      </c>
      <c r="E12" s="7" t="s">
        <v>53</v>
      </c>
      <c r="F12" s="7" t="s">
        <v>53</v>
      </c>
      <c r="G12" s="7" t="s">
        <v>53</v>
      </c>
      <c r="H12" s="7" t="str">
        <f t="shared" si="0"/>
        <v>N/A</v>
      </c>
      <c r="I12" s="7" t="s">
        <v>52</v>
      </c>
      <c r="J12" s="7" t="s">
        <v>53</v>
      </c>
      <c r="K12" s="7" t="s">
        <v>53</v>
      </c>
      <c r="L12" s="7" t="s">
        <v>53</v>
      </c>
      <c r="M12" s="7" t="str">
        <f t="shared" si="22"/>
        <v>N/A</v>
      </c>
      <c r="N12" s="7" t="str">
        <f t="shared" si="23"/>
        <v>N/A</v>
      </c>
      <c r="O12" s="7" t="str">
        <f t="shared" si="24"/>
        <v>N/A</v>
      </c>
      <c r="P12" s="7" t="s">
        <v>52</v>
      </c>
      <c r="Q12" s="7" t="s">
        <v>53</v>
      </c>
      <c r="R12" s="7" t="s">
        <v>53</v>
      </c>
      <c r="S12" s="7" t="s">
        <v>53</v>
      </c>
      <c r="T12" s="68" t="str">
        <f t="shared" si="18"/>
        <v>N/A</v>
      </c>
      <c r="U12" s="68" t="str">
        <f t="shared" si="19"/>
        <v>N/A</v>
      </c>
      <c r="V12" s="68" t="str">
        <f t="shared" si="20"/>
        <v>N/A</v>
      </c>
      <c r="W12" s="69" t="str">
        <f t="shared" si="21"/>
        <v>N/A</v>
      </c>
      <c r="X12" s="7"/>
      <c r="Y12" s="7"/>
      <c r="Z12" s="7"/>
      <c r="AA12" s="7"/>
    </row>
    <row r="13" spans="1:27" ht="212.5" x14ac:dyDescent="0.3">
      <c r="A13" s="52" t="s">
        <v>109</v>
      </c>
      <c r="B13" s="7" t="s">
        <v>63</v>
      </c>
      <c r="C13" s="7" t="s">
        <v>110</v>
      </c>
      <c r="D13" s="7" t="s">
        <v>52</v>
      </c>
      <c r="E13" s="7" t="s">
        <v>53</v>
      </c>
      <c r="F13" s="7" t="s">
        <v>53</v>
      </c>
      <c r="G13" s="7" t="s">
        <v>53</v>
      </c>
      <c r="H13" s="7" t="str">
        <f t="shared" si="0"/>
        <v>N/A</v>
      </c>
      <c r="I13" s="7" t="s">
        <v>52</v>
      </c>
      <c r="J13" s="7" t="s">
        <v>53</v>
      </c>
      <c r="K13" s="7" t="s">
        <v>53</v>
      </c>
      <c r="L13" s="7" t="s">
        <v>53</v>
      </c>
      <c r="M13" s="7" t="str">
        <f t="shared" si="22"/>
        <v>N/A</v>
      </c>
      <c r="N13" s="7" t="str">
        <f t="shared" si="23"/>
        <v>N/A</v>
      </c>
      <c r="O13" s="7" t="str">
        <f t="shared" si="24"/>
        <v>N/A</v>
      </c>
      <c r="P13" s="7" t="s">
        <v>52</v>
      </c>
      <c r="Q13" s="7" t="s">
        <v>53</v>
      </c>
      <c r="R13" s="7" t="s">
        <v>53</v>
      </c>
      <c r="S13" s="7" t="s">
        <v>53</v>
      </c>
      <c r="T13" s="68" t="str">
        <f t="shared" si="18"/>
        <v>N/A</v>
      </c>
      <c r="U13" s="68" t="str">
        <f t="shared" si="19"/>
        <v>N/A</v>
      </c>
      <c r="V13" s="68" t="str">
        <f t="shared" si="20"/>
        <v>N/A</v>
      </c>
      <c r="W13" s="69" t="str">
        <f t="shared" si="21"/>
        <v>N/A</v>
      </c>
      <c r="X13" s="7"/>
      <c r="Y13" s="7"/>
      <c r="Z13" s="7"/>
      <c r="AA13" s="7"/>
    </row>
    <row r="14" spans="1:27" ht="187.5" x14ac:dyDescent="0.3">
      <c r="A14" s="7" t="s">
        <v>116</v>
      </c>
      <c r="B14" s="7" t="s">
        <v>57</v>
      </c>
      <c r="C14" s="7" t="s">
        <v>117</v>
      </c>
      <c r="D14" s="7" t="s">
        <v>52</v>
      </c>
      <c r="E14" s="7" t="s">
        <v>53</v>
      </c>
      <c r="F14" s="7" t="s">
        <v>53</v>
      </c>
      <c r="G14" s="7" t="s">
        <v>53</v>
      </c>
      <c r="H14" s="7" t="str">
        <f t="shared" si="0"/>
        <v>N/A</v>
      </c>
      <c r="I14" s="7" t="s">
        <v>52</v>
      </c>
      <c r="J14" s="7" t="s">
        <v>53</v>
      </c>
      <c r="K14" s="7" t="s">
        <v>53</v>
      </c>
      <c r="L14" s="7" t="s">
        <v>53</v>
      </c>
      <c r="M14" s="7" t="str">
        <f t="shared" si="22"/>
        <v>N/A</v>
      </c>
      <c r="N14" s="7" t="str">
        <f t="shared" si="23"/>
        <v>N/A</v>
      </c>
      <c r="O14" s="7" t="str">
        <f t="shared" si="24"/>
        <v>N/A</v>
      </c>
      <c r="P14" s="7" t="s">
        <v>52</v>
      </c>
      <c r="Q14" s="7" t="s">
        <v>53</v>
      </c>
      <c r="R14" s="7" t="s">
        <v>53</v>
      </c>
      <c r="S14" s="7" t="s">
        <v>53</v>
      </c>
      <c r="T14" s="68" t="str">
        <f t="shared" si="18"/>
        <v>N/A</v>
      </c>
      <c r="U14" s="68" t="str">
        <f t="shared" si="19"/>
        <v>N/A</v>
      </c>
      <c r="V14" s="68" t="str">
        <f t="shared" si="20"/>
        <v>N/A</v>
      </c>
      <c r="W14" s="69" t="str">
        <f t="shared" si="21"/>
        <v>N/A</v>
      </c>
      <c r="X14" s="7"/>
      <c r="Y14" s="7"/>
      <c r="Z14" s="7"/>
      <c r="AA14" s="7"/>
    </row>
    <row r="15" spans="1:27" ht="87.5" x14ac:dyDescent="0.3">
      <c r="A15" s="52" t="s">
        <v>123</v>
      </c>
      <c r="B15" s="7" t="s">
        <v>63</v>
      </c>
      <c r="C15" s="7" t="s">
        <v>124</v>
      </c>
      <c r="D15" s="7" t="s">
        <v>52</v>
      </c>
      <c r="E15" s="7" t="s">
        <v>53</v>
      </c>
      <c r="F15" s="7" t="s">
        <v>53</v>
      </c>
      <c r="G15" s="7" t="s">
        <v>53</v>
      </c>
      <c r="H15" s="7" t="str">
        <f t="shared" si="0"/>
        <v>N/A</v>
      </c>
      <c r="I15" s="7" t="s">
        <v>52</v>
      </c>
      <c r="J15" s="7" t="s">
        <v>53</v>
      </c>
      <c r="K15" s="7" t="s">
        <v>53</v>
      </c>
      <c r="L15" s="7" t="s">
        <v>53</v>
      </c>
      <c r="M15" s="7" t="str">
        <f t="shared" si="22"/>
        <v>N/A</v>
      </c>
      <c r="N15" s="7" t="str">
        <f t="shared" si="23"/>
        <v>N/A</v>
      </c>
      <c r="O15" s="7" t="str">
        <f t="shared" si="24"/>
        <v>N/A</v>
      </c>
      <c r="P15" s="7" t="s">
        <v>52</v>
      </c>
      <c r="Q15" s="7" t="s">
        <v>53</v>
      </c>
      <c r="R15" s="7" t="s">
        <v>53</v>
      </c>
      <c r="S15" s="7" t="s">
        <v>53</v>
      </c>
      <c r="T15" s="68" t="str">
        <f t="shared" ref="T15:T19" si="25">IF(Q15="N/A", "N/A", (R15+S15)/2)</f>
        <v>N/A</v>
      </c>
      <c r="U15" s="68" t="str">
        <f t="shared" ref="U15:U19" si="26">IF(N15="N/A", IF(Q15="N/A", "N/A", Q15), IF(Q15="N/A", N15, (N15+Q15)/2))</f>
        <v>N/A</v>
      </c>
      <c r="V15" s="68" t="str">
        <f t="shared" ref="V15:V19" si="27">IF(O15="N/A", IF(T15="N/A", "N/A",T15), IF(T15="N/A", O15, (O15+T15)/2))</f>
        <v>N/A</v>
      </c>
      <c r="W15" s="69" t="str">
        <f t="shared" ref="W15:W19" si="28">IF(U15="N/A", IF(V15="N/A", "N/A", "Error: check assigned scores"), IF(V15="N/A","Error: check assigned scores",U15*V15))</f>
        <v>N/A</v>
      </c>
      <c r="X15" s="7"/>
      <c r="Y15" s="7"/>
      <c r="Z15" s="7"/>
      <c r="AA15" s="7"/>
    </row>
    <row r="16" spans="1:27" ht="87.5" x14ac:dyDescent="0.3">
      <c r="A16" s="52" t="s">
        <v>130</v>
      </c>
      <c r="B16" s="7" t="s">
        <v>63</v>
      </c>
      <c r="C16" s="7" t="s">
        <v>131</v>
      </c>
      <c r="D16" s="7" t="s">
        <v>52</v>
      </c>
      <c r="E16" s="7" t="s">
        <v>53</v>
      </c>
      <c r="F16" s="7" t="s">
        <v>53</v>
      </c>
      <c r="G16" s="7" t="s">
        <v>53</v>
      </c>
      <c r="H16" s="7" t="str">
        <f t="shared" si="0"/>
        <v>N/A</v>
      </c>
      <c r="I16" s="7" t="s">
        <v>52</v>
      </c>
      <c r="J16" s="7" t="s">
        <v>53</v>
      </c>
      <c r="K16" s="7" t="s">
        <v>53</v>
      </c>
      <c r="L16" s="7" t="s">
        <v>53</v>
      </c>
      <c r="M16" s="7" t="str">
        <f t="shared" si="22"/>
        <v>N/A</v>
      </c>
      <c r="N16" s="7" t="str">
        <f t="shared" si="23"/>
        <v>N/A</v>
      </c>
      <c r="O16" s="7" t="str">
        <f>IF(H16 = "N/A", IF(M16="N/A", "N/A",M16), IF(M16="N/A", H16, (H16+M16)/2))</f>
        <v>N/A</v>
      </c>
      <c r="P16" s="7" t="s">
        <v>52</v>
      </c>
      <c r="Q16" s="7" t="s">
        <v>53</v>
      </c>
      <c r="R16" s="7" t="s">
        <v>53</v>
      </c>
      <c r="S16" s="7" t="s">
        <v>53</v>
      </c>
      <c r="T16" s="68" t="str">
        <f t="shared" si="25"/>
        <v>N/A</v>
      </c>
      <c r="U16" s="68" t="str">
        <f t="shared" si="26"/>
        <v>N/A</v>
      </c>
      <c r="V16" s="68" t="str">
        <f t="shared" si="27"/>
        <v>N/A</v>
      </c>
      <c r="W16" s="69" t="str">
        <f t="shared" si="28"/>
        <v>N/A</v>
      </c>
      <c r="X16" s="7"/>
      <c r="Y16" s="7"/>
      <c r="Z16" s="7"/>
      <c r="AA16" s="7"/>
    </row>
    <row r="17" spans="1:27" ht="150" x14ac:dyDescent="0.3">
      <c r="A17" s="7" t="s">
        <v>137</v>
      </c>
      <c r="B17" s="7" t="s">
        <v>49</v>
      </c>
      <c r="C17" s="7" t="s">
        <v>138</v>
      </c>
      <c r="D17" s="7" t="s">
        <v>52</v>
      </c>
      <c r="E17" s="7" t="s">
        <v>53</v>
      </c>
      <c r="F17" s="7" t="s">
        <v>53</v>
      </c>
      <c r="G17" s="7" t="s">
        <v>53</v>
      </c>
      <c r="H17" s="7" t="str">
        <f t="shared" si="0"/>
        <v>N/A</v>
      </c>
      <c r="I17" s="7" t="s">
        <v>52</v>
      </c>
      <c r="J17" s="7" t="s">
        <v>53</v>
      </c>
      <c r="K17" s="7" t="s">
        <v>53</v>
      </c>
      <c r="L17" s="7" t="s">
        <v>53</v>
      </c>
      <c r="M17" s="7" t="str">
        <f t="shared" si="22"/>
        <v>N/A</v>
      </c>
      <c r="N17" s="7" t="str">
        <f t="shared" si="23"/>
        <v>N/A</v>
      </c>
      <c r="O17" s="7" t="str">
        <f t="shared" si="24"/>
        <v>N/A</v>
      </c>
      <c r="P17" s="7" t="s">
        <v>52</v>
      </c>
      <c r="Q17" s="7" t="s">
        <v>53</v>
      </c>
      <c r="R17" s="7" t="s">
        <v>53</v>
      </c>
      <c r="S17" s="7" t="s">
        <v>53</v>
      </c>
      <c r="T17" s="68" t="str">
        <f t="shared" si="25"/>
        <v>N/A</v>
      </c>
      <c r="U17" s="68" t="str">
        <f t="shared" si="26"/>
        <v>N/A</v>
      </c>
      <c r="V17" s="68" t="str">
        <f t="shared" si="27"/>
        <v>N/A</v>
      </c>
      <c r="W17" s="69" t="str">
        <f t="shared" si="28"/>
        <v>N/A</v>
      </c>
      <c r="X17" s="7"/>
      <c r="Y17" s="7"/>
      <c r="Z17" s="7"/>
      <c r="AA17" s="7"/>
    </row>
    <row r="18" spans="1:27" ht="125" x14ac:dyDescent="0.3">
      <c r="A18" s="7" t="s">
        <v>144</v>
      </c>
      <c r="B18" s="7" t="s">
        <v>49</v>
      </c>
      <c r="C18" s="7" t="s">
        <v>145</v>
      </c>
      <c r="D18" s="7" t="s">
        <v>52</v>
      </c>
      <c r="E18" s="7" t="s">
        <v>53</v>
      </c>
      <c r="F18" s="7" t="s">
        <v>53</v>
      </c>
      <c r="G18" s="7" t="s">
        <v>53</v>
      </c>
      <c r="H18" s="7" t="str">
        <f t="shared" si="0"/>
        <v>N/A</v>
      </c>
      <c r="I18" s="7" t="s">
        <v>455</v>
      </c>
      <c r="J18" s="7">
        <v>1</v>
      </c>
      <c r="K18" s="7">
        <v>1</v>
      </c>
      <c r="L18" s="7">
        <v>1</v>
      </c>
      <c r="M18" s="7">
        <f t="shared" si="22"/>
        <v>1</v>
      </c>
      <c r="N18" s="7">
        <f t="shared" si="23"/>
        <v>1</v>
      </c>
      <c r="O18" s="7">
        <f t="shared" si="24"/>
        <v>1</v>
      </c>
      <c r="P18" s="7" t="s">
        <v>52</v>
      </c>
      <c r="Q18" s="7" t="s">
        <v>53</v>
      </c>
      <c r="R18" s="7" t="s">
        <v>53</v>
      </c>
      <c r="S18" s="7" t="s">
        <v>53</v>
      </c>
      <c r="T18" s="68" t="str">
        <f t="shared" si="25"/>
        <v>N/A</v>
      </c>
      <c r="U18" s="68">
        <f t="shared" si="26"/>
        <v>1</v>
      </c>
      <c r="V18" s="68">
        <f t="shared" si="27"/>
        <v>1</v>
      </c>
      <c r="W18" s="69">
        <f t="shared" si="28"/>
        <v>1</v>
      </c>
      <c r="X18" s="7">
        <v>2030</v>
      </c>
      <c r="Y18" s="7"/>
      <c r="Z18" s="7" t="s">
        <v>292</v>
      </c>
      <c r="AA18" s="7" t="s">
        <v>456</v>
      </c>
    </row>
    <row r="19" spans="1:27" ht="150" x14ac:dyDescent="0.3">
      <c r="A19" s="7" t="s">
        <v>150</v>
      </c>
      <c r="B19" s="7" t="s">
        <v>49</v>
      </c>
      <c r="C19" s="7" t="s">
        <v>151</v>
      </c>
      <c r="D19" s="7" t="s">
        <v>52</v>
      </c>
      <c r="E19" s="7" t="s">
        <v>53</v>
      </c>
      <c r="F19" s="7" t="s">
        <v>53</v>
      </c>
      <c r="G19" s="7" t="s">
        <v>53</v>
      </c>
      <c r="H19" s="7" t="str">
        <f t="shared" si="0"/>
        <v>N/A</v>
      </c>
      <c r="I19" s="7" t="s">
        <v>52</v>
      </c>
      <c r="J19" s="7" t="s">
        <v>53</v>
      </c>
      <c r="K19" s="7" t="s">
        <v>53</v>
      </c>
      <c r="L19" s="7" t="s">
        <v>53</v>
      </c>
      <c r="M19" s="7" t="str">
        <f t="shared" si="22"/>
        <v>N/A</v>
      </c>
      <c r="N19" s="7" t="str">
        <f t="shared" si="23"/>
        <v>N/A</v>
      </c>
      <c r="O19" s="7" t="str">
        <f t="shared" si="24"/>
        <v>N/A</v>
      </c>
      <c r="P19" s="7" t="s">
        <v>52</v>
      </c>
      <c r="Q19" s="7" t="s">
        <v>53</v>
      </c>
      <c r="R19" s="7" t="s">
        <v>53</v>
      </c>
      <c r="S19" s="7" t="s">
        <v>53</v>
      </c>
      <c r="T19" s="68" t="str">
        <f t="shared" si="25"/>
        <v>N/A</v>
      </c>
      <c r="U19" s="68" t="str">
        <f t="shared" si="26"/>
        <v>N/A</v>
      </c>
      <c r="V19" s="68" t="str">
        <f t="shared" si="27"/>
        <v>N/A</v>
      </c>
      <c r="W19" s="69" t="str">
        <f t="shared" si="28"/>
        <v>N/A</v>
      </c>
      <c r="X19" s="7"/>
      <c r="Y19" s="7"/>
      <c r="Z19" s="7"/>
      <c r="AA19" s="7"/>
    </row>
    <row r="20" spans="1:27" x14ac:dyDescent="0.3">
      <c r="A20" s="3"/>
      <c r="B20" s="3"/>
      <c r="C20" s="3"/>
      <c r="D20" s="3"/>
      <c r="E20" s="3"/>
      <c r="F20" s="3"/>
      <c r="G20" s="3"/>
      <c r="H20" s="3"/>
      <c r="I20" s="3"/>
      <c r="J20" s="3"/>
      <c r="K20" s="3"/>
      <c r="L20" s="3"/>
      <c r="M20" s="3"/>
      <c r="N20" s="3"/>
      <c r="O20" s="3"/>
      <c r="P20" s="3"/>
      <c r="Q20" s="3"/>
      <c r="R20" s="3"/>
      <c r="S20" s="3"/>
      <c r="T20" s="3"/>
      <c r="U20" s="45"/>
      <c r="V20" s="45"/>
      <c r="W20" s="45"/>
      <c r="X20" s="3"/>
      <c r="Y20" s="3"/>
      <c r="Z20" s="3"/>
      <c r="AA20" s="3"/>
    </row>
    <row r="21" spans="1:27" x14ac:dyDescent="0.3">
      <c r="A21" s="3"/>
      <c r="B21" s="3"/>
      <c r="C21" s="3"/>
      <c r="D21" s="3"/>
      <c r="E21" s="3"/>
      <c r="F21" s="3"/>
      <c r="G21" s="3"/>
      <c r="H21" s="3"/>
      <c r="I21" s="3"/>
      <c r="J21" s="3"/>
      <c r="K21" s="3"/>
      <c r="L21" s="3"/>
      <c r="M21" s="3"/>
      <c r="N21" s="3"/>
      <c r="O21" s="3"/>
      <c r="P21" s="3"/>
      <c r="Q21" s="3"/>
      <c r="R21" s="3"/>
      <c r="S21" s="3"/>
      <c r="T21" s="3"/>
      <c r="U21" s="45"/>
      <c r="V21" s="45"/>
      <c r="W21" s="45"/>
      <c r="X21" s="3"/>
      <c r="Y21" s="3"/>
      <c r="Z21" s="3"/>
      <c r="AA21" s="3"/>
    </row>
    <row r="22" spans="1:27" x14ac:dyDescent="0.3">
      <c r="A22" s="9"/>
      <c r="B22" s="3"/>
      <c r="C22" s="3"/>
      <c r="D22" s="3"/>
      <c r="E22" s="3"/>
      <c r="F22" s="3"/>
      <c r="G22" s="3"/>
      <c r="H22" s="3"/>
      <c r="I22" s="3"/>
      <c r="J22" s="3"/>
      <c r="K22" s="3"/>
      <c r="L22" s="3"/>
      <c r="M22" s="3"/>
      <c r="N22" s="3"/>
      <c r="O22" s="3"/>
      <c r="P22" s="3"/>
      <c r="Q22" s="3"/>
      <c r="R22" s="3"/>
      <c r="S22" s="3"/>
      <c r="T22" s="3"/>
      <c r="U22" s="45"/>
      <c r="V22" s="45"/>
      <c r="W22" s="45"/>
      <c r="X22" s="3"/>
      <c r="Y22" s="3"/>
      <c r="Z22" s="3"/>
      <c r="AA22" s="3"/>
    </row>
    <row r="23" spans="1:27" x14ac:dyDescent="0.3">
      <c r="A23" s="3"/>
      <c r="B23" s="3"/>
      <c r="C23" s="3"/>
      <c r="D23" s="3"/>
      <c r="E23" s="3"/>
      <c r="F23" s="3"/>
      <c r="G23" s="3"/>
      <c r="H23" s="3"/>
      <c r="I23" s="3"/>
      <c r="J23" s="3"/>
      <c r="K23" s="3"/>
      <c r="L23" s="3"/>
      <c r="M23" s="3"/>
      <c r="N23" s="3"/>
      <c r="O23" s="3"/>
      <c r="P23" s="3"/>
      <c r="Q23" s="3"/>
      <c r="R23" s="3"/>
      <c r="S23" s="3"/>
      <c r="T23" s="3"/>
      <c r="U23" s="45"/>
      <c r="V23" s="45"/>
      <c r="W23" s="45"/>
      <c r="X23" s="3"/>
      <c r="Y23" s="3"/>
      <c r="Z23" s="3"/>
      <c r="AA23" s="3"/>
    </row>
    <row r="24" spans="1:27" x14ac:dyDescent="0.3">
      <c r="A24" s="3"/>
      <c r="B24" s="3"/>
      <c r="C24" s="3"/>
      <c r="D24" s="3"/>
      <c r="E24" s="3"/>
      <c r="F24" s="3"/>
      <c r="G24" s="3"/>
      <c r="H24" s="3"/>
      <c r="I24" s="3"/>
      <c r="J24" s="3"/>
      <c r="K24" s="3"/>
      <c r="L24" s="3"/>
      <c r="M24" s="3"/>
      <c r="N24" s="3"/>
      <c r="O24" s="3"/>
      <c r="P24" s="3"/>
      <c r="Q24" s="3"/>
      <c r="R24" s="3"/>
      <c r="S24" s="3"/>
      <c r="T24" s="3"/>
      <c r="U24" s="45"/>
      <c r="V24" s="45"/>
      <c r="W24" s="45"/>
      <c r="X24" s="3"/>
      <c r="Y24" s="3"/>
      <c r="Z24" s="3"/>
      <c r="AA24" s="3"/>
    </row>
    <row r="25" spans="1:27" x14ac:dyDescent="0.3">
      <c r="A25" s="3"/>
      <c r="B25" s="3"/>
      <c r="C25" s="3"/>
      <c r="D25" s="3"/>
      <c r="E25" s="3"/>
      <c r="F25" s="3"/>
      <c r="G25" s="3"/>
      <c r="H25" s="3"/>
      <c r="I25" s="3"/>
      <c r="J25" s="3"/>
      <c r="K25" s="3"/>
      <c r="L25" s="3"/>
      <c r="M25" s="3"/>
      <c r="N25" s="3"/>
      <c r="O25" s="3"/>
      <c r="P25" s="3"/>
      <c r="Q25" s="3"/>
      <c r="R25" s="3"/>
      <c r="S25" s="3"/>
      <c r="T25" s="3"/>
      <c r="U25" s="45"/>
      <c r="V25" s="45"/>
      <c r="W25" s="45"/>
      <c r="X25" s="3"/>
      <c r="Y25" s="3"/>
      <c r="Z25" s="3"/>
      <c r="AA25" s="3"/>
    </row>
    <row r="26" spans="1:27" x14ac:dyDescent="0.3">
      <c r="A26" s="3"/>
      <c r="B26" s="3"/>
      <c r="C26" s="3"/>
      <c r="D26" s="3"/>
      <c r="E26" s="3"/>
      <c r="F26" s="3"/>
      <c r="G26" s="3"/>
      <c r="H26" s="3"/>
      <c r="I26" s="3"/>
      <c r="J26" s="3"/>
      <c r="K26" s="3"/>
      <c r="L26" s="3"/>
      <c r="M26" s="3"/>
      <c r="N26" s="3"/>
      <c r="O26" s="3"/>
      <c r="P26" s="3"/>
      <c r="Q26" s="3"/>
      <c r="R26" s="3"/>
      <c r="S26" s="3"/>
      <c r="T26" s="3"/>
      <c r="U26" s="45"/>
      <c r="V26" s="45"/>
      <c r="W26" s="45"/>
      <c r="X26" s="3"/>
      <c r="Y26" s="3"/>
      <c r="Z26" s="3"/>
      <c r="AA26" s="3"/>
    </row>
    <row r="27" spans="1:27" x14ac:dyDescent="0.3">
      <c r="A27" s="3"/>
      <c r="B27" s="3"/>
      <c r="C27" s="3"/>
      <c r="D27" s="3"/>
      <c r="E27" s="3"/>
      <c r="F27" s="3"/>
      <c r="G27" s="3"/>
      <c r="H27" s="3"/>
      <c r="I27" s="3"/>
      <c r="J27" s="3"/>
      <c r="K27" s="3"/>
      <c r="L27" s="3"/>
      <c r="M27" s="3"/>
      <c r="N27" s="3"/>
      <c r="O27" s="3"/>
      <c r="P27" s="3"/>
      <c r="Q27" s="3"/>
      <c r="R27" s="3"/>
      <c r="S27" s="3"/>
      <c r="T27" s="3"/>
      <c r="U27" s="45"/>
      <c r="V27" s="45"/>
      <c r="W27" s="45"/>
      <c r="X27" s="3"/>
      <c r="Y27" s="3"/>
      <c r="Z27" s="3"/>
      <c r="AA27" s="3"/>
    </row>
    <row r="28" spans="1:27" x14ac:dyDescent="0.3">
      <c r="A28" s="3"/>
      <c r="B28" s="3"/>
      <c r="C28" s="3"/>
      <c r="D28" s="3"/>
      <c r="E28" s="3"/>
      <c r="F28" s="3"/>
      <c r="G28" s="3"/>
      <c r="H28" s="3"/>
      <c r="I28" s="3"/>
      <c r="J28" s="3"/>
      <c r="K28" s="3"/>
      <c r="L28" s="3"/>
      <c r="M28" s="3"/>
      <c r="N28" s="3"/>
      <c r="O28" s="3"/>
      <c r="P28" s="3"/>
      <c r="Q28" s="3"/>
      <c r="R28" s="3"/>
      <c r="S28" s="3"/>
      <c r="T28" s="3"/>
      <c r="U28" s="45"/>
      <c r="V28" s="45"/>
      <c r="W28" s="45"/>
      <c r="X28" s="3"/>
      <c r="Y28" s="3"/>
      <c r="Z28" s="3"/>
      <c r="AA28" s="3"/>
    </row>
    <row r="29" spans="1:27" x14ac:dyDescent="0.3">
      <c r="A29" s="9"/>
      <c r="B29" s="3"/>
      <c r="C29" s="3"/>
      <c r="D29" s="3"/>
      <c r="E29" s="3"/>
      <c r="F29" s="3"/>
      <c r="G29" s="3"/>
      <c r="H29" s="3"/>
      <c r="I29" s="3"/>
      <c r="J29" s="3"/>
      <c r="K29" s="3"/>
      <c r="L29" s="3"/>
      <c r="M29" s="3"/>
      <c r="N29" s="3"/>
      <c r="O29" s="3"/>
      <c r="P29" s="3"/>
      <c r="Q29" s="3"/>
      <c r="R29" s="3"/>
      <c r="S29" s="3"/>
      <c r="T29" s="3"/>
      <c r="U29" s="45"/>
      <c r="V29" s="45"/>
      <c r="W29" s="45"/>
      <c r="X29" s="3"/>
      <c r="Y29" s="3"/>
      <c r="Z29" s="3"/>
      <c r="AA29" s="3"/>
    </row>
    <row r="30" spans="1:27" x14ac:dyDescent="0.3">
      <c r="A30" s="9"/>
      <c r="B30" s="3"/>
      <c r="C30" s="3"/>
      <c r="D30" s="3"/>
      <c r="E30" s="3"/>
      <c r="F30" s="3"/>
      <c r="G30" s="3"/>
      <c r="H30" s="3"/>
      <c r="I30" s="3"/>
      <c r="J30" s="3"/>
      <c r="K30" s="3"/>
      <c r="L30" s="3"/>
      <c r="M30" s="3"/>
      <c r="N30" s="3"/>
      <c r="O30" s="3"/>
      <c r="P30" s="3"/>
      <c r="Q30" s="3"/>
      <c r="R30" s="3"/>
      <c r="S30" s="3"/>
      <c r="T30" s="3"/>
      <c r="U30" s="45"/>
      <c r="V30" s="45"/>
      <c r="W30" s="45"/>
      <c r="X30" s="3"/>
      <c r="Y30" s="3"/>
      <c r="Z30" s="3"/>
      <c r="AA30" s="3"/>
    </row>
    <row r="31" spans="1:27" x14ac:dyDescent="0.3">
      <c r="A31" s="9"/>
      <c r="B31" s="3"/>
      <c r="C31" s="3"/>
      <c r="D31" s="3"/>
      <c r="E31" s="3"/>
      <c r="F31" s="3"/>
      <c r="G31" s="3"/>
      <c r="H31" s="3"/>
      <c r="I31" s="3"/>
      <c r="J31" s="3"/>
      <c r="K31" s="3"/>
      <c r="L31" s="3"/>
      <c r="M31" s="3"/>
      <c r="N31" s="3"/>
      <c r="O31" s="3"/>
      <c r="P31" s="3"/>
      <c r="Q31" s="3"/>
      <c r="R31" s="3"/>
      <c r="S31" s="3"/>
      <c r="T31" s="3"/>
      <c r="U31" s="45"/>
      <c r="V31" s="45"/>
      <c r="W31" s="45"/>
      <c r="X31" s="3"/>
      <c r="Y31" s="3"/>
      <c r="Z31" s="3"/>
      <c r="AA31" s="3"/>
    </row>
    <row r="32" spans="1:27" x14ac:dyDescent="0.3">
      <c r="A32" s="9"/>
      <c r="B32" s="3"/>
      <c r="C32" s="3"/>
      <c r="D32" s="3"/>
      <c r="E32" s="3"/>
      <c r="F32" s="3"/>
      <c r="G32" s="3"/>
      <c r="H32" s="3"/>
      <c r="I32" s="3"/>
      <c r="J32" s="3"/>
      <c r="K32" s="3"/>
      <c r="L32" s="3"/>
      <c r="M32" s="3"/>
      <c r="N32" s="3"/>
      <c r="O32" s="3"/>
      <c r="P32" s="3"/>
      <c r="Q32" s="3"/>
      <c r="R32" s="3"/>
      <c r="S32" s="3"/>
      <c r="T32" s="3"/>
      <c r="U32" s="45"/>
      <c r="V32" s="45"/>
      <c r="W32" s="45"/>
      <c r="X32" s="3"/>
      <c r="Y32" s="3"/>
      <c r="Z32" s="3"/>
      <c r="AA32" s="3"/>
    </row>
    <row r="33" spans="1:27" x14ac:dyDescent="0.3">
      <c r="A33" s="9"/>
      <c r="B33" s="3"/>
      <c r="C33" s="3"/>
      <c r="D33" s="3"/>
      <c r="E33" s="3"/>
      <c r="F33" s="3"/>
      <c r="G33" s="3"/>
      <c r="H33" s="3"/>
      <c r="I33" s="3"/>
      <c r="J33" s="3"/>
      <c r="K33" s="3"/>
      <c r="L33" s="3"/>
      <c r="M33" s="3"/>
      <c r="N33" s="3"/>
      <c r="O33" s="3"/>
      <c r="P33" s="3"/>
      <c r="Q33" s="3"/>
      <c r="R33" s="3"/>
      <c r="S33" s="3"/>
      <c r="T33" s="3"/>
      <c r="U33" s="45"/>
      <c r="V33" s="45"/>
      <c r="W33" s="45"/>
      <c r="X33" s="3"/>
      <c r="Y33" s="3"/>
      <c r="Z33" s="3"/>
      <c r="AA33" s="3"/>
    </row>
    <row r="34" spans="1:27" x14ac:dyDescent="0.3">
      <c r="A34" s="9"/>
      <c r="B34" s="3"/>
      <c r="C34" s="3"/>
      <c r="D34" s="3"/>
      <c r="E34" s="3"/>
      <c r="F34" s="3"/>
      <c r="G34" s="3"/>
      <c r="H34" s="3"/>
      <c r="I34" s="3"/>
      <c r="J34" s="3"/>
      <c r="K34" s="3"/>
      <c r="L34" s="3"/>
      <c r="M34" s="3"/>
      <c r="N34" s="3"/>
      <c r="O34" s="3"/>
      <c r="P34" s="3"/>
      <c r="Q34" s="3"/>
      <c r="R34" s="3"/>
      <c r="S34" s="3"/>
      <c r="T34" s="3"/>
      <c r="U34" s="45"/>
      <c r="V34" s="45"/>
      <c r="W34" s="45"/>
      <c r="X34" s="3"/>
      <c r="Y34" s="3"/>
      <c r="Z34" s="3"/>
      <c r="AA34" s="3"/>
    </row>
    <row r="35" spans="1:27" x14ac:dyDescent="0.3">
      <c r="A35" s="9"/>
      <c r="B35" s="3"/>
      <c r="C35" s="3"/>
      <c r="D35" s="3"/>
      <c r="E35" s="3"/>
      <c r="F35" s="3"/>
      <c r="G35" s="3"/>
      <c r="H35" s="3"/>
      <c r="I35" s="3"/>
      <c r="J35" s="3"/>
      <c r="K35" s="3"/>
      <c r="L35" s="3"/>
      <c r="M35" s="3"/>
      <c r="N35" s="3"/>
      <c r="O35" s="3"/>
      <c r="P35" s="3"/>
      <c r="Q35" s="3"/>
      <c r="R35" s="3"/>
      <c r="S35" s="3"/>
      <c r="T35" s="3"/>
      <c r="U35" s="45"/>
      <c r="V35" s="45"/>
      <c r="W35" s="45"/>
      <c r="X35" s="3"/>
      <c r="Y35" s="3"/>
      <c r="Z35" s="3"/>
      <c r="AA35" s="3"/>
    </row>
    <row r="36" spans="1:27" x14ac:dyDescent="0.3">
      <c r="A36" s="9"/>
      <c r="B36" s="3"/>
      <c r="C36" s="3"/>
      <c r="D36" s="3"/>
      <c r="E36" s="3"/>
      <c r="F36" s="3"/>
      <c r="G36" s="3"/>
      <c r="H36" s="3"/>
      <c r="I36" s="3"/>
      <c r="J36" s="3"/>
      <c r="K36" s="3"/>
      <c r="L36" s="3"/>
      <c r="M36" s="3"/>
      <c r="N36" s="3"/>
      <c r="O36" s="3"/>
      <c r="P36" s="3"/>
      <c r="Q36" s="3"/>
      <c r="R36" s="3"/>
      <c r="S36" s="3"/>
      <c r="T36" s="3"/>
      <c r="U36" s="45"/>
      <c r="V36" s="45"/>
      <c r="W36" s="45"/>
      <c r="X36" s="3"/>
      <c r="Y36" s="3"/>
      <c r="Z36" s="3"/>
      <c r="AA36" s="3"/>
    </row>
    <row r="37" spans="1:27" x14ac:dyDescent="0.3">
      <c r="A37" s="9"/>
      <c r="B37" s="3"/>
      <c r="C37" s="3"/>
      <c r="D37" s="3"/>
      <c r="E37" s="3"/>
      <c r="F37" s="3"/>
      <c r="G37" s="3"/>
      <c r="H37" s="3"/>
      <c r="I37" s="3"/>
      <c r="J37" s="3"/>
      <c r="K37" s="3"/>
      <c r="L37" s="3"/>
      <c r="M37" s="3"/>
      <c r="N37" s="3"/>
      <c r="O37" s="3"/>
      <c r="P37" s="3"/>
      <c r="Q37" s="3"/>
      <c r="R37" s="3"/>
      <c r="S37" s="3"/>
      <c r="T37" s="3"/>
      <c r="U37" s="45"/>
      <c r="V37" s="45"/>
      <c r="W37" s="45"/>
      <c r="X37" s="3"/>
      <c r="Y37" s="3"/>
      <c r="Z37" s="3"/>
      <c r="AA37" s="3"/>
    </row>
    <row r="38" spans="1:27" x14ac:dyDescent="0.3">
      <c r="A38" s="9"/>
      <c r="B38" s="3"/>
      <c r="C38" s="3"/>
      <c r="D38" s="3"/>
      <c r="E38" s="3"/>
      <c r="F38" s="3"/>
      <c r="G38" s="3"/>
      <c r="H38" s="3"/>
      <c r="I38" s="3"/>
      <c r="J38" s="3"/>
      <c r="K38" s="3"/>
      <c r="L38" s="3"/>
      <c r="M38" s="3"/>
      <c r="N38" s="3"/>
      <c r="O38" s="3"/>
      <c r="P38" s="3"/>
      <c r="Q38" s="3"/>
      <c r="R38" s="3"/>
      <c r="S38" s="3"/>
      <c r="T38" s="3"/>
      <c r="U38" s="45"/>
      <c r="V38" s="45"/>
      <c r="W38" s="45"/>
      <c r="X38" s="3"/>
      <c r="Y38" s="3"/>
      <c r="Z38" s="3"/>
      <c r="AA38" s="3"/>
    </row>
    <row r="39" spans="1:27" x14ac:dyDescent="0.3">
      <c r="A39" s="9"/>
      <c r="B39" s="3"/>
      <c r="C39" s="3"/>
      <c r="D39" s="3"/>
      <c r="E39" s="3"/>
      <c r="F39" s="3"/>
      <c r="G39" s="3"/>
      <c r="H39" s="3"/>
      <c r="I39" s="3"/>
      <c r="J39" s="3"/>
      <c r="K39" s="3"/>
      <c r="L39" s="3"/>
      <c r="M39" s="3"/>
      <c r="N39" s="3"/>
      <c r="O39" s="3"/>
      <c r="P39" s="3"/>
      <c r="Q39" s="3"/>
      <c r="R39" s="3"/>
      <c r="S39" s="3"/>
      <c r="T39" s="3"/>
      <c r="U39" s="45"/>
      <c r="V39" s="45"/>
      <c r="W39" s="45"/>
      <c r="X39" s="3"/>
      <c r="Y39" s="3"/>
      <c r="Z39" s="3"/>
      <c r="AA39" s="3"/>
    </row>
    <row r="40" spans="1:27" x14ac:dyDescent="0.3">
      <c r="A40" s="9"/>
      <c r="B40" s="3"/>
      <c r="C40" s="3"/>
      <c r="D40" s="3"/>
      <c r="E40" s="3"/>
      <c r="F40" s="3"/>
      <c r="G40" s="3"/>
      <c r="H40" s="3"/>
      <c r="I40" s="3"/>
      <c r="J40" s="3"/>
      <c r="K40" s="3"/>
      <c r="L40" s="3"/>
      <c r="M40" s="3"/>
      <c r="N40" s="3"/>
      <c r="O40" s="3"/>
      <c r="P40" s="3"/>
      <c r="Q40" s="3"/>
      <c r="R40" s="3"/>
      <c r="S40" s="3"/>
      <c r="T40" s="3"/>
      <c r="U40" s="45"/>
      <c r="V40" s="45"/>
      <c r="W40" s="45"/>
      <c r="X40" s="3"/>
      <c r="Y40" s="3"/>
      <c r="Z40" s="3"/>
      <c r="AA40" s="3"/>
    </row>
    <row r="41" spans="1:27" x14ac:dyDescent="0.3">
      <c r="A41" s="9"/>
      <c r="B41" s="3"/>
      <c r="C41" s="3"/>
      <c r="D41" s="3"/>
      <c r="E41" s="3"/>
      <c r="F41" s="3"/>
      <c r="G41" s="3"/>
      <c r="H41" s="3"/>
      <c r="I41" s="3"/>
      <c r="J41" s="3"/>
      <c r="K41" s="3"/>
      <c r="L41" s="3"/>
      <c r="M41" s="3"/>
      <c r="N41" s="3"/>
      <c r="O41" s="3"/>
      <c r="P41" s="3"/>
      <c r="Q41" s="3"/>
      <c r="R41" s="3"/>
      <c r="S41" s="3"/>
      <c r="T41" s="3"/>
      <c r="U41" s="45"/>
      <c r="V41" s="45"/>
      <c r="W41" s="45"/>
      <c r="X41" s="3"/>
      <c r="Y41" s="3"/>
      <c r="Z41" s="3"/>
      <c r="AA41" s="3"/>
    </row>
    <row r="42" spans="1:27" x14ac:dyDescent="0.3">
      <c r="A42" s="9"/>
      <c r="B42" s="3"/>
      <c r="C42" s="3"/>
      <c r="D42" s="3"/>
      <c r="E42" s="3"/>
      <c r="F42" s="3"/>
      <c r="G42" s="3"/>
      <c r="H42" s="3"/>
      <c r="I42" s="3"/>
      <c r="J42" s="3"/>
      <c r="K42" s="3"/>
      <c r="L42" s="3"/>
      <c r="M42" s="3"/>
      <c r="N42" s="3"/>
      <c r="O42" s="3"/>
      <c r="P42" s="3"/>
      <c r="Q42" s="3"/>
      <c r="R42" s="3"/>
      <c r="S42" s="3"/>
      <c r="T42" s="3"/>
      <c r="U42" s="45"/>
      <c r="V42" s="45"/>
      <c r="W42" s="45"/>
      <c r="X42" s="3"/>
      <c r="Y42" s="3"/>
      <c r="Z42" s="3"/>
      <c r="AA42" s="3"/>
    </row>
    <row r="43" spans="1:27" x14ac:dyDescent="0.3">
      <c r="A43" s="9"/>
      <c r="B43" s="3"/>
      <c r="C43" s="3"/>
      <c r="D43" s="3"/>
      <c r="E43" s="3"/>
      <c r="F43" s="3"/>
      <c r="G43" s="3"/>
      <c r="H43" s="3"/>
      <c r="I43" s="3"/>
      <c r="J43" s="3"/>
      <c r="K43" s="3"/>
      <c r="L43" s="3"/>
      <c r="M43" s="3"/>
      <c r="N43" s="3"/>
      <c r="O43" s="3"/>
      <c r="P43" s="3"/>
      <c r="Q43" s="3"/>
      <c r="R43" s="3"/>
      <c r="S43" s="3"/>
      <c r="T43" s="3"/>
      <c r="U43" s="45"/>
      <c r="V43" s="45"/>
      <c r="W43" s="45"/>
      <c r="X43" s="3"/>
      <c r="Y43" s="3"/>
      <c r="Z43" s="3"/>
      <c r="AA43" s="3"/>
    </row>
    <row r="44" spans="1:27" x14ac:dyDescent="0.3">
      <c r="A44" s="3"/>
      <c r="B44" s="3"/>
      <c r="C44" s="3"/>
      <c r="D44" s="3"/>
      <c r="E44" s="3"/>
      <c r="F44" s="3"/>
      <c r="G44" s="3"/>
      <c r="H44" s="3"/>
      <c r="I44" s="3"/>
      <c r="J44" s="3"/>
      <c r="K44" s="3"/>
      <c r="L44" s="3"/>
      <c r="M44" s="3"/>
      <c r="N44" s="3"/>
      <c r="O44" s="3"/>
      <c r="P44" s="3"/>
      <c r="Q44" s="3"/>
      <c r="R44" s="3"/>
      <c r="S44" s="3"/>
      <c r="T44" s="3"/>
      <c r="U44" s="45"/>
      <c r="V44" s="45"/>
      <c r="W44" s="45"/>
      <c r="X44" s="3"/>
      <c r="Y44" s="3"/>
      <c r="Z44" s="3"/>
      <c r="AA44" s="3"/>
    </row>
    <row r="45" spans="1:27" x14ac:dyDescent="0.3">
      <c r="A45" s="3"/>
      <c r="B45" s="3"/>
      <c r="C45" s="3"/>
      <c r="D45" s="3"/>
      <c r="E45" s="3"/>
      <c r="F45" s="3"/>
      <c r="G45" s="3"/>
      <c r="H45" s="3"/>
      <c r="I45" s="3"/>
      <c r="J45" s="3"/>
      <c r="K45" s="3"/>
      <c r="L45" s="3"/>
      <c r="M45" s="3"/>
      <c r="N45" s="3"/>
      <c r="O45" s="3"/>
      <c r="P45" s="3"/>
      <c r="Q45" s="3"/>
      <c r="R45" s="3"/>
      <c r="S45" s="3"/>
      <c r="T45" s="3"/>
      <c r="U45" s="45"/>
      <c r="V45" s="45"/>
      <c r="W45" s="45"/>
      <c r="X45" s="3"/>
      <c r="Y45" s="3"/>
      <c r="Z45" s="3"/>
      <c r="AA45" s="3"/>
    </row>
    <row r="46" spans="1:27" x14ac:dyDescent="0.3">
      <c r="A46" s="3"/>
      <c r="B46" s="3"/>
      <c r="C46" s="3"/>
      <c r="D46" s="3"/>
      <c r="E46" s="3"/>
      <c r="F46" s="3"/>
      <c r="G46" s="3"/>
      <c r="H46" s="3"/>
      <c r="I46" s="3"/>
      <c r="J46" s="3"/>
      <c r="K46" s="3"/>
      <c r="L46" s="3"/>
      <c r="M46" s="3"/>
      <c r="N46" s="3"/>
      <c r="O46" s="3"/>
      <c r="P46" s="3"/>
      <c r="Q46" s="3"/>
      <c r="R46" s="3"/>
      <c r="S46" s="3"/>
      <c r="T46" s="3"/>
      <c r="U46" s="45"/>
      <c r="V46" s="45"/>
      <c r="W46" s="45"/>
      <c r="X46" s="3"/>
      <c r="Y46" s="3"/>
      <c r="Z46" s="3"/>
      <c r="AA46" s="3"/>
    </row>
    <row r="47" spans="1:27" x14ac:dyDescent="0.3">
      <c r="A47" s="3"/>
      <c r="B47" s="3"/>
      <c r="C47" s="3"/>
      <c r="D47" s="3"/>
      <c r="E47" s="3"/>
      <c r="F47" s="3"/>
      <c r="G47" s="3"/>
      <c r="H47" s="3"/>
      <c r="I47" s="3"/>
      <c r="J47" s="3"/>
      <c r="K47" s="3"/>
      <c r="L47" s="3"/>
      <c r="M47" s="3"/>
      <c r="N47" s="3"/>
      <c r="O47" s="3"/>
      <c r="P47" s="3"/>
      <c r="Q47" s="3"/>
      <c r="R47" s="3"/>
      <c r="S47" s="3"/>
      <c r="T47" s="3"/>
      <c r="U47" s="45"/>
      <c r="V47" s="45"/>
      <c r="W47" s="45"/>
      <c r="X47" s="3"/>
      <c r="Y47" s="3"/>
      <c r="Z47" s="3"/>
      <c r="AA47" s="3"/>
    </row>
    <row r="48" spans="1:27" x14ac:dyDescent="0.3">
      <c r="A48" s="3"/>
      <c r="B48" s="3"/>
      <c r="C48" s="3"/>
      <c r="D48" s="3"/>
      <c r="E48" s="3"/>
      <c r="F48" s="3"/>
      <c r="G48" s="3"/>
      <c r="H48" s="3"/>
      <c r="I48" s="3"/>
      <c r="J48" s="3"/>
      <c r="K48" s="3"/>
      <c r="L48" s="3"/>
      <c r="M48" s="3"/>
      <c r="N48" s="3"/>
      <c r="O48" s="3"/>
      <c r="P48" s="3"/>
      <c r="Q48" s="3"/>
      <c r="R48" s="3"/>
      <c r="S48" s="3"/>
      <c r="T48" s="3"/>
      <c r="U48" s="45"/>
      <c r="V48" s="45"/>
      <c r="W48" s="45"/>
      <c r="X48" s="3"/>
      <c r="Y48" s="3"/>
      <c r="Z48" s="3"/>
      <c r="AA48" s="3"/>
    </row>
    <row r="49" spans="21:23" s="3" customFormat="1" x14ac:dyDescent="0.3">
      <c r="U49" s="45"/>
      <c r="V49" s="45"/>
      <c r="W49" s="45"/>
    </row>
    <row r="50" spans="21:23" s="3" customFormat="1" x14ac:dyDescent="0.3">
      <c r="U50" s="45"/>
      <c r="V50" s="45"/>
      <c r="W50" s="45"/>
    </row>
    <row r="51" spans="21:23" s="3" customFormat="1" x14ac:dyDescent="0.3">
      <c r="U51" s="45"/>
      <c r="V51" s="45"/>
      <c r="W51" s="45"/>
    </row>
    <row r="52" spans="21:23" s="3" customFormat="1" x14ac:dyDescent="0.3">
      <c r="U52" s="45"/>
      <c r="V52" s="45"/>
      <c r="W52" s="45"/>
    </row>
    <row r="53" spans="21:23" s="3" customFormat="1" x14ac:dyDescent="0.3">
      <c r="U53" s="45"/>
      <c r="V53" s="45"/>
      <c r="W53" s="45"/>
    </row>
    <row r="54" spans="21:23" s="3" customFormat="1" x14ac:dyDescent="0.3">
      <c r="U54" s="45"/>
      <c r="V54" s="45"/>
      <c r="W54" s="45"/>
    </row>
    <row r="55" spans="21:23" s="3" customFormat="1" x14ac:dyDescent="0.3">
      <c r="U55" s="45"/>
      <c r="V55" s="45"/>
      <c r="W55" s="45"/>
    </row>
    <row r="56" spans="21:23" s="3" customFormat="1" x14ac:dyDescent="0.3">
      <c r="U56" s="45"/>
      <c r="V56" s="45"/>
      <c r="W56" s="45"/>
    </row>
    <row r="57" spans="21:23" s="3" customFormat="1" x14ac:dyDescent="0.3">
      <c r="U57" s="45"/>
      <c r="V57" s="45"/>
      <c r="W57" s="45"/>
    </row>
    <row r="58" spans="21:23" s="3" customFormat="1" x14ac:dyDescent="0.3">
      <c r="U58" s="45"/>
      <c r="V58" s="45"/>
      <c r="W58" s="45"/>
    </row>
    <row r="59" spans="21:23" s="3" customFormat="1" x14ac:dyDescent="0.3">
      <c r="U59" s="45"/>
      <c r="V59" s="45"/>
      <c r="W59" s="45"/>
    </row>
    <row r="60" spans="21:23" s="3" customFormat="1" x14ac:dyDescent="0.3">
      <c r="U60" s="45"/>
      <c r="V60" s="45"/>
      <c r="W60" s="45"/>
    </row>
    <row r="61" spans="21:23" s="3" customFormat="1" x14ac:dyDescent="0.3">
      <c r="U61" s="45"/>
      <c r="V61" s="45"/>
      <c r="W61" s="45"/>
    </row>
    <row r="62" spans="21:23" s="3" customFormat="1" x14ac:dyDescent="0.3">
      <c r="U62" s="45"/>
      <c r="V62" s="45"/>
      <c r="W62" s="45"/>
    </row>
    <row r="63" spans="21:23" s="3" customFormat="1" x14ac:dyDescent="0.3">
      <c r="U63" s="45"/>
      <c r="V63" s="45"/>
      <c r="W63" s="45"/>
    </row>
    <row r="64" spans="21:23" s="3" customFormat="1" x14ac:dyDescent="0.3">
      <c r="U64" s="45"/>
      <c r="V64" s="45"/>
      <c r="W64" s="45"/>
    </row>
    <row r="65" spans="21:23" s="3" customFormat="1" x14ac:dyDescent="0.3">
      <c r="U65" s="45"/>
      <c r="V65" s="45"/>
      <c r="W65" s="45"/>
    </row>
    <row r="66" spans="21:23" s="3" customFormat="1" x14ac:dyDescent="0.3">
      <c r="U66" s="45"/>
      <c r="V66" s="45"/>
      <c r="W66" s="45"/>
    </row>
    <row r="67" spans="21:23" s="3" customFormat="1" x14ac:dyDescent="0.3">
      <c r="U67" s="45"/>
      <c r="V67" s="45"/>
      <c r="W67" s="45"/>
    </row>
    <row r="68" spans="21:23" s="3" customFormat="1" x14ac:dyDescent="0.3">
      <c r="U68" s="45"/>
      <c r="V68" s="45"/>
      <c r="W68" s="45"/>
    </row>
    <row r="69" spans="21:23" s="3" customFormat="1" x14ac:dyDescent="0.3">
      <c r="U69" s="45"/>
      <c r="V69" s="45"/>
      <c r="W69" s="45"/>
    </row>
    <row r="70" spans="21:23" s="3" customFormat="1" x14ac:dyDescent="0.3">
      <c r="U70" s="45"/>
      <c r="V70" s="45"/>
      <c r="W70" s="45"/>
    </row>
    <row r="71" spans="21:23" s="3" customFormat="1" x14ac:dyDescent="0.3">
      <c r="U71" s="45"/>
      <c r="V71" s="45"/>
      <c r="W71" s="45"/>
    </row>
    <row r="72" spans="21:23" s="3" customFormat="1" x14ac:dyDescent="0.3">
      <c r="U72" s="45"/>
      <c r="V72" s="45"/>
      <c r="W72" s="45"/>
    </row>
    <row r="73" spans="21:23" s="3" customFormat="1" x14ac:dyDescent="0.3">
      <c r="U73" s="45"/>
      <c r="V73" s="45"/>
      <c r="W73" s="45"/>
    </row>
    <row r="74" spans="21:23" s="3" customFormat="1" x14ac:dyDescent="0.3">
      <c r="U74" s="45"/>
      <c r="V74" s="45"/>
      <c r="W74" s="45"/>
    </row>
    <row r="75" spans="21:23" s="3" customFormat="1" x14ac:dyDescent="0.3">
      <c r="U75" s="45"/>
      <c r="V75" s="45"/>
      <c r="W75" s="45"/>
    </row>
    <row r="76" spans="21:23" s="3" customFormat="1" x14ac:dyDescent="0.3">
      <c r="U76" s="45"/>
      <c r="V76" s="45"/>
      <c r="W76" s="45"/>
    </row>
    <row r="77" spans="21:23" s="3" customFormat="1" x14ac:dyDescent="0.3">
      <c r="U77" s="45"/>
      <c r="V77" s="45"/>
      <c r="W77" s="45"/>
    </row>
    <row r="78" spans="21:23" s="3" customFormat="1" x14ac:dyDescent="0.3">
      <c r="U78" s="45"/>
      <c r="V78" s="45"/>
      <c r="W78" s="45"/>
    </row>
    <row r="79" spans="21:23" s="3" customFormat="1" x14ac:dyDescent="0.3">
      <c r="U79" s="45"/>
      <c r="V79" s="45"/>
      <c r="W79" s="45"/>
    </row>
    <row r="80" spans="21:23" s="3" customFormat="1" x14ac:dyDescent="0.3">
      <c r="U80" s="45"/>
      <c r="V80" s="45"/>
      <c r="W80" s="45"/>
    </row>
    <row r="81" spans="21:23" s="3" customFormat="1" x14ac:dyDescent="0.3">
      <c r="U81" s="45"/>
      <c r="V81" s="45"/>
      <c r="W81" s="45"/>
    </row>
    <row r="82" spans="21:23" s="3" customFormat="1" x14ac:dyDescent="0.3">
      <c r="U82" s="45"/>
      <c r="V82" s="45"/>
      <c r="W82" s="45"/>
    </row>
    <row r="83" spans="21:23" s="3" customFormat="1" x14ac:dyDescent="0.3">
      <c r="U83" s="45"/>
      <c r="V83" s="45"/>
      <c r="W83" s="45"/>
    </row>
    <row r="84" spans="21:23" s="3" customFormat="1" x14ac:dyDescent="0.3">
      <c r="U84" s="45"/>
      <c r="V84" s="45"/>
      <c r="W84" s="45"/>
    </row>
    <row r="85" spans="21:23" s="3" customFormat="1" x14ac:dyDescent="0.3">
      <c r="U85" s="45"/>
      <c r="V85" s="45"/>
      <c r="W85" s="45"/>
    </row>
    <row r="86" spans="21:23" s="3" customFormat="1" x14ac:dyDescent="0.3">
      <c r="U86" s="45"/>
      <c r="V86" s="45"/>
      <c r="W86" s="45"/>
    </row>
    <row r="87" spans="21:23" s="3" customFormat="1" x14ac:dyDescent="0.3">
      <c r="U87" s="45"/>
      <c r="V87" s="45"/>
      <c r="W87" s="45"/>
    </row>
    <row r="88" spans="21:23" s="3" customFormat="1" x14ac:dyDescent="0.3">
      <c r="U88" s="45"/>
      <c r="V88" s="45"/>
      <c r="W88" s="45"/>
    </row>
    <row r="89" spans="21:23" s="3" customFormat="1" x14ac:dyDescent="0.3">
      <c r="U89" s="45"/>
      <c r="V89" s="45"/>
      <c r="W89" s="45"/>
    </row>
    <row r="90" spans="21:23" s="3" customFormat="1" x14ac:dyDescent="0.3">
      <c r="U90" s="45"/>
      <c r="V90" s="45"/>
      <c r="W90" s="45"/>
    </row>
    <row r="91" spans="21:23" s="3" customFormat="1" x14ac:dyDescent="0.3">
      <c r="U91" s="45"/>
      <c r="V91" s="45"/>
      <c r="W91" s="45"/>
    </row>
    <row r="92" spans="21:23" s="3" customFormat="1" x14ac:dyDescent="0.3">
      <c r="U92" s="45"/>
      <c r="V92" s="45"/>
      <c r="W92" s="45"/>
    </row>
    <row r="93" spans="21:23" s="3" customFormat="1" x14ac:dyDescent="0.3">
      <c r="U93" s="45"/>
      <c r="V93" s="45"/>
      <c r="W93" s="45"/>
    </row>
    <row r="94" spans="21:23" s="3" customFormat="1" x14ac:dyDescent="0.3">
      <c r="U94" s="45"/>
      <c r="V94" s="45"/>
      <c r="W94" s="45"/>
    </row>
    <row r="95" spans="21:23" s="3" customFormat="1" x14ac:dyDescent="0.3">
      <c r="U95" s="45"/>
      <c r="V95" s="45"/>
      <c r="W95" s="45"/>
    </row>
    <row r="96" spans="21:23" s="3" customFormat="1" x14ac:dyDescent="0.3">
      <c r="U96" s="45"/>
      <c r="V96" s="45"/>
      <c r="W96" s="45"/>
    </row>
    <row r="97" spans="21:23" s="3" customFormat="1" x14ac:dyDescent="0.3">
      <c r="U97" s="45"/>
      <c r="V97" s="45"/>
      <c r="W97" s="45"/>
    </row>
    <row r="98" spans="21:23" s="3" customFormat="1" x14ac:dyDescent="0.3">
      <c r="U98" s="45"/>
      <c r="V98" s="45"/>
      <c r="W98" s="45"/>
    </row>
    <row r="99" spans="21:23" s="3" customFormat="1" x14ac:dyDescent="0.3">
      <c r="U99" s="45"/>
      <c r="V99" s="45"/>
      <c r="W99" s="45"/>
    </row>
    <row r="100" spans="21:23" s="3" customFormat="1" x14ac:dyDescent="0.3">
      <c r="U100" s="45"/>
      <c r="V100" s="45"/>
      <c r="W100" s="45"/>
    </row>
    <row r="101" spans="21:23" s="3" customFormat="1" x14ac:dyDescent="0.3">
      <c r="U101" s="45"/>
      <c r="V101" s="45"/>
      <c r="W101" s="45"/>
    </row>
    <row r="102" spans="21:23" s="3" customFormat="1" x14ac:dyDescent="0.3">
      <c r="U102" s="45"/>
      <c r="V102" s="45"/>
      <c r="W102" s="45"/>
    </row>
    <row r="103" spans="21:23" s="3" customFormat="1" x14ac:dyDescent="0.3">
      <c r="U103" s="45"/>
      <c r="V103" s="45"/>
      <c r="W103" s="45"/>
    </row>
    <row r="104" spans="21:23" s="3" customFormat="1" x14ac:dyDescent="0.3">
      <c r="U104" s="45"/>
      <c r="V104" s="45"/>
      <c r="W104" s="45"/>
    </row>
    <row r="105" spans="21:23" s="3" customFormat="1" x14ac:dyDescent="0.3">
      <c r="U105" s="45"/>
      <c r="V105" s="45"/>
      <c r="W105" s="45"/>
    </row>
    <row r="106" spans="21:23" s="3" customFormat="1" x14ac:dyDescent="0.3">
      <c r="U106" s="45"/>
      <c r="V106" s="45"/>
      <c r="W106" s="45"/>
    </row>
    <row r="107" spans="21:23" s="3" customFormat="1" x14ac:dyDescent="0.3">
      <c r="U107" s="45"/>
      <c r="V107" s="45"/>
      <c r="W107" s="45"/>
    </row>
    <row r="108" spans="21:23" s="3" customFormat="1" x14ac:dyDescent="0.3">
      <c r="U108" s="45"/>
      <c r="V108" s="45"/>
      <c r="W108" s="45"/>
    </row>
    <row r="109" spans="21:23" s="3" customFormat="1" x14ac:dyDescent="0.3">
      <c r="U109" s="45"/>
      <c r="V109" s="45"/>
      <c r="W109" s="45"/>
    </row>
    <row r="110" spans="21:23" s="3" customFormat="1" x14ac:dyDescent="0.3">
      <c r="U110" s="45"/>
      <c r="V110" s="45"/>
      <c r="W110" s="45"/>
    </row>
    <row r="111" spans="21:23" s="3" customFormat="1" x14ac:dyDescent="0.3">
      <c r="U111" s="45"/>
      <c r="V111" s="45"/>
      <c r="W111" s="45"/>
    </row>
    <row r="112" spans="21:23" s="3" customFormat="1" x14ac:dyDescent="0.3">
      <c r="U112" s="45"/>
      <c r="V112" s="45"/>
      <c r="W112" s="45"/>
    </row>
    <row r="113" spans="21:23" s="3" customFormat="1" x14ac:dyDescent="0.3">
      <c r="U113" s="45"/>
      <c r="V113" s="45"/>
      <c r="W113" s="45"/>
    </row>
    <row r="114" spans="21:23" s="3" customFormat="1" x14ac:dyDescent="0.3">
      <c r="U114" s="45"/>
      <c r="V114" s="45"/>
      <c r="W114" s="45"/>
    </row>
    <row r="115" spans="21:23" s="3" customFormat="1" x14ac:dyDescent="0.3">
      <c r="U115" s="45"/>
      <c r="V115" s="45"/>
      <c r="W115" s="45"/>
    </row>
    <row r="116" spans="21:23" s="3" customFormat="1" x14ac:dyDescent="0.3">
      <c r="U116" s="45"/>
      <c r="V116" s="45"/>
      <c r="W116" s="45"/>
    </row>
    <row r="117" spans="21:23" s="3" customFormat="1" x14ac:dyDescent="0.3">
      <c r="U117" s="45"/>
      <c r="V117" s="45"/>
      <c r="W117" s="45"/>
    </row>
    <row r="118" spans="21:23" s="3" customFormat="1" x14ac:dyDescent="0.3">
      <c r="U118" s="45"/>
      <c r="V118" s="45"/>
      <c r="W118" s="45"/>
    </row>
    <row r="119" spans="21:23" s="3" customFormat="1" x14ac:dyDescent="0.3">
      <c r="U119" s="45"/>
      <c r="V119" s="45"/>
      <c r="W119" s="45"/>
    </row>
    <row r="120" spans="21:23" s="3" customFormat="1" x14ac:dyDescent="0.3">
      <c r="U120" s="45"/>
      <c r="V120" s="45"/>
      <c r="W120" s="45"/>
    </row>
    <row r="121" spans="21:23" s="3" customFormat="1" x14ac:dyDescent="0.3">
      <c r="U121" s="45"/>
      <c r="V121" s="45"/>
      <c r="W121" s="45"/>
    </row>
    <row r="122" spans="21:23" s="3" customFormat="1" x14ac:dyDescent="0.3">
      <c r="U122" s="45"/>
      <c r="V122" s="45"/>
      <c r="W122" s="45"/>
    </row>
    <row r="123" spans="21:23" s="3" customFormat="1" x14ac:dyDescent="0.3">
      <c r="U123" s="45"/>
      <c r="V123" s="45"/>
      <c r="W123" s="45"/>
    </row>
    <row r="124" spans="21:23" s="3" customFormat="1" x14ac:dyDescent="0.3">
      <c r="U124" s="45"/>
      <c r="V124" s="45"/>
      <c r="W124" s="45"/>
    </row>
    <row r="125" spans="21:23" s="3" customFormat="1" x14ac:dyDescent="0.3">
      <c r="U125" s="45"/>
      <c r="V125" s="45"/>
      <c r="W125" s="45"/>
    </row>
    <row r="126" spans="21:23" s="3" customFormat="1" x14ac:dyDescent="0.3">
      <c r="U126" s="45"/>
      <c r="V126" s="45"/>
      <c r="W126" s="45"/>
    </row>
    <row r="127" spans="21:23" s="3" customFormat="1" x14ac:dyDescent="0.3">
      <c r="U127" s="45"/>
      <c r="V127" s="45"/>
      <c r="W127" s="45"/>
    </row>
    <row r="128" spans="21:23" s="3" customFormat="1" x14ac:dyDescent="0.3">
      <c r="U128" s="45"/>
      <c r="V128" s="45"/>
      <c r="W128" s="45"/>
    </row>
    <row r="129" spans="21:23" s="3" customFormat="1" x14ac:dyDescent="0.3">
      <c r="U129" s="45"/>
      <c r="V129" s="45"/>
      <c r="W129" s="45"/>
    </row>
    <row r="130" spans="21:23" s="3" customFormat="1" x14ac:dyDescent="0.3">
      <c r="U130" s="45"/>
      <c r="V130" s="45"/>
      <c r="W130" s="45"/>
    </row>
    <row r="131" spans="21:23" s="3" customFormat="1" x14ac:dyDescent="0.3">
      <c r="U131" s="45"/>
      <c r="V131" s="45"/>
      <c r="W131" s="45"/>
    </row>
    <row r="132" spans="21:23" s="3" customFormat="1" x14ac:dyDescent="0.3">
      <c r="U132" s="45"/>
      <c r="V132" s="45"/>
      <c r="W132" s="45"/>
    </row>
    <row r="133" spans="21:23" s="3" customFormat="1" x14ac:dyDescent="0.3">
      <c r="U133" s="45"/>
      <c r="V133" s="45"/>
      <c r="W133" s="45"/>
    </row>
    <row r="134" spans="21:23" s="3" customFormat="1" x14ac:dyDescent="0.3">
      <c r="U134" s="45"/>
      <c r="V134" s="45"/>
      <c r="W134" s="45"/>
    </row>
    <row r="135" spans="21:23" s="3" customFormat="1" x14ac:dyDescent="0.3">
      <c r="U135" s="45"/>
      <c r="V135" s="45"/>
      <c r="W135" s="45"/>
    </row>
    <row r="136" spans="21:23" s="3" customFormat="1" x14ac:dyDescent="0.3">
      <c r="U136" s="45"/>
      <c r="V136" s="45"/>
      <c r="W136" s="45"/>
    </row>
    <row r="137" spans="21:23" s="3" customFormat="1" x14ac:dyDescent="0.3">
      <c r="U137" s="45"/>
      <c r="V137" s="45"/>
      <c r="W137" s="45"/>
    </row>
    <row r="138" spans="21:23" s="3" customFormat="1" x14ac:dyDescent="0.3">
      <c r="U138" s="45"/>
      <c r="V138" s="45"/>
      <c r="W138" s="45"/>
    </row>
    <row r="139" spans="21:23" s="3" customFormat="1" x14ac:dyDescent="0.3">
      <c r="U139" s="45"/>
      <c r="V139" s="45"/>
      <c r="W139" s="45"/>
    </row>
    <row r="140" spans="21:23" s="3" customFormat="1" x14ac:dyDescent="0.3">
      <c r="U140" s="45"/>
      <c r="V140" s="45"/>
      <c r="W140" s="45"/>
    </row>
    <row r="141" spans="21:23" s="3" customFormat="1" x14ac:dyDescent="0.3">
      <c r="U141" s="45"/>
      <c r="V141" s="45"/>
      <c r="W141" s="45"/>
    </row>
    <row r="142" spans="21:23" s="3" customFormat="1" x14ac:dyDescent="0.3">
      <c r="U142" s="45"/>
      <c r="V142" s="45"/>
      <c r="W142" s="45"/>
    </row>
    <row r="143" spans="21:23" s="3" customFormat="1" x14ac:dyDescent="0.3">
      <c r="U143" s="45"/>
      <c r="V143" s="45"/>
      <c r="W143" s="45"/>
    </row>
    <row r="144" spans="21:23" s="3" customFormat="1" x14ac:dyDescent="0.3">
      <c r="U144" s="45"/>
      <c r="V144" s="45"/>
      <c r="W144" s="45"/>
    </row>
    <row r="145" spans="21:23" s="3" customFormat="1" x14ac:dyDescent="0.3">
      <c r="U145" s="45"/>
      <c r="V145" s="45"/>
      <c r="W145" s="45"/>
    </row>
    <row r="146" spans="21:23" s="3" customFormat="1" x14ac:dyDescent="0.3">
      <c r="U146" s="45"/>
      <c r="V146" s="45"/>
      <c r="W146" s="45"/>
    </row>
    <row r="147" spans="21:23" s="3" customFormat="1" x14ac:dyDescent="0.3">
      <c r="U147" s="45"/>
      <c r="V147" s="45"/>
      <c r="W147" s="45"/>
    </row>
    <row r="148" spans="21:23" s="3" customFormat="1" x14ac:dyDescent="0.3">
      <c r="U148" s="45"/>
      <c r="V148" s="45"/>
      <c r="W148" s="45"/>
    </row>
    <row r="149" spans="21:23" s="3" customFormat="1" x14ac:dyDescent="0.3">
      <c r="U149" s="45"/>
      <c r="V149" s="45"/>
      <c r="W149" s="45"/>
    </row>
    <row r="150" spans="21:23" s="3" customFormat="1" x14ac:dyDescent="0.3">
      <c r="U150" s="45"/>
      <c r="V150" s="45"/>
      <c r="W150" s="45"/>
    </row>
    <row r="151" spans="21:23" s="3" customFormat="1" x14ac:dyDescent="0.3">
      <c r="U151" s="45"/>
      <c r="V151" s="45"/>
      <c r="W151" s="45"/>
    </row>
    <row r="152" spans="21:23" s="3" customFormat="1" x14ac:dyDescent="0.3">
      <c r="U152" s="45"/>
      <c r="V152" s="45"/>
      <c r="W152" s="45"/>
    </row>
    <row r="153" spans="21:23" s="3" customFormat="1" x14ac:dyDescent="0.3">
      <c r="U153" s="45"/>
      <c r="V153" s="45"/>
      <c r="W153" s="45"/>
    </row>
    <row r="154" spans="21:23" s="3" customFormat="1" x14ac:dyDescent="0.3">
      <c r="U154" s="45"/>
      <c r="V154" s="45"/>
      <c r="W154" s="45"/>
    </row>
    <row r="155" spans="21:23" s="3" customFormat="1" x14ac:dyDescent="0.3">
      <c r="U155" s="45"/>
      <c r="V155" s="45"/>
      <c r="W155" s="45"/>
    </row>
    <row r="156" spans="21:23" s="3" customFormat="1" x14ac:dyDescent="0.3">
      <c r="U156" s="45"/>
      <c r="V156" s="45"/>
      <c r="W156" s="45"/>
    </row>
    <row r="157" spans="21:23" s="3" customFormat="1" x14ac:dyDescent="0.3">
      <c r="U157" s="45"/>
      <c r="V157" s="45"/>
      <c r="W157" s="45"/>
    </row>
    <row r="158" spans="21:23" s="3" customFormat="1" x14ac:dyDescent="0.3">
      <c r="U158" s="45"/>
      <c r="V158" s="45"/>
      <c r="W158" s="45"/>
    </row>
    <row r="159" spans="21:23" s="3" customFormat="1" x14ac:dyDescent="0.3">
      <c r="U159" s="45"/>
      <c r="V159" s="45"/>
      <c r="W159" s="45"/>
    </row>
    <row r="160" spans="21:23" s="3" customFormat="1" x14ac:dyDescent="0.3">
      <c r="U160" s="45"/>
      <c r="V160" s="45"/>
      <c r="W160" s="45"/>
    </row>
    <row r="161" spans="21:23" s="3" customFormat="1" x14ac:dyDescent="0.3">
      <c r="U161" s="45"/>
      <c r="V161" s="45"/>
      <c r="W161" s="45"/>
    </row>
    <row r="162" spans="21:23" s="3" customFormat="1" x14ac:dyDescent="0.3">
      <c r="U162" s="45"/>
      <c r="V162" s="45"/>
      <c r="W162" s="45"/>
    </row>
    <row r="163" spans="21:23" s="3" customFormat="1" x14ac:dyDescent="0.3">
      <c r="U163" s="45"/>
      <c r="V163" s="45"/>
      <c r="W163" s="45"/>
    </row>
    <row r="164" spans="21:23" s="3" customFormat="1" x14ac:dyDescent="0.3">
      <c r="U164" s="45"/>
      <c r="V164" s="45"/>
      <c r="W164" s="45"/>
    </row>
    <row r="165" spans="21:23" s="3" customFormat="1" x14ac:dyDescent="0.3">
      <c r="U165" s="45"/>
      <c r="V165" s="45"/>
      <c r="W165" s="45"/>
    </row>
    <row r="166" spans="21:23" s="3" customFormat="1" x14ac:dyDescent="0.3">
      <c r="U166" s="45"/>
      <c r="V166" s="45"/>
      <c r="W166" s="45"/>
    </row>
    <row r="167" spans="21:23" s="3" customFormat="1" x14ac:dyDescent="0.3">
      <c r="U167" s="45"/>
      <c r="V167" s="45"/>
      <c r="W167" s="45"/>
    </row>
    <row r="168" spans="21:23" s="3" customFormat="1" x14ac:dyDescent="0.3">
      <c r="U168" s="45"/>
      <c r="V168" s="45"/>
      <c r="W168" s="45"/>
    </row>
    <row r="169" spans="21:23" s="3" customFormat="1" x14ac:dyDescent="0.3">
      <c r="U169" s="45"/>
      <c r="V169" s="45"/>
      <c r="W169" s="45"/>
    </row>
    <row r="170" spans="21:23" s="3" customFormat="1" x14ac:dyDescent="0.3">
      <c r="U170" s="45"/>
      <c r="V170" s="45"/>
      <c r="W170" s="45"/>
    </row>
    <row r="171" spans="21:23" s="3" customFormat="1" x14ac:dyDescent="0.3">
      <c r="U171" s="45"/>
      <c r="V171" s="45"/>
      <c r="W171" s="45"/>
    </row>
    <row r="172" spans="21:23" s="3" customFormat="1" x14ac:dyDescent="0.3">
      <c r="U172" s="45"/>
      <c r="V172" s="45"/>
      <c r="W172" s="45"/>
    </row>
    <row r="173" spans="21:23" s="3" customFormat="1" x14ac:dyDescent="0.3">
      <c r="U173" s="45"/>
      <c r="V173" s="45"/>
      <c r="W173" s="45"/>
    </row>
    <row r="174" spans="21:23" s="3" customFormat="1" x14ac:dyDescent="0.3">
      <c r="U174" s="45"/>
      <c r="V174" s="45"/>
      <c r="W174" s="45"/>
    </row>
    <row r="175" spans="21:23" s="3" customFormat="1" x14ac:dyDescent="0.3">
      <c r="U175" s="45"/>
      <c r="V175" s="45"/>
      <c r="W175" s="45"/>
    </row>
    <row r="176" spans="21:23" s="3" customFormat="1" x14ac:dyDescent="0.3">
      <c r="U176" s="45"/>
      <c r="V176" s="45"/>
      <c r="W176" s="45"/>
    </row>
    <row r="177" spans="21:23" s="3" customFormat="1" x14ac:dyDescent="0.3">
      <c r="U177" s="45"/>
      <c r="V177" s="45"/>
      <c r="W177" s="45"/>
    </row>
    <row r="178" spans="21:23" s="3" customFormat="1" x14ac:dyDescent="0.3">
      <c r="U178" s="45"/>
      <c r="V178" s="45"/>
      <c r="W178" s="45"/>
    </row>
    <row r="179" spans="21:23" s="3" customFormat="1" x14ac:dyDescent="0.3">
      <c r="U179" s="45"/>
      <c r="V179" s="45"/>
      <c r="W179" s="45"/>
    </row>
    <row r="180" spans="21:23" s="3" customFormat="1" x14ac:dyDescent="0.3">
      <c r="U180" s="45"/>
      <c r="V180" s="45"/>
      <c r="W180" s="45"/>
    </row>
    <row r="181" spans="21:23" s="3" customFormat="1" x14ac:dyDescent="0.3">
      <c r="U181" s="45"/>
      <c r="V181" s="45"/>
      <c r="W181" s="45"/>
    </row>
    <row r="182" spans="21:23" s="3" customFormat="1" x14ac:dyDescent="0.3">
      <c r="U182" s="45"/>
      <c r="V182" s="45"/>
      <c r="W182" s="45"/>
    </row>
    <row r="183" spans="21:23" s="3" customFormat="1" x14ac:dyDescent="0.3">
      <c r="U183" s="45"/>
      <c r="V183" s="45"/>
      <c r="W183" s="45"/>
    </row>
    <row r="184" spans="21:23" s="3" customFormat="1" x14ac:dyDescent="0.3">
      <c r="U184" s="45"/>
      <c r="V184" s="45"/>
      <c r="W184" s="45"/>
    </row>
    <row r="185" spans="21:23" s="3" customFormat="1" x14ac:dyDescent="0.3">
      <c r="U185" s="45"/>
      <c r="V185" s="45"/>
      <c r="W185" s="45"/>
    </row>
    <row r="186" spans="21:23" s="3" customFormat="1" x14ac:dyDescent="0.3">
      <c r="U186" s="45"/>
      <c r="V186" s="45"/>
      <c r="W186" s="45"/>
    </row>
    <row r="187" spans="21:23" s="3" customFormat="1" x14ac:dyDescent="0.3">
      <c r="U187" s="45"/>
      <c r="V187" s="45"/>
      <c r="W187" s="45"/>
    </row>
    <row r="188" spans="21:23" s="3" customFormat="1" x14ac:dyDescent="0.3">
      <c r="U188" s="45"/>
      <c r="V188" s="45"/>
      <c r="W188" s="45"/>
    </row>
    <row r="189" spans="21:23" s="3" customFormat="1" x14ac:dyDescent="0.3">
      <c r="U189" s="45"/>
      <c r="V189" s="45"/>
      <c r="W189" s="45"/>
    </row>
    <row r="190" spans="21:23" s="3" customFormat="1" x14ac:dyDescent="0.3">
      <c r="U190" s="45"/>
      <c r="V190" s="45"/>
      <c r="W190" s="45"/>
    </row>
    <row r="191" spans="21:23" s="3" customFormat="1" x14ac:dyDescent="0.3">
      <c r="U191" s="45"/>
      <c r="V191" s="45"/>
      <c r="W191" s="45"/>
    </row>
    <row r="192" spans="21:23" s="3" customFormat="1" x14ac:dyDescent="0.3">
      <c r="U192" s="45"/>
      <c r="V192" s="45"/>
      <c r="W192" s="45"/>
    </row>
    <row r="193" spans="21:23" s="3" customFormat="1" x14ac:dyDescent="0.3">
      <c r="U193" s="45"/>
      <c r="V193" s="45"/>
      <c r="W193" s="45"/>
    </row>
    <row r="194" spans="21:23" s="3" customFormat="1" x14ac:dyDescent="0.3">
      <c r="U194" s="45"/>
      <c r="V194" s="45"/>
      <c r="W194" s="45"/>
    </row>
    <row r="195" spans="21:23" s="3" customFormat="1" x14ac:dyDescent="0.3">
      <c r="U195" s="45"/>
      <c r="V195" s="45"/>
      <c r="W195" s="45"/>
    </row>
    <row r="196" spans="21:23" s="3" customFormat="1" x14ac:dyDescent="0.3">
      <c r="U196" s="45"/>
      <c r="V196" s="45"/>
      <c r="W196" s="45"/>
    </row>
    <row r="197" spans="21:23" s="3" customFormat="1" x14ac:dyDescent="0.3">
      <c r="U197" s="45"/>
      <c r="V197" s="45"/>
      <c r="W197" s="45"/>
    </row>
    <row r="198" spans="21:23" s="3" customFormat="1" x14ac:dyDescent="0.3">
      <c r="U198" s="45"/>
      <c r="V198" s="45"/>
      <c r="W198" s="45"/>
    </row>
    <row r="199" spans="21:23" s="3" customFormat="1" x14ac:dyDescent="0.3">
      <c r="U199" s="45"/>
      <c r="V199" s="45"/>
      <c r="W199" s="45"/>
    </row>
    <row r="200" spans="21:23" s="3" customFormat="1" x14ac:dyDescent="0.3">
      <c r="U200" s="45"/>
      <c r="V200" s="45"/>
      <c r="W200" s="45"/>
    </row>
    <row r="201" spans="21:23" s="3" customFormat="1" x14ac:dyDescent="0.3">
      <c r="U201" s="45"/>
      <c r="V201" s="45"/>
      <c r="W201" s="45"/>
    </row>
    <row r="202" spans="21:23" s="3" customFormat="1" x14ac:dyDescent="0.3">
      <c r="U202" s="45"/>
      <c r="V202" s="45"/>
      <c r="W202" s="45"/>
    </row>
    <row r="203" spans="21:23" s="3" customFormat="1" x14ac:dyDescent="0.3">
      <c r="U203" s="45"/>
      <c r="V203" s="45"/>
      <c r="W203" s="45"/>
    </row>
    <row r="204" spans="21:23" s="3" customFormat="1" x14ac:dyDescent="0.3">
      <c r="U204" s="45"/>
      <c r="V204" s="45"/>
      <c r="W204" s="45"/>
    </row>
    <row r="205" spans="21:23" s="3" customFormat="1" x14ac:dyDescent="0.3">
      <c r="U205" s="45"/>
      <c r="V205" s="45"/>
      <c r="W205" s="45"/>
    </row>
    <row r="206" spans="21:23" s="3" customFormat="1" x14ac:dyDescent="0.3">
      <c r="U206" s="45"/>
      <c r="V206" s="45"/>
      <c r="W206" s="45"/>
    </row>
    <row r="207" spans="21:23" s="3" customFormat="1" x14ac:dyDescent="0.3">
      <c r="U207" s="45"/>
      <c r="V207" s="45"/>
      <c r="W207" s="45"/>
    </row>
    <row r="208" spans="21:23" s="3" customFormat="1" x14ac:dyDescent="0.3">
      <c r="U208" s="45"/>
      <c r="V208" s="45"/>
      <c r="W208" s="45"/>
    </row>
    <row r="209" spans="21:23" s="3" customFormat="1" x14ac:dyDescent="0.3">
      <c r="U209" s="45"/>
      <c r="V209" s="45"/>
      <c r="W209" s="45"/>
    </row>
    <row r="210" spans="21:23" s="3" customFormat="1" x14ac:dyDescent="0.3">
      <c r="U210" s="45"/>
      <c r="V210" s="45"/>
      <c r="W210" s="45"/>
    </row>
    <row r="211" spans="21:23" s="3" customFormat="1" x14ac:dyDescent="0.3">
      <c r="U211" s="45"/>
      <c r="V211" s="45"/>
      <c r="W211" s="45"/>
    </row>
    <row r="212" spans="21:23" s="3" customFormat="1" x14ac:dyDescent="0.3">
      <c r="U212" s="45"/>
      <c r="V212" s="45"/>
      <c r="W212" s="45"/>
    </row>
    <row r="213" spans="21:23" s="3" customFormat="1" x14ac:dyDescent="0.3">
      <c r="U213" s="45"/>
      <c r="V213" s="45"/>
      <c r="W213" s="45"/>
    </row>
    <row r="214" spans="21:23" s="3" customFormat="1" x14ac:dyDescent="0.3">
      <c r="U214" s="45"/>
      <c r="V214" s="45"/>
      <c r="W214" s="45"/>
    </row>
    <row r="215" spans="21:23" s="3" customFormat="1" x14ac:dyDescent="0.3">
      <c r="U215" s="45"/>
      <c r="V215" s="45"/>
      <c r="W215" s="45"/>
    </row>
    <row r="216" spans="21:23" s="3" customFormat="1" x14ac:dyDescent="0.3">
      <c r="U216" s="45"/>
      <c r="V216" s="45"/>
      <c r="W216" s="45"/>
    </row>
    <row r="217" spans="21:23" s="3" customFormat="1" x14ac:dyDescent="0.3">
      <c r="U217" s="45"/>
      <c r="V217" s="45"/>
      <c r="W217" s="45"/>
    </row>
    <row r="218" spans="21:23" s="3" customFormat="1" x14ac:dyDescent="0.3">
      <c r="U218" s="45"/>
      <c r="V218" s="45"/>
      <c r="W218" s="45"/>
    </row>
    <row r="219" spans="21:23" s="3" customFormat="1" x14ac:dyDescent="0.3">
      <c r="U219" s="45"/>
      <c r="V219" s="45"/>
      <c r="W219" s="45"/>
    </row>
    <row r="220" spans="21:23" s="3" customFormat="1" x14ac:dyDescent="0.3">
      <c r="U220" s="45"/>
      <c r="V220" s="45"/>
      <c r="W220" s="45"/>
    </row>
    <row r="221" spans="21:23" s="3" customFormat="1" x14ac:dyDescent="0.3">
      <c r="U221" s="45"/>
      <c r="V221" s="45"/>
      <c r="W221" s="45"/>
    </row>
    <row r="222" spans="21:23" s="3" customFormat="1" x14ac:dyDescent="0.3">
      <c r="U222" s="45"/>
      <c r="V222" s="45"/>
      <c r="W222" s="45"/>
    </row>
    <row r="223" spans="21:23" s="3" customFormat="1" x14ac:dyDescent="0.3">
      <c r="U223" s="45"/>
      <c r="V223" s="45"/>
      <c r="W223" s="45"/>
    </row>
    <row r="224" spans="21:23" s="3" customFormat="1" x14ac:dyDescent="0.3">
      <c r="U224" s="45"/>
      <c r="V224" s="45"/>
      <c r="W224" s="45"/>
    </row>
    <row r="225" spans="21:23" s="3" customFormat="1" x14ac:dyDescent="0.3">
      <c r="U225" s="45"/>
      <c r="V225" s="45"/>
      <c r="W225" s="45"/>
    </row>
    <row r="226" spans="21:23" s="3" customFormat="1" x14ac:dyDescent="0.3">
      <c r="U226" s="45"/>
      <c r="V226" s="45"/>
      <c r="W226" s="45"/>
    </row>
    <row r="227" spans="21:23" s="3" customFormat="1" x14ac:dyDescent="0.3">
      <c r="U227" s="45"/>
      <c r="V227" s="45"/>
      <c r="W227" s="45"/>
    </row>
    <row r="228" spans="21:23" s="3" customFormat="1" x14ac:dyDescent="0.3">
      <c r="U228" s="45"/>
      <c r="V228" s="45"/>
      <c r="W228" s="45"/>
    </row>
    <row r="229" spans="21:23" s="3" customFormat="1" x14ac:dyDescent="0.3">
      <c r="U229" s="45"/>
      <c r="V229" s="45"/>
      <c r="W229" s="45"/>
    </row>
    <row r="230" spans="21:23" s="3" customFormat="1" x14ac:dyDescent="0.3">
      <c r="U230" s="45"/>
      <c r="V230" s="45"/>
      <c r="W230" s="45"/>
    </row>
    <row r="231" spans="21:23" s="3" customFormat="1" x14ac:dyDescent="0.3">
      <c r="U231" s="45"/>
      <c r="V231" s="45"/>
      <c r="W231" s="45"/>
    </row>
    <row r="232" spans="21:23" s="3" customFormat="1" x14ac:dyDescent="0.3">
      <c r="U232" s="45"/>
      <c r="V232" s="45"/>
      <c r="W232" s="45"/>
    </row>
    <row r="233" spans="21:23" s="3" customFormat="1" x14ac:dyDescent="0.3">
      <c r="U233" s="45"/>
      <c r="V233" s="45"/>
      <c r="W233" s="45"/>
    </row>
    <row r="234" spans="21:23" s="3" customFormat="1" x14ac:dyDescent="0.3">
      <c r="U234" s="45"/>
      <c r="V234" s="45"/>
      <c r="W234" s="45"/>
    </row>
    <row r="235" spans="21:23" s="3" customFormat="1" x14ac:dyDescent="0.3">
      <c r="U235" s="45"/>
      <c r="V235" s="45"/>
      <c r="W235" s="45"/>
    </row>
    <row r="236" spans="21:23" s="3" customFormat="1" x14ac:dyDescent="0.3">
      <c r="U236" s="45"/>
      <c r="V236" s="45"/>
      <c r="W236" s="45"/>
    </row>
    <row r="237" spans="21:23" s="3" customFormat="1" x14ac:dyDescent="0.3">
      <c r="U237" s="45"/>
      <c r="V237" s="45"/>
      <c r="W237" s="45"/>
    </row>
    <row r="238" spans="21:23" s="3" customFormat="1" x14ac:dyDescent="0.3">
      <c r="U238" s="45"/>
      <c r="V238" s="45"/>
      <c r="W238" s="45"/>
    </row>
    <row r="239" spans="21:23" s="3" customFormat="1" x14ac:dyDescent="0.3">
      <c r="U239" s="45"/>
      <c r="V239" s="45"/>
      <c r="W239" s="45"/>
    </row>
    <row r="240" spans="21:23" s="3" customFormat="1" x14ac:dyDescent="0.3">
      <c r="U240" s="45"/>
      <c r="V240" s="45"/>
      <c r="W240" s="45"/>
    </row>
    <row r="241" spans="21:23" s="3" customFormat="1" x14ac:dyDescent="0.3">
      <c r="U241" s="45"/>
      <c r="V241" s="45"/>
      <c r="W241" s="45"/>
    </row>
    <row r="242" spans="21:23" s="3" customFormat="1" x14ac:dyDescent="0.3">
      <c r="U242" s="45"/>
      <c r="V242" s="45"/>
      <c r="W242" s="45"/>
    </row>
    <row r="243" spans="21:23" s="3" customFormat="1" x14ac:dyDescent="0.3">
      <c r="U243" s="45"/>
      <c r="V243" s="45"/>
      <c r="W243" s="45"/>
    </row>
    <row r="244" spans="21:23" s="3" customFormat="1" x14ac:dyDescent="0.3">
      <c r="U244" s="45"/>
      <c r="V244" s="45"/>
      <c r="W244" s="45"/>
    </row>
    <row r="245" spans="21:23" s="3" customFormat="1" x14ac:dyDescent="0.3">
      <c r="U245" s="45"/>
      <c r="V245" s="45"/>
      <c r="W245" s="45"/>
    </row>
    <row r="246" spans="21:23" s="3" customFormat="1" x14ac:dyDescent="0.3">
      <c r="U246" s="45"/>
      <c r="V246" s="45"/>
      <c r="W246" s="45"/>
    </row>
    <row r="247" spans="21:23" s="3" customFormat="1" x14ac:dyDescent="0.3">
      <c r="U247" s="45"/>
      <c r="V247" s="45"/>
      <c r="W247" s="45"/>
    </row>
    <row r="248" spans="21:23" s="3" customFormat="1" x14ac:dyDescent="0.3">
      <c r="U248" s="45"/>
      <c r="V248" s="45"/>
      <c r="W248" s="45"/>
    </row>
    <row r="249" spans="21:23" s="3" customFormat="1" x14ac:dyDescent="0.3">
      <c r="U249" s="45"/>
      <c r="V249" s="45"/>
      <c r="W249" s="45"/>
    </row>
    <row r="250" spans="21:23" s="3" customFormat="1" x14ac:dyDescent="0.3">
      <c r="U250" s="45"/>
      <c r="V250" s="45"/>
      <c r="W250" s="45"/>
    </row>
    <row r="251" spans="21:23" s="3" customFormat="1" x14ac:dyDescent="0.3">
      <c r="U251" s="45"/>
      <c r="V251" s="45"/>
      <c r="W251" s="45"/>
    </row>
    <row r="252" spans="21:23" s="3" customFormat="1" x14ac:dyDescent="0.3">
      <c r="U252" s="45"/>
      <c r="V252" s="45"/>
      <c r="W252" s="45"/>
    </row>
    <row r="253" spans="21:23" s="3" customFormat="1" x14ac:dyDescent="0.3">
      <c r="U253" s="45"/>
      <c r="V253" s="45"/>
      <c r="W253" s="45"/>
    </row>
    <row r="254" spans="21:23" s="3" customFormat="1" x14ac:dyDescent="0.3">
      <c r="U254" s="45"/>
      <c r="V254" s="45"/>
      <c r="W254" s="45"/>
    </row>
    <row r="255" spans="21:23" s="3" customFormat="1" x14ac:dyDescent="0.3">
      <c r="U255" s="45"/>
      <c r="V255" s="45"/>
      <c r="W255" s="45"/>
    </row>
    <row r="256" spans="21:23" s="3" customFormat="1" x14ac:dyDescent="0.3">
      <c r="U256" s="45"/>
      <c r="V256" s="45"/>
      <c r="W256" s="45"/>
    </row>
    <row r="257" spans="21:23" s="3" customFormat="1" x14ac:dyDescent="0.3">
      <c r="U257" s="45"/>
      <c r="V257" s="45"/>
      <c r="W257" s="45"/>
    </row>
    <row r="258" spans="21:23" s="3" customFormat="1" x14ac:dyDescent="0.3">
      <c r="U258" s="45"/>
      <c r="V258" s="45"/>
      <c r="W258" s="45"/>
    </row>
    <row r="259" spans="21:23" s="3" customFormat="1" x14ac:dyDescent="0.3">
      <c r="U259" s="45"/>
      <c r="V259" s="45"/>
      <c r="W259" s="45"/>
    </row>
    <row r="260" spans="21:23" s="3" customFormat="1" x14ac:dyDescent="0.3">
      <c r="U260" s="45"/>
      <c r="V260" s="45"/>
      <c r="W260" s="45"/>
    </row>
    <row r="261" spans="21:23" s="3" customFormat="1" x14ac:dyDescent="0.3">
      <c r="U261" s="45"/>
      <c r="V261" s="45"/>
      <c r="W261" s="45"/>
    </row>
    <row r="262" spans="21:23" s="3" customFormat="1" x14ac:dyDescent="0.3">
      <c r="U262" s="45"/>
      <c r="V262" s="45"/>
      <c r="W262" s="45"/>
    </row>
    <row r="263" spans="21:23" s="3" customFormat="1" x14ac:dyDescent="0.3">
      <c r="U263" s="45"/>
      <c r="V263" s="45"/>
      <c r="W263" s="45"/>
    </row>
    <row r="264" spans="21:23" s="3" customFormat="1" x14ac:dyDescent="0.3">
      <c r="U264" s="45"/>
      <c r="V264" s="45"/>
      <c r="W264" s="45"/>
    </row>
    <row r="265" spans="21:23" s="3" customFormat="1" x14ac:dyDescent="0.3">
      <c r="U265" s="45"/>
      <c r="V265" s="45"/>
      <c r="W265" s="45"/>
    </row>
    <row r="266" spans="21:23" s="3" customFormat="1" x14ac:dyDescent="0.3">
      <c r="U266" s="45"/>
      <c r="V266" s="45"/>
      <c r="W266" s="45"/>
    </row>
    <row r="267" spans="21:23" s="3" customFormat="1" x14ac:dyDescent="0.3">
      <c r="U267" s="45"/>
      <c r="V267" s="45"/>
      <c r="W267" s="45"/>
    </row>
    <row r="268" spans="21:23" s="3" customFormat="1" x14ac:dyDescent="0.3">
      <c r="U268" s="45"/>
      <c r="V268" s="45"/>
      <c r="W268" s="45"/>
    </row>
    <row r="269" spans="21:23" s="3" customFormat="1" x14ac:dyDescent="0.3">
      <c r="U269" s="45"/>
      <c r="V269" s="45"/>
      <c r="W269" s="45"/>
    </row>
    <row r="270" spans="21:23" s="3" customFormat="1" x14ac:dyDescent="0.3">
      <c r="U270" s="45"/>
      <c r="V270" s="45"/>
      <c r="W270" s="45"/>
    </row>
    <row r="271" spans="21:23" s="3" customFormat="1" x14ac:dyDescent="0.3">
      <c r="U271" s="45"/>
      <c r="V271" s="45"/>
      <c r="W271" s="45"/>
    </row>
    <row r="272" spans="21:23" s="3" customFormat="1" x14ac:dyDescent="0.3">
      <c r="U272" s="45"/>
      <c r="V272" s="45"/>
      <c r="W272" s="45"/>
    </row>
    <row r="273" spans="21:23" s="3" customFormat="1" x14ac:dyDescent="0.3">
      <c r="U273" s="45"/>
      <c r="V273" s="45"/>
      <c r="W273" s="45"/>
    </row>
    <row r="274" spans="21:23" s="3" customFormat="1" x14ac:dyDescent="0.3">
      <c r="U274" s="45"/>
      <c r="V274" s="45"/>
      <c r="W274" s="45"/>
    </row>
    <row r="275" spans="21:23" s="3" customFormat="1" x14ac:dyDescent="0.3">
      <c r="U275" s="45"/>
      <c r="V275" s="45"/>
      <c r="W275" s="45"/>
    </row>
    <row r="276" spans="21:23" s="3" customFormat="1" x14ac:dyDescent="0.3">
      <c r="U276" s="45"/>
      <c r="V276" s="45"/>
      <c r="W276" s="45"/>
    </row>
    <row r="277" spans="21:23" s="3" customFormat="1" x14ac:dyDescent="0.3">
      <c r="U277" s="45"/>
      <c r="V277" s="45"/>
      <c r="W277" s="45"/>
    </row>
    <row r="278" spans="21:23" s="3" customFormat="1" x14ac:dyDescent="0.3">
      <c r="U278" s="45"/>
      <c r="V278" s="45"/>
      <c r="W278" s="45"/>
    </row>
    <row r="279" spans="21:23" s="3" customFormat="1" x14ac:dyDescent="0.3">
      <c r="U279" s="45"/>
      <c r="V279" s="45"/>
      <c r="W279" s="45"/>
    </row>
    <row r="280" spans="21:23" s="3" customFormat="1" x14ac:dyDescent="0.3">
      <c r="U280" s="45"/>
      <c r="V280" s="45"/>
      <c r="W280" s="45"/>
    </row>
    <row r="281" spans="21:23" s="3" customFormat="1" x14ac:dyDescent="0.3">
      <c r="U281" s="45"/>
      <c r="V281" s="45"/>
      <c r="W281" s="45"/>
    </row>
    <row r="282" spans="21:23" s="3" customFormat="1" x14ac:dyDescent="0.3">
      <c r="U282" s="45"/>
      <c r="V282" s="45"/>
      <c r="W282" s="45"/>
    </row>
    <row r="283" spans="21:23" s="3" customFormat="1" x14ac:dyDescent="0.3">
      <c r="U283" s="45"/>
      <c r="V283" s="45"/>
      <c r="W283" s="45"/>
    </row>
    <row r="284" spans="21:23" s="3" customFormat="1" x14ac:dyDescent="0.3">
      <c r="U284" s="45"/>
      <c r="V284" s="45"/>
      <c r="W284" s="45"/>
    </row>
    <row r="285" spans="21:23" s="3" customFormat="1" x14ac:dyDescent="0.3">
      <c r="U285" s="45"/>
      <c r="V285" s="45"/>
      <c r="W285" s="45"/>
    </row>
    <row r="286" spans="21:23" s="3" customFormat="1" x14ac:dyDescent="0.3">
      <c r="U286" s="45"/>
      <c r="V286" s="45"/>
      <c r="W286" s="45"/>
    </row>
    <row r="287" spans="21:23" s="3" customFormat="1" x14ac:dyDescent="0.3">
      <c r="U287" s="45"/>
      <c r="V287" s="45"/>
      <c r="W287" s="45"/>
    </row>
    <row r="288" spans="21:23" s="3" customFormat="1" x14ac:dyDescent="0.3">
      <c r="U288" s="45"/>
      <c r="V288" s="45"/>
      <c r="W288" s="45"/>
    </row>
    <row r="289" spans="21:23" s="3" customFormat="1" x14ac:dyDescent="0.3">
      <c r="U289" s="45"/>
      <c r="V289" s="45"/>
      <c r="W289" s="45"/>
    </row>
    <row r="290" spans="21:23" s="3" customFormat="1" x14ac:dyDescent="0.3">
      <c r="U290" s="45"/>
      <c r="V290" s="45"/>
      <c r="W290" s="45"/>
    </row>
    <row r="291" spans="21:23" s="3" customFormat="1" x14ac:dyDescent="0.3">
      <c r="U291" s="45"/>
      <c r="V291" s="45"/>
      <c r="W291" s="45"/>
    </row>
    <row r="292" spans="21:23" s="3" customFormat="1" x14ac:dyDescent="0.3">
      <c r="U292" s="45"/>
      <c r="V292" s="45"/>
      <c r="W292" s="45"/>
    </row>
    <row r="293" spans="21:23" s="3" customFormat="1" x14ac:dyDescent="0.3">
      <c r="U293" s="45"/>
      <c r="V293" s="45"/>
      <c r="W293" s="45"/>
    </row>
    <row r="294" spans="21:23" s="3" customFormat="1" x14ac:dyDescent="0.3">
      <c r="U294" s="45"/>
      <c r="V294" s="45"/>
      <c r="W294" s="45"/>
    </row>
    <row r="295" spans="21:23" s="3" customFormat="1" x14ac:dyDescent="0.3">
      <c r="U295" s="45"/>
      <c r="V295" s="45"/>
      <c r="W295" s="45"/>
    </row>
    <row r="296" spans="21:23" s="3" customFormat="1" x14ac:dyDescent="0.3">
      <c r="U296" s="45"/>
      <c r="V296" s="45"/>
      <c r="W296" s="45"/>
    </row>
    <row r="297" spans="21:23" s="3" customFormat="1" x14ac:dyDescent="0.3">
      <c r="U297" s="45"/>
      <c r="V297" s="45"/>
      <c r="W297" s="45"/>
    </row>
    <row r="298" spans="21:23" s="3" customFormat="1" x14ac:dyDescent="0.3">
      <c r="U298" s="45"/>
      <c r="V298" s="45"/>
      <c r="W298" s="45"/>
    </row>
    <row r="299" spans="21:23" s="3" customFormat="1" x14ac:dyDescent="0.3">
      <c r="U299" s="45"/>
      <c r="V299" s="45"/>
      <c r="W299" s="45"/>
    </row>
    <row r="300" spans="21:23" s="3" customFormat="1" x14ac:dyDescent="0.3">
      <c r="U300" s="45"/>
      <c r="V300" s="45"/>
      <c r="W300" s="45"/>
    </row>
    <row r="301" spans="21:23" s="3" customFormat="1" x14ac:dyDescent="0.3">
      <c r="U301" s="45"/>
      <c r="V301" s="45"/>
      <c r="W301" s="45"/>
    </row>
    <row r="302" spans="21:23" s="3" customFormat="1" x14ac:dyDescent="0.3">
      <c r="U302" s="45"/>
      <c r="V302" s="45"/>
      <c r="W302" s="45"/>
    </row>
    <row r="303" spans="21:23" s="3" customFormat="1" x14ac:dyDescent="0.3">
      <c r="U303" s="45"/>
      <c r="V303" s="45"/>
      <c r="W303" s="45"/>
    </row>
    <row r="304" spans="21:23" s="3" customFormat="1" x14ac:dyDescent="0.3">
      <c r="U304" s="45"/>
      <c r="V304" s="45"/>
      <c r="W304" s="45"/>
    </row>
    <row r="305" spans="21:23" s="3" customFormat="1" x14ac:dyDescent="0.3">
      <c r="U305" s="45"/>
      <c r="V305" s="45"/>
      <c r="W305" s="45"/>
    </row>
    <row r="306" spans="21:23" s="3" customFormat="1" x14ac:dyDescent="0.3">
      <c r="U306" s="45"/>
      <c r="V306" s="45"/>
      <c r="W306" s="45"/>
    </row>
    <row r="307" spans="21:23" s="3" customFormat="1" x14ac:dyDescent="0.3">
      <c r="U307" s="45"/>
      <c r="V307" s="45"/>
      <c r="W307" s="45"/>
    </row>
    <row r="308" spans="21:23" s="3" customFormat="1" x14ac:dyDescent="0.3">
      <c r="U308" s="45"/>
      <c r="V308" s="45"/>
      <c r="W308" s="45"/>
    </row>
    <row r="309" spans="21:23" s="3" customFormat="1" x14ac:dyDescent="0.3">
      <c r="U309" s="45"/>
      <c r="V309" s="45"/>
      <c r="W309" s="45"/>
    </row>
    <row r="310" spans="21:23" s="3" customFormat="1" x14ac:dyDescent="0.3">
      <c r="U310" s="45"/>
      <c r="V310" s="45"/>
      <c r="W310" s="45"/>
    </row>
    <row r="311" spans="21:23" s="3" customFormat="1" x14ac:dyDescent="0.3">
      <c r="U311" s="45"/>
      <c r="V311" s="45"/>
      <c r="W311" s="45"/>
    </row>
    <row r="312" spans="21:23" s="3" customFormat="1" x14ac:dyDescent="0.3">
      <c r="U312" s="45"/>
      <c r="V312" s="45"/>
      <c r="W312" s="45"/>
    </row>
    <row r="313" spans="21:23" s="3" customFormat="1" x14ac:dyDescent="0.3">
      <c r="U313" s="45"/>
      <c r="V313" s="45"/>
      <c r="W313" s="45"/>
    </row>
    <row r="314" spans="21:23" s="3" customFormat="1" x14ac:dyDescent="0.3">
      <c r="U314" s="45"/>
      <c r="V314" s="45"/>
      <c r="W314" s="45"/>
    </row>
    <row r="315" spans="21:23" s="3" customFormat="1" x14ac:dyDescent="0.3">
      <c r="U315" s="45"/>
      <c r="V315" s="45"/>
      <c r="W315" s="45"/>
    </row>
    <row r="316" spans="21:23" s="3" customFormat="1" x14ac:dyDescent="0.3">
      <c r="U316" s="45"/>
      <c r="V316" s="45"/>
      <c r="W316" s="45"/>
    </row>
    <row r="317" spans="21:23" s="3" customFormat="1" x14ac:dyDescent="0.3">
      <c r="U317" s="45"/>
      <c r="V317" s="45"/>
      <c r="W317" s="45"/>
    </row>
    <row r="318" spans="21:23" s="3" customFormat="1" x14ac:dyDescent="0.3">
      <c r="U318" s="45"/>
      <c r="V318" s="45"/>
      <c r="W318" s="45"/>
    </row>
    <row r="319" spans="21:23" s="3" customFormat="1" x14ac:dyDescent="0.3">
      <c r="U319" s="45"/>
      <c r="V319" s="45"/>
      <c r="W319" s="45"/>
    </row>
    <row r="320" spans="21:23" s="3" customFormat="1" x14ac:dyDescent="0.3">
      <c r="U320" s="45"/>
      <c r="V320" s="45"/>
      <c r="W320" s="45"/>
    </row>
    <row r="321" spans="21:23" s="3" customFormat="1" x14ac:dyDescent="0.3">
      <c r="U321" s="45"/>
      <c r="V321" s="45"/>
      <c r="W321" s="45"/>
    </row>
    <row r="322" spans="21:23" s="3" customFormat="1" x14ac:dyDescent="0.3">
      <c r="U322" s="45"/>
      <c r="V322" s="45"/>
      <c r="W322" s="45"/>
    </row>
    <row r="323" spans="21:23" s="3" customFormat="1" x14ac:dyDescent="0.3">
      <c r="U323" s="45"/>
      <c r="V323" s="45"/>
      <c r="W323" s="45"/>
    </row>
    <row r="324" spans="21:23" s="3" customFormat="1" x14ac:dyDescent="0.3">
      <c r="U324" s="45"/>
      <c r="V324" s="45"/>
      <c r="W324" s="45"/>
    </row>
    <row r="325" spans="21:23" s="3" customFormat="1" x14ac:dyDescent="0.3">
      <c r="U325" s="45"/>
      <c r="V325" s="45"/>
      <c r="W325" s="45"/>
    </row>
    <row r="326" spans="21:23" s="3" customFormat="1" x14ac:dyDescent="0.3">
      <c r="U326" s="45"/>
      <c r="V326" s="45"/>
      <c r="W326" s="45"/>
    </row>
    <row r="327" spans="21:23" s="3" customFormat="1" x14ac:dyDescent="0.3">
      <c r="U327" s="45"/>
      <c r="V327" s="45"/>
      <c r="W327" s="45"/>
    </row>
    <row r="328" spans="21:23" s="3" customFormat="1" x14ac:dyDescent="0.3">
      <c r="U328" s="45"/>
      <c r="V328" s="45"/>
      <c r="W328" s="45"/>
    </row>
    <row r="329" spans="21:23" s="3" customFormat="1" x14ac:dyDescent="0.3">
      <c r="U329" s="45"/>
      <c r="V329" s="45"/>
      <c r="W329" s="45"/>
    </row>
    <row r="330" spans="21:23" s="3" customFormat="1" x14ac:dyDescent="0.3">
      <c r="U330" s="45"/>
      <c r="V330" s="45"/>
      <c r="W330" s="45"/>
    </row>
    <row r="331" spans="21:23" s="3" customFormat="1" x14ac:dyDescent="0.3">
      <c r="U331" s="45"/>
      <c r="V331" s="45"/>
      <c r="W331" s="45"/>
    </row>
    <row r="332" spans="21:23" s="3" customFormat="1" x14ac:dyDescent="0.3">
      <c r="U332" s="45"/>
      <c r="V332" s="45"/>
      <c r="W332" s="45"/>
    </row>
    <row r="333" spans="21:23" s="3" customFormat="1" x14ac:dyDescent="0.3">
      <c r="U333" s="45"/>
      <c r="V333" s="45"/>
      <c r="W333" s="45"/>
    </row>
    <row r="334" spans="21:23" s="3" customFormat="1" x14ac:dyDescent="0.3">
      <c r="U334" s="45"/>
      <c r="V334" s="45"/>
      <c r="W334" s="45"/>
    </row>
    <row r="335" spans="21:23" s="3" customFormat="1" x14ac:dyDescent="0.3">
      <c r="U335" s="45"/>
      <c r="V335" s="45"/>
      <c r="W335" s="45"/>
    </row>
    <row r="336" spans="21:23" s="3" customFormat="1" x14ac:dyDescent="0.3">
      <c r="U336" s="45"/>
      <c r="V336" s="45"/>
      <c r="W336" s="45"/>
    </row>
    <row r="337" spans="21:23" s="3" customFormat="1" x14ac:dyDescent="0.3">
      <c r="U337" s="45"/>
      <c r="V337" s="45"/>
      <c r="W337" s="45"/>
    </row>
    <row r="338" spans="21:23" s="3" customFormat="1" x14ac:dyDescent="0.3">
      <c r="U338" s="45"/>
      <c r="V338" s="45"/>
      <c r="W338" s="45"/>
    </row>
    <row r="339" spans="21:23" s="3" customFormat="1" x14ac:dyDescent="0.3">
      <c r="U339" s="45"/>
      <c r="V339" s="45"/>
      <c r="W339" s="45"/>
    </row>
    <row r="340" spans="21:23" s="3" customFormat="1" x14ac:dyDescent="0.3">
      <c r="U340" s="45"/>
      <c r="V340" s="45"/>
      <c r="W340" s="45"/>
    </row>
    <row r="341" spans="21:23" s="3" customFormat="1" x14ac:dyDescent="0.3">
      <c r="U341" s="45"/>
      <c r="V341" s="45"/>
      <c r="W341" s="45"/>
    </row>
    <row r="342" spans="21:23" s="3" customFormat="1" x14ac:dyDescent="0.3">
      <c r="U342" s="45"/>
      <c r="V342" s="45"/>
      <c r="W342" s="45"/>
    </row>
    <row r="343" spans="21:23" s="3" customFormat="1" x14ac:dyDescent="0.3">
      <c r="U343" s="45"/>
      <c r="V343" s="45"/>
      <c r="W343" s="45"/>
    </row>
    <row r="344" spans="21:23" s="3" customFormat="1" x14ac:dyDescent="0.3">
      <c r="U344" s="45"/>
      <c r="V344" s="45"/>
      <c r="W344" s="45"/>
    </row>
    <row r="345" spans="21:23" s="3" customFormat="1" x14ac:dyDescent="0.3">
      <c r="U345" s="45"/>
      <c r="V345" s="45"/>
      <c r="W345" s="45"/>
    </row>
    <row r="346" spans="21:23" s="3" customFormat="1" x14ac:dyDescent="0.3">
      <c r="U346" s="45"/>
      <c r="V346" s="45"/>
      <c r="W346" s="45"/>
    </row>
    <row r="347" spans="21:23" s="3" customFormat="1" x14ac:dyDescent="0.3">
      <c r="U347" s="45"/>
      <c r="V347" s="45"/>
      <c r="W347" s="45"/>
    </row>
    <row r="348" spans="21:23" s="3" customFormat="1" x14ac:dyDescent="0.3">
      <c r="U348" s="45"/>
      <c r="V348" s="45"/>
      <c r="W348" s="45"/>
    </row>
    <row r="349" spans="21:23" s="3" customFormat="1" x14ac:dyDescent="0.3">
      <c r="U349" s="45"/>
      <c r="V349" s="45"/>
      <c r="W349" s="45"/>
    </row>
    <row r="350" spans="21:23" s="3" customFormat="1" x14ac:dyDescent="0.3">
      <c r="U350" s="45"/>
      <c r="V350" s="45"/>
      <c r="W350" s="45"/>
    </row>
    <row r="351" spans="21:23" s="3" customFormat="1" x14ac:dyDescent="0.3">
      <c r="U351" s="45"/>
      <c r="V351" s="45"/>
      <c r="W351" s="45"/>
    </row>
    <row r="352" spans="21:23" s="3" customFormat="1" x14ac:dyDescent="0.3">
      <c r="U352" s="45"/>
      <c r="V352" s="45"/>
      <c r="W352" s="45"/>
    </row>
    <row r="353" spans="21:23" s="3" customFormat="1" x14ac:dyDescent="0.3">
      <c r="U353" s="45"/>
      <c r="V353" s="45"/>
      <c r="W353" s="45"/>
    </row>
    <row r="354" spans="21:23" s="3" customFormat="1" x14ac:dyDescent="0.3">
      <c r="U354" s="45"/>
      <c r="V354" s="45"/>
      <c r="W354" s="45"/>
    </row>
    <row r="355" spans="21:23" s="3" customFormat="1" x14ac:dyDescent="0.3">
      <c r="U355" s="45"/>
      <c r="V355" s="45"/>
      <c r="W355" s="45"/>
    </row>
    <row r="356" spans="21:23" s="3" customFormat="1" x14ac:dyDescent="0.3">
      <c r="U356" s="45"/>
      <c r="V356" s="45"/>
      <c r="W356" s="45"/>
    </row>
    <row r="357" spans="21:23" s="3" customFormat="1" x14ac:dyDescent="0.3">
      <c r="U357" s="45"/>
      <c r="V357" s="45"/>
      <c r="W357" s="45"/>
    </row>
    <row r="358" spans="21:23" s="3" customFormat="1" x14ac:dyDescent="0.3">
      <c r="U358" s="45"/>
      <c r="V358" s="45"/>
      <c r="W358" s="45"/>
    </row>
    <row r="359" spans="21:23" s="3" customFormat="1" x14ac:dyDescent="0.3">
      <c r="U359" s="45"/>
      <c r="V359" s="45"/>
      <c r="W359" s="45"/>
    </row>
    <row r="360" spans="21:23" s="3" customFormat="1" x14ac:dyDescent="0.3">
      <c r="U360" s="45"/>
      <c r="V360" s="45"/>
      <c r="W360" s="45"/>
    </row>
    <row r="361" spans="21:23" s="3" customFormat="1" x14ac:dyDescent="0.3">
      <c r="U361" s="45"/>
      <c r="V361" s="45"/>
      <c r="W361" s="45"/>
    </row>
    <row r="362" spans="21:23" s="3" customFormat="1" x14ac:dyDescent="0.3">
      <c r="U362" s="45"/>
      <c r="V362" s="45"/>
      <c r="W362" s="45"/>
    </row>
    <row r="363" spans="21:23" s="3" customFormat="1" x14ac:dyDescent="0.3">
      <c r="U363" s="45"/>
      <c r="V363" s="45"/>
      <c r="W363" s="45"/>
    </row>
    <row r="364" spans="21:23" s="3" customFormat="1" x14ac:dyDescent="0.3">
      <c r="U364" s="45"/>
      <c r="V364" s="45"/>
      <c r="W364" s="45"/>
    </row>
    <row r="365" spans="21:23" s="3" customFormat="1" x14ac:dyDescent="0.3">
      <c r="U365" s="45"/>
      <c r="V365" s="45"/>
      <c r="W365" s="45"/>
    </row>
    <row r="366" spans="21:23" s="3" customFormat="1" x14ac:dyDescent="0.3">
      <c r="U366" s="45"/>
      <c r="V366" s="45"/>
      <c r="W366" s="45"/>
    </row>
    <row r="367" spans="21:23" s="3" customFormat="1" x14ac:dyDescent="0.3">
      <c r="U367" s="45"/>
      <c r="V367" s="45"/>
      <c r="W367" s="45"/>
    </row>
    <row r="368" spans="21:23" s="3" customFormat="1" x14ac:dyDescent="0.3">
      <c r="U368" s="45"/>
      <c r="V368" s="45"/>
      <c r="W368" s="45"/>
    </row>
    <row r="369" spans="21:23" s="3" customFormat="1" x14ac:dyDescent="0.3">
      <c r="U369" s="45"/>
      <c r="V369" s="45"/>
      <c r="W369" s="45"/>
    </row>
    <row r="370" spans="21:23" s="3" customFormat="1" x14ac:dyDescent="0.3">
      <c r="U370" s="45"/>
      <c r="V370" s="45"/>
      <c r="W370" s="45"/>
    </row>
    <row r="371" spans="21:23" s="3" customFormat="1" x14ac:dyDescent="0.3">
      <c r="U371" s="45"/>
      <c r="V371" s="45"/>
      <c r="W371" s="45"/>
    </row>
    <row r="372" spans="21:23" s="3" customFormat="1" x14ac:dyDescent="0.3">
      <c r="U372" s="45"/>
      <c r="V372" s="45"/>
      <c r="W372" s="45"/>
    </row>
    <row r="373" spans="21:23" s="3" customFormat="1" x14ac:dyDescent="0.3">
      <c r="U373" s="45"/>
      <c r="V373" s="45"/>
      <c r="W373" s="45"/>
    </row>
    <row r="374" spans="21:23" s="3" customFormat="1" x14ac:dyDescent="0.3">
      <c r="U374" s="45"/>
      <c r="V374" s="45"/>
      <c r="W374" s="45"/>
    </row>
    <row r="375" spans="21:23" s="3" customFormat="1" x14ac:dyDescent="0.3">
      <c r="U375" s="45"/>
      <c r="V375" s="45"/>
      <c r="W375" s="45"/>
    </row>
    <row r="376" spans="21:23" s="3" customFormat="1" x14ac:dyDescent="0.3">
      <c r="U376" s="45"/>
      <c r="V376" s="45"/>
      <c r="W376" s="45"/>
    </row>
    <row r="377" spans="21:23" s="3" customFormat="1" x14ac:dyDescent="0.3">
      <c r="U377" s="45"/>
      <c r="V377" s="45"/>
      <c r="W377" s="45"/>
    </row>
    <row r="378" spans="21:23" s="3" customFormat="1" x14ac:dyDescent="0.3">
      <c r="U378" s="45"/>
      <c r="V378" s="45"/>
      <c r="W378" s="45"/>
    </row>
    <row r="379" spans="21:23" s="3" customFormat="1" x14ac:dyDescent="0.3">
      <c r="U379" s="45"/>
      <c r="V379" s="45"/>
      <c r="W379" s="45"/>
    </row>
    <row r="380" spans="21:23" s="3" customFormat="1" x14ac:dyDescent="0.3">
      <c r="U380" s="45"/>
      <c r="V380" s="45"/>
      <c r="W380" s="45"/>
    </row>
    <row r="381" spans="21:23" s="3" customFormat="1" x14ac:dyDescent="0.3">
      <c r="U381" s="45"/>
      <c r="V381" s="45"/>
      <c r="W381" s="45"/>
    </row>
    <row r="382" spans="21:23" s="3" customFormat="1" x14ac:dyDescent="0.3">
      <c r="U382" s="45"/>
      <c r="V382" s="45"/>
      <c r="W382" s="45"/>
    </row>
    <row r="383" spans="21:23" s="3" customFormat="1" x14ac:dyDescent="0.3">
      <c r="U383" s="45"/>
      <c r="V383" s="45"/>
      <c r="W383" s="45"/>
    </row>
    <row r="384" spans="21:23" s="3" customFormat="1" x14ac:dyDescent="0.3">
      <c r="U384" s="45"/>
      <c r="V384" s="45"/>
      <c r="W384" s="45"/>
    </row>
    <row r="385" spans="21:23" s="3" customFormat="1" x14ac:dyDescent="0.3">
      <c r="U385" s="45"/>
      <c r="V385" s="45"/>
      <c r="W385" s="45"/>
    </row>
    <row r="386" spans="21:23" s="3" customFormat="1" x14ac:dyDescent="0.3">
      <c r="U386" s="45"/>
      <c r="V386" s="45"/>
      <c r="W386" s="45"/>
    </row>
    <row r="387" spans="21:23" s="3" customFormat="1" x14ac:dyDescent="0.3">
      <c r="U387" s="45"/>
      <c r="V387" s="45"/>
      <c r="W387" s="45"/>
    </row>
    <row r="388" spans="21:23" s="3" customFormat="1" x14ac:dyDescent="0.3">
      <c r="U388" s="45"/>
      <c r="V388" s="45"/>
      <c r="W388" s="45"/>
    </row>
    <row r="389" spans="21:23" s="3" customFormat="1" x14ac:dyDescent="0.3">
      <c r="U389" s="45"/>
      <c r="V389" s="45"/>
      <c r="W389" s="45"/>
    </row>
    <row r="390" spans="21:23" s="3" customFormat="1" x14ac:dyDescent="0.3">
      <c r="U390" s="45"/>
      <c r="V390" s="45"/>
      <c r="W390" s="45"/>
    </row>
    <row r="391" spans="21:23" s="3" customFormat="1" x14ac:dyDescent="0.3">
      <c r="U391" s="45"/>
      <c r="V391" s="45"/>
      <c r="W391" s="45"/>
    </row>
    <row r="392" spans="21:23" s="3" customFormat="1" x14ac:dyDescent="0.3">
      <c r="U392" s="45"/>
      <c r="V392" s="45"/>
      <c r="W392" s="45"/>
    </row>
    <row r="393" spans="21:23" s="3" customFormat="1" x14ac:dyDescent="0.3">
      <c r="U393" s="45"/>
      <c r="V393" s="45"/>
      <c r="W393" s="45"/>
    </row>
    <row r="394" spans="21:23" s="3" customFormat="1" x14ac:dyDescent="0.3">
      <c r="U394" s="45"/>
      <c r="V394" s="45"/>
      <c r="W394" s="45"/>
    </row>
    <row r="395" spans="21:23" s="3" customFormat="1" x14ac:dyDescent="0.3">
      <c r="U395" s="45"/>
      <c r="V395" s="45"/>
      <c r="W395" s="45"/>
    </row>
    <row r="396" spans="21:23" s="3" customFormat="1" x14ac:dyDescent="0.3">
      <c r="U396" s="45"/>
      <c r="V396" s="45"/>
      <c r="W396" s="45"/>
    </row>
    <row r="397" spans="21:23" s="3" customFormat="1" x14ac:dyDescent="0.3">
      <c r="U397" s="45"/>
      <c r="V397" s="45"/>
      <c r="W397" s="45"/>
    </row>
    <row r="398" spans="21:23" s="3" customFormat="1" x14ac:dyDescent="0.3">
      <c r="U398" s="45"/>
      <c r="V398" s="45"/>
      <c r="W398" s="45"/>
    </row>
    <row r="399" spans="21:23" s="3" customFormat="1" x14ac:dyDescent="0.3">
      <c r="U399" s="45"/>
      <c r="V399" s="45"/>
      <c r="W399" s="45"/>
    </row>
    <row r="400" spans="21:23" s="3" customFormat="1" x14ac:dyDescent="0.3">
      <c r="U400" s="45"/>
      <c r="V400" s="45"/>
      <c r="W400" s="45"/>
    </row>
    <row r="401" spans="21:23" s="3" customFormat="1" x14ac:dyDescent="0.3">
      <c r="U401" s="45"/>
      <c r="V401" s="45"/>
      <c r="W401" s="45"/>
    </row>
    <row r="402" spans="21:23" s="3" customFormat="1" x14ac:dyDescent="0.3">
      <c r="U402" s="45"/>
      <c r="V402" s="45"/>
      <c r="W402" s="45"/>
    </row>
    <row r="403" spans="21:23" s="3" customFormat="1" x14ac:dyDescent="0.3">
      <c r="U403" s="45"/>
      <c r="V403" s="45"/>
      <c r="W403" s="45"/>
    </row>
    <row r="404" spans="21:23" s="3" customFormat="1" x14ac:dyDescent="0.3">
      <c r="U404" s="45"/>
      <c r="V404" s="45"/>
      <c r="W404" s="45"/>
    </row>
    <row r="405" spans="21:23" s="3" customFormat="1" x14ac:dyDescent="0.3">
      <c r="U405" s="45"/>
      <c r="V405" s="45"/>
      <c r="W405" s="45"/>
    </row>
    <row r="406" spans="21:23" s="3" customFormat="1" x14ac:dyDescent="0.3">
      <c r="U406" s="45"/>
      <c r="V406" s="45"/>
      <c r="W406" s="45"/>
    </row>
    <row r="407" spans="21:23" s="3" customFormat="1" x14ac:dyDescent="0.3">
      <c r="U407" s="45"/>
      <c r="V407" s="45"/>
      <c r="W407" s="45"/>
    </row>
    <row r="408" spans="21:23" s="3" customFormat="1" x14ac:dyDescent="0.3">
      <c r="U408" s="45"/>
      <c r="V408" s="45"/>
      <c r="W408" s="45"/>
    </row>
    <row r="409" spans="21:23" s="3" customFormat="1" x14ac:dyDescent="0.3">
      <c r="U409" s="45"/>
      <c r="V409" s="45"/>
      <c r="W409" s="45"/>
    </row>
    <row r="410" spans="21:23" s="3" customFormat="1" x14ac:dyDescent="0.3">
      <c r="U410" s="45"/>
      <c r="V410" s="45"/>
      <c r="W410" s="45"/>
    </row>
    <row r="411" spans="21:23" s="3" customFormat="1" x14ac:dyDescent="0.3">
      <c r="U411" s="45"/>
      <c r="V411" s="45"/>
      <c r="W411" s="45"/>
    </row>
    <row r="412" spans="21:23" s="3" customFormat="1" x14ac:dyDescent="0.3">
      <c r="U412" s="45"/>
      <c r="V412" s="45"/>
      <c r="W412" s="45"/>
    </row>
    <row r="413" spans="21:23" s="3" customFormat="1" x14ac:dyDescent="0.3">
      <c r="U413" s="45"/>
      <c r="V413" s="45"/>
      <c r="W413" s="45"/>
    </row>
    <row r="414" spans="21:23" s="3" customFormat="1" x14ac:dyDescent="0.3">
      <c r="U414" s="45"/>
      <c r="V414" s="45"/>
      <c r="W414" s="45"/>
    </row>
    <row r="415" spans="21:23" s="3" customFormat="1" x14ac:dyDescent="0.3">
      <c r="U415" s="45"/>
      <c r="V415" s="45"/>
      <c r="W415" s="45"/>
    </row>
    <row r="416" spans="21:23" s="3" customFormat="1" x14ac:dyDescent="0.3">
      <c r="U416" s="45"/>
      <c r="V416" s="45"/>
      <c r="W416" s="45"/>
    </row>
    <row r="417" spans="21:23" s="3" customFormat="1" x14ac:dyDescent="0.3">
      <c r="U417" s="45"/>
      <c r="V417" s="45"/>
      <c r="W417" s="45"/>
    </row>
    <row r="418" spans="21:23" s="3" customFormat="1" x14ac:dyDescent="0.3">
      <c r="U418" s="45"/>
      <c r="V418" s="45"/>
      <c r="W418" s="45"/>
    </row>
    <row r="419" spans="21:23" s="3" customFormat="1" x14ac:dyDescent="0.3">
      <c r="U419" s="45"/>
      <c r="V419" s="45"/>
      <c r="W419" s="45"/>
    </row>
    <row r="420" spans="21:23" s="3" customFormat="1" x14ac:dyDescent="0.3">
      <c r="U420" s="45"/>
      <c r="V420" s="45"/>
      <c r="W420" s="45"/>
    </row>
    <row r="421" spans="21:23" s="3" customFormat="1" x14ac:dyDescent="0.3">
      <c r="U421" s="45"/>
      <c r="V421" s="45"/>
      <c r="W421" s="45"/>
    </row>
    <row r="422" spans="21:23" s="3" customFormat="1" x14ac:dyDescent="0.3">
      <c r="U422" s="45"/>
      <c r="V422" s="45"/>
      <c r="W422" s="45"/>
    </row>
    <row r="423" spans="21:23" s="3" customFormat="1" x14ac:dyDescent="0.3">
      <c r="U423" s="45"/>
      <c r="V423" s="45"/>
      <c r="W423" s="45"/>
    </row>
    <row r="424" spans="21:23" s="3" customFormat="1" x14ac:dyDescent="0.3">
      <c r="U424" s="45"/>
      <c r="V424" s="45"/>
      <c r="W424" s="45"/>
    </row>
    <row r="425" spans="21:23" s="3" customFormat="1" x14ac:dyDescent="0.3">
      <c r="U425" s="45"/>
      <c r="V425" s="45"/>
      <c r="W425" s="45"/>
    </row>
    <row r="426" spans="21:23" s="3" customFormat="1" x14ac:dyDescent="0.3">
      <c r="U426" s="45"/>
      <c r="V426" s="45"/>
      <c r="W426" s="45"/>
    </row>
    <row r="427" spans="21:23" s="3" customFormat="1" x14ac:dyDescent="0.3">
      <c r="U427" s="45"/>
      <c r="V427" s="45"/>
      <c r="W427" s="45"/>
    </row>
    <row r="428" spans="21:23" s="3" customFormat="1" x14ac:dyDescent="0.3">
      <c r="U428" s="45"/>
      <c r="V428" s="45"/>
      <c r="W428" s="45"/>
    </row>
    <row r="429" spans="21:23" s="3" customFormat="1" x14ac:dyDescent="0.3">
      <c r="U429" s="45"/>
      <c r="V429" s="45"/>
      <c r="W429" s="45"/>
    </row>
    <row r="430" spans="21:23" s="3" customFormat="1" x14ac:dyDescent="0.3">
      <c r="U430" s="45"/>
      <c r="V430" s="45"/>
      <c r="W430" s="45"/>
    </row>
    <row r="431" spans="21:23" s="3" customFormat="1" x14ac:dyDescent="0.3">
      <c r="U431" s="45"/>
      <c r="V431" s="45"/>
      <c r="W431" s="45"/>
    </row>
    <row r="432" spans="21:23" s="3" customFormat="1" x14ac:dyDescent="0.3">
      <c r="U432" s="45"/>
      <c r="V432" s="45"/>
      <c r="W432" s="45"/>
    </row>
    <row r="433" spans="21:23" s="3" customFormat="1" x14ac:dyDescent="0.3">
      <c r="U433" s="45"/>
      <c r="V433" s="45"/>
      <c r="W433" s="45"/>
    </row>
    <row r="434" spans="21:23" s="3" customFormat="1" x14ac:dyDescent="0.3">
      <c r="U434" s="45"/>
      <c r="V434" s="45"/>
      <c r="W434" s="45"/>
    </row>
    <row r="435" spans="21:23" s="3" customFormat="1" x14ac:dyDescent="0.3">
      <c r="U435" s="45"/>
      <c r="V435" s="45"/>
      <c r="W435" s="45"/>
    </row>
    <row r="436" spans="21:23" s="3" customFormat="1" x14ac:dyDescent="0.3">
      <c r="U436" s="45"/>
      <c r="V436" s="45"/>
      <c r="W436" s="45"/>
    </row>
    <row r="437" spans="21:23" s="3" customFormat="1" x14ac:dyDescent="0.3">
      <c r="U437" s="45"/>
      <c r="V437" s="45"/>
      <c r="W437" s="45"/>
    </row>
    <row r="438" spans="21:23" s="3" customFormat="1" x14ac:dyDescent="0.3">
      <c r="U438" s="45"/>
      <c r="V438" s="45"/>
      <c r="W438" s="45"/>
    </row>
    <row r="439" spans="21:23" s="3" customFormat="1" x14ac:dyDescent="0.3">
      <c r="U439" s="45"/>
      <c r="V439" s="45"/>
      <c r="W439" s="45"/>
    </row>
    <row r="440" spans="21:23" s="3" customFormat="1" x14ac:dyDescent="0.3">
      <c r="U440" s="45"/>
      <c r="V440" s="45"/>
      <c r="W440" s="45"/>
    </row>
    <row r="441" spans="21:23" s="3" customFormat="1" x14ac:dyDescent="0.3">
      <c r="U441" s="45"/>
      <c r="V441" s="45"/>
      <c r="W441" s="45"/>
    </row>
    <row r="442" spans="21:23" s="3" customFormat="1" x14ac:dyDescent="0.3">
      <c r="U442" s="45"/>
      <c r="V442" s="45"/>
      <c r="W442" s="45"/>
    </row>
    <row r="443" spans="21:23" s="3" customFormat="1" x14ac:dyDescent="0.3">
      <c r="U443" s="45"/>
      <c r="V443" s="45"/>
      <c r="W443" s="45"/>
    </row>
    <row r="444" spans="21:23" s="3" customFormat="1" x14ac:dyDescent="0.3">
      <c r="U444" s="45"/>
      <c r="V444" s="45"/>
      <c r="W444" s="45"/>
    </row>
    <row r="445" spans="21:23" s="3" customFormat="1" x14ac:dyDescent="0.3">
      <c r="U445" s="45"/>
      <c r="V445" s="45"/>
      <c r="W445" s="45"/>
    </row>
    <row r="446" spans="21:23" s="3" customFormat="1" x14ac:dyDescent="0.3">
      <c r="U446" s="45"/>
      <c r="V446" s="45"/>
      <c r="W446" s="45"/>
    </row>
    <row r="447" spans="21:23" s="3" customFormat="1" x14ac:dyDescent="0.3">
      <c r="U447" s="45"/>
      <c r="V447" s="45"/>
      <c r="W447" s="45"/>
    </row>
    <row r="448" spans="21:23" s="3" customFormat="1" x14ac:dyDescent="0.3">
      <c r="U448" s="45"/>
      <c r="V448" s="45"/>
      <c r="W448" s="45"/>
    </row>
    <row r="449" spans="21:23" s="3" customFormat="1" x14ac:dyDescent="0.3">
      <c r="U449" s="45"/>
      <c r="V449" s="45"/>
      <c r="W449" s="45"/>
    </row>
    <row r="450" spans="21:23" s="3" customFormat="1" x14ac:dyDescent="0.3">
      <c r="U450" s="45"/>
      <c r="V450" s="45"/>
      <c r="W450" s="45"/>
    </row>
    <row r="451" spans="21:23" s="3" customFormat="1" x14ac:dyDescent="0.3">
      <c r="U451" s="45"/>
      <c r="V451" s="45"/>
      <c r="W451" s="45"/>
    </row>
    <row r="452" spans="21:23" s="3" customFormat="1" x14ac:dyDescent="0.3">
      <c r="U452" s="45"/>
      <c r="V452" s="45"/>
      <c r="W452" s="45"/>
    </row>
    <row r="453" spans="21:23" s="3" customFormat="1" x14ac:dyDescent="0.3">
      <c r="U453" s="45"/>
      <c r="V453" s="45"/>
      <c r="W453" s="45"/>
    </row>
    <row r="454" spans="21:23" s="3" customFormat="1" x14ac:dyDescent="0.3">
      <c r="U454" s="45"/>
      <c r="V454" s="45"/>
      <c r="W454" s="45"/>
    </row>
    <row r="455" spans="21:23" s="3" customFormat="1" x14ac:dyDescent="0.3">
      <c r="U455" s="45"/>
      <c r="V455" s="45"/>
      <c r="W455" s="45"/>
    </row>
    <row r="456" spans="21:23" s="3" customFormat="1" x14ac:dyDescent="0.3">
      <c r="U456" s="45"/>
      <c r="V456" s="45"/>
      <c r="W456" s="45"/>
    </row>
    <row r="457" spans="21:23" s="3" customFormat="1" x14ac:dyDescent="0.3">
      <c r="U457" s="45"/>
      <c r="V457" s="45"/>
      <c r="W457" s="45"/>
    </row>
    <row r="458" spans="21:23" s="3" customFormat="1" x14ac:dyDescent="0.3">
      <c r="U458" s="45"/>
      <c r="V458" s="45"/>
      <c r="W458" s="45"/>
    </row>
    <row r="459" spans="21:23" s="3" customFormat="1" x14ac:dyDescent="0.3">
      <c r="U459" s="45"/>
      <c r="V459" s="45"/>
      <c r="W459" s="45"/>
    </row>
    <row r="460" spans="21:23" s="3" customFormat="1" x14ac:dyDescent="0.3">
      <c r="U460" s="45"/>
      <c r="V460" s="45"/>
      <c r="W460" s="45"/>
    </row>
    <row r="461" spans="21:23" s="3" customFormat="1" x14ac:dyDescent="0.3">
      <c r="U461" s="45"/>
      <c r="V461" s="45"/>
      <c r="W461" s="45"/>
    </row>
    <row r="462" spans="21:23" s="3" customFormat="1" x14ac:dyDescent="0.3">
      <c r="U462" s="45"/>
      <c r="V462" s="45"/>
      <c r="W462" s="45"/>
    </row>
    <row r="463" spans="21:23" s="3" customFormat="1" x14ac:dyDescent="0.3">
      <c r="U463" s="45"/>
      <c r="V463" s="45"/>
      <c r="W463" s="45"/>
    </row>
    <row r="464" spans="21:23" s="3" customFormat="1" x14ac:dyDescent="0.3">
      <c r="U464" s="45"/>
      <c r="V464" s="45"/>
      <c r="W464" s="45"/>
    </row>
    <row r="465" spans="21:23" s="3" customFormat="1" x14ac:dyDescent="0.3">
      <c r="U465" s="45"/>
      <c r="V465" s="45"/>
      <c r="W465" s="45"/>
    </row>
    <row r="466" spans="21:23" s="3" customFormat="1" x14ac:dyDescent="0.3">
      <c r="U466" s="45"/>
      <c r="V466" s="45"/>
      <c r="W466" s="45"/>
    </row>
    <row r="467" spans="21:23" s="3" customFormat="1" x14ac:dyDescent="0.3">
      <c r="U467" s="45"/>
      <c r="V467" s="45"/>
      <c r="W467" s="45"/>
    </row>
    <row r="468" spans="21:23" s="3" customFormat="1" x14ac:dyDescent="0.3">
      <c r="U468" s="45"/>
      <c r="V468" s="45"/>
      <c r="W468" s="45"/>
    </row>
    <row r="469" spans="21:23" s="3" customFormat="1" x14ac:dyDescent="0.3">
      <c r="U469" s="45"/>
      <c r="V469" s="45"/>
      <c r="W469" s="45"/>
    </row>
    <row r="470" spans="21:23" s="3" customFormat="1" x14ac:dyDescent="0.3">
      <c r="U470" s="45"/>
      <c r="V470" s="45"/>
      <c r="W470" s="45"/>
    </row>
    <row r="471" spans="21:23" s="3" customFormat="1" x14ac:dyDescent="0.3">
      <c r="U471" s="45"/>
      <c r="V471" s="45"/>
      <c r="W471" s="45"/>
    </row>
    <row r="472" spans="21:23" s="3" customFormat="1" x14ac:dyDescent="0.3">
      <c r="U472" s="45"/>
      <c r="V472" s="45"/>
      <c r="W472" s="45"/>
    </row>
    <row r="473" spans="21:23" s="3" customFormat="1" x14ac:dyDescent="0.3">
      <c r="U473" s="45"/>
      <c r="V473" s="45"/>
      <c r="W473" s="45"/>
    </row>
    <row r="474" spans="21:23" s="3" customFormat="1" x14ac:dyDescent="0.3">
      <c r="U474" s="45"/>
      <c r="V474" s="45"/>
      <c r="W474" s="45"/>
    </row>
    <row r="475" spans="21:23" s="3" customFormat="1" x14ac:dyDescent="0.3">
      <c r="U475" s="45"/>
      <c r="V475" s="45"/>
      <c r="W475" s="45"/>
    </row>
    <row r="476" spans="21:23" s="3" customFormat="1" x14ac:dyDescent="0.3">
      <c r="U476" s="45"/>
      <c r="V476" s="45"/>
      <c r="W476" s="45"/>
    </row>
    <row r="477" spans="21:23" s="3" customFormat="1" x14ac:dyDescent="0.3">
      <c r="U477" s="45"/>
      <c r="V477" s="45"/>
      <c r="W477" s="45"/>
    </row>
    <row r="478" spans="21:23" s="3" customFormat="1" x14ac:dyDescent="0.3">
      <c r="U478" s="45"/>
      <c r="V478" s="45"/>
      <c r="W478" s="45"/>
    </row>
    <row r="479" spans="21:23" s="3" customFormat="1" x14ac:dyDescent="0.3">
      <c r="U479" s="45"/>
      <c r="V479" s="45"/>
      <c r="W479" s="45"/>
    </row>
    <row r="480" spans="21:23" s="3" customFormat="1" x14ac:dyDescent="0.3">
      <c r="U480" s="45"/>
      <c r="V480" s="45"/>
      <c r="W480" s="45"/>
    </row>
    <row r="481" spans="21:23" s="3" customFormat="1" x14ac:dyDescent="0.3">
      <c r="U481" s="45"/>
      <c r="V481" s="45"/>
      <c r="W481" s="45"/>
    </row>
    <row r="482" spans="21:23" s="3" customFormat="1" x14ac:dyDescent="0.3">
      <c r="U482" s="45"/>
      <c r="V482" s="45"/>
      <c r="W482" s="45"/>
    </row>
    <row r="483" spans="21:23" s="3" customFormat="1" x14ac:dyDescent="0.3">
      <c r="U483" s="45"/>
      <c r="V483" s="45"/>
      <c r="W483" s="45"/>
    </row>
    <row r="484" spans="21:23" s="3" customFormat="1" x14ac:dyDescent="0.3">
      <c r="U484" s="45"/>
      <c r="V484" s="45"/>
      <c r="W484" s="45"/>
    </row>
    <row r="485" spans="21:23" s="3" customFormat="1" x14ac:dyDescent="0.3">
      <c r="U485" s="45"/>
      <c r="V485" s="45"/>
      <c r="W485" s="45"/>
    </row>
    <row r="486" spans="21:23" s="3" customFormat="1" x14ac:dyDescent="0.3">
      <c r="U486" s="45"/>
      <c r="V486" s="45"/>
      <c r="W486" s="45"/>
    </row>
    <row r="487" spans="21:23" s="3" customFormat="1" x14ac:dyDescent="0.3">
      <c r="U487" s="45"/>
      <c r="V487" s="45"/>
      <c r="W487" s="45"/>
    </row>
    <row r="488" spans="21:23" s="3" customFormat="1" x14ac:dyDescent="0.3">
      <c r="U488" s="45"/>
      <c r="V488" s="45"/>
      <c r="W488" s="45"/>
    </row>
    <row r="489" spans="21:23" s="3" customFormat="1" x14ac:dyDescent="0.3">
      <c r="U489" s="45"/>
      <c r="V489" s="45"/>
      <c r="W489" s="45"/>
    </row>
    <row r="490" spans="21:23" s="3" customFormat="1" x14ac:dyDescent="0.3">
      <c r="U490" s="45"/>
      <c r="V490" s="45"/>
      <c r="W490" s="45"/>
    </row>
    <row r="491" spans="21:23" s="3" customFormat="1" x14ac:dyDescent="0.3">
      <c r="U491" s="45"/>
      <c r="V491" s="45"/>
      <c r="W491" s="45"/>
    </row>
    <row r="492" spans="21:23" s="3" customFormat="1" x14ac:dyDescent="0.3">
      <c r="U492" s="45"/>
      <c r="V492" s="45"/>
      <c r="W492" s="45"/>
    </row>
    <row r="493" spans="21:23" s="3" customFormat="1" x14ac:dyDescent="0.3">
      <c r="U493" s="45"/>
      <c r="V493" s="45"/>
      <c r="W493" s="45"/>
    </row>
    <row r="494" spans="21:23" s="3" customFormat="1" x14ac:dyDescent="0.3">
      <c r="U494" s="45"/>
      <c r="V494" s="45"/>
      <c r="W494" s="45"/>
    </row>
    <row r="495" spans="21:23" s="3" customFormat="1" x14ac:dyDescent="0.3">
      <c r="U495" s="45"/>
      <c r="V495" s="45"/>
      <c r="W495" s="45"/>
    </row>
    <row r="496" spans="21:23" s="3" customFormat="1" x14ac:dyDescent="0.3">
      <c r="U496" s="45"/>
      <c r="V496" s="45"/>
      <c r="W496" s="45"/>
    </row>
    <row r="497" spans="21:23" s="3" customFormat="1" x14ac:dyDescent="0.3">
      <c r="U497" s="45"/>
      <c r="V497" s="45"/>
      <c r="W497" s="45"/>
    </row>
    <row r="498" spans="21:23" s="3" customFormat="1" x14ac:dyDescent="0.3">
      <c r="U498" s="45"/>
      <c r="V498" s="45"/>
      <c r="W498" s="45"/>
    </row>
    <row r="499" spans="21:23" s="3" customFormat="1" x14ac:dyDescent="0.3">
      <c r="U499" s="45"/>
      <c r="V499" s="45"/>
      <c r="W499" s="45"/>
    </row>
    <row r="500" spans="21:23" s="3" customFormat="1" x14ac:dyDescent="0.3">
      <c r="U500" s="45"/>
      <c r="V500" s="45"/>
      <c r="W500" s="45"/>
    </row>
    <row r="501" spans="21:23" s="3" customFormat="1" x14ac:dyDescent="0.3">
      <c r="U501" s="45"/>
      <c r="V501" s="45"/>
      <c r="W501" s="45"/>
    </row>
    <row r="502" spans="21:23" s="3" customFormat="1" x14ac:dyDescent="0.3">
      <c r="U502" s="45"/>
      <c r="V502" s="45"/>
      <c r="W502" s="45"/>
    </row>
    <row r="503" spans="21:23" s="3" customFormat="1" x14ac:dyDescent="0.3">
      <c r="U503" s="45"/>
      <c r="V503" s="45"/>
      <c r="W503" s="45"/>
    </row>
    <row r="504" spans="21:23" s="3" customFormat="1" x14ac:dyDescent="0.3">
      <c r="U504" s="45"/>
      <c r="V504" s="45"/>
      <c r="W504" s="45"/>
    </row>
    <row r="505" spans="21:23" s="3" customFormat="1" x14ac:dyDescent="0.3">
      <c r="U505" s="45"/>
      <c r="V505" s="45"/>
      <c r="W505" s="45"/>
    </row>
    <row r="506" spans="21:23" s="3" customFormat="1" x14ac:dyDescent="0.3">
      <c r="U506" s="45"/>
      <c r="V506" s="45"/>
      <c r="W506" s="45"/>
    </row>
    <row r="507" spans="21:23" s="3" customFormat="1" x14ac:dyDescent="0.3">
      <c r="U507" s="45"/>
      <c r="V507" s="45"/>
      <c r="W507" s="45"/>
    </row>
    <row r="508" spans="21:23" s="3" customFormat="1" x14ac:dyDescent="0.3">
      <c r="U508" s="45"/>
      <c r="V508" s="45"/>
      <c r="W508" s="45"/>
    </row>
    <row r="509" spans="21:23" s="3" customFormat="1" x14ac:dyDescent="0.3">
      <c r="U509" s="45"/>
      <c r="V509" s="45"/>
      <c r="W509" s="45"/>
    </row>
    <row r="510" spans="21:23" s="3" customFormat="1" x14ac:dyDescent="0.3">
      <c r="U510" s="45"/>
      <c r="V510" s="45"/>
      <c r="W510" s="45"/>
    </row>
    <row r="511" spans="21:23" s="3" customFormat="1" x14ac:dyDescent="0.3">
      <c r="U511" s="45"/>
      <c r="V511" s="45"/>
      <c r="W511" s="45"/>
    </row>
    <row r="512" spans="21:23" s="3" customFormat="1" x14ac:dyDescent="0.3">
      <c r="U512" s="45"/>
      <c r="V512" s="45"/>
      <c r="W512" s="45"/>
    </row>
    <row r="513" spans="21:23" s="3" customFormat="1" x14ac:dyDescent="0.3">
      <c r="U513" s="45"/>
      <c r="V513" s="45"/>
      <c r="W513" s="45"/>
    </row>
    <row r="514" spans="21:23" s="3" customFormat="1" x14ac:dyDescent="0.3">
      <c r="U514" s="45"/>
      <c r="V514" s="45"/>
      <c r="W514" s="45"/>
    </row>
    <row r="515" spans="21:23" s="3" customFormat="1" x14ac:dyDescent="0.3">
      <c r="U515" s="45"/>
      <c r="V515" s="45"/>
      <c r="W515" s="45"/>
    </row>
    <row r="516" spans="21:23" s="3" customFormat="1" x14ac:dyDescent="0.3">
      <c r="U516" s="45"/>
      <c r="V516" s="45"/>
      <c r="W516" s="45"/>
    </row>
    <row r="517" spans="21:23" s="3" customFormat="1" x14ac:dyDescent="0.3">
      <c r="U517" s="45"/>
      <c r="V517" s="45"/>
      <c r="W517" s="45"/>
    </row>
    <row r="518" spans="21:23" s="3" customFormat="1" x14ac:dyDescent="0.3">
      <c r="U518" s="45"/>
      <c r="V518" s="45"/>
      <c r="W518" s="45"/>
    </row>
    <row r="519" spans="21:23" s="3" customFormat="1" x14ac:dyDescent="0.3">
      <c r="U519" s="45"/>
      <c r="V519" s="45"/>
      <c r="W519" s="45"/>
    </row>
    <row r="520" spans="21:23" s="3" customFormat="1" x14ac:dyDescent="0.3">
      <c r="U520" s="45"/>
      <c r="V520" s="45"/>
      <c r="W520" s="45"/>
    </row>
    <row r="521" spans="21:23" s="3" customFormat="1" x14ac:dyDescent="0.3">
      <c r="U521" s="45"/>
      <c r="V521" s="45"/>
      <c r="W521" s="45"/>
    </row>
    <row r="522" spans="21:23" s="3" customFormat="1" x14ac:dyDescent="0.3">
      <c r="U522" s="45"/>
      <c r="V522" s="45"/>
      <c r="W522" s="45"/>
    </row>
    <row r="523" spans="21:23" s="3" customFormat="1" x14ac:dyDescent="0.3">
      <c r="U523" s="45"/>
      <c r="V523" s="45"/>
      <c r="W523" s="45"/>
    </row>
    <row r="524" spans="21:23" s="3" customFormat="1" x14ac:dyDescent="0.3">
      <c r="U524" s="45"/>
      <c r="V524" s="45"/>
      <c r="W524" s="45"/>
    </row>
    <row r="525" spans="21:23" s="3" customFormat="1" x14ac:dyDescent="0.3">
      <c r="U525" s="45"/>
      <c r="V525" s="45"/>
      <c r="W525" s="45"/>
    </row>
    <row r="526" spans="21:23" s="3" customFormat="1" x14ac:dyDescent="0.3">
      <c r="U526" s="45"/>
      <c r="V526" s="45"/>
      <c r="W526" s="45"/>
    </row>
    <row r="527" spans="21:23" s="3" customFormat="1" x14ac:dyDescent="0.3">
      <c r="U527" s="45"/>
      <c r="V527" s="45"/>
      <c r="W527" s="45"/>
    </row>
    <row r="528" spans="21:23" s="3" customFormat="1" x14ac:dyDescent="0.3">
      <c r="U528" s="45"/>
      <c r="V528" s="45"/>
      <c r="W528" s="45"/>
    </row>
    <row r="529" spans="21:23" s="3" customFormat="1" x14ac:dyDescent="0.3">
      <c r="U529" s="45"/>
      <c r="V529" s="45"/>
      <c r="W529" s="45"/>
    </row>
    <row r="530" spans="21:23" s="3" customFormat="1" x14ac:dyDescent="0.3">
      <c r="U530" s="45"/>
      <c r="V530" s="45"/>
      <c r="W530" s="45"/>
    </row>
    <row r="531" spans="21:23" s="3" customFormat="1" x14ac:dyDescent="0.3">
      <c r="U531" s="45"/>
      <c r="V531" s="45"/>
      <c r="W531" s="45"/>
    </row>
    <row r="532" spans="21:23" s="3" customFormat="1" x14ac:dyDescent="0.3">
      <c r="U532" s="45"/>
      <c r="V532" s="45"/>
      <c r="W532" s="45"/>
    </row>
    <row r="533" spans="21:23" s="3" customFormat="1" x14ac:dyDescent="0.3">
      <c r="U533" s="45"/>
      <c r="V533" s="45"/>
      <c r="W533" s="45"/>
    </row>
    <row r="534" spans="21:23" s="3" customFormat="1" x14ac:dyDescent="0.3">
      <c r="U534" s="45"/>
      <c r="V534" s="45"/>
      <c r="W534" s="45"/>
    </row>
    <row r="535" spans="21:23" s="3" customFormat="1" x14ac:dyDescent="0.3">
      <c r="U535" s="45"/>
      <c r="V535" s="45"/>
      <c r="W535" s="45"/>
    </row>
    <row r="536" spans="21:23" s="3" customFormat="1" x14ac:dyDescent="0.3">
      <c r="U536" s="45"/>
      <c r="V536" s="45"/>
      <c r="W536" s="45"/>
    </row>
    <row r="537" spans="21:23" s="3" customFormat="1" x14ac:dyDescent="0.3">
      <c r="U537" s="45"/>
      <c r="V537" s="45"/>
      <c r="W537" s="45"/>
    </row>
    <row r="538" spans="21:23" s="3" customFormat="1" x14ac:dyDescent="0.3">
      <c r="U538" s="45"/>
      <c r="V538" s="45"/>
      <c r="W538" s="45"/>
    </row>
    <row r="539" spans="21:23" s="3" customFormat="1" x14ac:dyDescent="0.3">
      <c r="U539" s="45"/>
      <c r="V539" s="45"/>
      <c r="W539" s="45"/>
    </row>
    <row r="540" spans="21:23" s="3" customFormat="1" x14ac:dyDescent="0.3">
      <c r="U540" s="45"/>
      <c r="V540" s="45"/>
      <c r="W540" s="45"/>
    </row>
    <row r="541" spans="21:23" s="3" customFormat="1" x14ac:dyDescent="0.3">
      <c r="U541" s="45"/>
      <c r="V541" s="45"/>
      <c r="W541" s="45"/>
    </row>
    <row r="542" spans="21:23" s="3" customFormat="1" x14ac:dyDescent="0.3">
      <c r="U542" s="45"/>
      <c r="V542" s="45"/>
      <c r="W542" s="45"/>
    </row>
    <row r="543" spans="21:23" s="3" customFormat="1" x14ac:dyDescent="0.3">
      <c r="U543" s="45"/>
      <c r="V543" s="45"/>
      <c r="W543" s="45"/>
    </row>
    <row r="544" spans="21:23" s="3" customFormat="1" x14ac:dyDescent="0.3">
      <c r="U544" s="45"/>
      <c r="V544" s="45"/>
      <c r="W544" s="45"/>
    </row>
    <row r="545" spans="21:23" s="3" customFormat="1" x14ac:dyDescent="0.3">
      <c r="U545" s="45"/>
      <c r="V545" s="45"/>
      <c r="W545" s="45"/>
    </row>
    <row r="546" spans="21:23" s="3" customFormat="1" x14ac:dyDescent="0.3">
      <c r="U546" s="45"/>
      <c r="V546" s="45"/>
      <c r="W546" s="45"/>
    </row>
    <row r="547" spans="21:23" s="3" customFormat="1" x14ac:dyDescent="0.3">
      <c r="U547" s="45"/>
      <c r="V547" s="45"/>
      <c r="W547" s="45"/>
    </row>
    <row r="548" spans="21:23" s="3" customFormat="1" x14ac:dyDescent="0.3">
      <c r="U548" s="45"/>
      <c r="V548" s="45"/>
      <c r="W548" s="45"/>
    </row>
    <row r="549" spans="21:23" s="3" customFormat="1" x14ac:dyDescent="0.3">
      <c r="U549" s="45"/>
      <c r="V549" s="45"/>
      <c r="W549" s="45"/>
    </row>
    <row r="550" spans="21:23" s="3" customFormat="1" x14ac:dyDescent="0.3">
      <c r="U550" s="45"/>
      <c r="V550" s="45"/>
      <c r="W550" s="45"/>
    </row>
    <row r="551" spans="21:23" s="3" customFormat="1" x14ac:dyDescent="0.3">
      <c r="U551" s="45"/>
      <c r="V551" s="45"/>
      <c r="W551" s="45"/>
    </row>
    <row r="552" spans="21:23" s="3" customFormat="1" x14ac:dyDescent="0.3">
      <c r="U552" s="45"/>
      <c r="V552" s="45"/>
      <c r="W552" s="45"/>
    </row>
    <row r="553" spans="21:23" s="3" customFormat="1" x14ac:dyDescent="0.3">
      <c r="U553" s="45"/>
      <c r="V553" s="45"/>
      <c r="W553" s="45"/>
    </row>
    <row r="554" spans="21:23" s="3" customFormat="1" x14ac:dyDescent="0.3">
      <c r="U554" s="45"/>
      <c r="V554" s="45"/>
      <c r="W554" s="45"/>
    </row>
    <row r="555" spans="21:23" s="3" customFormat="1" x14ac:dyDescent="0.3">
      <c r="U555" s="45"/>
      <c r="V555" s="45"/>
      <c r="W555" s="45"/>
    </row>
    <row r="556" spans="21:23" s="3" customFormat="1" x14ac:dyDescent="0.3">
      <c r="U556" s="45"/>
      <c r="V556" s="45"/>
      <c r="W556" s="45"/>
    </row>
    <row r="557" spans="21:23" s="3" customFormat="1" x14ac:dyDescent="0.3">
      <c r="U557" s="45"/>
      <c r="V557" s="45"/>
      <c r="W557" s="45"/>
    </row>
    <row r="558" spans="21:23" s="3" customFormat="1" x14ac:dyDescent="0.3">
      <c r="U558" s="45"/>
      <c r="V558" s="45"/>
      <c r="W558" s="45"/>
    </row>
    <row r="559" spans="21:23" s="3" customFormat="1" x14ac:dyDescent="0.3">
      <c r="U559" s="45"/>
      <c r="V559" s="45"/>
      <c r="W559" s="45"/>
    </row>
    <row r="560" spans="21:23" s="3" customFormat="1" x14ac:dyDescent="0.3">
      <c r="U560" s="45"/>
      <c r="V560" s="45"/>
      <c r="W560" s="45"/>
    </row>
    <row r="561" spans="21:23" s="3" customFormat="1" x14ac:dyDescent="0.3">
      <c r="U561" s="45"/>
      <c r="V561" s="45"/>
      <c r="W561" s="45"/>
    </row>
    <row r="562" spans="21:23" s="3" customFormat="1" x14ac:dyDescent="0.3">
      <c r="U562" s="45"/>
      <c r="V562" s="45"/>
      <c r="W562" s="45"/>
    </row>
    <row r="563" spans="21:23" s="3" customFormat="1" x14ac:dyDescent="0.3">
      <c r="U563" s="45"/>
      <c r="V563" s="45"/>
      <c r="W563" s="45"/>
    </row>
    <row r="564" spans="21:23" s="3" customFormat="1" x14ac:dyDescent="0.3">
      <c r="U564" s="45"/>
      <c r="V564" s="45"/>
      <c r="W564" s="45"/>
    </row>
    <row r="565" spans="21:23" s="3" customFormat="1" x14ac:dyDescent="0.3">
      <c r="U565" s="45"/>
      <c r="V565" s="45"/>
      <c r="W565" s="45"/>
    </row>
    <row r="566" spans="21:23" s="3" customFormat="1" x14ac:dyDescent="0.3">
      <c r="U566" s="45"/>
      <c r="V566" s="45"/>
      <c r="W566" s="45"/>
    </row>
    <row r="567" spans="21:23" s="3" customFormat="1" x14ac:dyDescent="0.3">
      <c r="U567" s="45"/>
      <c r="V567" s="45"/>
      <c r="W567" s="45"/>
    </row>
    <row r="568" spans="21:23" s="3" customFormat="1" x14ac:dyDescent="0.3">
      <c r="U568" s="45"/>
      <c r="V568" s="45"/>
      <c r="W568" s="45"/>
    </row>
    <row r="569" spans="21:23" s="3" customFormat="1" x14ac:dyDescent="0.3">
      <c r="U569" s="45"/>
      <c r="V569" s="45"/>
      <c r="W569" s="45"/>
    </row>
    <row r="570" spans="21:23" s="3" customFormat="1" x14ac:dyDescent="0.3">
      <c r="U570" s="45"/>
      <c r="V570" s="45"/>
      <c r="W570" s="45"/>
    </row>
    <row r="571" spans="21:23" s="3" customFormat="1" x14ac:dyDescent="0.3">
      <c r="U571" s="45"/>
      <c r="V571" s="45"/>
      <c r="W571" s="45"/>
    </row>
    <row r="572" spans="21:23" s="3" customFormat="1" x14ac:dyDescent="0.3">
      <c r="U572" s="45"/>
      <c r="V572" s="45"/>
      <c r="W572" s="45"/>
    </row>
    <row r="573" spans="21:23" s="3" customFormat="1" x14ac:dyDescent="0.3">
      <c r="U573" s="45"/>
      <c r="V573" s="45"/>
      <c r="W573" s="45"/>
    </row>
    <row r="574" spans="21:23" s="3" customFormat="1" x14ac:dyDescent="0.3">
      <c r="U574" s="45"/>
      <c r="V574" s="45"/>
      <c r="W574" s="45"/>
    </row>
    <row r="575" spans="21:23" s="3" customFormat="1" x14ac:dyDescent="0.3">
      <c r="U575" s="45"/>
      <c r="V575" s="45"/>
      <c r="W575" s="45"/>
    </row>
    <row r="576" spans="21:23" s="3" customFormat="1" x14ac:dyDescent="0.3">
      <c r="U576" s="45"/>
      <c r="V576" s="45"/>
      <c r="W576" s="45"/>
    </row>
    <row r="577" spans="21:23" s="3" customFormat="1" x14ac:dyDescent="0.3">
      <c r="U577" s="45"/>
      <c r="V577" s="45"/>
      <c r="W577" s="45"/>
    </row>
    <row r="578" spans="21:23" s="3" customFormat="1" x14ac:dyDescent="0.3">
      <c r="U578" s="45"/>
      <c r="V578" s="45"/>
      <c r="W578" s="45"/>
    </row>
    <row r="579" spans="21:23" s="3" customFormat="1" x14ac:dyDescent="0.3">
      <c r="U579" s="45"/>
      <c r="V579" s="45"/>
      <c r="W579" s="45"/>
    </row>
    <row r="580" spans="21:23" s="3" customFormat="1" x14ac:dyDescent="0.3">
      <c r="U580" s="45"/>
      <c r="V580" s="45"/>
      <c r="W580" s="45"/>
    </row>
    <row r="581" spans="21:23" s="3" customFormat="1" x14ac:dyDescent="0.3">
      <c r="U581" s="45"/>
      <c r="V581" s="45"/>
      <c r="W581" s="45"/>
    </row>
    <row r="582" spans="21:23" s="3" customFormat="1" x14ac:dyDescent="0.3">
      <c r="U582" s="45"/>
      <c r="V582" s="45"/>
      <c r="W582" s="45"/>
    </row>
    <row r="583" spans="21:23" s="3" customFormat="1" x14ac:dyDescent="0.3">
      <c r="U583" s="45"/>
      <c r="V583" s="45"/>
      <c r="W583" s="45"/>
    </row>
    <row r="584" spans="21:23" s="3" customFormat="1" x14ac:dyDescent="0.3">
      <c r="U584" s="45"/>
      <c r="V584" s="45"/>
      <c r="W584" s="45"/>
    </row>
    <row r="585" spans="21:23" s="3" customFormat="1" x14ac:dyDescent="0.3">
      <c r="U585" s="45"/>
      <c r="V585" s="45"/>
      <c r="W585" s="45"/>
    </row>
    <row r="586" spans="21:23" s="3" customFormat="1" x14ac:dyDescent="0.3">
      <c r="U586" s="45"/>
      <c r="V586" s="45"/>
      <c r="W586" s="45"/>
    </row>
    <row r="587" spans="21:23" s="3" customFormat="1" x14ac:dyDescent="0.3">
      <c r="U587" s="45"/>
      <c r="V587" s="45"/>
      <c r="W587" s="45"/>
    </row>
    <row r="588" spans="21:23" s="3" customFormat="1" x14ac:dyDescent="0.3">
      <c r="U588" s="45"/>
      <c r="V588" s="45"/>
      <c r="W588" s="45"/>
    </row>
    <row r="589" spans="21:23" s="3" customFormat="1" x14ac:dyDescent="0.3">
      <c r="U589" s="45"/>
      <c r="V589" s="45"/>
      <c r="W589" s="45"/>
    </row>
    <row r="590" spans="21:23" s="3" customFormat="1" x14ac:dyDescent="0.3">
      <c r="U590" s="45"/>
      <c r="V590" s="45"/>
      <c r="W590" s="45"/>
    </row>
    <row r="591" spans="21:23" s="3" customFormat="1" x14ac:dyDescent="0.3">
      <c r="U591" s="45"/>
      <c r="V591" s="45"/>
      <c r="W591" s="45"/>
    </row>
    <row r="592" spans="21:23" s="3" customFormat="1" x14ac:dyDescent="0.3">
      <c r="U592" s="45"/>
      <c r="V592" s="45"/>
      <c r="W592" s="45"/>
    </row>
    <row r="593" spans="21:23" s="3" customFormat="1" x14ac:dyDescent="0.3">
      <c r="U593" s="45"/>
      <c r="V593" s="45"/>
      <c r="W593" s="45"/>
    </row>
    <row r="594" spans="21:23" s="3" customFormat="1" x14ac:dyDescent="0.3">
      <c r="U594" s="45"/>
      <c r="V594" s="45"/>
      <c r="W594" s="45"/>
    </row>
    <row r="595" spans="21:23" s="3" customFormat="1" x14ac:dyDescent="0.3">
      <c r="U595" s="45"/>
      <c r="V595" s="45"/>
      <c r="W595" s="45"/>
    </row>
    <row r="596" spans="21:23" s="3" customFormat="1" x14ac:dyDescent="0.3">
      <c r="U596" s="45"/>
      <c r="V596" s="45"/>
      <c r="W596" s="45"/>
    </row>
    <row r="597" spans="21:23" s="3" customFormat="1" x14ac:dyDescent="0.3">
      <c r="U597" s="45"/>
      <c r="V597" s="45"/>
      <c r="W597" s="45"/>
    </row>
    <row r="598" spans="21:23" s="3" customFormat="1" x14ac:dyDescent="0.3">
      <c r="U598" s="45"/>
      <c r="V598" s="45"/>
      <c r="W598" s="45"/>
    </row>
    <row r="599" spans="21:23" s="3" customFormat="1" x14ac:dyDescent="0.3">
      <c r="U599" s="45"/>
      <c r="V599" s="45"/>
      <c r="W599" s="45"/>
    </row>
    <row r="600" spans="21:23" s="3" customFormat="1" x14ac:dyDescent="0.3">
      <c r="U600" s="45"/>
      <c r="V600" s="45"/>
      <c r="W600" s="45"/>
    </row>
    <row r="601" spans="21:23" s="3" customFormat="1" x14ac:dyDescent="0.3">
      <c r="U601" s="45"/>
      <c r="V601" s="45"/>
      <c r="W601" s="45"/>
    </row>
    <row r="602" spans="21:23" s="3" customFormat="1" x14ac:dyDescent="0.3">
      <c r="U602" s="45"/>
      <c r="V602" s="45"/>
      <c r="W602" s="45"/>
    </row>
    <row r="603" spans="21:23" s="3" customFormat="1" x14ac:dyDescent="0.3">
      <c r="U603" s="45"/>
      <c r="V603" s="45"/>
      <c r="W603" s="45"/>
    </row>
    <row r="604" spans="21:23" s="3" customFormat="1" x14ac:dyDescent="0.3">
      <c r="U604" s="45"/>
      <c r="V604" s="45"/>
      <c r="W604" s="45"/>
    </row>
    <row r="605" spans="21:23" s="3" customFormat="1" x14ac:dyDescent="0.3">
      <c r="U605" s="45"/>
      <c r="V605" s="45"/>
      <c r="W605" s="45"/>
    </row>
    <row r="606" spans="21:23" s="3" customFormat="1" x14ac:dyDescent="0.3">
      <c r="U606" s="45"/>
      <c r="V606" s="45"/>
      <c r="W606" s="45"/>
    </row>
    <row r="607" spans="21:23" s="3" customFormat="1" x14ac:dyDescent="0.3">
      <c r="U607" s="45"/>
      <c r="V607" s="45"/>
      <c r="W607" s="45"/>
    </row>
    <row r="608" spans="21:23" s="3" customFormat="1" x14ac:dyDescent="0.3">
      <c r="U608" s="45"/>
      <c r="V608" s="45"/>
      <c r="W608" s="45"/>
    </row>
    <row r="609" spans="21:23" s="3" customFormat="1" x14ac:dyDescent="0.3">
      <c r="U609" s="45"/>
      <c r="V609" s="45"/>
      <c r="W609" s="45"/>
    </row>
    <row r="610" spans="21:23" s="3" customFormat="1" x14ac:dyDescent="0.3">
      <c r="U610" s="45"/>
      <c r="V610" s="45"/>
      <c r="W610" s="45"/>
    </row>
    <row r="611" spans="21:23" s="3" customFormat="1" x14ac:dyDescent="0.3">
      <c r="U611" s="45"/>
      <c r="V611" s="45"/>
      <c r="W611" s="45"/>
    </row>
    <row r="612" spans="21:23" s="3" customFormat="1" x14ac:dyDescent="0.3">
      <c r="U612" s="45"/>
      <c r="V612" s="45"/>
      <c r="W612" s="45"/>
    </row>
    <row r="613" spans="21:23" s="3" customFormat="1" x14ac:dyDescent="0.3">
      <c r="U613" s="45"/>
      <c r="V613" s="45"/>
      <c r="W613" s="45"/>
    </row>
    <row r="614" spans="21:23" s="3" customFormat="1" x14ac:dyDescent="0.3">
      <c r="U614" s="45"/>
      <c r="V614" s="45"/>
      <c r="W614" s="45"/>
    </row>
    <row r="615" spans="21:23" s="3" customFormat="1" x14ac:dyDescent="0.3">
      <c r="U615" s="45"/>
      <c r="V615" s="45"/>
      <c r="W615" s="45"/>
    </row>
    <row r="616" spans="21:23" s="3" customFormat="1" x14ac:dyDescent="0.3">
      <c r="U616" s="45"/>
      <c r="V616" s="45"/>
      <c r="W616" s="45"/>
    </row>
    <row r="617" spans="21:23" s="3" customFormat="1" x14ac:dyDescent="0.3">
      <c r="U617" s="45"/>
      <c r="V617" s="45"/>
      <c r="W617" s="45"/>
    </row>
    <row r="618" spans="21:23" s="3" customFormat="1" x14ac:dyDescent="0.3">
      <c r="U618" s="45"/>
      <c r="V618" s="45"/>
      <c r="W618" s="45"/>
    </row>
    <row r="619" spans="21:23" s="3" customFormat="1" x14ac:dyDescent="0.3">
      <c r="U619" s="45"/>
      <c r="V619" s="45"/>
      <c r="W619" s="45"/>
    </row>
    <row r="620" spans="21:23" s="3" customFormat="1" x14ac:dyDescent="0.3">
      <c r="U620" s="45"/>
      <c r="V620" s="45"/>
      <c r="W620" s="45"/>
    </row>
    <row r="621" spans="21:23" s="3" customFormat="1" x14ac:dyDescent="0.3">
      <c r="U621" s="45"/>
      <c r="V621" s="45"/>
      <c r="W621" s="45"/>
    </row>
    <row r="622" spans="21:23" s="3" customFormat="1" x14ac:dyDescent="0.3">
      <c r="U622" s="45"/>
      <c r="V622" s="45"/>
      <c r="W622" s="45"/>
    </row>
    <row r="623" spans="21:23" s="3" customFormat="1" x14ac:dyDescent="0.3">
      <c r="U623" s="45"/>
      <c r="V623" s="45"/>
      <c r="W623" s="45"/>
    </row>
    <row r="624" spans="21:23" s="3" customFormat="1" x14ac:dyDescent="0.3">
      <c r="U624" s="45"/>
      <c r="V624" s="45"/>
      <c r="W624" s="45"/>
    </row>
    <row r="625" spans="21:23" s="3" customFormat="1" x14ac:dyDescent="0.3">
      <c r="U625" s="45"/>
      <c r="V625" s="45"/>
      <c r="W625" s="45"/>
    </row>
    <row r="626" spans="21:23" s="3" customFormat="1" x14ac:dyDescent="0.3">
      <c r="U626" s="45"/>
      <c r="V626" s="45"/>
      <c r="W626" s="45"/>
    </row>
    <row r="627" spans="21:23" s="3" customFormat="1" x14ac:dyDescent="0.3">
      <c r="U627" s="45"/>
      <c r="V627" s="45"/>
      <c r="W627" s="45"/>
    </row>
    <row r="628" spans="21:23" s="3" customFormat="1" x14ac:dyDescent="0.3">
      <c r="U628" s="45"/>
      <c r="V628" s="45"/>
      <c r="W628" s="45"/>
    </row>
    <row r="629" spans="21:23" s="3" customFormat="1" x14ac:dyDescent="0.3">
      <c r="U629" s="45"/>
      <c r="V629" s="45"/>
      <c r="W629" s="45"/>
    </row>
    <row r="630" spans="21:23" s="3" customFormat="1" x14ac:dyDescent="0.3">
      <c r="U630" s="45"/>
      <c r="V630" s="45"/>
      <c r="W630" s="45"/>
    </row>
    <row r="631" spans="21:23" s="3" customFormat="1" x14ac:dyDescent="0.3">
      <c r="U631" s="45"/>
      <c r="V631" s="45"/>
      <c r="W631" s="45"/>
    </row>
    <row r="632" spans="21:23" s="3" customFormat="1" x14ac:dyDescent="0.3">
      <c r="U632" s="45"/>
      <c r="V632" s="45"/>
      <c r="W632" s="45"/>
    </row>
    <row r="633" spans="21:23" s="3" customFormat="1" x14ac:dyDescent="0.3">
      <c r="U633" s="45"/>
      <c r="V633" s="45"/>
      <c r="W633" s="45"/>
    </row>
    <row r="634" spans="21:23" s="3" customFormat="1" x14ac:dyDescent="0.3">
      <c r="U634" s="45"/>
      <c r="V634" s="45"/>
      <c r="W634" s="45"/>
    </row>
    <row r="635" spans="21:23" s="3" customFormat="1" x14ac:dyDescent="0.3">
      <c r="U635" s="45"/>
      <c r="V635" s="45"/>
      <c r="W635" s="45"/>
    </row>
    <row r="636" spans="21:23" s="3" customFormat="1" x14ac:dyDescent="0.3">
      <c r="U636" s="45"/>
      <c r="V636" s="45"/>
      <c r="W636" s="45"/>
    </row>
    <row r="637" spans="21:23" s="3" customFormat="1" x14ac:dyDescent="0.3">
      <c r="U637" s="45"/>
      <c r="V637" s="45"/>
      <c r="W637" s="45"/>
    </row>
    <row r="638" spans="21:23" s="3" customFormat="1" x14ac:dyDescent="0.3">
      <c r="U638" s="45"/>
      <c r="V638" s="45"/>
      <c r="W638" s="45"/>
    </row>
    <row r="639" spans="21:23" s="3" customFormat="1" x14ac:dyDescent="0.3">
      <c r="U639" s="45"/>
      <c r="V639" s="45"/>
      <c r="W639" s="45"/>
    </row>
    <row r="640" spans="21:23" s="3" customFormat="1" x14ac:dyDescent="0.3">
      <c r="U640" s="45"/>
      <c r="V640" s="45"/>
      <c r="W640" s="45"/>
    </row>
    <row r="641" spans="21:23" s="3" customFormat="1" x14ac:dyDescent="0.3">
      <c r="U641" s="45"/>
      <c r="V641" s="45"/>
      <c r="W641" s="45"/>
    </row>
    <row r="642" spans="21:23" s="3" customFormat="1" x14ac:dyDescent="0.3">
      <c r="U642" s="45"/>
      <c r="V642" s="45"/>
      <c r="W642" s="45"/>
    </row>
    <row r="643" spans="21:23" s="3" customFormat="1" x14ac:dyDescent="0.3">
      <c r="U643" s="45"/>
      <c r="V643" s="45"/>
      <c r="W643" s="45"/>
    </row>
    <row r="644" spans="21:23" s="3" customFormat="1" x14ac:dyDescent="0.3">
      <c r="U644" s="45"/>
      <c r="V644" s="45"/>
      <c r="W644" s="45"/>
    </row>
    <row r="645" spans="21:23" s="3" customFormat="1" x14ac:dyDescent="0.3">
      <c r="U645" s="45"/>
      <c r="V645" s="45"/>
      <c r="W645" s="45"/>
    </row>
    <row r="646" spans="21:23" s="3" customFormat="1" x14ac:dyDescent="0.3">
      <c r="U646" s="45"/>
      <c r="V646" s="45"/>
      <c r="W646" s="45"/>
    </row>
    <row r="647" spans="21:23" s="3" customFormat="1" x14ac:dyDescent="0.3">
      <c r="U647" s="45"/>
      <c r="V647" s="45"/>
      <c r="W647" s="45"/>
    </row>
    <row r="648" spans="21:23" s="3" customFormat="1" x14ac:dyDescent="0.3">
      <c r="U648" s="45"/>
      <c r="V648" s="45"/>
      <c r="W648" s="45"/>
    </row>
    <row r="649" spans="21:23" s="3" customFormat="1" x14ac:dyDescent="0.3">
      <c r="U649" s="45"/>
      <c r="V649" s="45"/>
      <c r="W649" s="45"/>
    </row>
    <row r="650" spans="21:23" s="3" customFormat="1" x14ac:dyDescent="0.3">
      <c r="U650" s="45"/>
      <c r="V650" s="45"/>
      <c r="W650" s="45"/>
    </row>
    <row r="651" spans="21:23" s="3" customFormat="1" x14ac:dyDescent="0.3">
      <c r="U651" s="45"/>
      <c r="V651" s="45"/>
      <c r="W651" s="45"/>
    </row>
    <row r="652" spans="21:23" s="3" customFormat="1" x14ac:dyDescent="0.3">
      <c r="U652" s="45"/>
      <c r="V652" s="45"/>
      <c r="W652" s="45"/>
    </row>
    <row r="653" spans="21:23" s="3" customFormat="1" x14ac:dyDescent="0.3">
      <c r="U653" s="45"/>
      <c r="V653" s="45"/>
      <c r="W653" s="45"/>
    </row>
    <row r="654" spans="21:23" s="3" customFormat="1" x14ac:dyDescent="0.3">
      <c r="U654" s="45"/>
      <c r="V654" s="45"/>
      <c r="W654" s="45"/>
    </row>
    <row r="655" spans="21:23" s="3" customFormat="1" x14ac:dyDescent="0.3">
      <c r="U655" s="45"/>
      <c r="V655" s="45"/>
      <c r="W655" s="45"/>
    </row>
    <row r="656" spans="21:23" s="3" customFormat="1" x14ac:dyDescent="0.3">
      <c r="U656" s="45"/>
      <c r="V656" s="45"/>
      <c r="W656" s="45"/>
    </row>
    <row r="657" spans="21:23" s="3" customFormat="1" x14ac:dyDescent="0.3">
      <c r="U657" s="45"/>
      <c r="V657" s="45"/>
      <c r="W657" s="45"/>
    </row>
    <row r="658" spans="21:23" s="3" customFormat="1" x14ac:dyDescent="0.3">
      <c r="U658" s="45"/>
      <c r="V658" s="45"/>
      <c r="W658" s="45"/>
    </row>
    <row r="659" spans="21:23" s="3" customFormat="1" x14ac:dyDescent="0.3">
      <c r="U659" s="45"/>
      <c r="V659" s="45"/>
      <c r="W659" s="45"/>
    </row>
    <row r="660" spans="21:23" s="3" customFormat="1" x14ac:dyDescent="0.3">
      <c r="U660" s="45"/>
      <c r="V660" s="45"/>
      <c r="W660" s="45"/>
    </row>
    <row r="661" spans="21:23" s="3" customFormat="1" x14ac:dyDescent="0.3">
      <c r="U661" s="45"/>
      <c r="V661" s="45"/>
      <c r="W661" s="45"/>
    </row>
    <row r="662" spans="21:23" s="3" customFormat="1" x14ac:dyDescent="0.3">
      <c r="U662" s="45"/>
      <c r="V662" s="45"/>
      <c r="W662" s="45"/>
    </row>
    <row r="663" spans="21:23" s="3" customFormat="1" x14ac:dyDescent="0.3">
      <c r="U663" s="45"/>
      <c r="V663" s="45"/>
      <c r="W663" s="45"/>
    </row>
    <row r="664" spans="21:23" s="3" customFormat="1" x14ac:dyDescent="0.3">
      <c r="U664" s="45"/>
      <c r="V664" s="45"/>
      <c r="W664" s="45"/>
    </row>
    <row r="665" spans="21:23" s="3" customFormat="1" x14ac:dyDescent="0.3">
      <c r="U665" s="45"/>
      <c r="V665" s="45"/>
      <c r="W665" s="45"/>
    </row>
    <row r="666" spans="21:23" s="3" customFormat="1" x14ac:dyDescent="0.3">
      <c r="U666" s="45"/>
      <c r="V666" s="45"/>
      <c r="W666" s="45"/>
    </row>
    <row r="667" spans="21:23" s="3" customFormat="1" x14ac:dyDescent="0.3">
      <c r="U667" s="45"/>
      <c r="V667" s="45"/>
      <c r="W667" s="45"/>
    </row>
    <row r="668" spans="21:23" s="3" customFormat="1" x14ac:dyDescent="0.3">
      <c r="U668" s="45"/>
      <c r="V668" s="45"/>
      <c r="W668" s="45"/>
    </row>
    <row r="669" spans="21:23" s="3" customFormat="1" x14ac:dyDescent="0.3">
      <c r="U669" s="45"/>
      <c r="V669" s="45"/>
      <c r="W669" s="45"/>
    </row>
    <row r="670" spans="21:23" s="3" customFormat="1" x14ac:dyDescent="0.3">
      <c r="U670" s="45"/>
      <c r="V670" s="45"/>
      <c r="W670" s="45"/>
    </row>
    <row r="671" spans="21:23" s="3" customFormat="1" x14ac:dyDescent="0.3">
      <c r="U671" s="45"/>
      <c r="V671" s="45"/>
      <c r="W671" s="45"/>
    </row>
    <row r="672" spans="21:23" s="3" customFormat="1" x14ac:dyDescent="0.3">
      <c r="U672" s="45"/>
      <c r="V672" s="45"/>
      <c r="W672" s="45"/>
    </row>
    <row r="673" spans="21:23" s="3" customFormat="1" x14ac:dyDescent="0.3">
      <c r="U673" s="45"/>
      <c r="V673" s="45"/>
      <c r="W673" s="45"/>
    </row>
    <row r="674" spans="21:23" s="3" customFormat="1" x14ac:dyDescent="0.3">
      <c r="U674" s="45"/>
      <c r="V674" s="45"/>
      <c r="W674" s="45"/>
    </row>
    <row r="675" spans="21:23" s="3" customFormat="1" x14ac:dyDescent="0.3">
      <c r="U675" s="45"/>
      <c r="V675" s="45"/>
      <c r="W675" s="45"/>
    </row>
    <row r="676" spans="21:23" s="3" customFormat="1" x14ac:dyDescent="0.3">
      <c r="U676" s="45"/>
      <c r="V676" s="45"/>
      <c r="W676" s="45"/>
    </row>
    <row r="677" spans="21:23" s="3" customFormat="1" x14ac:dyDescent="0.3">
      <c r="U677" s="45"/>
      <c r="V677" s="45"/>
      <c r="W677" s="45"/>
    </row>
    <row r="678" spans="21:23" s="3" customFormat="1" x14ac:dyDescent="0.3">
      <c r="U678" s="45"/>
      <c r="V678" s="45"/>
      <c r="W678" s="45"/>
    </row>
    <row r="679" spans="21:23" s="3" customFormat="1" x14ac:dyDescent="0.3">
      <c r="U679" s="45"/>
      <c r="V679" s="45"/>
      <c r="W679" s="45"/>
    </row>
    <row r="680" spans="21:23" s="3" customFormat="1" x14ac:dyDescent="0.3">
      <c r="U680" s="45"/>
      <c r="V680" s="45"/>
      <c r="W680" s="45"/>
    </row>
    <row r="681" spans="21:23" s="3" customFormat="1" x14ac:dyDescent="0.3">
      <c r="U681" s="45"/>
      <c r="V681" s="45"/>
      <c r="W681" s="45"/>
    </row>
    <row r="682" spans="21:23" s="3" customFormat="1" x14ac:dyDescent="0.3">
      <c r="U682" s="45"/>
      <c r="V682" s="45"/>
      <c r="W682" s="45"/>
    </row>
    <row r="683" spans="21:23" s="3" customFormat="1" x14ac:dyDescent="0.3">
      <c r="U683" s="45"/>
      <c r="V683" s="45"/>
      <c r="W683" s="45"/>
    </row>
    <row r="684" spans="21:23" s="3" customFormat="1" x14ac:dyDescent="0.3">
      <c r="U684" s="45"/>
      <c r="V684" s="45"/>
      <c r="W684" s="45"/>
    </row>
    <row r="685" spans="21:23" s="3" customFormat="1" x14ac:dyDescent="0.3">
      <c r="U685" s="45"/>
      <c r="V685" s="45"/>
      <c r="W685" s="45"/>
    </row>
    <row r="686" spans="21:23" s="3" customFormat="1" x14ac:dyDescent="0.3">
      <c r="U686" s="45"/>
      <c r="V686" s="45"/>
      <c r="W686" s="45"/>
    </row>
    <row r="687" spans="21:23" s="3" customFormat="1" x14ac:dyDescent="0.3">
      <c r="U687" s="45"/>
      <c r="V687" s="45"/>
      <c r="W687" s="45"/>
    </row>
    <row r="688" spans="21:23" s="3" customFormat="1" x14ac:dyDescent="0.3">
      <c r="U688" s="45"/>
      <c r="V688" s="45"/>
      <c r="W688" s="45"/>
    </row>
    <row r="689" spans="21:23" s="3" customFormat="1" x14ac:dyDescent="0.3">
      <c r="U689" s="45"/>
      <c r="V689" s="45"/>
      <c r="W689" s="45"/>
    </row>
    <row r="690" spans="21:23" s="3" customFormat="1" x14ac:dyDescent="0.3">
      <c r="U690" s="45"/>
      <c r="V690" s="45"/>
      <c r="W690" s="45"/>
    </row>
    <row r="691" spans="21:23" s="3" customFormat="1" x14ac:dyDescent="0.3">
      <c r="U691" s="45"/>
      <c r="V691" s="45"/>
      <c r="W691" s="45"/>
    </row>
    <row r="692" spans="21:23" s="3" customFormat="1" x14ac:dyDescent="0.3">
      <c r="U692" s="45"/>
      <c r="V692" s="45"/>
      <c r="W692" s="45"/>
    </row>
    <row r="693" spans="21:23" s="3" customFormat="1" x14ac:dyDescent="0.3">
      <c r="U693" s="45"/>
      <c r="V693" s="45"/>
      <c r="W693" s="45"/>
    </row>
    <row r="694" spans="21:23" s="3" customFormat="1" x14ac:dyDescent="0.3">
      <c r="U694" s="45"/>
      <c r="V694" s="45"/>
      <c r="W694" s="45"/>
    </row>
    <row r="695" spans="21:23" s="3" customFormat="1" x14ac:dyDescent="0.3">
      <c r="U695" s="45"/>
      <c r="V695" s="45"/>
      <c r="W695" s="45"/>
    </row>
    <row r="696" spans="21:23" s="3" customFormat="1" x14ac:dyDescent="0.3">
      <c r="U696" s="45"/>
      <c r="V696" s="45"/>
      <c r="W696" s="45"/>
    </row>
    <row r="697" spans="21:23" s="3" customFormat="1" x14ac:dyDescent="0.3">
      <c r="U697" s="45"/>
      <c r="V697" s="45"/>
      <c r="W697" s="45"/>
    </row>
    <row r="698" spans="21:23" s="3" customFormat="1" x14ac:dyDescent="0.3">
      <c r="U698" s="45"/>
      <c r="V698" s="45"/>
      <c r="W698" s="45"/>
    </row>
    <row r="699" spans="21:23" s="3" customFormat="1" x14ac:dyDescent="0.3">
      <c r="U699" s="45"/>
      <c r="V699" s="45"/>
      <c r="W699" s="45"/>
    </row>
    <row r="700" spans="21:23" s="3" customFormat="1" x14ac:dyDescent="0.3">
      <c r="U700" s="45"/>
      <c r="V700" s="45"/>
      <c r="W700" s="45"/>
    </row>
    <row r="701" spans="21:23" s="3" customFormat="1" x14ac:dyDescent="0.3">
      <c r="U701" s="45"/>
      <c r="V701" s="45"/>
      <c r="W701" s="45"/>
    </row>
    <row r="702" spans="21:23" s="3" customFormat="1" x14ac:dyDescent="0.3">
      <c r="U702" s="45"/>
      <c r="V702" s="45"/>
      <c r="W702" s="45"/>
    </row>
    <row r="703" spans="21:23" s="3" customFormat="1" x14ac:dyDescent="0.3">
      <c r="U703" s="45"/>
      <c r="V703" s="45"/>
      <c r="W703" s="45"/>
    </row>
    <row r="704" spans="21:23" s="3" customFormat="1" x14ac:dyDescent="0.3">
      <c r="U704" s="45"/>
      <c r="V704" s="45"/>
      <c r="W704" s="45"/>
    </row>
    <row r="705" spans="21:23" s="3" customFormat="1" x14ac:dyDescent="0.3">
      <c r="U705" s="45"/>
      <c r="V705" s="45"/>
      <c r="W705" s="45"/>
    </row>
    <row r="706" spans="21:23" s="3" customFormat="1" x14ac:dyDescent="0.3">
      <c r="U706" s="45"/>
      <c r="V706" s="45"/>
      <c r="W706" s="45"/>
    </row>
    <row r="707" spans="21:23" s="3" customFormat="1" x14ac:dyDescent="0.3">
      <c r="U707" s="45"/>
      <c r="V707" s="45"/>
      <c r="W707" s="45"/>
    </row>
    <row r="708" spans="21:23" s="3" customFormat="1" x14ac:dyDescent="0.3">
      <c r="U708" s="45"/>
      <c r="V708" s="45"/>
      <c r="W708" s="45"/>
    </row>
    <row r="709" spans="21:23" s="3" customFormat="1" x14ac:dyDescent="0.3">
      <c r="U709" s="45"/>
      <c r="V709" s="45"/>
      <c r="W709" s="45"/>
    </row>
    <row r="710" spans="21:23" s="3" customFormat="1" x14ac:dyDescent="0.3">
      <c r="U710" s="45"/>
      <c r="V710" s="45"/>
      <c r="W710" s="45"/>
    </row>
    <row r="711" spans="21:23" s="3" customFormat="1" x14ac:dyDescent="0.3">
      <c r="U711" s="45"/>
      <c r="V711" s="45"/>
      <c r="W711" s="45"/>
    </row>
    <row r="712" spans="21:23" s="3" customFormat="1" x14ac:dyDescent="0.3">
      <c r="U712" s="45"/>
      <c r="V712" s="45"/>
      <c r="W712" s="45"/>
    </row>
    <row r="713" spans="21:23" s="3" customFormat="1" x14ac:dyDescent="0.3">
      <c r="U713" s="45"/>
      <c r="V713" s="45"/>
      <c r="W713" s="45"/>
    </row>
    <row r="714" spans="21:23" s="3" customFormat="1" x14ac:dyDescent="0.3">
      <c r="U714" s="45"/>
      <c r="V714" s="45"/>
      <c r="W714" s="45"/>
    </row>
    <row r="715" spans="21:23" s="3" customFormat="1" x14ac:dyDescent="0.3">
      <c r="U715" s="45"/>
      <c r="V715" s="45"/>
      <c r="W715" s="45"/>
    </row>
    <row r="716" spans="21:23" s="3" customFormat="1" x14ac:dyDescent="0.3">
      <c r="U716" s="45"/>
      <c r="V716" s="45"/>
      <c r="W716" s="45"/>
    </row>
    <row r="717" spans="21:23" s="3" customFormat="1" x14ac:dyDescent="0.3">
      <c r="U717" s="45"/>
      <c r="V717" s="45"/>
      <c r="W717" s="45"/>
    </row>
    <row r="718" spans="21:23" s="3" customFormat="1" x14ac:dyDescent="0.3">
      <c r="U718" s="45"/>
      <c r="V718" s="45"/>
      <c r="W718" s="45"/>
    </row>
    <row r="719" spans="21:23" s="3" customFormat="1" x14ac:dyDescent="0.3">
      <c r="U719" s="45"/>
      <c r="V719" s="45"/>
      <c r="W719" s="45"/>
    </row>
    <row r="720" spans="21:23" s="3" customFormat="1" x14ac:dyDescent="0.3">
      <c r="U720" s="45"/>
      <c r="V720" s="45"/>
      <c r="W720" s="45"/>
    </row>
    <row r="721" spans="21:23" s="3" customFormat="1" x14ac:dyDescent="0.3">
      <c r="U721" s="45"/>
      <c r="V721" s="45"/>
      <c r="W721" s="45"/>
    </row>
    <row r="722" spans="21:23" s="3" customFormat="1" x14ac:dyDescent="0.3">
      <c r="U722" s="45"/>
      <c r="V722" s="45"/>
      <c r="W722" s="45"/>
    </row>
    <row r="723" spans="21:23" s="3" customFormat="1" x14ac:dyDescent="0.3">
      <c r="U723" s="45"/>
      <c r="V723" s="45"/>
      <c r="W723" s="45"/>
    </row>
    <row r="724" spans="21:23" s="3" customFormat="1" x14ac:dyDescent="0.3">
      <c r="U724" s="45"/>
      <c r="V724" s="45"/>
      <c r="W724" s="45"/>
    </row>
    <row r="725" spans="21:23" s="3" customFormat="1" x14ac:dyDescent="0.3">
      <c r="U725" s="45"/>
      <c r="V725" s="45"/>
      <c r="W725" s="45"/>
    </row>
    <row r="726" spans="21:23" s="3" customFormat="1" x14ac:dyDescent="0.3">
      <c r="U726" s="45"/>
      <c r="V726" s="45"/>
      <c r="W726" s="45"/>
    </row>
    <row r="727" spans="21:23" s="3" customFormat="1" x14ac:dyDescent="0.3">
      <c r="U727" s="45"/>
      <c r="V727" s="45"/>
      <c r="W727" s="45"/>
    </row>
    <row r="728" spans="21:23" s="3" customFormat="1" x14ac:dyDescent="0.3">
      <c r="U728" s="45"/>
      <c r="V728" s="45"/>
      <c r="W728" s="45"/>
    </row>
    <row r="729" spans="21:23" s="3" customFormat="1" x14ac:dyDescent="0.3">
      <c r="U729" s="45"/>
      <c r="V729" s="45"/>
      <c r="W729" s="45"/>
    </row>
    <row r="730" spans="21:23" s="3" customFormat="1" x14ac:dyDescent="0.3">
      <c r="U730" s="45"/>
      <c r="V730" s="45"/>
      <c r="W730" s="45"/>
    </row>
    <row r="731" spans="21:23" s="3" customFormat="1" x14ac:dyDescent="0.3">
      <c r="U731" s="45"/>
      <c r="V731" s="45"/>
      <c r="W731" s="45"/>
    </row>
    <row r="732" spans="21:23" s="3" customFormat="1" x14ac:dyDescent="0.3">
      <c r="U732" s="45"/>
      <c r="V732" s="45"/>
      <c r="W732" s="45"/>
    </row>
    <row r="733" spans="21:23" s="3" customFormat="1" x14ac:dyDescent="0.3">
      <c r="U733" s="45"/>
      <c r="V733" s="45"/>
      <c r="W733" s="45"/>
    </row>
    <row r="734" spans="21:23" s="3" customFormat="1" x14ac:dyDescent="0.3">
      <c r="U734" s="45"/>
      <c r="V734" s="45"/>
      <c r="W734" s="45"/>
    </row>
    <row r="735" spans="21:23" s="3" customFormat="1" x14ac:dyDescent="0.3">
      <c r="U735" s="45"/>
      <c r="V735" s="45"/>
      <c r="W735" s="45"/>
    </row>
    <row r="736" spans="21:23" s="3" customFormat="1" x14ac:dyDescent="0.3">
      <c r="U736" s="45"/>
      <c r="V736" s="45"/>
      <c r="W736" s="45"/>
    </row>
    <row r="737" spans="21:23" s="3" customFormat="1" x14ac:dyDescent="0.3">
      <c r="U737" s="45"/>
      <c r="V737" s="45"/>
      <c r="W737" s="45"/>
    </row>
    <row r="738" spans="21:23" s="3" customFormat="1" x14ac:dyDescent="0.3">
      <c r="U738" s="45"/>
      <c r="V738" s="45"/>
      <c r="W738" s="45"/>
    </row>
    <row r="739" spans="21:23" s="3" customFormat="1" x14ac:dyDescent="0.3">
      <c r="U739" s="45"/>
      <c r="V739" s="45"/>
      <c r="W739" s="45"/>
    </row>
    <row r="740" spans="21:23" s="3" customFormat="1" x14ac:dyDescent="0.3">
      <c r="U740" s="45"/>
      <c r="V740" s="45"/>
      <c r="W740" s="45"/>
    </row>
    <row r="741" spans="21:23" s="3" customFormat="1" x14ac:dyDescent="0.3">
      <c r="U741" s="45"/>
      <c r="V741" s="45"/>
      <c r="W741" s="45"/>
    </row>
    <row r="742" spans="21:23" s="3" customFormat="1" x14ac:dyDescent="0.3">
      <c r="U742" s="45"/>
      <c r="V742" s="45"/>
      <c r="W742" s="45"/>
    </row>
    <row r="743" spans="21:23" s="3" customFormat="1" x14ac:dyDescent="0.3">
      <c r="U743" s="45"/>
      <c r="V743" s="45"/>
      <c r="W743" s="45"/>
    </row>
    <row r="744" spans="21:23" s="3" customFormat="1" x14ac:dyDescent="0.3">
      <c r="U744" s="45"/>
      <c r="V744" s="45"/>
      <c r="W744" s="45"/>
    </row>
    <row r="745" spans="21:23" s="3" customFormat="1" x14ac:dyDescent="0.3">
      <c r="U745" s="45"/>
      <c r="V745" s="45"/>
      <c r="W745" s="45"/>
    </row>
    <row r="746" spans="21:23" s="3" customFormat="1" x14ac:dyDescent="0.3">
      <c r="U746" s="45"/>
      <c r="V746" s="45"/>
      <c r="W746" s="45"/>
    </row>
    <row r="747" spans="21:23" s="3" customFormat="1" x14ac:dyDescent="0.3">
      <c r="U747" s="45"/>
      <c r="V747" s="45"/>
      <c r="W747" s="45"/>
    </row>
    <row r="748" spans="21:23" s="3" customFormat="1" x14ac:dyDescent="0.3">
      <c r="U748" s="45"/>
      <c r="V748" s="45"/>
      <c r="W748" s="45"/>
    </row>
    <row r="749" spans="21:23" s="3" customFormat="1" x14ac:dyDescent="0.3">
      <c r="U749" s="45"/>
      <c r="V749" s="45"/>
      <c r="W749" s="45"/>
    </row>
    <row r="750" spans="21:23" s="3" customFormat="1" x14ac:dyDescent="0.3">
      <c r="U750" s="45"/>
      <c r="V750" s="45"/>
      <c r="W750" s="45"/>
    </row>
    <row r="751" spans="21:23" s="3" customFormat="1" x14ac:dyDescent="0.3">
      <c r="U751" s="45"/>
      <c r="V751" s="45"/>
      <c r="W751" s="45"/>
    </row>
    <row r="752" spans="21:23" s="3" customFormat="1" x14ac:dyDescent="0.3">
      <c r="U752" s="45"/>
      <c r="V752" s="45"/>
      <c r="W752" s="45"/>
    </row>
    <row r="753" spans="21:23" s="3" customFormat="1" x14ac:dyDescent="0.3">
      <c r="U753" s="45"/>
      <c r="V753" s="45"/>
      <c r="W753" s="45"/>
    </row>
    <row r="754" spans="21:23" s="3" customFormat="1" x14ac:dyDescent="0.3">
      <c r="U754" s="45"/>
      <c r="V754" s="45"/>
      <c r="W754" s="45"/>
    </row>
    <row r="755" spans="21:23" s="3" customFormat="1" x14ac:dyDescent="0.3">
      <c r="U755" s="45"/>
      <c r="V755" s="45"/>
      <c r="W755" s="45"/>
    </row>
    <row r="756" spans="21:23" s="3" customFormat="1" x14ac:dyDescent="0.3">
      <c r="U756" s="45"/>
      <c r="V756" s="45"/>
      <c r="W756" s="45"/>
    </row>
    <row r="757" spans="21:23" s="3" customFormat="1" x14ac:dyDescent="0.3">
      <c r="U757" s="45"/>
      <c r="V757" s="45"/>
      <c r="W757" s="45"/>
    </row>
    <row r="758" spans="21:23" s="3" customFormat="1" x14ac:dyDescent="0.3">
      <c r="U758" s="45"/>
      <c r="V758" s="45"/>
      <c r="W758" s="45"/>
    </row>
    <row r="759" spans="21:23" s="3" customFormat="1" x14ac:dyDescent="0.3">
      <c r="U759" s="45"/>
      <c r="V759" s="45"/>
      <c r="W759" s="45"/>
    </row>
    <row r="760" spans="21:23" s="3" customFormat="1" x14ac:dyDescent="0.3">
      <c r="U760" s="45"/>
      <c r="V760" s="45"/>
      <c r="W760" s="45"/>
    </row>
    <row r="761" spans="21:23" s="3" customFormat="1" x14ac:dyDescent="0.3">
      <c r="U761" s="45"/>
      <c r="V761" s="45"/>
      <c r="W761" s="45"/>
    </row>
    <row r="762" spans="21:23" s="3" customFormat="1" x14ac:dyDescent="0.3">
      <c r="U762" s="45"/>
      <c r="V762" s="45"/>
      <c r="W762" s="45"/>
    </row>
    <row r="763" spans="21:23" s="3" customFormat="1" x14ac:dyDescent="0.3">
      <c r="U763" s="45"/>
      <c r="V763" s="45"/>
      <c r="W763" s="45"/>
    </row>
    <row r="764" spans="21:23" s="3" customFormat="1" x14ac:dyDescent="0.3">
      <c r="U764" s="45"/>
      <c r="V764" s="45"/>
      <c r="W764" s="45"/>
    </row>
    <row r="765" spans="21:23" s="3" customFormat="1" x14ac:dyDescent="0.3">
      <c r="U765" s="45"/>
      <c r="V765" s="45"/>
      <c r="W765" s="45"/>
    </row>
    <row r="766" spans="21:23" s="3" customFormat="1" x14ac:dyDescent="0.3">
      <c r="U766" s="45"/>
      <c r="V766" s="45"/>
      <c r="W766" s="45"/>
    </row>
    <row r="767" spans="21:23" s="3" customFormat="1" x14ac:dyDescent="0.3">
      <c r="U767" s="45"/>
      <c r="V767" s="45"/>
      <c r="W767" s="45"/>
    </row>
    <row r="768" spans="21:23" s="3" customFormat="1" x14ac:dyDescent="0.3">
      <c r="U768" s="45"/>
      <c r="V768" s="45"/>
      <c r="W768" s="45"/>
    </row>
    <row r="769" spans="21:23" s="3" customFormat="1" x14ac:dyDescent="0.3">
      <c r="U769" s="45"/>
      <c r="V769" s="45"/>
      <c r="W769" s="45"/>
    </row>
    <row r="770" spans="21:23" s="3" customFormat="1" x14ac:dyDescent="0.3">
      <c r="U770" s="45"/>
      <c r="V770" s="45"/>
      <c r="W770" s="45"/>
    </row>
    <row r="771" spans="21:23" s="3" customFormat="1" x14ac:dyDescent="0.3">
      <c r="U771" s="45"/>
      <c r="V771" s="45"/>
      <c r="W771" s="45"/>
    </row>
    <row r="772" spans="21:23" s="3" customFormat="1" x14ac:dyDescent="0.3">
      <c r="U772" s="45"/>
      <c r="V772" s="45"/>
      <c r="W772" s="45"/>
    </row>
    <row r="773" spans="21:23" s="3" customFormat="1" x14ac:dyDescent="0.3">
      <c r="U773" s="45"/>
      <c r="V773" s="45"/>
      <c r="W773" s="45"/>
    </row>
    <row r="774" spans="21:23" s="3" customFormat="1" x14ac:dyDescent="0.3">
      <c r="U774" s="45"/>
      <c r="V774" s="45"/>
      <c r="W774" s="45"/>
    </row>
    <row r="775" spans="21:23" s="3" customFormat="1" x14ac:dyDescent="0.3">
      <c r="U775" s="45"/>
      <c r="V775" s="45"/>
      <c r="W775" s="45"/>
    </row>
    <row r="776" spans="21:23" s="3" customFormat="1" x14ac:dyDescent="0.3">
      <c r="U776" s="45"/>
      <c r="V776" s="45"/>
      <c r="W776" s="45"/>
    </row>
    <row r="777" spans="21:23" s="3" customFormat="1" x14ac:dyDescent="0.3">
      <c r="U777" s="45"/>
      <c r="V777" s="45"/>
      <c r="W777" s="45"/>
    </row>
    <row r="778" spans="21:23" s="3" customFormat="1" x14ac:dyDescent="0.3">
      <c r="U778" s="45"/>
      <c r="V778" s="45"/>
      <c r="W778" s="45"/>
    </row>
    <row r="779" spans="21:23" s="3" customFormat="1" x14ac:dyDescent="0.3">
      <c r="U779" s="45"/>
      <c r="V779" s="45"/>
      <c r="W779" s="45"/>
    </row>
    <row r="780" spans="21:23" s="3" customFormat="1" x14ac:dyDescent="0.3">
      <c r="U780" s="45"/>
      <c r="V780" s="45"/>
      <c r="W780" s="45"/>
    </row>
    <row r="781" spans="21:23" s="3" customFormat="1" x14ac:dyDescent="0.3">
      <c r="U781" s="45"/>
      <c r="V781" s="45"/>
      <c r="W781" s="45"/>
    </row>
    <row r="782" spans="21:23" s="3" customFormat="1" x14ac:dyDescent="0.3">
      <c r="U782" s="45"/>
      <c r="V782" s="45"/>
      <c r="W782" s="45"/>
    </row>
    <row r="783" spans="21:23" s="3" customFormat="1" x14ac:dyDescent="0.3">
      <c r="U783" s="45"/>
      <c r="V783" s="45"/>
      <c r="W783" s="45"/>
    </row>
    <row r="784" spans="21:23" s="3" customFormat="1" x14ac:dyDescent="0.3">
      <c r="U784" s="45"/>
      <c r="V784" s="45"/>
      <c r="W784" s="45"/>
    </row>
    <row r="785" spans="21:23" s="3" customFormat="1" x14ac:dyDescent="0.3">
      <c r="U785" s="45"/>
      <c r="V785" s="45"/>
      <c r="W785" s="45"/>
    </row>
    <row r="786" spans="21:23" s="3" customFormat="1" x14ac:dyDescent="0.3">
      <c r="U786" s="45"/>
      <c r="V786" s="45"/>
      <c r="W786" s="45"/>
    </row>
    <row r="787" spans="21:23" s="3" customFormat="1" x14ac:dyDescent="0.3">
      <c r="U787" s="45"/>
      <c r="V787" s="45"/>
      <c r="W787" s="45"/>
    </row>
    <row r="788" spans="21:23" s="3" customFormat="1" x14ac:dyDescent="0.3">
      <c r="U788" s="45"/>
      <c r="V788" s="45"/>
      <c r="W788" s="45"/>
    </row>
    <row r="789" spans="21:23" s="3" customFormat="1" x14ac:dyDescent="0.3">
      <c r="U789" s="45"/>
      <c r="V789" s="45"/>
      <c r="W789" s="45"/>
    </row>
    <row r="790" spans="21:23" s="3" customFormat="1" x14ac:dyDescent="0.3">
      <c r="U790" s="45"/>
      <c r="V790" s="45"/>
      <c r="W790" s="45"/>
    </row>
    <row r="791" spans="21:23" s="3" customFormat="1" x14ac:dyDescent="0.3">
      <c r="U791" s="45"/>
      <c r="V791" s="45"/>
      <c r="W791" s="45"/>
    </row>
    <row r="792" spans="21:23" s="3" customFormat="1" x14ac:dyDescent="0.3">
      <c r="U792" s="45"/>
      <c r="V792" s="45"/>
      <c r="W792" s="45"/>
    </row>
    <row r="793" spans="21:23" s="3" customFormat="1" x14ac:dyDescent="0.3">
      <c r="U793" s="45"/>
      <c r="V793" s="45"/>
      <c r="W793" s="45"/>
    </row>
    <row r="794" spans="21:23" s="3" customFormat="1" x14ac:dyDescent="0.3">
      <c r="U794" s="45"/>
      <c r="V794" s="45"/>
      <c r="W794" s="45"/>
    </row>
    <row r="795" spans="21:23" s="3" customFormat="1" x14ac:dyDescent="0.3">
      <c r="U795" s="45"/>
      <c r="V795" s="45"/>
      <c r="W795" s="45"/>
    </row>
    <row r="796" spans="21:23" s="3" customFormat="1" x14ac:dyDescent="0.3">
      <c r="U796" s="45"/>
      <c r="V796" s="45"/>
      <c r="W796" s="45"/>
    </row>
    <row r="797" spans="21:23" s="3" customFormat="1" x14ac:dyDescent="0.3">
      <c r="U797" s="45"/>
      <c r="V797" s="45"/>
      <c r="W797" s="45"/>
    </row>
    <row r="798" spans="21:23" s="3" customFormat="1" x14ac:dyDescent="0.3">
      <c r="U798" s="45"/>
      <c r="V798" s="45"/>
      <c r="W798" s="45"/>
    </row>
    <row r="799" spans="21:23" s="3" customFormat="1" x14ac:dyDescent="0.3">
      <c r="U799" s="45"/>
      <c r="V799" s="45"/>
      <c r="W799" s="45"/>
    </row>
    <row r="800" spans="21:23" s="3" customFormat="1" x14ac:dyDescent="0.3">
      <c r="U800" s="45"/>
      <c r="V800" s="45"/>
      <c r="W800" s="45"/>
    </row>
    <row r="801" spans="21:23" s="3" customFormat="1" x14ac:dyDescent="0.3">
      <c r="U801" s="45"/>
      <c r="V801" s="45"/>
      <c r="W801" s="45"/>
    </row>
    <row r="802" spans="21:23" s="3" customFormat="1" x14ac:dyDescent="0.3">
      <c r="U802" s="45"/>
      <c r="V802" s="45"/>
      <c r="W802" s="45"/>
    </row>
    <row r="803" spans="21:23" s="3" customFormat="1" x14ac:dyDescent="0.3">
      <c r="U803" s="45"/>
      <c r="V803" s="45"/>
      <c r="W803" s="45"/>
    </row>
    <row r="804" spans="21:23" s="3" customFormat="1" x14ac:dyDescent="0.3">
      <c r="U804" s="45"/>
      <c r="V804" s="45"/>
      <c r="W804" s="45"/>
    </row>
    <row r="805" spans="21:23" s="3" customFormat="1" x14ac:dyDescent="0.3">
      <c r="U805" s="45"/>
      <c r="V805" s="45"/>
      <c r="W805" s="45"/>
    </row>
    <row r="806" spans="21:23" s="3" customFormat="1" x14ac:dyDescent="0.3">
      <c r="U806" s="45"/>
      <c r="V806" s="45"/>
      <c r="W806" s="45"/>
    </row>
    <row r="807" spans="21:23" s="3" customFormat="1" x14ac:dyDescent="0.3">
      <c r="U807" s="45"/>
      <c r="V807" s="45"/>
      <c r="W807" s="45"/>
    </row>
    <row r="808" spans="21:23" s="3" customFormat="1" x14ac:dyDescent="0.3">
      <c r="U808" s="45"/>
      <c r="V808" s="45"/>
      <c r="W808" s="45"/>
    </row>
    <row r="809" spans="21:23" s="3" customFormat="1" x14ac:dyDescent="0.3">
      <c r="U809" s="45"/>
      <c r="V809" s="45"/>
      <c r="W809" s="45"/>
    </row>
    <row r="810" spans="21:23" s="3" customFormat="1" x14ac:dyDescent="0.3">
      <c r="U810" s="45"/>
      <c r="V810" s="45"/>
      <c r="W810" s="45"/>
    </row>
    <row r="811" spans="21:23" s="3" customFormat="1" x14ac:dyDescent="0.3">
      <c r="U811" s="45"/>
      <c r="V811" s="45"/>
      <c r="W811" s="45"/>
    </row>
    <row r="812" spans="21:23" s="3" customFormat="1" x14ac:dyDescent="0.3">
      <c r="U812" s="45"/>
      <c r="V812" s="45"/>
      <c r="W812" s="45"/>
    </row>
    <row r="813" spans="21:23" s="3" customFormat="1" x14ac:dyDescent="0.3">
      <c r="U813" s="45"/>
      <c r="V813" s="45"/>
      <c r="W813" s="45"/>
    </row>
    <row r="814" spans="21:23" s="3" customFormat="1" x14ac:dyDescent="0.3">
      <c r="U814" s="45"/>
      <c r="V814" s="45"/>
      <c r="W814" s="45"/>
    </row>
    <row r="815" spans="21:23" s="3" customFormat="1" x14ac:dyDescent="0.3">
      <c r="U815" s="45"/>
      <c r="V815" s="45"/>
      <c r="W815" s="45"/>
    </row>
    <row r="816" spans="21:23" s="3" customFormat="1" x14ac:dyDescent="0.3">
      <c r="U816" s="45"/>
      <c r="V816" s="45"/>
      <c r="W816" s="45"/>
    </row>
    <row r="817" spans="21:23" s="3" customFormat="1" x14ac:dyDescent="0.3">
      <c r="U817" s="45"/>
      <c r="V817" s="45"/>
      <c r="W817" s="45"/>
    </row>
    <row r="818" spans="21:23" s="3" customFormat="1" x14ac:dyDescent="0.3">
      <c r="U818" s="45"/>
      <c r="V818" s="45"/>
      <c r="W818" s="45"/>
    </row>
    <row r="819" spans="21:23" s="3" customFormat="1" x14ac:dyDescent="0.3">
      <c r="U819" s="45"/>
      <c r="V819" s="45"/>
      <c r="W819" s="45"/>
    </row>
    <row r="820" spans="21:23" s="3" customFormat="1" x14ac:dyDescent="0.3">
      <c r="U820" s="45"/>
      <c r="V820" s="45"/>
      <c r="W820" s="45"/>
    </row>
    <row r="821" spans="21:23" s="3" customFormat="1" x14ac:dyDescent="0.3">
      <c r="U821" s="45"/>
      <c r="V821" s="45"/>
      <c r="W821" s="45"/>
    </row>
    <row r="822" spans="21:23" s="3" customFormat="1" x14ac:dyDescent="0.3">
      <c r="U822" s="45"/>
      <c r="V822" s="45"/>
      <c r="W822" s="45"/>
    </row>
    <row r="823" spans="21:23" s="3" customFormat="1" x14ac:dyDescent="0.3">
      <c r="U823" s="45"/>
      <c r="V823" s="45"/>
      <c r="W823" s="45"/>
    </row>
    <row r="824" spans="21:23" s="3" customFormat="1" x14ac:dyDescent="0.3">
      <c r="U824" s="45"/>
      <c r="V824" s="45"/>
      <c r="W824" s="45"/>
    </row>
    <row r="825" spans="21:23" s="3" customFormat="1" x14ac:dyDescent="0.3">
      <c r="U825" s="45"/>
      <c r="V825" s="45"/>
      <c r="W825" s="45"/>
    </row>
    <row r="826" spans="21:23" s="3" customFormat="1" x14ac:dyDescent="0.3">
      <c r="U826" s="45"/>
      <c r="V826" s="45"/>
      <c r="W826" s="45"/>
    </row>
    <row r="827" spans="21:23" s="3" customFormat="1" x14ac:dyDescent="0.3">
      <c r="U827" s="45"/>
      <c r="V827" s="45"/>
      <c r="W827" s="45"/>
    </row>
    <row r="828" spans="21:23" s="3" customFormat="1" x14ac:dyDescent="0.3">
      <c r="U828" s="45"/>
      <c r="V828" s="45"/>
      <c r="W828" s="45"/>
    </row>
    <row r="829" spans="21:23" s="3" customFormat="1" x14ac:dyDescent="0.3">
      <c r="U829" s="45"/>
      <c r="V829" s="45"/>
      <c r="W829" s="45"/>
    </row>
    <row r="830" spans="21:23" s="3" customFormat="1" x14ac:dyDescent="0.3">
      <c r="U830" s="45"/>
      <c r="V830" s="45"/>
      <c r="W830" s="45"/>
    </row>
    <row r="831" spans="21:23" s="3" customFormat="1" x14ac:dyDescent="0.3">
      <c r="U831" s="45"/>
      <c r="V831" s="45"/>
      <c r="W831" s="45"/>
    </row>
    <row r="832" spans="21:23" s="3" customFormat="1" x14ac:dyDescent="0.3">
      <c r="U832" s="45"/>
      <c r="V832" s="45"/>
      <c r="W832" s="45"/>
    </row>
    <row r="833" spans="21:23" s="3" customFormat="1" x14ac:dyDescent="0.3">
      <c r="U833" s="45"/>
      <c r="V833" s="45"/>
      <c r="W833" s="45"/>
    </row>
    <row r="834" spans="21:23" s="3" customFormat="1" x14ac:dyDescent="0.3">
      <c r="U834" s="45"/>
      <c r="V834" s="45"/>
      <c r="W834" s="45"/>
    </row>
    <row r="835" spans="21:23" s="3" customFormat="1" x14ac:dyDescent="0.3">
      <c r="U835" s="45"/>
      <c r="V835" s="45"/>
      <c r="W835" s="45"/>
    </row>
    <row r="836" spans="21:23" s="3" customFormat="1" x14ac:dyDescent="0.3">
      <c r="U836" s="45"/>
      <c r="V836" s="45"/>
      <c r="W836" s="45"/>
    </row>
    <row r="837" spans="21:23" s="3" customFormat="1" x14ac:dyDescent="0.3">
      <c r="U837" s="45"/>
      <c r="V837" s="45"/>
      <c r="W837" s="45"/>
    </row>
    <row r="838" spans="21:23" s="3" customFormat="1" x14ac:dyDescent="0.3">
      <c r="U838" s="45"/>
      <c r="V838" s="45"/>
      <c r="W838" s="45"/>
    </row>
    <row r="839" spans="21:23" s="3" customFormat="1" x14ac:dyDescent="0.3">
      <c r="U839" s="45"/>
      <c r="V839" s="45"/>
      <c r="W839" s="45"/>
    </row>
    <row r="840" spans="21:23" s="3" customFormat="1" x14ac:dyDescent="0.3">
      <c r="U840" s="45"/>
      <c r="V840" s="45"/>
      <c r="W840" s="45"/>
    </row>
    <row r="841" spans="21:23" s="3" customFormat="1" x14ac:dyDescent="0.3">
      <c r="U841" s="45"/>
      <c r="V841" s="45"/>
      <c r="W841" s="45"/>
    </row>
    <row r="842" spans="21:23" s="3" customFormat="1" x14ac:dyDescent="0.3">
      <c r="U842" s="45"/>
      <c r="V842" s="45"/>
      <c r="W842" s="45"/>
    </row>
    <row r="843" spans="21:23" s="3" customFormat="1" x14ac:dyDescent="0.3">
      <c r="U843" s="45"/>
      <c r="V843" s="45"/>
      <c r="W843" s="45"/>
    </row>
    <row r="844" spans="21:23" s="3" customFormat="1" x14ac:dyDescent="0.3">
      <c r="U844" s="45"/>
      <c r="V844" s="45"/>
      <c r="W844" s="45"/>
    </row>
    <row r="845" spans="21:23" s="3" customFormat="1" x14ac:dyDescent="0.3">
      <c r="U845" s="45"/>
      <c r="V845" s="45"/>
      <c r="W845" s="45"/>
    </row>
    <row r="846" spans="21:23" s="3" customFormat="1" x14ac:dyDescent="0.3">
      <c r="U846" s="45"/>
      <c r="V846" s="45"/>
      <c r="W846" s="45"/>
    </row>
    <row r="847" spans="21:23" s="3" customFormat="1" x14ac:dyDescent="0.3">
      <c r="U847" s="45"/>
      <c r="V847" s="45"/>
      <c r="W847" s="45"/>
    </row>
    <row r="848" spans="21:23" s="3" customFormat="1" x14ac:dyDescent="0.3">
      <c r="U848" s="45"/>
      <c r="V848" s="45"/>
      <c r="W848" s="45"/>
    </row>
    <row r="849" spans="21:23" s="3" customFormat="1" x14ac:dyDescent="0.3">
      <c r="U849" s="45"/>
      <c r="V849" s="45"/>
      <c r="W849" s="45"/>
    </row>
    <row r="850" spans="21:23" s="3" customFormat="1" x14ac:dyDescent="0.3">
      <c r="U850" s="45"/>
      <c r="V850" s="45"/>
      <c r="W850" s="45"/>
    </row>
    <row r="851" spans="21:23" s="3" customFormat="1" x14ac:dyDescent="0.3">
      <c r="U851" s="45"/>
      <c r="V851" s="45"/>
      <c r="W851" s="45"/>
    </row>
    <row r="852" spans="21:23" s="3" customFormat="1" x14ac:dyDescent="0.3">
      <c r="U852" s="45"/>
      <c r="V852" s="45"/>
      <c r="W852" s="45"/>
    </row>
    <row r="853" spans="21:23" s="3" customFormat="1" x14ac:dyDescent="0.3">
      <c r="U853" s="45"/>
      <c r="V853" s="45"/>
      <c r="W853" s="45"/>
    </row>
    <row r="854" spans="21:23" s="3" customFormat="1" x14ac:dyDescent="0.3">
      <c r="U854" s="45"/>
      <c r="V854" s="45"/>
      <c r="W854" s="45"/>
    </row>
    <row r="855" spans="21:23" s="3" customFormat="1" x14ac:dyDescent="0.3">
      <c r="U855" s="45"/>
      <c r="V855" s="45"/>
      <c r="W855" s="45"/>
    </row>
    <row r="856" spans="21:23" s="3" customFormat="1" x14ac:dyDescent="0.3">
      <c r="U856" s="45"/>
      <c r="V856" s="45"/>
      <c r="W856" s="45"/>
    </row>
    <row r="857" spans="21:23" s="3" customFormat="1" x14ac:dyDescent="0.3">
      <c r="U857" s="45"/>
      <c r="V857" s="45"/>
      <c r="W857" s="45"/>
    </row>
    <row r="858" spans="21:23" s="3" customFormat="1" x14ac:dyDescent="0.3">
      <c r="U858" s="45"/>
      <c r="V858" s="45"/>
      <c r="W858" s="45"/>
    </row>
    <row r="859" spans="21:23" s="3" customFormat="1" x14ac:dyDescent="0.3">
      <c r="U859" s="45"/>
      <c r="V859" s="45"/>
      <c r="W859" s="45"/>
    </row>
    <row r="860" spans="21:23" s="3" customFormat="1" x14ac:dyDescent="0.3">
      <c r="U860" s="45"/>
      <c r="V860" s="45"/>
      <c r="W860" s="45"/>
    </row>
    <row r="861" spans="21:23" s="3" customFormat="1" x14ac:dyDescent="0.3">
      <c r="U861" s="45"/>
      <c r="V861" s="45"/>
      <c r="W861" s="45"/>
    </row>
    <row r="862" spans="21:23" s="3" customFormat="1" x14ac:dyDescent="0.3">
      <c r="U862" s="45"/>
      <c r="V862" s="45"/>
      <c r="W862" s="45"/>
    </row>
    <row r="863" spans="21:23" s="3" customFormat="1" x14ac:dyDescent="0.3">
      <c r="U863" s="45"/>
      <c r="V863" s="45"/>
      <c r="W863" s="45"/>
    </row>
    <row r="864" spans="21:23" s="3" customFormat="1" x14ac:dyDescent="0.3">
      <c r="U864" s="45"/>
      <c r="V864" s="45"/>
      <c r="W864" s="45"/>
    </row>
    <row r="865" spans="21:23" s="3" customFormat="1" x14ac:dyDescent="0.3">
      <c r="U865" s="45"/>
      <c r="V865" s="45"/>
      <c r="W865" s="45"/>
    </row>
    <row r="866" spans="21:23" s="3" customFormat="1" x14ac:dyDescent="0.3">
      <c r="U866" s="45"/>
      <c r="V866" s="45"/>
      <c r="W866" s="45"/>
    </row>
    <row r="867" spans="21:23" s="3" customFormat="1" x14ac:dyDescent="0.3">
      <c r="U867" s="45"/>
      <c r="V867" s="45"/>
      <c r="W867" s="45"/>
    </row>
    <row r="868" spans="21:23" s="3" customFormat="1" x14ac:dyDescent="0.3">
      <c r="U868" s="45"/>
      <c r="V868" s="45"/>
      <c r="W868" s="45"/>
    </row>
    <row r="869" spans="21:23" s="3" customFormat="1" x14ac:dyDescent="0.3">
      <c r="U869" s="45"/>
      <c r="V869" s="45"/>
      <c r="W869" s="45"/>
    </row>
    <row r="870" spans="21:23" s="3" customFormat="1" x14ac:dyDescent="0.3">
      <c r="U870" s="45"/>
      <c r="V870" s="45"/>
      <c r="W870" s="45"/>
    </row>
    <row r="871" spans="21:23" s="3" customFormat="1" x14ac:dyDescent="0.3">
      <c r="U871" s="45"/>
      <c r="V871" s="45"/>
      <c r="W871" s="45"/>
    </row>
    <row r="872" spans="21:23" s="3" customFormat="1" x14ac:dyDescent="0.3">
      <c r="U872" s="45"/>
      <c r="V872" s="45"/>
      <c r="W872" s="45"/>
    </row>
    <row r="873" spans="21:23" s="3" customFormat="1" x14ac:dyDescent="0.3">
      <c r="U873" s="45"/>
      <c r="V873" s="45"/>
      <c r="W873" s="45"/>
    </row>
    <row r="874" spans="21:23" s="3" customFormat="1" x14ac:dyDescent="0.3">
      <c r="U874" s="45"/>
      <c r="V874" s="45"/>
      <c r="W874" s="45"/>
    </row>
    <row r="875" spans="21:23" s="3" customFormat="1" x14ac:dyDescent="0.3">
      <c r="U875" s="45"/>
      <c r="V875" s="45"/>
      <c r="W875" s="45"/>
    </row>
    <row r="876" spans="21:23" s="3" customFormat="1" x14ac:dyDescent="0.3">
      <c r="U876" s="45"/>
      <c r="V876" s="45"/>
      <c r="W876" s="45"/>
    </row>
    <row r="877" spans="21:23" s="3" customFormat="1" x14ac:dyDescent="0.3">
      <c r="U877" s="45"/>
      <c r="V877" s="45"/>
      <c r="W877" s="45"/>
    </row>
    <row r="878" spans="21:23" s="3" customFormat="1" x14ac:dyDescent="0.3">
      <c r="U878" s="45"/>
      <c r="V878" s="45"/>
      <c r="W878" s="45"/>
    </row>
    <row r="879" spans="21:23" s="3" customFormat="1" x14ac:dyDescent="0.3">
      <c r="U879" s="45"/>
      <c r="V879" s="45"/>
      <c r="W879" s="45"/>
    </row>
    <row r="880" spans="21:23" s="3" customFormat="1" x14ac:dyDescent="0.3">
      <c r="U880" s="45"/>
      <c r="V880" s="45"/>
      <c r="W880" s="45"/>
    </row>
    <row r="881" spans="21:23" s="3" customFormat="1" x14ac:dyDescent="0.3">
      <c r="U881" s="45"/>
      <c r="V881" s="45"/>
      <c r="W881" s="45"/>
    </row>
    <row r="882" spans="21:23" s="3" customFormat="1" x14ac:dyDescent="0.3">
      <c r="U882" s="45"/>
      <c r="V882" s="45"/>
      <c r="W882" s="45"/>
    </row>
    <row r="883" spans="21:23" s="3" customFormat="1" x14ac:dyDescent="0.3">
      <c r="U883" s="45"/>
      <c r="V883" s="45"/>
      <c r="W883" s="45"/>
    </row>
    <row r="884" spans="21:23" s="3" customFormat="1" x14ac:dyDescent="0.3">
      <c r="U884" s="45"/>
      <c r="V884" s="45"/>
      <c r="W884" s="45"/>
    </row>
    <row r="885" spans="21:23" s="3" customFormat="1" x14ac:dyDescent="0.3">
      <c r="U885" s="45"/>
      <c r="V885" s="45"/>
      <c r="W885" s="45"/>
    </row>
    <row r="886" spans="21:23" s="3" customFormat="1" x14ac:dyDescent="0.3">
      <c r="U886" s="45"/>
      <c r="V886" s="45"/>
      <c r="W886" s="45"/>
    </row>
    <row r="887" spans="21:23" s="3" customFormat="1" x14ac:dyDescent="0.3">
      <c r="U887" s="45"/>
      <c r="V887" s="45"/>
      <c r="W887" s="45"/>
    </row>
    <row r="888" spans="21:23" s="3" customFormat="1" x14ac:dyDescent="0.3">
      <c r="U888" s="45"/>
      <c r="V888" s="45"/>
      <c r="W888" s="45"/>
    </row>
    <row r="889" spans="21:23" s="3" customFormat="1" x14ac:dyDescent="0.3">
      <c r="U889" s="45"/>
      <c r="V889" s="45"/>
      <c r="W889" s="45"/>
    </row>
    <row r="890" spans="21:23" s="3" customFormat="1" x14ac:dyDescent="0.3">
      <c r="U890" s="45"/>
      <c r="V890" s="45"/>
      <c r="W890" s="45"/>
    </row>
    <row r="891" spans="21:23" s="3" customFormat="1" x14ac:dyDescent="0.3">
      <c r="U891" s="45"/>
      <c r="V891" s="45"/>
      <c r="W891" s="45"/>
    </row>
    <row r="892" spans="21:23" s="3" customFormat="1" x14ac:dyDescent="0.3">
      <c r="U892" s="45"/>
      <c r="V892" s="45"/>
      <c r="W892" s="45"/>
    </row>
    <row r="893" spans="21:23" s="3" customFormat="1" x14ac:dyDescent="0.3">
      <c r="U893" s="45"/>
      <c r="V893" s="45"/>
      <c r="W893" s="45"/>
    </row>
    <row r="894" spans="21:23" s="3" customFormat="1" x14ac:dyDescent="0.3">
      <c r="U894" s="45"/>
      <c r="V894" s="45"/>
      <c r="W894" s="45"/>
    </row>
    <row r="895" spans="21:23" s="3" customFormat="1" x14ac:dyDescent="0.3">
      <c r="U895" s="45"/>
      <c r="V895" s="45"/>
      <c r="W895" s="45"/>
    </row>
    <row r="896" spans="21:23" s="3" customFormat="1" x14ac:dyDescent="0.3">
      <c r="U896" s="45"/>
      <c r="V896" s="45"/>
      <c r="W896" s="45"/>
    </row>
    <row r="897" spans="21:23" s="3" customFormat="1" x14ac:dyDescent="0.3">
      <c r="U897" s="45"/>
      <c r="V897" s="45"/>
      <c r="W897" s="45"/>
    </row>
    <row r="898" spans="21:23" s="3" customFormat="1" x14ac:dyDescent="0.3">
      <c r="U898" s="45"/>
      <c r="V898" s="45"/>
      <c r="W898" s="45"/>
    </row>
    <row r="899" spans="21:23" s="3" customFormat="1" x14ac:dyDescent="0.3">
      <c r="U899" s="45"/>
      <c r="V899" s="45"/>
      <c r="W899" s="45"/>
    </row>
    <row r="900" spans="21:23" s="3" customFormat="1" x14ac:dyDescent="0.3">
      <c r="U900" s="45"/>
      <c r="V900" s="45"/>
      <c r="W900" s="45"/>
    </row>
    <row r="901" spans="21:23" s="3" customFormat="1" x14ac:dyDescent="0.3">
      <c r="U901" s="45"/>
      <c r="V901" s="45"/>
      <c r="W901" s="45"/>
    </row>
    <row r="902" spans="21:23" s="3" customFormat="1" x14ac:dyDescent="0.3">
      <c r="U902" s="45"/>
      <c r="V902" s="45"/>
      <c r="W902" s="45"/>
    </row>
    <row r="903" spans="21:23" s="3" customFormat="1" x14ac:dyDescent="0.3">
      <c r="U903" s="45"/>
      <c r="V903" s="45"/>
      <c r="W903" s="45"/>
    </row>
    <row r="904" spans="21:23" s="3" customFormat="1" x14ac:dyDescent="0.3">
      <c r="U904" s="45"/>
      <c r="V904" s="45"/>
      <c r="W904" s="45"/>
    </row>
    <row r="905" spans="21:23" s="3" customFormat="1" x14ac:dyDescent="0.3">
      <c r="U905" s="45"/>
      <c r="V905" s="45"/>
      <c r="W905" s="45"/>
    </row>
    <row r="906" spans="21:23" s="3" customFormat="1" x14ac:dyDescent="0.3">
      <c r="U906" s="45"/>
      <c r="V906" s="45"/>
      <c r="W906" s="45"/>
    </row>
    <row r="907" spans="21:23" s="3" customFormat="1" x14ac:dyDescent="0.3">
      <c r="U907" s="45"/>
      <c r="V907" s="45"/>
      <c r="W907" s="45"/>
    </row>
    <row r="908" spans="21:23" s="3" customFormat="1" x14ac:dyDescent="0.3">
      <c r="U908" s="45"/>
      <c r="V908" s="45"/>
      <c r="W908" s="45"/>
    </row>
    <row r="909" spans="21:23" s="3" customFormat="1" x14ac:dyDescent="0.3">
      <c r="U909" s="45"/>
      <c r="V909" s="45"/>
      <c r="W909" s="45"/>
    </row>
    <row r="910" spans="21:23" s="3" customFormat="1" x14ac:dyDescent="0.3">
      <c r="U910" s="45"/>
      <c r="V910" s="45"/>
      <c r="W910" s="45"/>
    </row>
    <row r="911" spans="21:23" s="3" customFormat="1" x14ac:dyDescent="0.3">
      <c r="U911" s="45"/>
      <c r="V911" s="45"/>
      <c r="W911" s="45"/>
    </row>
    <row r="912" spans="21:23" s="3" customFormat="1" x14ac:dyDescent="0.3">
      <c r="U912" s="45"/>
      <c r="V912" s="45"/>
      <c r="W912" s="45"/>
    </row>
    <row r="913" spans="21:23" s="3" customFormat="1" x14ac:dyDescent="0.3">
      <c r="U913" s="45"/>
      <c r="V913" s="45"/>
      <c r="W913" s="45"/>
    </row>
    <row r="914" spans="21:23" s="3" customFormat="1" x14ac:dyDescent="0.3">
      <c r="U914" s="45"/>
      <c r="V914" s="45"/>
      <c r="W914" s="45"/>
    </row>
    <row r="915" spans="21:23" s="3" customFormat="1" x14ac:dyDescent="0.3">
      <c r="U915" s="45"/>
      <c r="V915" s="45"/>
      <c r="W915" s="45"/>
    </row>
    <row r="916" spans="21:23" s="3" customFormat="1" x14ac:dyDescent="0.3">
      <c r="U916" s="45"/>
      <c r="V916" s="45"/>
      <c r="W916" s="45"/>
    </row>
    <row r="917" spans="21:23" s="3" customFormat="1" x14ac:dyDescent="0.3">
      <c r="U917" s="45"/>
      <c r="V917" s="45"/>
      <c r="W917" s="45"/>
    </row>
    <row r="918" spans="21:23" s="3" customFormat="1" x14ac:dyDescent="0.3">
      <c r="U918" s="45"/>
      <c r="V918" s="45"/>
      <c r="W918" s="45"/>
    </row>
    <row r="919" spans="21:23" s="3" customFormat="1" x14ac:dyDescent="0.3">
      <c r="U919" s="45"/>
      <c r="V919" s="45"/>
      <c r="W919" s="45"/>
    </row>
    <row r="920" spans="21:23" s="3" customFormat="1" x14ac:dyDescent="0.3">
      <c r="U920" s="45"/>
      <c r="V920" s="45"/>
      <c r="W920" s="45"/>
    </row>
    <row r="921" spans="21:23" s="3" customFormat="1" x14ac:dyDescent="0.3">
      <c r="U921" s="45"/>
      <c r="V921" s="45"/>
      <c r="W921" s="45"/>
    </row>
    <row r="922" spans="21:23" s="3" customFormat="1" x14ac:dyDescent="0.3">
      <c r="U922" s="45"/>
      <c r="V922" s="45"/>
      <c r="W922" s="45"/>
    </row>
    <row r="923" spans="21:23" s="3" customFormat="1" x14ac:dyDescent="0.3">
      <c r="U923" s="45"/>
      <c r="V923" s="45"/>
      <c r="W923" s="45"/>
    </row>
    <row r="924" spans="21:23" s="3" customFormat="1" x14ac:dyDescent="0.3">
      <c r="U924" s="45"/>
      <c r="V924" s="45"/>
      <c r="W924" s="45"/>
    </row>
    <row r="925" spans="21:23" s="3" customFormat="1" x14ac:dyDescent="0.3">
      <c r="U925" s="45"/>
      <c r="V925" s="45"/>
      <c r="W925" s="45"/>
    </row>
    <row r="926" spans="21:23" s="3" customFormat="1" x14ac:dyDescent="0.3">
      <c r="U926" s="45"/>
      <c r="V926" s="45"/>
      <c r="W926" s="45"/>
    </row>
    <row r="927" spans="21:23" s="3" customFormat="1" x14ac:dyDescent="0.3">
      <c r="U927" s="45"/>
      <c r="V927" s="45"/>
      <c r="W927" s="45"/>
    </row>
    <row r="928" spans="21:23" s="3" customFormat="1" x14ac:dyDescent="0.3">
      <c r="U928" s="45"/>
      <c r="V928" s="45"/>
      <c r="W928" s="45"/>
    </row>
    <row r="929" spans="21:23" s="3" customFormat="1" x14ac:dyDescent="0.3">
      <c r="U929" s="45"/>
      <c r="V929" s="45"/>
      <c r="W929" s="45"/>
    </row>
    <row r="930" spans="21:23" s="3" customFormat="1" x14ac:dyDescent="0.3">
      <c r="U930" s="45"/>
      <c r="V930" s="45"/>
      <c r="W930" s="45"/>
    </row>
    <row r="931" spans="21:23" s="3" customFormat="1" x14ac:dyDescent="0.3">
      <c r="U931" s="45"/>
      <c r="V931" s="45"/>
      <c r="W931" s="45"/>
    </row>
    <row r="932" spans="21:23" s="3" customFormat="1" x14ac:dyDescent="0.3">
      <c r="U932" s="45"/>
      <c r="V932" s="45"/>
      <c r="W932" s="45"/>
    </row>
    <row r="933" spans="21:23" s="3" customFormat="1" x14ac:dyDescent="0.3">
      <c r="U933" s="45"/>
      <c r="V933" s="45"/>
      <c r="W933" s="45"/>
    </row>
    <row r="934" spans="21:23" s="3" customFormat="1" x14ac:dyDescent="0.3">
      <c r="U934" s="45"/>
      <c r="V934" s="45"/>
      <c r="W934" s="45"/>
    </row>
    <row r="935" spans="21:23" s="3" customFormat="1" x14ac:dyDescent="0.3">
      <c r="U935" s="45"/>
      <c r="V935" s="45"/>
      <c r="W935" s="45"/>
    </row>
    <row r="936" spans="21:23" s="3" customFormat="1" x14ac:dyDescent="0.3">
      <c r="U936" s="45"/>
      <c r="V936" s="45"/>
      <c r="W936" s="45"/>
    </row>
    <row r="937" spans="21:23" s="3" customFormat="1" x14ac:dyDescent="0.3">
      <c r="U937" s="45"/>
      <c r="V937" s="45"/>
      <c r="W937" s="45"/>
    </row>
    <row r="938" spans="21:23" s="3" customFormat="1" x14ac:dyDescent="0.3">
      <c r="U938" s="45"/>
      <c r="V938" s="45"/>
      <c r="W938" s="45"/>
    </row>
    <row r="939" spans="21:23" s="3" customFormat="1" x14ac:dyDescent="0.3">
      <c r="U939" s="45"/>
      <c r="V939" s="45"/>
      <c r="W939" s="45"/>
    </row>
    <row r="940" spans="21:23" s="3" customFormat="1" x14ac:dyDescent="0.3">
      <c r="U940" s="45"/>
      <c r="V940" s="45"/>
      <c r="W940" s="45"/>
    </row>
    <row r="941" spans="21:23" s="3" customFormat="1" x14ac:dyDescent="0.3">
      <c r="U941" s="45"/>
      <c r="V941" s="45"/>
      <c r="W941" s="45"/>
    </row>
    <row r="942" spans="21:23" s="3" customFormat="1" x14ac:dyDescent="0.3">
      <c r="U942" s="45"/>
      <c r="V942" s="45"/>
      <c r="W942" s="45"/>
    </row>
    <row r="943" spans="21:23" s="3" customFormat="1" x14ac:dyDescent="0.3">
      <c r="U943" s="45"/>
      <c r="V943" s="45"/>
      <c r="W943" s="45"/>
    </row>
    <row r="944" spans="21:23" s="3" customFormat="1" x14ac:dyDescent="0.3">
      <c r="U944" s="45"/>
      <c r="V944" s="45"/>
      <c r="W944" s="45"/>
    </row>
    <row r="945" spans="21:23" s="3" customFormat="1" x14ac:dyDescent="0.3">
      <c r="U945" s="45"/>
      <c r="V945" s="45"/>
      <c r="W945" s="45"/>
    </row>
    <row r="946" spans="21:23" s="3" customFormat="1" x14ac:dyDescent="0.3">
      <c r="U946" s="45"/>
      <c r="V946" s="45"/>
      <c r="W946" s="45"/>
    </row>
    <row r="947" spans="21:23" s="3" customFormat="1" x14ac:dyDescent="0.3">
      <c r="U947" s="45"/>
      <c r="V947" s="45"/>
      <c r="W947" s="45"/>
    </row>
    <row r="948" spans="21:23" s="3" customFormat="1" x14ac:dyDescent="0.3">
      <c r="U948" s="45"/>
      <c r="V948" s="45"/>
      <c r="W948" s="45"/>
    </row>
    <row r="949" spans="21:23" s="3" customFormat="1" x14ac:dyDescent="0.3">
      <c r="U949" s="45"/>
      <c r="V949" s="45"/>
      <c r="W949" s="45"/>
    </row>
    <row r="950" spans="21:23" s="3" customFormat="1" x14ac:dyDescent="0.3">
      <c r="U950" s="45"/>
      <c r="V950" s="45"/>
      <c r="W950" s="45"/>
    </row>
    <row r="951" spans="21:23" s="3" customFormat="1" x14ac:dyDescent="0.3">
      <c r="U951" s="45"/>
      <c r="V951" s="45"/>
      <c r="W951" s="45"/>
    </row>
    <row r="952" spans="21:23" s="3" customFormat="1" x14ac:dyDescent="0.3">
      <c r="U952" s="45"/>
      <c r="V952" s="45"/>
      <c r="W952" s="45"/>
    </row>
    <row r="953" spans="21:23" s="3" customFormat="1" x14ac:dyDescent="0.3">
      <c r="U953" s="45"/>
      <c r="V953" s="45"/>
      <c r="W953" s="45"/>
    </row>
    <row r="954" spans="21:23" s="3" customFormat="1" x14ac:dyDescent="0.3">
      <c r="U954" s="45"/>
      <c r="V954" s="45"/>
      <c r="W954" s="45"/>
    </row>
    <row r="955" spans="21:23" s="3" customFormat="1" x14ac:dyDescent="0.3">
      <c r="U955" s="45"/>
      <c r="V955" s="45"/>
      <c r="W955" s="45"/>
    </row>
    <row r="956" spans="21:23" s="3" customFormat="1" x14ac:dyDescent="0.3">
      <c r="U956" s="45"/>
      <c r="V956" s="45"/>
      <c r="W956" s="45"/>
    </row>
    <row r="957" spans="21:23" s="3" customFormat="1" x14ac:dyDescent="0.3">
      <c r="U957" s="45"/>
      <c r="V957" s="45"/>
      <c r="W957" s="45"/>
    </row>
    <row r="958" spans="21:23" s="3" customFormat="1" x14ac:dyDescent="0.3">
      <c r="U958" s="45"/>
      <c r="V958" s="45"/>
      <c r="W958" s="45"/>
    </row>
    <row r="959" spans="21:23" s="3" customFormat="1" x14ac:dyDescent="0.3">
      <c r="U959" s="45"/>
      <c r="V959" s="45"/>
      <c r="W959" s="45"/>
    </row>
    <row r="960" spans="21:23" s="3" customFormat="1" x14ac:dyDescent="0.3">
      <c r="U960" s="45"/>
      <c r="V960" s="45"/>
      <c r="W960" s="45"/>
    </row>
    <row r="961" spans="21:23" s="3" customFormat="1" x14ac:dyDescent="0.3">
      <c r="U961" s="45"/>
      <c r="V961" s="45"/>
      <c r="W961" s="45"/>
    </row>
    <row r="962" spans="21:23" s="3" customFormat="1" x14ac:dyDescent="0.3">
      <c r="U962" s="45"/>
      <c r="V962" s="45"/>
      <c r="W962" s="45"/>
    </row>
    <row r="963" spans="21:23" s="3" customFormat="1" x14ac:dyDescent="0.3">
      <c r="U963" s="45"/>
      <c r="V963" s="45"/>
      <c r="W963" s="45"/>
    </row>
    <row r="964" spans="21:23" s="3" customFormat="1" x14ac:dyDescent="0.3">
      <c r="U964" s="45"/>
      <c r="V964" s="45"/>
      <c r="W964" s="45"/>
    </row>
    <row r="965" spans="21:23" s="3" customFormat="1" x14ac:dyDescent="0.3">
      <c r="U965" s="45"/>
      <c r="V965" s="45"/>
      <c r="W965" s="45"/>
    </row>
    <row r="966" spans="21:23" s="3" customFormat="1" x14ac:dyDescent="0.3">
      <c r="U966" s="45"/>
      <c r="V966" s="45"/>
      <c r="W966" s="45"/>
    </row>
    <row r="967" spans="21:23" s="3" customFormat="1" x14ac:dyDescent="0.3">
      <c r="U967" s="45"/>
      <c r="V967" s="45"/>
      <c r="W967" s="45"/>
    </row>
    <row r="968" spans="21:23" s="3" customFormat="1" x14ac:dyDescent="0.3">
      <c r="U968" s="45"/>
      <c r="V968" s="45"/>
      <c r="W968" s="45"/>
    </row>
    <row r="969" spans="21:23" s="3" customFormat="1" x14ac:dyDescent="0.3">
      <c r="U969" s="45"/>
      <c r="V969" s="45"/>
      <c r="W969" s="45"/>
    </row>
    <row r="970" spans="21:23" s="3" customFormat="1" x14ac:dyDescent="0.3">
      <c r="U970" s="45"/>
      <c r="V970" s="45"/>
      <c r="W970" s="45"/>
    </row>
    <row r="971" spans="21:23" s="3" customFormat="1" x14ac:dyDescent="0.3">
      <c r="U971" s="45"/>
      <c r="V971" s="45"/>
      <c r="W971" s="45"/>
    </row>
    <row r="972" spans="21:23" s="3" customFormat="1" x14ac:dyDescent="0.3">
      <c r="U972" s="45"/>
      <c r="V972" s="45"/>
      <c r="W972" s="45"/>
    </row>
    <row r="973" spans="21:23" s="3" customFormat="1" x14ac:dyDescent="0.3">
      <c r="U973" s="45"/>
      <c r="V973" s="45"/>
      <c r="W973" s="45"/>
    </row>
    <row r="974" spans="21:23" s="3" customFormat="1" x14ac:dyDescent="0.3">
      <c r="U974" s="45"/>
      <c r="V974" s="45"/>
      <c r="W974" s="45"/>
    </row>
    <row r="975" spans="21:23" s="3" customFormat="1" x14ac:dyDescent="0.3">
      <c r="U975" s="45"/>
      <c r="V975" s="45"/>
      <c r="W975" s="45"/>
    </row>
    <row r="976" spans="21:23" s="3" customFormat="1" x14ac:dyDescent="0.3">
      <c r="U976" s="45"/>
      <c r="V976" s="45"/>
      <c r="W976" s="45"/>
    </row>
    <row r="977" spans="21:23" s="3" customFormat="1" x14ac:dyDescent="0.3">
      <c r="U977" s="45"/>
      <c r="V977" s="45"/>
      <c r="W977" s="45"/>
    </row>
    <row r="978" spans="21:23" s="3" customFormat="1" x14ac:dyDescent="0.3">
      <c r="U978" s="45"/>
      <c r="V978" s="45"/>
      <c r="W978" s="45"/>
    </row>
    <row r="979" spans="21:23" s="3" customFormat="1" x14ac:dyDescent="0.3">
      <c r="U979" s="45"/>
      <c r="V979" s="45"/>
      <c r="W979" s="45"/>
    </row>
    <row r="980" spans="21:23" s="3" customFormat="1" x14ac:dyDescent="0.3">
      <c r="U980" s="45"/>
      <c r="V980" s="45"/>
      <c r="W980" s="45"/>
    </row>
    <row r="981" spans="21:23" s="3" customFormat="1" x14ac:dyDescent="0.3">
      <c r="U981" s="45"/>
      <c r="V981" s="45"/>
      <c r="W981" s="45"/>
    </row>
    <row r="982" spans="21:23" s="3" customFormat="1" x14ac:dyDescent="0.3">
      <c r="U982" s="45"/>
      <c r="V982" s="45"/>
      <c r="W982" s="45"/>
    </row>
    <row r="983" spans="21:23" s="3" customFormat="1" x14ac:dyDescent="0.3">
      <c r="U983" s="45"/>
      <c r="V983" s="45"/>
      <c r="W983" s="45"/>
    </row>
    <row r="984" spans="21:23" s="3" customFormat="1" x14ac:dyDescent="0.3">
      <c r="U984" s="45"/>
      <c r="V984" s="45"/>
      <c r="W984" s="45"/>
    </row>
    <row r="985" spans="21:23" s="3" customFormat="1" x14ac:dyDescent="0.3">
      <c r="U985" s="45"/>
      <c r="V985" s="45"/>
      <c r="W985" s="45"/>
    </row>
    <row r="986" spans="21:23" s="3" customFormat="1" x14ac:dyDescent="0.3">
      <c r="U986" s="45"/>
      <c r="V986" s="45"/>
      <c r="W986" s="45"/>
    </row>
    <row r="987" spans="21:23" s="3" customFormat="1" x14ac:dyDescent="0.3">
      <c r="U987" s="45"/>
      <c r="V987" s="45"/>
      <c r="W987" s="45"/>
    </row>
    <row r="988" spans="21:23" s="3" customFormat="1" x14ac:dyDescent="0.3">
      <c r="U988" s="45"/>
      <c r="V988" s="45"/>
      <c r="W988" s="45"/>
    </row>
    <row r="989" spans="21:23" s="3" customFormat="1" x14ac:dyDescent="0.3">
      <c r="U989" s="45"/>
      <c r="V989" s="45"/>
      <c r="W989" s="45"/>
    </row>
    <row r="990" spans="21:23" s="3" customFormat="1" x14ac:dyDescent="0.3">
      <c r="U990" s="45"/>
      <c r="V990" s="45"/>
      <c r="W990" s="45"/>
    </row>
    <row r="991" spans="21:23" s="3" customFormat="1" x14ac:dyDescent="0.3">
      <c r="U991" s="45"/>
      <c r="V991" s="45"/>
      <c r="W991" s="45"/>
    </row>
    <row r="992" spans="21:23" s="3" customFormat="1" x14ac:dyDescent="0.3">
      <c r="U992" s="45"/>
      <c r="V992" s="45"/>
      <c r="W992" s="45"/>
    </row>
    <row r="993" spans="21:23" s="3" customFormat="1" x14ac:dyDescent="0.3">
      <c r="U993" s="45"/>
      <c r="V993" s="45"/>
      <c r="W993" s="45"/>
    </row>
    <row r="994" spans="21:23" s="3" customFormat="1" x14ac:dyDescent="0.3">
      <c r="U994" s="45"/>
      <c r="V994" s="45"/>
      <c r="W994" s="45"/>
    </row>
    <row r="995" spans="21:23" s="3" customFormat="1" x14ac:dyDescent="0.3">
      <c r="U995" s="45"/>
      <c r="V995" s="45"/>
      <c r="W995" s="45"/>
    </row>
    <row r="996" spans="21:23" s="3" customFormat="1" x14ac:dyDescent="0.3">
      <c r="U996" s="45"/>
      <c r="V996" s="45"/>
      <c r="W996" s="45"/>
    </row>
    <row r="997" spans="21:23" s="3" customFormat="1" x14ac:dyDescent="0.3">
      <c r="U997" s="45"/>
      <c r="V997" s="45"/>
      <c r="W997" s="45"/>
    </row>
    <row r="998" spans="21:23" s="3" customFormat="1" x14ac:dyDescent="0.3">
      <c r="U998" s="45"/>
      <c r="V998" s="45"/>
      <c r="W998" s="45"/>
    </row>
    <row r="999" spans="21:23" s="3" customFormat="1" x14ac:dyDescent="0.3">
      <c r="U999" s="45"/>
      <c r="V999" s="45"/>
      <c r="W999" s="45"/>
    </row>
    <row r="1000" spans="21:23" s="3" customFormat="1" x14ac:dyDescent="0.3">
      <c r="U1000" s="45"/>
      <c r="V1000" s="45"/>
      <c r="W1000" s="45"/>
    </row>
    <row r="1001" spans="21:23" s="3" customFormat="1" x14ac:dyDescent="0.3">
      <c r="U1001" s="45"/>
      <c r="V1001" s="45"/>
      <c r="W1001" s="45"/>
    </row>
    <row r="1002" spans="21:23" s="3" customFormat="1" x14ac:dyDescent="0.3">
      <c r="U1002" s="45"/>
      <c r="V1002" s="45"/>
      <c r="W1002" s="45"/>
    </row>
    <row r="1003" spans="21:23" s="3" customFormat="1" x14ac:dyDescent="0.3">
      <c r="U1003" s="45"/>
      <c r="V1003" s="45"/>
      <c r="W1003" s="45"/>
    </row>
    <row r="1004" spans="21:23" s="3" customFormat="1" x14ac:dyDescent="0.3">
      <c r="U1004" s="45"/>
      <c r="V1004" s="45"/>
      <c r="W1004" s="45"/>
    </row>
    <row r="1005" spans="21:23" s="3" customFormat="1" x14ac:dyDescent="0.3">
      <c r="U1005" s="45"/>
      <c r="V1005" s="45"/>
      <c r="W1005" s="45"/>
    </row>
    <row r="1006" spans="21:23" s="3" customFormat="1" x14ac:dyDescent="0.3">
      <c r="U1006" s="45"/>
      <c r="V1006" s="45"/>
      <c r="W1006" s="45"/>
    </row>
    <row r="1007" spans="21:23" s="3" customFormat="1" x14ac:dyDescent="0.3">
      <c r="U1007" s="45"/>
      <c r="V1007" s="45"/>
      <c r="W1007" s="45"/>
    </row>
    <row r="1008" spans="21:23" s="3" customFormat="1" x14ac:dyDescent="0.3">
      <c r="U1008" s="45"/>
      <c r="V1008" s="45"/>
      <c r="W1008" s="45"/>
    </row>
    <row r="1009" spans="21:23" s="3" customFormat="1" x14ac:dyDescent="0.3">
      <c r="U1009" s="45"/>
      <c r="V1009" s="45"/>
      <c r="W1009" s="45"/>
    </row>
    <row r="1010" spans="21:23" s="3" customFormat="1" x14ac:dyDescent="0.3">
      <c r="U1010" s="45"/>
      <c r="V1010" s="45"/>
      <c r="W1010" s="45"/>
    </row>
    <row r="1011" spans="21:23" s="3" customFormat="1" x14ac:dyDescent="0.3">
      <c r="U1011" s="45"/>
      <c r="V1011" s="45"/>
      <c r="W1011" s="45"/>
    </row>
    <row r="1012" spans="21:23" s="3" customFormat="1" x14ac:dyDescent="0.3">
      <c r="U1012" s="45"/>
      <c r="V1012" s="45"/>
      <c r="W1012" s="45"/>
    </row>
    <row r="1013" spans="21:23" s="3" customFormat="1" x14ac:dyDescent="0.3">
      <c r="U1013" s="45"/>
      <c r="V1013" s="45"/>
      <c r="W1013" s="45"/>
    </row>
    <row r="1014" spans="21:23" s="3" customFormat="1" x14ac:dyDescent="0.3">
      <c r="U1014" s="45"/>
      <c r="V1014" s="45"/>
      <c r="W1014" s="45"/>
    </row>
    <row r="1015" spans="21:23" s="3" customFormat="1" x14ac:dyDescent="0.3">
      <c r="U1015" s="45"/>
      <c r="V1015" s="45"/>
      <c r="W1015" s="45"/>
    </row>
    <row r="1016" spans="21:23" s="3" customFormat="1" x14ac:dyDescent="0.3">
      <c r="U1016" s="45"/>
      <c r="V1016" s="45"/>
      <c r="W1016" s="45"/>
    </row>
    <row r="1017" spans="21:23" s="3" customFormat="1" x14ac:dyDescent="0.3">
      <c r="U1017" s="45"/>
      <c r="V1017" s="45"/>
      <c r="W1017" s="45"/>
    </row>
    <row r="1018" spans="21:23" s="3" customFormat="1" x14ac:dyDescent="0.3">
      <c r="U1018" s="45"/>
      <c r="V1018" s="45"/>
      <c r="W1018" s="45"/>
    </row>
    <row r="1019" spans="21:23" s="3" customFormat="1" x14ac:dyDescent="0.3">
      <c r="U1019" s="45"/>
      <c r="V1019" s="45"/>
      <c r="W1019" s="45"/>
    </row>
    <row r="1020" spans="21:23" s="3" customFormat="1" x14ac:dyDescent="0.3">
      <c r="U1020" s="45"/>
      <c r="V1020" s="45"/>
      <c r="W1020" s="45"/>
    </row>
    <row r="1021" spans="21:23" s="3" customFormat="1" x14ac:dyDescent="0.3">
      <c r="U1021" s="45"/>
      <c r="V1021" s="45"/>
      <c r="W1021" s="45"/>
    </row>
    <row r="1022" spans="21:23" s="3" customFormat="1" x14ac:dyDescent="0.3">
      <c r="U1022" s="45"/>
      <c r="V1022" s="45"/>
      <c r="W1022" s="45"/>
    </row>
    <row r="1023" spans="21:23" s="3" customFormat="1" x14ac:dyDescent="0.3">
      <c r="U1023" s="45"/>
      <c r="V1023" s="45"/>
      <c r="W1023" s="45"/>
    </row>
    <row r="1024" spans="21:23" s="3" customFormat="1" x14ac:dyDescent="0.3">
      <c r="U1024" s="45"/>
      <c r="V1024" s="45"/>
      <c r="W1024" s="45"/>
    </row>
    <row r="1025" spans="21:23" s="3" customFormat="1" x14ac:dyDescent="0.3">
      <c r="U1025" s="45"/>
      <c r="V1025" s="45"/>
      <c r="W1025" s="45"/>
    </row>
    <row r="1026" spans="21:23" s="3" customFormat="1" x14ac:dyDescent="0.3">
      <c r="U1026" s="45"/>
      <c r="V1026" s="45"/>
      <c r="W1026" s="45"/>
    </row>
    <row r="1027" spans="21:23" s="3" customFormat="1" x14ac:dyDescent="0.3">
      <c r="U1027" s="45"/>
      <c r="V1027" s="45"/>
      <c r="W1027" s="45"/>
    </row>
    <row r="1028" spans="21:23" s="3" customFormat="1" x14ac:dyDescent="0.3">
      <c r="U1028" s="45"/>
      <c r="V1028" s="45"/>
      <c r="W1028" s="45"/>
    </row>
    <row r="1029" spans="21:23" s="3" customFormat="1" x14ac:dyDescent="0.3">
      <c r="U1029" s="45"/>
      <c r="V1029" s="45"/>
      <c r="W1029" s="45"/>
    </row>
    <row r="1030" spans="21:23" s="3" customFormat="1" x14ac:dyDescent="0.3">
      <c r="U1030" s="45"/>
      <c r="V1030" s="45"/>
      <c r="W1030" s="45"/>
    </row>
    <row r="1031" spans="21:23" s="3" customFormat="1" x14ac:dyDescent="0.3">
      <c r="U1031" s="45"/>
      <c r="V1031" s="45"/>
      <c r="W1031" s="45"/>
    </row>
    <row r="1032" spans="21:23" s="3" customFormat="1" x14ac:dyDescent="0.3">
      <c r="U1032" s="45"/>
      <c r="V1032" s="45"/>
      <c r="W1032" s="45"/>
    </row>
    <row r="1033" spans="21:23" s="3" customFormat="1" x14ac:dyDescent="0.3">
      <c r="U1033" s="45"/>
      <c r="V1033" s="45"/>
      <c r="W1033" s="45"/>
    </row>
    <row r="1034" spans="21:23" s="3" customFormat="1" x14ac:dyDescent="0.3">
      <c r="U1034" s="45"/>
      <c r="V1034" s="45"/>
      <c r="W1034" s="45"/>
    </row>
    <row r="1035" spans="21:23" s="3" customFormat="1" x14ac:dyDescent="0.3">
      <c r="U1035" s="45"/>
      <c r="V1035" s="45"/>
      <c r="W1035" s="45"/>
    </row>
    <row r="1036" spans="21:23" s="3" customFormat="1" x14ac:dyDescent="0.3">
      <c r="U1036" s="45"/>
      <c r="V1036" s="45"/>
      <c r="W1036" s="45"/>
    </row>
    <row r="1037" spans="21:23" s="3" customFormat="1" x14ac:dyDescent="0.3">
      <c r="U1037" s="45"/>
      <c r="V1037" s="45"/>
      <c r="W1037" s="45"/>
    </row>
    <row r="1038" spans="21:23" s="3" customFormat="1" x14ac:dyDescent="0.3">
      <c r="U1038" s="45"/>
      <c r="V1038" s="45"/>
      <c r="W1038" s="45"/>
    </row>
    <row r="1039" spans="21:23" s="3" customFormat="1" x14ac:dyDescent="0.3">
      <c r="U1039" s="45"/>
      <c r="V1039" s="45"/>
      <c r="W1039" s="45"/>
    </row>
    <row r="1040" spans="21:23" s="3" customFormat="1" x14ac:dyDescent="0.3">
      <c r="U1040" s="45"/>
      <c r="V1040" s="45"/>
      <c r="W1040" s="45"/>
    </row>
    <row r="1041" spans="21:23" s="3" customFormat="1" x14ac:dyDescent="0.3">
      <c r="U1041" s="45"/>
      <c r="V1041" s="45"/>
      <c r="W1041" s="45"/>
    </row>
    <row r="1042" spans="21:23" s="3" customFormat="1" x14ac:dyDescent="0.3">
      <c r="U1042" s="45"/>
      <c r="V1042" s="45"/>
      <c r="W1042" s="45"/>
    </row>
    <row r="1043" spans="21:23" s="3" customFormat="1" x14ac:dyDescent="0.3">
      <c r="U1043" s="45"/>
      <c r="V1043" s="45"/>
      <c r="W1043" s="45"/>
    </row>
    <row r="1044" spans="21:23" s="3" customFormat="1" x14ac:dyDescent="0.3">
      <c r="U1044" s="45"/>
      <c r="V1044" s="45"/>
      <c r="W1044" s="45"/>
    </row>
    <row r="1045" spans="21:23" s="3" customFormat="1" x14ac:dyDescent="0.3">
      <c r="U1045" s="45"/>
      <c r="V1045" s="45"/>
      <c r="W1045" s="45"/>
    </row>
    <row r="1046" spans="21:23" s="3" customFormat="1" x14ac:dyDescent="0.3">
      <c r="U1046" s="45"/>
      <c r="V1046" s="45"/>
      <c r="W1046" s="45"/>
    </row>
    <row r="1047" spans="21:23" s="3" customFormat="1" x14ac:dyDescent="0.3">
      <c r="U1047" s="45"/>
      <c r="V1047" s="45"/>
      <c r="W1047" s="45"/>
    </row>
    <row r="1048" spans="21:23" s="3" customFormat="1" x14ac:dyDescent="0.3">
      <c r="U1048" s="45"/>
      <c r="V1048" s="45"/>
      <c r="W1048" s="45"/>
    </row>
    <row r="1049" spans="21:23" s="3" customFormat="1" x14ac:dyDescent="0.3">
      <c r="U1049" s="45"/>
      <c r="V1049" s="45"/>
      <c r="W1049" s="45"/>
    </row>
    <row r="1050" spans="21:23" s="3" customFormat="1" x14ac:dyDescent="0.3">
      <c r="U1050" s="45"/>
      <c r="V1050" s="45"/>
      <c r="W1050" s="45"/>
    </row>
    <row r="1051" spans="21:23" s="3" customFormat="1" x14ac:dyDescent="0.3">
      <c r="U1051" s="45"/>
      <c r="V1051" s="45"/>
      <c r="W1051" s="45"/>
    </row>
    <row r="1052" spans="21:23" s="3" customFormat="1" x14ac:dyDescent="0.3">
      <c r="U1052" s="45"/>
      <c r="V1052" s="45"/>
      <c r="W1052" s="45"/>
    </row>
    <row r="1053" spans="21:23" s="3" customFormat="1" x14ac:dyDescent="0.3">
      <c r="U1053" s="45"/>
      <c r="V1053" s="45"/>
      <c r="W1053" s="45"/>
    </row>
    <row r="1054" spans="21:23" s="3" customFormat="1" x14ac:dyDescent="0.3">
      <c r="U1054" s="45"/>
      <c r="V1054" s="45"/>
      <c r="W1054" s="45"/>
    </row>
    <row r="1055" spans="21:23" s="3" customFormat="1" x14ac:dyDescent="0.3">
      <c r="U1055" s="45"/>
      <c r="V1055" s="45"/>
      <c r="W1055" s="45"/>
    </row>
    <row r="1056" spans="21:23" s="3" customFormat="1" x14ac:dyDescent="0.3">
      <c r="U1056" s="45"/>
      <c r="V1056" s="45"/>
      <c r="W1056" s="45"/>
    </row>
    <row r="1057" spans="21:23" s="3" customFormat="1" x14ac:dyDescent="0.3">
      <c r="U1057" s="45"/>
      <c r="V1057" s="45"/>
      <c r="W1057" s="45"/>
    </row>
    <row r="1058" spans="21:23" s="3" customFormat="1" x14ac:dyDescent="0.3">
      <c r="U1058" s="45"/>
      <c r="V1058" s="45"/>
      <c r="W1058" s="45"/>
    </row>
    <row r="1059" spans="21:23" s="3" customFormat="1" x14ac:dyDescent="0.3">
      <c r="U1059" s="45"/>
      <c r="V1059" s="45"/>
      <c r="W1059" s="45"/>
    </row>
    <row r="1060" spans="21:23" s="3" customFormat="1" x14ac:dyDescent="0.3">
      <c r="U1060" s="45"/>
      <c r="V1060" s="45"/>
      <c r="W1060" s="45"/>
    </row>
    <row r="1061" spans="21:23" s="3" customFormat="1" x14ac:dyDescent="0.3">
      <c r="U1061" s="45"/>
      <c r="V1061" s="45"/>
      <c r="W1061" s="45"/>
    </row>
    <row r="1062" spans="21:23" s="3" customFormat="1" x14ac:dyDescent="0.3">
      <c r="U1062" s="45"/>
      <c r="V1062" s="45"/>
      <c r="W1062" s="45"/>
    </row>
    <row r="1063" spans="21:23" s="3" customFormat="1" x14ac:dyDescent="0.3">
      <c r="U1063" s="45"/>
      <c r="V1063" s="45"/>
      <c r="W1063" s="45"/>
    </row>
    <row r="1064" spans="21:23" s="3" customFormat="1" x14ac:dyDescent="0.3">
      <c r="U1064" s="45"/>
      <c r="V1064" s="45"/>
      <c r="W1064" s="45"/>
    </row>
    <row r="1065" spans="21:23" s="3" customFormat="1" x14ac:dyDescent="0.3">
      <c r="U1065" s="45"/>
      <c r="V1065" s="45"/>
      <c r="W1065" s="45"/>
    </row>
    <row r="1066" spans="21:23" s="3" customFormat="1" x14ac:dyDescent="0.3">
      <c r="U1066" s="45"/>
      <c r="V1066" s="45"/>
      <c r="W1066" s="45"/>
    </row>
    <row r="1067" spans="21:23" s="3" customFormat="1" x14ac:dyDescent="0.3">
      <c r="U1067" s="45"/>
      <c r="V1067" s="45"/>
      <c r="W1067" s="45"/>
    </row>
    <row r="1068" spans="21:23" s="3" customFormat="1" x14ac:dyDescent="0.3">
      <c r="U1068" s="45"/>
      <c r="V1068" s="45"/>
      <c r="W1068" s="45"/>
    </row>
    <row r="1069" spans="21:23" s="3" customFormat="1" x14ac:dyDescent="0.3">
      <c r="U1069" s="45"/>
      <c r="V1069" s="45"/>
      <c r="W1069" s="45"/>
    </row>
    <row r="1070" spans="21:23" s="3" customFormat="1" x14ac:dyDescent="0.3">
      <c r="U1070" s="45"/>
      <c r="V1070" s="45"/>
      <c r="W1070" s="45"/>
    </row>
    <row r="1071" spans="21:23" s="3" customFormat="1" x14ac:dyDescent="0.3">
      <c r="U1071" s="45"/>
      <c r="V1071" s="45"/>
      <c r="W1071" s="45"/>
    </row>
    <row r="1072" spans="21:23" s="3" customFormat="1" x14ac:dyDescent="0.3">
      <c r="U1072" s="45"/>
      <c r="V1072" s="45"/>
      <c r="W1072" s="45"/>
    </row>
    <row r="1073" spans="21:23" s="3" customFormat="1" x14ac:dyDescent="0.3">
      <c r="U1073" s="45"/>
      <c r="V1073" s="45"/>
      <c r="W1073" s="45"/>
    </row>
    <row r="1074" spans="21:23" s="3" customFormat="1" x14ac:dyDescent="0.3">
      <c r="U1074" s="45"/>
      <c r="V1074" s="45"/>
      <c r="W1074" s="45"/>
    </row>
    <row r="1075" spans="21:23" s="3" customFormat="1" x14ac:dyDescent="0.3">
      <c r="U1075" s="45"/>
      <c r="V1075" s="45"/>
      <c r="W1075" s="45"/>
    </row>
    <row r="1076" spans="21:23" s="3" customFormat="1" x14ac:dyDescent="0.3">
      <c r="U1076" s="45"/>
      <c r="V1076" s="45"/>
      <c r="W1076" s="45"/>
    </row>
    <row r="1077" spans="21:23" s="3" customFormat="1" x14ac:dyDescent="0.3">
      <c r="U1077" s="45"/>
      <c r="V1077" s="45"/>
      <c r="W1077" s="45"/>
    </row>
    <row r="1078" spans="21:23" s="3" customFormat="1" x14ac:dyDescent="0.3">
      <c r="U1078" s="45"/>
      <c r="V1078" s="45"/>
      <c r="W1078" s="45"/>
    </row>
    <row r="1079" spans="21:23" s="3" customFormat="1" x14ac:dyDescent="0.3">
      <c r="U1079" s="45"/>
      <c r="V1079" s="45"/>
      <c r="W1079" s="45"/>
    </row>
    <row r="1080" spans="21:23" s="3" customFormat="1" x14ac:dyDescent="0.3">
      <c r="U1080" s="45"/>
      <c r="V1080" s="45"/>
      <c r="W1080" s="45"/>
    </row>
    <row r="1081" spans="21:23" s="3" customFormat="1" x14ac:dyDescent="0.3">
      <c r="U1081" s="45"/>
      <c r="V1081" s="45"/>
      <c r="W1081" s="45"/>
    </row>
    <row r="1082" spans="21:23" s="3" customFormat="1" x14ac:dyDescent="0.3">
      <c r="U1082" s="45"/>
      <c r="V1082" s="45"/>
      <c r="W1082" s="45"/>
    </row>
    <row r="1083" spans="21:23" s="3" customFormat="1" x14ac:dyDescent="0.3">
      <c r="U1083" s="45"/>
      <c r="V1083" s="45"/>
      <c r="W1083" s="45"/>
    </row>
    <row r="1084" spans="21:23" s="3" customFormat="1" x14ac:dyDescent="0.3">
      <c r="U1084" s="45"/>
      <c r="V1084" s="45"/>
      <c r="W1084" s="45"/>
    </row>
    <row r="1085" spans="21:23" s="3" customFormat="1" x14ac:dyDescent="0.3">
      <c r="U1085" s="45"/>
      <c r="V1085" s="45"/>
      <c r="W1085" s="45"/>
    </row>
    <row r="1086" spans="21:23" s="3" customFormat="1" x14ac:dyDescent="0.3">
      <c r="U1086" s="45"/>
      <c r="V1086" s="45"/>
      <c r="W1086" s="45"/>
    </row>
    <row r="1087" spans="21:23" s="3" customFormat="1" x14ac:dyDescent="0.3">
      <c r="U1087" s="45"/>
      <c r="V1087" s="45"/>
      <c r="W1087" s="45"/>
    </row>
    <row r="1088" spans="21:23" s="3" customFormat="1" x14ac:dyDescent="0.3">
      <c r="U1088" s="45"/>
      <c r="V1088" s="45"/>
      <c r="W1088" s="45"/>
    </row>
    <row r="1089" spans="21:23" s="3" customFormat="1" x14ac:dyDescent="0.3">
      <c r="U1089" s="45"/>
      <c r="V1089" s="45"/>
      <c r="W1089" s="45"/>
    </row>
    <row r="1090" spans="21:23" s="3" customFormat="1" x14ac:dyDescent="0.3">
      <c r="U1090" s="45"/>
      <c r="V1090" s="45"/>
      <c r="W1090" s="45"/>
    </row>
    <row r="1091" spans="21:23" s="3" customFormat="1" x14ac:dyDescent="0.3">
      <c r="U1091" s="45"/>
      <c r="V1091" s="45"/>
      <c r="W1091" s="45"/>
    </row>
    <row r="1092" spans="21:23" s="3" customFormat="1" x14ac:dyDescent="0.3">
      <c r="U1092" s="45"/>
      <c r="V1092" s="45"/>
      <c r="W1092" s="45"/>
    </row>
    <row r="1093" spans="21:23" s="3" customFormat="1" x14ac:dyDescent="0.3">
      <c r="U1093" s="45"/>
      <c r="V1093" s="45"/>
      <c r="W1093" s="45"/>
    </row>
    <row r="1094" spans="21:23" s="3" customFormat="1" x14ac:dyDescent="0.3">
      <c r="U1094" s="45"/>
      <c r="V1094" s="45"/>
      <c r="W1094" s="45"/>
    </row>
    <row r="1095" spans="21:23" s="3" customFormat="1" x14ac:dyDescent="0.3">
      <c r="U1095" s="45"/>
      <c r="V1095" s="45"/>
      <c r="W1095" s="45"/>
    </row>
    <row r="1096" spans="21:23" s="3" customFormat="1" x14ac:dyDescent="0.3">
      <c r="U1096" s="45"/>
      <c r="V1096" s="45"/>
      <c r="W1096" s="45"/>
    </row>
    <row r="1097" spans="21:23" s="3" customFormat="1" x14ac:dyDescent="0.3">
      <c r="U1097" s="45"/>
      <c r="V1097" s="45"/>
      <c r="W1097" s="45"/>
    </row>
    <row r="1098" spans="21:23" s="3" customFormat="1" x14ac:dyDescent="0.3">
      <c r="U1098" s="45"/>
      <c r="V1098" s="45"/>
      <c r="W1098" s="45"/>
    </row>
    <row r="1099" spans="21:23" s="3" customFormat="1" x14ac:dyDescent="0.3">
      <c r="U1099" s="45"/>
      <c r="V1099" s="45"/>
      <c r="W1099" s="45"/>
    </row>
    <row r="1100" spans="21:23" s="3" customFormat="1" x14ac:dyDescent="0.3">
      <c r="U1100" s="45"/>
      <c r="V1100" s="45"/>
      <c r="W1100" s="45"/>
    </row>
    <row r="1101" spans="21:23" s="3" customFormat="1" x14ac:dyDescent="0.3">
      <c r="U1101" s="45"/>
      <c r="V1101" s="45"/>
      <c r="W1101" s="45"/>
    </row>
    <row r="1102" spans="21:23" s="3" customFormat="1" x14ac:dyDescent="0.3">
      <c r="U1102" s="45"/>
      <c r="V1102" s="45"/>
      <c r="W1102" s="45"/>
    </row>
    <row r="1103" spans="21:23" s="3" customFormat="1" x14ac:dyDescent="0.3">
      <c r="U1103" s="45"/>
      <c r="V1103" s="45"/>
      <c r="W1103" s="45"/>
    </row>
    <row r="1104" spans="21:23" s="3" customFormat="1" x14ac:dyDescent="0.3">
      <c r="U1104" s="45"/>
      <c r="V1104" s="45"/>
      <c r="W1104" s="45"/>
    </row>
    <row r="1105" spans="21:23" s="3" customFormat="1" x14ac:dyDescent="0.3">
      <c r="U1105" s="45"/>
      <c r="V1105" s="45"/>
      <c r="W1105" s="45"/>
    </row>
    <row r="1106" spans="21:23" s="3" customFormat="1" x14ac:dyDescent="0.3">
      <c r="U1106" s="45"/>
      <c r="V1106" s="45"/>
      <c r="W1106" s="45"/>
    </row>
    <row r="1107" spans="21:23" s="3" customFormat="1" x14ac:dyDescent="0.3">
      <c r="U1107" s="45"/>
      <c r="V1107" s="45"/>
      <c r="W1107" s="45"/>
    </row>
    <row r="1108" spans="21:23" s="3" customFormat="1" x14ac:dyDescent="0.3">
      <c r="U1108" s="45"/>
      <c r="V1108" s="45"/>
      <c r="W1108" s="45"/>
    </row>
    <row r="1109" spans="21:23" s="3" customFormat="1" x14ac:dyDescent="0.3">
      <c r="U1109" s="45"/>
      <c r="V1109" s="45"/>
      <c r="W1109" s="45"/>
    </row>
    <row r="1110" spans="21:23" s="3" customFormat="1" x14ac:dyDescent="0.3">
      <c r="U1110" s="45"/>
      <c r="V1110" s="45"/>
      <c r="W1110" s="45"/>
    </row>
    <row r="1111" spans="21:23" s="3" customFormat="1" x14ac:dyDescent="0.3">
      <c r="U1111" s="45"/>
      <c r="V1111" s="45"/>
      <c r="W1111" s="45"/>
    </row>
    <row r="1112" spans="21:23" s="3" customFormat="1" x14ac:dyDescent="0.3">
      <c r="U1112" s="45"/>
      <c r="V1112" s="45"/>
      <c r="W1112" s="45"/>
    </row>
    <row r="1113" spans="21:23" s="3" customFormat="1" x14ac:dyDescent="0.3">
      <c r="U1113" s="45"/>
      <c r="V1113" s="45"/>
      <c r="W1113" s="45"/>
    </row>
    <row r="1114" spans="21:23" s="3" customFormat="1" x14ac:dyDescent="0.3">
      <c r="U1114" s="45"/>
      <c r="V1114" s="45"/>
      <c r="W1114" s="45"/>
    </row>
    <row r="1115" spans="21:23" s="3" customFormat="1" x14ac:dyDescent="0.3">
      <c r="U1115" s="45"/>
      <c r="V1115" s="45"/>
      <c r="W1115" s="45"/>
    </row>
    <row r="1116" spans="21:23" s="3" customFormat="1" x14ac:dyDescent="0.3">
      <c r="U1116" s="45"/>
      <c r="V1116" s="45"/>
      <c r="W1116" s="45"/>
    </row>
    <row r="1117" spans="21:23" s="3" customFormat="1" x14ac:dyDescent="0.3">
      <c r="U1117" s="45"/>
      <c r="V1117" s="45"/>
      <c r="W1117" s="45"/>
    </row>
    <row r="1118" spans="21:23" s="3" customFormat="1" x14ac:dyDescent="0.3">
      <c r="U1118" s="45"/>
      <c r="V1118" s="45"/>
      <c r="W1118" s="45"/>
    </row>
    <row r="1119" spans="21:23" s="3" customFormat="1" x14ac:dyDescent="0.3">
      <c r="U1119" s="45"/>
      <c r="V1119" s="45"/>
      <c r="W1119" s="45"/>
    </row>
    <row r="1120" spans="21:23" s="3" customFormat="1" x14ac:dyDescent="0.3">
      <c r="U1120" s="45"/>
      <c r="V1120" s="45"/>
      <c r="W1120" s="45"/>
    </row>
    <row r="1121" spans="21:23" s="3" customFormat="1" x14ac:dyDescent="0.3">
      <c r="U1121" s="45"/>
      <c r="V1121" s="45"/>
      <c r="W1121" s="45"/>
    </row>
    <row r="1122" spans="21:23" s="3" customFormat="1" x14ac:dyDescent="0.3">
      <c r="U1122" s="45"/>
      <c r="V1122" s="45"/>
      <c r="W1122" s="45"/>
    </row>
    <row r="1123" spans="21:23" s="3" customFormat="1" x14ac:dyDescent="0.3">
      <c r="U1123" s="45"/>
      <c r="V1123" s="45"/>
      <c r="W1123" s="45"/>
    </row>
    <row r="1124" spans="21:23" s="3" customFormat="1" x14ac:dyDescent="0.3">
      <c r="U1124" s="45"/>
      <c r="V1124" s="45"/>
      <c r="W1124" s="45"/>
    </row>
    <row r="1125" spans="21:23" s="3" customFormat="1" x14ac:dyDescent="0.3">
      <c r="U1125" s="45"/>
      <c r="V1125" s="45"/>
      <c r="W1125" s="45"/>
    </row>
    <row r="1126" spans="21:23" s="3" customFormat="1" x14ac:dyDescent="0.3">
      <c r="U1126" s="45"/>
      <c r="V1126" s="45"/>
      <c r="W1126" s="45"/>
    </row>
    <row r="1127" spans="21:23" s="3" customFormat="1" x14ac:dyDescent="0.3">
      <c r="U1127" s="45"/>
      <c r="V1127" s="45"/>
      <c r="W1127" s="45"/>
    </row>
    <row r="1128" spans="21:23" s="3" customFormat="1" x14ac:dyDescent="0.3">
      <c r="U1128" s="45"/>
      <c r="V1128" s="45"/>
      <c r="W1128" s="45"/>
    </row>
    <row r="1129" spans="21:23" s="3" customFormat="1" x14ac:dyDescent="0.3">
      <c r="U1129" s="45"/>
      <c r="V1129" s="45"/>
      <c r="W1129" s="45"/>
    </row>
    <row r="1130" spans="21:23" s="3" customFormat="1" x14ac:dyDescent="0.3">
      <c r="U1130" s="45"/>
      <c r="V1130" s="45"/>
      <c r="W1130" s="45"/>
    </row>
    <row r="1131" spans="21:23" s="3" customFormat="1" x14ac:dyDescent="0.3">
      <c r="U1131" s="45"/>
      <c r="V1131" s="45"/>
      <c r="W1131" s="45"/>
    </row>
    <row r="1132" spans="21:23" s="3" customFormat="1" x14ac:dyDescent="0.3">
      <c r="U1132" s="45"/>
      <c r="V1132" s="45"/>
      <c r="W1132" s="45"/>
    </row>
    <row r="1133" spans="21:23" s="3" customFormat="1" x14ac:dyDescent="0.3">
      <c r="U1133" s="45"/>
      <c r="V1133" s="45"/>
      <c r="W1133" s="45"/>
    </row>
    <row r="1134" spans="21:23" s="3" customFormat="1" x14ac:dyDescent="0.3">
      <c r="U1134" s="45"/>
      <c r="V1134" s="45"/>
      <c r="W1134" s="45"/>
    </row>
    <row r="1135" spans="21:23" s="3" customFormat="1" x14ac:dyDescent="0.3">
      <c r="U1135" s="45"/>
      <c r="V1135" s="45"/>
      <c r="W1135" s="45"/>
    </row>
    <row r="1136" spans="21:23" s="3" customFormat="1" x14ac:dyDescent="0.3">
      <c r="U1136" s="45"/>
      <c r="V1136" s="45"/>
      <c r="W1136" s="45"/>
    </row>
    <row r="1137" spans="21:23" s="3" customFormat="1" x14ac:dyDescent="0.3">
      <c r="U1137" s="45"/>
      <c r="V1137" s="45"/>
      <c r="W1137" s="45"/>
    </row>
    <row r="1138" spans="21:23" s="3" customFormat="1" x14ac:dyDescent="0.3">
      <c r="U1138" s="45"/>
      <c r="V1138" s="45"/>
      <c r="W1138" s="45"/>
    </row>
    <row r="1139" spans="21:23" s="3" customFormat="1" x14ac:dyDescent="0.3">
      <c r="U1139" s="45"/>
      <c r="V1139" s="45"/>
      <c r="W1139" s="45"/>
    </row>
    <row r="1140" spans="21:23" s="3" customFormat="1" x14ac:dyDescent="0.3">
      <c r="U1140" s="45"/>
      <c r="V1140" s="45"/>
      <c r="W1140" s="45"/>
    </row>
    <row r="1141" spans="21:23" s="3" customFormat="1" x14ac:dyDescent="0.3">
      <c r="U1141" s="45"/>
      <c r="V1141" s="45"/>
      <c r="W1141" s="45"/>
    </row>
    <row r="1142" spans="21:23" s="3" customFormat="1" x14ac:dyDescent="0.3">
      <c r="U1142" s="45"/>
      <c r="V1142" s="45"/>
      <c r="W1142" s="45"/>
    </row>
    <row r="1143" spans="21:23" s="3" customFormat="1" x14ac:dyDescent="0.3">
      <c r="U1143" s="45"/>
      <c r="V1143" s="45"/>
      <c r="W1143" s="45"/>
    </row>
    <row r="1144" spans="21:23" s="3" customFormat="1" x14ac:dyDescent="0.3">
      <c r="U1144" s="45"/>
      <c r="V1144" s="45"/>
      <c r="W1144" s="45"/>
    </row>
    <row r="1145" spans="21:23" s="3" customFormat="1" x14ac:dyDescent="0.3">
      <c r="U1145" s="45"/>
      <c r="V1145" s="45"/>
      <c r="W1145" s="45"/>
    </row>
    <row r="1146" spans="21:23" s="3" customFormat="1" x14ac:dyDescent="0.3">
      <c r="U1146" s="45"/>
      <c r="V1146" s="45"/>
      <c r="W1146" s="45"/>
    </row>
    <row r="1147" spans="21:23" s="3" customFormat="1" x14ac:dyDescent="0.3">
      <c r="U1147" s="45"/>
      <c r="V1147" s="45"/>
      <c r="W1147" s="45"/>
    </row>
    <row r="1148" spans="21:23" s="3" customFormat="1" x14ac:dyDescent="0.3">
      <c r="U1148" s="45"/>
      <c r="V1148" s="45"/>
      <c r="W1148" s="45"/>
    </row>
    <row r="1149" spans="21:23" s="3" customFormat="1" x14ac:dyDescent="0.3">
      <c r="U1149" s="45"/>
      <c r="V1149" s="45"/>
      <c r="W1149" s="45"/>
    </row>
    <row r="1150" spans="21:23" s="3" customFormat="1" x14ac:dyDescent="0.3">
      <c r="U1150" s="45"/>
      <c r="V1150" s="45"/>
      <c r="W1150" s="45"/>
    </row>
    <row r="1151" spans="21:23" s="3" customFormat="1" x14ac:dyDescent="0.3">
      <c r="U1151" s="45"/>
      <c r="V1151" s="45"/>
      <c r="W1151" s="45"/>
    </row>
    <row r="1152" spans="21:23" s="3" customFormat="1" x14ac:dyDescent="0.3">
      <c r="U1152" s="45"/>
      <c r="V1152" s="45"/>
      <c r="W1152" s="45"/>
    </row>
    <row r="1153" spans="21:23" s="3" customFormat="1" x14ac:dyDescent="0.3">
      <c r="U1153" s="45"/>
      <c r="V1153" s="45"/>
      <c r="W1153" s="45"/>
    </row>
    <row r="1154" spans="21:23" s="3" customFormat="1" x14ac:dyDescent="0.3">
      <c r="U1154" s="45"/>
      <c r="V1154" s="45"/>
      <c r="W1154" s="45"/>
    </row>
    <row r="1155" spans="21:23" s="3" customFormat="1" x14ac:dyDescent="0.3">
      <c r="U1155" s="45"/>
      <c r="V1155" s="45"/>
      <c r="W1155" s="45"/>
    </row>
    <row r="1156" spans="21:23" s="3" customFormat="1" x14ac:dyDescent="0.3">
      <c r="U1156" s="45"/>
      <c r="V1156" s="45"/>
      <c r="W1156" s="45"/>
    </row>
    <row r="1157" spans="21:23" s="3" customFormat="1" x14ac:dyDescent="0.3">
      <c r="U1157" s="45"/>
      <c r="V1157" s="45"/>
      <c r="W1157" s="45"/>
    </row>
    <row r="1158" spans="21:23" s="3" customFormat="1" x14ac:dyDescent="0.3">
      <c r="U1158" s="45"/>
      <c r="V1158" s="45"/>
      <c r="W1158" s="45"/>
    </row>
    <row r="1159" spans="21:23" s="3" customFormat="1" x14ac:dyDescent="0.3">
      <c r="U1159" s="45"/>
      <c r="V1159" s="45"/>
      <c r="W1159" s="45"/>
    </row>
    <row r="1160" spans="21:23" s="3" customFormat="1" x14ac:dyDescent="0.3">
      <c r="U1160" s="45"/>
      <c r="V1160" s="45"/>
      <c r="W1160" s="45"/>
    </row>
    <row r="1161" spans="21:23" s="3" customFormat="1" x14ac:dyDescent="0.3">
      <c r="U1161" s="45"/>
      <c r="V1161" s="45"/>
      <c r="W1161" s="45"/>
    </row>
    <row r="1162" spans="21:23" s="3" customFormat="1" x14ac:dyDescent="0.3">
      <c r="U1162" s="45"/>
      <c r="V1162" s="45"/>
      <c r="W1162" s="45"/>
    </row>
    <row r="1163" spans="21:23" s="3" customFormat="1" x14ac:dyDescent="0.3">
      <c r="U1163" s="45"/>
      <c r="V1163" s="45"/>
      <c r="W1163" s="45"/>
    </row>
    <row r="1164" spans="21:23" s="3" customFormat="1" x14ac:dyDescent="0.3">
      <c r="U1164" s="45"/>
      <c r="V1164" s="45"/>
      <c r="W1164" s="45"/>
    </row>
    <row r="1165" spans="21:23" s="3" customFormat="1" x14ac:dyDescent="0.3">
      <c r="U1165" s="45"/>
      <c r="V1165" s="45"/>
      <c r="W1165" s="45"/>
    </row>
    <row r="1166" spans="21:23" s="3" customFormat="1" x14ac:dyDescent="0.3">
      <c r="U1166" s="45"/>
      <c r="V1166" s="45"/>
      <c r="W1166" s="45"/>
    </row>
    <row r="1167" spans="21:23" s="3" customFormat="1" x14ac:dyDescent="0.3">
      <c r="U1167" s="45"/>
      <c r="V1167" s="45"/>
      <c r="W1167" s="45"/>
    </row>
    <row r="1168" spans="21:23" s="3" customFormat="1" x14ac:dyDescent="0.3">
      <c r="U1168" s="45"/>
      <c r="V1168" s="45"/>
      <c r="W1168" s="45"/>
    </row>
    <row r="1169" spans="21:23" s="3" customFormat="1" x14ac:dyDescent="0.3">
      <c r="U1169" s="45"/>
      <c r="V1169" s="45"/>
      <c r="W1169" s="45"/>
    </row>
    <row r="1170" spans="21:23" s="3" customFormat="1" x14ac:dyDescent="0.3">
      <c r="U1170" s="45"/>
      <c r="V1170" s="45"/>
      <c r="W1170" s="45"/>
    </row>
    <row r="1171" spans="21:23" s="3" customFormat="1" x14ac:dyDescent="0.3">
      <c r="U1171" s="45"/>
      <c r="V1171" s="45"/>
      <c r="W1171" s="45"/>
    </row>
    <row r="1172" spans="21:23" s="3" customFormat="1" x14ac:dyDescent="0.3">
      <c r="U1172" s="45"/>
      <c r="V1172" s="45"/>
      <c r="W1172" s="45"/>
    </row>
    <row r="1173" spans="21:23" s="3" customFormat="1" x14ac:dyDescent="0.3">
      <c r="U1173" s="45"/>
      <c r="V1173" s="45"/>
      <c r="W1173" s="45"/>
    </row>
    <row r="1174" spans="21:23" s="3" customFormat="1" x14ac:dyDescent="0.3">
      <c r="U1174" s="45"/>
      <c r="V1174" s="45"/>
      <c r="W1174" s="45"/>
    </row>
    <row r="1175" spans="21:23" s="3" customFormat="1" x14ac:dyDescent="0.3">
      <c r="U1175" s="45"/>
      <c r="V1175" s="45"/>
      <c r="W1175" s="45"/>
    </row>
    <row r="1176" spans="21:23" s="3" customFormat="1" x14ac:dyDescent="0.3">
      <c r="U1176" s="45"/>
      <c r="V1176" s="45"/>
      <c r="W1176" s="45"/>
    </row>
    <row r="1177" spans="21:23" s="3" customFormat="1" x14ac:dyDescent="0.3">
      <c r="U1177" s="45"/>
      <c r="V1177" s="45"/>
      <c r="W1177" s="45"/>
    </row>
    <row r="1178" spans="21:23" s="3" customFormat="1" x14ac:dyDescent="0.3">
      <c r="U1178" s="45"/>
      <c r="V1178" s="45"/>
      <c r="W1178" s="45"/>
    </row>
    <row r="1179" spans="21:23" s="3" customFormat="1" x14ac:dyDescent="0.3">
      <c r="U1179" s="45"/>
      <c r="V1179" s="45"/>
      <c r="W1179" s="45"/>
    </row>
    <row r="1180" spans="21:23" s="3" customFormat="1" x14ac:dyDescent="0.3">
      <c r="U1180" s="45"/>
      <c r="V1180" s="45"/>
      <c r="W1180" s="45"/>
    </row>
    <row r="1181" spans="21:23" s="3" customFormat="1" x14ac:dyDescent="0.3">
      <c r="U1181" s="45"/>
      <c r="V1181" s="45"/>
      <c r="W1181" s="45"/>
    </row>
    <row r="1182" spans="21:23" s="3" customFormat="1" x14ac:dyDescent="0.3">
      <c r="U1182" s="45"/>
      <c r="V1182" s="45"/>
      <c r="W1182" s="45"/>
    </row>
    <row r="1183" spans="21:23" s="3" customFormat="1" x14ac:dyDescent="0.3">
      <c r="U1183" s="45"/>
      <c r="V1183" s="45"/>
      <c r="W1183" s="45"/>
    </row>
    <row r="1184" spans="21:23" s="3" customFormat="1" x14ac:dyDescent="0.3">
      <c r="U1184" s="45"/>
      <c r="V1184" s="45"/>
      <c r="W1184" s="45"/>
    </row>
    <row r="1185" spans="21:23" s="3" customFormat="1" x14ac:dyDescent="0.3">
      <c r="U1185" s="45"/>
      <c r="V1185" s="45"/>
      <c r="W1185" s="45"/>
    </row>
    <row r="1186" spans="21:23" s="3" customFormat="1" x14ac:dyDescent="0.3">
      <c r="U1186" s="45"/>
      <c r="V1186" s="45"/>
      <c r="W1186" s="45"/>
    </row>
    <row r="1187" spans="21:23" s="3" customFormat="1" x14ac:dyDescent="0.3">
      <c r="U1187" s="45"/>
      <c r="V1187" s="45"/>
      <c r="W1187" s="45"/>
    </row>
    <row r="1188" spans="21:23" s="3" customFormat="1" x14ac:dyDescent="0.3">
      <c r="U1188" s="45"/>
      <c r="V1188" s="45"/>
      <c r="W1188" s="45"/>
    </row>
    <row r="1189" spans="21:23" s="3" customFormat="1" x14ac:dyDescent="0.3">
      <c r="U1189" s="45"/>
      <c r="V1189" s="45"/>
      <c r="W1189" s="45"/>
    </row>
    <row r="1190" spans="21:23" s="3" customFormat="1" x14ac:dyDescent="0.3">
      <c r="U1190" s="45"/>
      <c r="V1190" s="45"/>
      <c r="W1190" s="45"/>
    </row>
    <row r="1191" spans="21:23" s="3" customFormat="1" x14ac:dyDescent="0.3">
      <c r="U1191" s="45"/>
      <c r="V1191" s="45"/>
      <c r="W1191" s="45"/>
    </row>
    <row r="1192" spans="21:23" s="3" customFormat="1" x14ac:dyDescent="0.3">
      <c r="U1192" s="45"/>
      <c r="V1192" s="45"/>
      <c r="W1192" s="45"/>
    </row>
    <row r="1193" spans="21:23" s="3" customFormat="1" x14ac:dyDescent="0.3">
      <c r="U1193" s="45"/>
      <c r="V1193" s="45"/>
      <c r="W1193" s="45"/>
    </row>
    <row r="1194" spans="21:23" s="3" customFormat="1" x14ac:dyDescent="0.3">
      <c r="U1194" s="45"/>
      <c r="V1194" s="45"/>
      <c r="W1194" s="45"/>
    </row>
    <row r="1195" spans="21:23" s="3" customFormat="1" x14ac:dyDescent="0.3">
      <c r="U1195" s="45"/>
      <c r="V1195" s="45"/>
      <c r="W1195" s="45"/>
    </row>
    <row r="1196" spans="21:23" s="3" customFormat="1" x14ac:dyDescent="0.3">
      <c r="U1196" s="45"/>
      <c r="V1196" s="45"/>
      <c r="W1196" s="45"/>
    </row>
    <row r="1197" spans="21:23" s="3" customFormat="1" x14ac:dyDescent="0.3">
      <c r="U1197" s="45"/>
      <c r="V1197" s="45"/>
      <c r="W1197" s="45"/>
    </row>
    <row r="1198" spans="21:23" s="3" customFormat="1" x14ac:dyDescent="0.3">
      <c r="U1198" s="45"/>
      <c r="V1198" s="45"/>
      <c r="W1198" s="45"/>
    </row>
    <row r="1199" spans="21:23" s="3" customFormat="1" x14ac:dyDescent="0.3">
      <c r="U1199" s="45"/>
      <c r="V1199" s="45"/>
      <c r="W1199" s="45"/>
    </row>
    <row r="1200" spans="21:23" s="3" customFormat="1" x14ac:dyDescent="0.3">
      <c r="U1200" s="45"/>
      <c r="V1200" s="45"/>
      <c r="W1200" s="45"/>
    </row>
    <row r="1201" spans="21:23" s="3" customFormat="1" x14ac:dyDescent="0.3">
      <c r="U1201" s="45"/>
      <c r="V1201" s="45"/>
      <c r="W1201" s="45"/>
    </row>
    <row r="1202" spans="21:23" s="3" customFormat="1" x14ac:dyDescent="0.3">
      <c r="U1202" s="45"/>
      <c r="V1202" s="45"/>
      <c r="W1202" s="45"/>
    </row>
    <row r="1203" spans="21:23" s="3" customFormat="1" x14ac:dyDescent="0.3">
      <c r="U1203" s="45"/>
      <c r="V1203" s="45"/>
      <c r="W1203" s="45"/>
    </row>
    <row r="1204" spans="21:23" s="3" customFormat="1" x14ac:dyDescent="0.3">
      <c r="U1204" s="45"/>
      <c r="V1204" s="45"/>
      <c r="W1204" s="45"/>
    </row>
    <row r="1205" spans="21:23" s="3" customFormat="1" x14ac:dyDescent="0.3">
      <c r="U1205" s="45"/>
      <c r="V1205" s="45"/>
      <c r="W1205" s="45"/>
    </row>
    <row r="1206" spans="21:23" s="3" customFormat="1" x14ac:dyDescent="0.3">
      <c r="U1206" s="45"/>
      <c r="V1206" s="45"/>
      <c r="W1206" s="45"/>
    </row>
    <row r="1207" spans="21:23" s="3" customFormat="1" x14ac:dyDescent="0.3">
      <c r="U1207" s="45"/>
      <c r="V1207" s="45"/>
      <c r="W1207" s="45"/>
    </row>
    <row r="1208" spans="21:23" s="3" customFormat="1" x14ac:dyDescent="0.3">
      <c r="U1208" s="45"/>
      <c r="V1208" s="45"/>
      <c r="W1208" s="45"/>
    </row>
    <row r="1209" spans="21:23" s="3" customFormat="1" x14ac:dyDescent="0.3">
      <c r="U1209" s="45"/>
      <c r="V1209" s="45"/>
      <c r="W1209" s="45"/>
    </row>
    <row r="1210" spans="21:23" s="3" customFormat="1" x14ac:dyDescent="0.3">
      <c r="U1210" s="45"/>
      <c r="V1210" s="45"/>
      <c r="W1210" s="45"/>
    </row>
    <row r="1211" spans="21:23" s="3" customFormat="1" x14ac:dyDescent="0.3">
      <c r="U1211" s="45"/>
      <c r="V1211" s="45"/>
      <c r="W1211" s="45"/>
    </row>
    <row r="1212" spans="21:23" s="3" customFormat="1" x14ac:dyDescent="0.3">
      <c r="U1212" s="45"/>
      <c r="V1212" s="45"/>
      <c r="W1212" s="45"/>
    </row>
    <row r="1213" spans="21:23" s="3" customFormat="1" x14ac:dyDescent="0.3">
      <c r="U1213" s="45"/>
      <c r="V1213" s="45"/>
      <c r="W1213" s="45"/>
    </row>
    <row r="1214" spans="21:23" s="3" customFormat="1" x14ac:dyDescent="0.3">
      <c r="U1214" s="45"/>
      <c r="V1214" s="45"/>
      <c r="W1214" s="45"/>
    </row>
    <row r="1215" spans="21:23" s="3" customFormat="1" x14ac:dyDescent="0.3">
      <c r="U1215" s="45"/>
      <c r="V1215" s="45"/>
      <c r="W1215" s="45"/>
    </row>
    <row r="1216" spans="21:23" s="3" customFormat="1" x14ac:dyDescent="0.3">
      <c r="U1216" s="45"/>
      <c r="V1216" s="45"/>
      <c r="W1216" s="45"/>
    </row>
    <row r="1217" spans="21:23" s="3" customFormat="1" x14ac:dyDescent="0.3">
      <c r="U1217" s="45"/>
      <c r="V1217" s="45"/>
      <c r="W1217" s="45"/>
    </row>
    <row r="1218" spans="21:23" s="3" customFormat="1" x14ac:dyDescent="0.3">
      <c r="U1218" s="45"/>
      <c r="V1218" s="45"/>
      <c r="W1218" s="45"/>
    </row>
    <row r="1219" spans="21:23" s="3" customFormat="1" x14ac:dyDescent="0.3">
      <c r="U1219" s="45"/>
      <c r="V1219" s="45"/>
      <c r="W1219" s="45"/>
    </row>
    <row r="1220" spans="21:23" s="3" customFormat="1" x14ac:dyDescent="0.3">
      <c r="U1220" s="45"/>
      <c r="V1220" s="45"/>
      <c r="W1220" s="45"/>
    </row>
    <row r="1221" spans="21:23" s="3" customFormat="1" x14ac:dyDescent="0.3">
      <c r="U1221" s="45"/>
      <c r="V1221" s="45"/>
      <c r="W1221" s="45"/>
    </row>
    <row r="1222" spans="21:23" s="3" customFormat="1" x14ac:dyDescent="0.3">
      <c r="U1222" s="45"/>
      <c r="V1222" s="45"/>
      <c r="W1222" s="45"/>
    </row>
    <row r="1223" spans="21:23" s="3" customFormat="1" x14ac:dyDescent="0.3">
      <c r="U1223" s="45"/>
      <c r="V1223" s="45"/>
      <c r="W1223" s="45"/>
    </row>
    <row r="1224" spans="21:23" s="3" customFormat="1" x14ac:dyDescent="0.3">
      <c r="U1224" s="45"/>
      <c r="V1224" s="45"/>
      <c r="W1224" s="45"/>
    </row>
    <row r="1225" spans="21:23" s="3" customFormat="1" x14ac:dyDescent="0.3">
      <c r="U1225" s="45"/>
      <c r="V1225" s="45"/>
      <c r="W1225" s="45"/>
    </row>
    <row r="1226" spans="21:23" s="3" customFormat="1" x14ac:dyDescent="0.3">
      <c r="U1226" s="45"/>
      <c r="V1226" s="45"/>
      <c r="W1226" s="45"/>
    </row>
    <row r="1227" spans="21:23" s="3" customFormat="1" x14ac:dyDescent="0.3">
      <c r="U1227" s="45"/>
      <c r="V1227" s="45"/>
      <c r="W1227" s="45"/>
    </row>
    <row r="1228" spans="21:23" s="3" customFormat="1" x14ac:dyDescent="0.3">
      <c r="U1228" s="45"/>
      <c r="V1228" s="45"/>
      <c r="W1228" s="45"/>
    </row>
    <row r="1229" spans="21:23" s="3" customFormat="1" x14ac:dyDescent="0.3">
      <c r="U1229" s="45"/>
      <c r="V1229" s="45"/>
      <c r="W1229" s="45"/>
    </row>
    <row r="1230" spans="21:23" s="3" customFormat="1" x14ac:dyDescent="0.3">
      <c r="U1230" s="45"/>
      <c r="V1230" s="45"/>
      <c r="W1230" s="45"/>
    </row>
    <row r="1231" spans="21:23" s="3" customFormat="1" x14ac:dyDescent="0.3">
      <c r="U1231" s="45"/>
      <c r="V1231" s="45"/>
      <c r="W1231" s="45"/>
    </row>
    <row r="1232" spans="21:23" s="3" customFormat="1" x14ac:dyDescent="0.3">
      <c r="U1232" s="45"/>
      <c r="V1232" s="45"/>
      <c r="W1232" s="45"/>
    </row>
    <row r="1233" spans="21:23" s="3" customFormat="1" x14ac:dyDescent="0.3">
      <c r="U1233" s="45"/>
      <c r="V1233" s="45"/>
      <c r="W1233" s="45"/>
    </row>
    <row r="1234" spans="21:23" s="3" customFormat="1" x14ac:dyDescent="0.3">
      <c r="U1234" s="45"/>
      <c r="V1234" s="45"/>
      <c r="W1234" s="45"/>
    </row>
    <row r="1235" spans="21:23" s="3" customFormat="1" x14ac:dyDescent="0.3">
      <c r="U1235" s="45"/>
      <c r="V1235" s="45"/>
      <c r="W1235" s="45"/>
    </row>
    <row r="1236" spans="21:23" s="3" customFormat="1" x14ac:dyDescent="0.3">
      <c r="U1236" s="45"/>
      <c r="V1236" s="45"/>
      <c r="W1236" s="45"/>
    </row>
    <row r="1237" spans="21:23" s="3" customFormat="1" x14ac:dyDescent="0.3">
      <c r="U1237" s="45"/>
      <c r="V1237" s="45"/>
      <c r="W1237" s="45"/>
    </row>
    <row r="1238" spans="21:23" s="3" customFormat="1" x14ac:dyDescent="0.3">
      <c r="U1238" s="45"/>
      <c r="V1238" s="45"/>
      <c r="W1238" s="45"/>
    </row>
    <row r="1239" spans="21:23" s="3" customFormat="1" x14ac:dyDescent="0.3">
      <c r="U1239" s="45"/>
      <c r="V1239" s="45"/>
      <c r="W1239" s="45"/>
    </row>
    <row r="1240" spans="21:23" s="3" customFormat="1" x14ac:dyDescent="0.3">
      <c r="U1240" s="45"/>
      <c r="V1240" s="45"/>
      <c r="W1240" s="45"/>
    </row>
    <row r="1241" spans="21:23" s="3" customFormat="1" x14ac:dyDescent="0.3">
      <c r="U1241" s="45"/>
      <c r="V1241" s="45"/>
      <c r="W1241" s="45"/>
    </row>
    <row r="1242" spans="21:23" s="3" customFormat="1" x14ac:dyDescent="0.3">
      <c r="U1242" s="45"/>
      <c r="V1242" s="45"/>
      <c r="W1242" s="45"/>
    </row>
    <row r="1243" spans="21:23" s="3" customFormat="1" x14ac:dyDescent="0.3">
      <c r="U1243" s="45"/>
      <c r="V1243" s="45"/>
      <c r="W1243" s="45"/>
    </row>
    <row r="1244" spans="21:23" s="3" customFormat="1" x14ac:dyDescent="0.3">
      <c r="U1244" s="45"/>
      <c r="V1244" s="45"/>
      <c r="W1244" s="45"/>
    </row>
    <row r="1245" spans="21:23" s="3" customFormat="1" x14ac:dyDescent="0.3">
      <c r="U1245" s="45"/>
      <c r="V1245" s="45"/>
      <c r="W1245" s="45"/>
    </row>
    <row r="1246" spans="21:23" s="3" customFormat="1" x14ac:dyDescent="0.3">
      <c r="U1246" s="45"/>
      <c r="V1246" s="45"/>
      <c r="W1246" s="45"/>
    </row>
    <row r="1247" spans="21:23" s="3" customFormat="1" x14ac:dyDescent="0.3">
      <c r="U1247" s="45"/>
      <c r="V1247" s="45"/>
      <c r="W1247" s="45"/>
    </row>
    <row r="1248" spans="21:23" s="3" customFormat="1" x14ac:dyDescent="0.3">
      <c r="U1248" s="45"/>
      <c r="V1248" s="45"/>
      <c r="W1248" s="45"/>
    </row>
    <row r="1249" spans="1:27" x14ac:dyDescent="0.3">
      <c r="A1249" s="3"/>
      <c r="B1249" s="3"/>
      <c r="C1249" s="3"/>
      <c r="D1249" s="3"/>
      <c r="E1249" s="3"/>
      <c r="F1249" s="3"/>
      <c r="G1249" s="3"/>
      <c r="H1249" s="3"/>
      <c r="I1249" s="3"/>
      <c r="J1249" s="3"/>
      <c r="K1249" s="3"/>
      <c r="L1249" s="3"/>
      <c r="M1249" s="3"/>
      <c r="N1249" s="3"/>
      <c r="O1249" s="3"/>
      <c r="P1249" s="3"/>
      <c r="Q1249" s="3"/>
      <c r="R1249" s="3"/>
      <c r="S1249" s="3"/>
      <c r="T1249" s="3"/>
      <c r="U1249" s="45"/>
      <c r="V1249" s="45"/>
      <c r="W1249" s="45"/>
      <c r="X1249" s="3"/>
      <c r="Y1249" s="3"/>
      <c r="Z1249" s="3"/>
      <c r="AA1249" s="3"/>
    </row>
    <row r="1250" spans="1:27" x14ac:dyDescent="0.3">
      <c r="A1250" s="3"/>
      <c r="B1250" s="3"/>
      <c r="C1250" s="3"/>
      <c r="D1250" s="3"/>
      <c r="E1250" s="3"/>
      <c r="F1250" s="3"/>
      <c r="G1250" s="3"/>
      <c r="H1250" s="3"/>
      <c r="I1250" s="3"/>
      <c r="J1250" s="3"/>
      <c r="K1250" s="3"/>
      <c r="L1250" s="3"/>
      <c r="M1250" s="3"/>
      <c r="N1250" s="3"/>
      <c r="O1250" s="3"/>
      <c r="P1250" s="3"/>
      <c r="Q1250" s="3"/>
      <c r="R1250" s="3"/>
      <c r="S1250" s="3"/>
      <c r="T1250" s="3"/>
      <c r="U1250" s="45"/>
      <c r="V1250" s="45"/>
      <c r="W1250" s="45"/>
      <c r="X1250" s="3"/>
      <c r="Y1250" s="3"/>
      <c r="Z1250" s="3"/>
      <c r="AA1250" s="3"/>
    </row>
    <row r="1251" spans="1:27" x14ac:dyDescent="0.3">
      <c r="A1251" s="3"/>
      <c r="B1251" s="3"/>
      <c r="C1251" s="3"/>
      <c r="D1251" s="3"/>
      <c r="E1251" s="3"/>
      <c r="F1251" s="3"/>
      <c r="G1251" s="3"/>
      <c r="H1251" s="3"/>
      <c r="I1251" s="3"/>
      <c r="J1251" s="3"/>
      <c r="K1251" s="3"/>
      <c r="L1251" s="3"/>
      <c r="M1251" s="3"/>
      <c r="N1251" s="3"/>
      <c r="O1251" s="3"/>
      <c r="P1251" s="3"/>
      <c r="Q1251" s="3"/>
      <c r="R1251" s="3"/>
      <c r="S1251" s="3"/>
      <c r="T1251" s="3"/>
      <c r="U1251" s="45"/>
      <c r="V1251" s="45"/>
      <c r="W1251" s="45"/>
      <c r="X1251" s="3"/>
      <c r="Y1251" s="3"/>
      <c r="Z1251" s="3"/>
      <c r="AA1251" s="3"/>
    </row>
    <row r="1252" spans="1:27" x14ac:dyDescent="0.3">
      <c r="A1252" s="42"/>
      <c r="B1252" s="42"/>
      <c r="C1252" s="42"/>
      <c r="D1252" s="42"/>
      <c r="E1252" s="42"/>
      <c r="F1252" s="42"/>
      <c r="G1252" s="42"/>
      <c r="H1252" s="42">
        <f t="shared" ref="H1252:H1299" si="29">F1252+G1252/2</f>
        <v>0</v>
      </c>
      <c r="I1252" s="42"/>
      <c r="J1252" s="42"/>
      <c r="K1252" s="42"/>
      <c r="L1252" s="42"/>
      <c r="M1252" s="42">
        <f t="shared" ref="M1252:M1299" si="30">K1252+L1252/2</f>
        <v>0</v>
      </c>
      <c r="N1252" s="42">
        <f t="shared" ref="N1252:N1280" si="31">(E1252+J1252)/2</f>
        <v>0</v>
      </c>
      <c r="O1252" s="42"/>
      <c r="P1252" s="42"/>
      <c r="Q1252" s="42"/>
      <c r="R1252" s="42"/>
      <c r="S1252" s="42"/>
      <c r="T1252" s="42">
        <f t="shared" ref="T1252:T1299" si="32">R1252+S1252/2</f>
        <v>0</v>
      </c>
      <c r="U1252" s="46"/>
      <c r="V1252" s="46"/>
      <c r="W1252" s="47"/>
      <c r="X1252" s="42"/>
      <c r="Y1252" s="42"/>
      <c r="Z1252" s="42"/>
      <c r="AA1252" s="42"/>
    </row>
    <row r="1253" spans="1:27" x14ac:dyDescent="0.3">
      <c r="H1253" s="2">
        <f t="shared" si="29"/>
        <v>0</v>
      </c>
      <c r="M1253" s="2">
        <f t="shared" si="30"/>
        <v>0</v>
      </c>
      <c r="N1253" s="2">
        <f t="shared" si="31"/>
        <v>0</v>
      </c>
      <c r="T1253" s="2">
        <f t="shared" si="32"/>
        <v>0</v>
      </c>
    </row>
    <row r="1254" spans="1:27" x14ac:dyDescent="0.3">
      <c r="H1254" s="2">
        <f t="shared" si="29"/>
        <v>0</v>
      </c>
      <c r="M1254" s="2">
        <f t="shared" si="30"/>
        <v>0</v>
      </c>
      <c r="N1254" s="2">
        <f t="shared" si="31"/>
        <v>0</v>
      </c>
      <c r="T1254" s="2">
        <f t="shared" si="32"/>
        <v>0</v>
      </c>
    </row>
    <row r="1255" spans="1:27" x14ac:dyDescent="0.3">
      <c r="H1255" s="2">
        <f t="shared" si="29"/>
        <v>0</v>
      </c>
      <c r="M1255" s="2">
        <f t="shared" si="30"/>
        <v>0</v>
      </c>
      <c r="N1255" s="2">
        <f t="shared" si="31"/>
        <v>0</v>
      </c>
      <c r="T1255" s="2">
        <f t="shared" si="32"/>
        <v>0</v>
      </c>
    </row>
    <row r="1256" spans="1:27" x14ac:dyDescent="0.3">
      <c r="H1256" s="2">
        <f t="shared" si="29"/>
        <v>0</v>
      </c>
      <c r="M1256" s="2">
        <f t="shared" si="30"/>
        <v>0</v>
      </c>
      <c r="N1256" s="2">
        <f t="shared" si="31"/>
        <v>0</v>
      </c>
      <c r="T1256" s="2">
        <f t="shared" si="32"/>
        <v>0</v>
      </c>
    </row>
    <row r="1257" spans="1:27" x14ac:dyDescent="0.3">
      <c r="H1257" s="2">
        <f t="shared" si="29"/>
        <v>0</v>
      </c>
      <c r="M1257" s="2">
        <f t="shared" si="30"/>
        <v>0</v>
      </c>
      <c r="N1257" s="2">
        <f t="shared" si="31"/>
        <v>0</v>
      </c>
      <c r="T1257" s="2">
        <f t="shared" si="32"/>
        <v>0</v>
      </c>
    </row>
    <row r="1258" spans="1:27" x14ac:dyDescent="0.3">
      <c r="H1258" s="2">
        <f t="shared" si="29"/>
        <v>0</v>
      </c>
      <c r="M1258" s="2">
        <f t="shared" si="30"/>
        <v>0</v>
      </c>
      <c r="N1258" s="2">
        <f t="shared" si="31"/>
        <v>0</v>
      </c>
      <c r="T1258" s="2">
        <f t="shared" si="32"/>
        <v>0</v>
      </c>
    </row>
    <row r="1259" spans="1:27" x14ac:dyDescent="0.3">
      <c r="H1259" s="2">
        <f t="shared" si="29"/>
        <v>0</v>
      </c>
      <c r="M1259" s="2">
        <f t="shared" si="30"/>
        <v>0</v>
      </c>
      <c r="N1259" s="2">
        <f t="shared" si="31"/>
        <v>0</v>
      </c>
      <c r="T1259" s="2">
        <f t="shared" si="32"/>
        <v>0</v>
      </c>
    </row>
    <row r="1260" spans="1:27" x14ac:dyDescent="0.3">
      <c r="H1260" s="2">
        <f t="shared" si="29"/>
        <v>0</v>
      </c>
      <c r="M1260" s="2">
        <f t="shared" si="30"/>
        <v>0</v>
      </c>
      <c r="N1260" s="2">
        <f t="shared" si="31"/>
        <v>0</v>
      </c>
      <c r="T1260" s="2">
        <f t="shared" si="32"/>
        <v>0</v>
      </c>
    </row>
    <row r="1261" spans="1:27" x14ac:dyDescent="0.3">
      <c r="H1261" s="2">
        <f t="shared" si="29"/>
        <v>0</v>
      </c>
      <c r="M1261" s="2">
        <f t="shared" si="30"/>
        <v>0</v>
      </c>
      <c r="N1261" s="2">
        <f t="shared" si="31"/>
        <v>0</v>
      </c>
      <c r="T1261" s="2">
        <f t="shared" si="32"/>
        <v>0</v>
      </c>
    </row>
    <row r="1262" spans="1:27" x14ac:dyDescent="0.3">
      <c r="H1262" s="2">
        <f t="shared" si="29"/>
        <v>0</v>
      </c>
      <c r="M1262" s="2">
        <f t="shared" si="30"/>
        <v>0</v>
      </c>
      <c r="N1262" s="2">
        <f t="shared" si="31"/>
        <v>0</v>
      </c>
      <c r="T1262" s="2">
        <f t="shared" si="32"/>
        <v>0</v>
      </c>
    </row>
    <row r="1263" spans="1:27" x14ac:dyDescent="0.3">
      <c r="H1263" s="2">
        <f t="shared" si="29"/>
        <v>0</v>
      </c>
      <c r="M1263" s="2">
        <f t="shared" si="30"/>
        <v>0</v>
      </c>
      <c r="N1263" s="2">
        <f t="shared" si="31"/>
        <v>0</v>
      </c>
      <c r="T1263" s="2">
        <f t="shared" si="32"/>
        <v>0</v>
      </c>
    </row>
    <row r="1264" spans="1:27" x14ac:dyDescent="0.3">
      <c r="H1264" s="2">
        <f t="shared" si="29"/>
        <v>0</v>
      </c>
      <c r="M1264" s="2">
        <f t="shared" si="30"/>
        <v>0</v>
      </c>
      <c r="N1264" s="2">
        <f t="shared" si="31"/>
        <v>0</v>
      </c>
      <c r="T1264" s="2">
        <f t="shared" si="32"/>
        <v>0</v>
      </c>
    </row>
    <row r="1265" spans="8:20" x14ac:dyDescent="0.3">
      <c r="H1265" s="2">
        <f t="shared" si="29"/>
        <v>0</v>
      </c>
      <c r="M1265" s="2">
        <f t="shared" si="30"/>
        <v>0</v>
      </c>
      <c r="N1265" s="2">
        <f t="shared" si="31"/>
        <v>0</v>
      </c>
      <c r="T1265" s="2">
        <f t="shared" si="32"/>
        <v>0</v>
      </c>
    </row>
    <row r="1266" spans="8:20" x14ac:dyDescent="0.3">
      <c r="H1266" s="2">
        <f t="shared" si="29"/>
        <v>0</v>
      </c>
      <c r="M1266" s="2">
        <f t="shared" si="30"/>
        <v>0</v>
      </c>
      <c r="N1266" s="2">
        <f t="shared" si="31"/>
        <v>0</v>
      </c>
      <c r="T1266" s="2">
        <f t="shared" si="32"/>
        <v>0</v>
      </c>
    </row>
    <row r="1267" spans="8:20" x14ac:dyDescent="0.3">
      <c r="H1267" s="2">
        <f t="shared" si="29"/>
        <v>0</v>
      </c>
      <c r="M1267" s="2">
        <f t="shared" si="30"/>
        <v>0</v>
      </c>
      <c r="N1267" s="2">
        <f t="shared" si="31"/>
        <v>0</v>
      </c>
      <c r="T1267" s="2">
        <f t="shared" si="32"/>
        <v>0</v>
      </c>
    </row>
    <row r="1268" spans="8:20" x14ac:dyDescent="0.3">
      <c r="H1268" s="2">
        <f t="shared" si="29"/>
        <v>0</v>
      </c>
      <c r="M1268" s="2">
        <f t="shared" si="30"/>
        <v>0</v>
      </c>
      <c r="N1268" s="2">
        <f t="shared" si="31"/>
        <v>0</v>
      </c>
      <c r="T1268" s="2">
        <f t="shared" si="32"/>
        <v>0</v>
      </c>
    </row>
    <row r="1269" spans="8:20" x14ac:dyDescent="0.3">
      <c r="H1269" s="2">
        <f t="shared" si="29"/>
        <v>0</v>
      </c>
      <c r="M1269" s="2">
        <f t="shared" si="30"/>
        <v>0</v>
      </c>
      <c r="N1269" s="2">
        <f t="shared" si="31"/>
        <v>0</v>
      </c>
      <c r="T1269" s="2">
        <f t="shared" si="32"/>
        <v>0</v>
      </c>
    </row>
    <row r="1270" spans="8:20" x14ac:dyDescent="0.3">
      <c r="H1270" s="2">
        <f t="shared" si="29"/>
        <v>0</v>
      </c>
      <c r="M1270" s="2">
        <f t="shared" si="30"/>
        <v>0</v>
      </c>
      <c r="N1270" s="2">
        <f t="shared" si="31"/>
        <v>0</v>
      </c>
      <c r="T1270" s="2">
        <f t="shared" si="32"/>
        <v>0</v>
      </c>
    </row>
    <row r="1271" spans="8:20" x14ac:dyDescent="0.3">
      <c r="H1271" s="2">
        <f t="shared" si="29"/>
        <v>0</v>
      </c>
      <c r="M1271" s="2">
        <f t="shared" si="30"/>
        <v>0</v>
      </c>
      <c r="N1271" s="2">
        <f t="shared" si="31"/>
        <v>0</v>
      </c>
      <c r="T1271" s="2">
        <f t="shared" si="32"/>
        <v>0</v>
      </c>
    </row>
    <row r="1272" spans="8:20" x14ac:dyDescent="0.3">
      <c r="H1272" s="2">
        <f t="shared" si="29"/>
        <v>0</v>
      </c>
      <c r="M1272" s="2">
        <f t="shared" si="30"/>
        <v>0</v>
      </c>
      <c r="N1272" s="2">
        <f t="shared" si="31"/>
        <v>0</v>
      </c>
      <c r="T1272" s="2">
        <f t="shared" si="32"/>
        <v>0</v>
      </c>
    </row>
    <row r="1273" spans="8:20" x14ac:dyDescent="0.3">
      <c r="H1273" s="2">
        <f t="shared" si="29"/>
        <v>0</v>
      </c>
      <c r="M1273" s="2">
        <f t="shared" si="30"/>
        <v>0</v>
      </c>
      <c r="N1273" s="2">
        <f t="shared" si="31"/>
        <v>0</v>
      </c>
      <c r="T1273" s="2">
        <f t="shared" si="32"/>
        <v>0</v>
      </c>
    </row>
    <row r="1274" spans="8:20" x14ac:dyDescent="0.3">
      <c r="H1274" s="2">
        <f t="shared" si="29"/>
        <v>0</v>
      </c>
      <c r="M1274" s="2">
        <f t="shared" si="30"/>
        <v>0</v>
      </c>
      <c r="N1274" s="2">
        <f t="shared" si="31"/>
        <v>0</v>
      </c>
      <c r="T1274" s="2">
        <f t="shared" si="32"/>
        <v>0</v>
      </c>
    </row>
    <row r="1275" spans="8:20" x14ac:dyDescent="0.3">
      <c r="H1275" s="2">
        <f t="shared" si="29"/>
        <v>0</v>
      </c>
      <c r="M1275" s="2">
        <f t="shared" si="30"/>
        <v>0</v>
      </c>
      <c r="N1275" s="2">
        <f t="shared" si="31"/>
        <v>0</v>
      </c>
      <c r="T1275" s="2">
        <f t="shared" si="32"/>
        <v>0</v>
      </c>
    </row>
    <row r="1276" spans="8:20" x14ac:dyDescent="0.3">
      <c r="H1276" s="2">
        <f t="shared" si="29"/>
        <v>0</v>
      </c>
      <c r="M1276" s="2">
        <f t="shared" si="30"/>
        <v>0</v>
      </c>
      <c r="N1276" s="2">
        <f t="shared" si="31"/>
        <v>0</v>
      </c>
      <c r="T1276" s="2">
        <f t="shared" si="32"/>
        <v>0</v>
      </c>
    </row>
    <row r="1277" spans="8:20" x14ac:dyDescent="0.3">
      <c r="H1277" s="2">
        <f t="shared" si="29"/>
        <v>0</v>
      </c>
      <c r="M1277" s="2">
        <f t="shared" si="30"/>
        <v>0</v>
      </c>
      <c r="N1277" s="2">
        <f t="shared" si="31"/>
        <v>0</v>
      </c>
      <c r="T1277" s="2">
        <f t="shared" si="32"/>
        <v>0</v>
      </c>
    </row>
    <row r="1278" spans="8:20" x14ac:dyDescent="0.3">
      <c r="H1278" s="2">
        <f t="shared" si="29"/>
        <v>0</v>
      </c>
      <c r="M1278" s="2">
        <f t="shared" si="30"/>
        <v>0</v>
      </c>
      <c r="N1278" s="2">
        <f t="shared" si="31"/>
        <v>0</v>
      </c>
      <c r="T1278" s="2">
        <f t="shared" si="32"/>
        <v>0</v>
      </c>
    </row>
    <row r="1279" spans="8:20" x14ac:dyDescent="0.3">
      <c r="H1279" s="2">
        <f t="shared" si="29"/>
        <v>0</v>
      </c>
      <c r="M1279" s="2">
        <f t="shared" si="30"/>
        <v>0</v>
      </c>
      <c r="N1279" s="2">
        <f t="shared" si="31"/>
        <v>0</v>
      </c>
      <c r="T1279" s="2">
        <f t="shared" si="32"/>
        <v>0</v>
      </c>
    </row>
    <row r="1280" spans="8:20" x14ac:dyDescent="0.3">
      <c r="H1280" s="2">
        <f t="shared" si="29"/>
        <v>0</v>
      </c>
      <c r="M1280" s="2">
        <f t="shared" si="30"/>
        <v>0</v>
      </c>
      <c r="N1280" s="2">
        <f t="shared" si="31"/>
        <v>0</v>
      </c>
      <c r="T1280" s="2">
        <f t="shared" si="32"/>
        <v>0</v>
      </c>
    </row>
    <row r="1281" spans="8:20" x14ac:dyDescent="0.3">
      <c r="H1281" s="2">
        <f t="shared" si="29"/>
        <v>0</v>
      </c>
      <c r="M1281" s="2">
        <f t="shared" si="30"/>
        <v>0</v>
      </c>
      <c r="N1281" s="2">
        <f t="shared" ref="N1281:N1344" si="33">(E1281+J1281)/2</f>
        <v>0</v>
      </c>
      <c r="T1281" s="2">
        <f t="shared" si="32"/>
        <v>0</v>
      </c>
    </row>
    <row r="1282" spans="8:20" x14ac:dyDescent="0.3">
      <c r="H1282" s="2">
        <f t="shared" si="29"/>
        <v>0</v>
      </c>
      <c r="M1282" s="2">
        <f t="shared" si="30"/>
        <v>0</v>
      </c>
      <c r="N1282" s="2">
        <f t="shared" si="33"/>
        <v>0</v>
      </c>
      <c r="T1282" s="2">
        <f t="shared" si="32"/>
        <v>0</v>
      </c>
    </row>
    <row r="1283" spans="8:20" x14ac:dyDescent="0.3">
      <c r="H1283" s="2">
        <f t="shared" si="29"/>
        <v>0</v>
      </c>
      <c r="M1283" s="2">
        <f t="shared" si="30"/>
        <v>0</v>
      </c>
      <c r="N1283" s="2">
        <f t="shared" si="33"/>
        <v>0</v>
      </c>
      <c r="T1283" s="2">
        <f t="shared" si="32"/>
        <v>0</v>
      </c>
    </row>
    <row r="1284" spans="8:20" x14ac:dyDescent="0.3">
      <c r="H1284" s="2">
        <f t="shared" si="29"/>
        <v>0</v>
      </c>
      <c r="M1284" s="2">
        <f t="shared" si="30"/>
        <v>0</v>
      </c>
      <c r="N1284" s="2">
        <f t="shared" si="33"/>
        <v>0</v>
      </c>
      <c r="T1284" s="2">
        <f t="shared" si="32"/>
        <v>0</v>
      </c>
    </row>
    <row r="1285" spans="8:20" x14ac:dyDescent="0.3">
      <c r="H1285" s="2">
        <f t="shared" si="29"/>
        <v>0</v>
      </c>
      <c r="M1285" s="2">
        <f t="shared" si="30"/>
        <v>0</v>
      </c>
      <c r="N1285" s="2">
        <f t="shared" si="33"/>
        <v>0</v>
      </c>
      <c r="T1285" s="2">
        <f t="shared" si="32"/>
        <v>0</v>
      </c>
    </row>
    <row r="1286" spans="8:20" x14ac:dyDescent="0.3">
      <c r="H1286" s="2">
        <f t="shared" si="29"/>
        <v>0</v>
      </c>
      <c r="M1286" s="2">
        <f t="shared" si="30"/>
        <v>0</v>
      </c>
      <c r="N1286" s="2">
        <f t="shared" si="33"/>
        <v>0</v>
      </c>
      <c r="T1286" s="2">
        <f t="shared" si="32"/>
        <v>0</v>
      </c>
    </row>
    <row r="1287" spans="8:20" x14ac:dyDescent="0.3">
      <c r="H1287" s="2">
        <f t="shared" si="29"/>
        <v>0</v>
      </c>
      <c r="M1287" s="2">
        <f t="shared" si="30"/>
        <v>0</v>
      </c>
      <c r="N1287" s="2">
        <f t="shared" si="33"/>
        <v>0</v>
      </c>
      <c r="T1287" s="2">
        <f t="shared" si="32"/>
        <v>0</v>
      </c>
    </row>
    <row r="1288" spans="8:20" x14ac:dyDescent="0.3">
      <c r="H1288" s="2">
        <f t="shared" si="29"/>
        <v>0</v>
      </c>
      <c r="M1288" s="2">
        <f t="shared" si="30"/>
        <v>0</v>
      </c>
      <c r="N1288" s="2">
        <f t="shared" si="33"/>
        <v>0</v>
      </c>
      <c r="T1288" s="2">
        <f t="shared" si="32"/>
        <v>0</v>
      </c>
    </row>
    <row r="1289" spans="8:20" x14ac:dyDescent="0.3">
      <c r="H1289" s="2">
        <f t="shared" si="29"/>
        <v>0</v>
      </c>
      <c r="M1289" s="2">
        <f t="shared" si="30"/>
        <v>0</v>
      </c>
      <c r="N1289" s="2">
        <f t="shared" si="33"/>
        <v>0</v>
      </c>
      <c r="T1289" s="2">
        <f t="shared" si="32"/>
        <v>0</v>
      </c>
    </row>
    <row r="1290" spans="8:20" x14ac:dyDescent="0.3">
      <c r="H1290" s="2">
        <f t="shared" si="29"/>
        <v>0</v>
      </c>
      <c r="M1290" s="2">
        <f t="shared" si="30"/>
        <v>0</v>
      </c>
      <c r="N1290" s="2">
        <f t="shared" si="33"/>
        <v>0</v>
      </c>
      <c r="T1290" s="2">
        <f t="shared" si="32"/>
        <v>0</v>
      </c>
    </row>
    <row r="1291" spans="8:20" x14ac:dyDescent="0.3">
      <c r="H1291" s="2">
        <f t="shared" si="29"/>
        <v>0</v>
      </c>
      <c r="M1291" s="2">
        <f t="shared" si="30"/>
        <v>0</v>
      </c>
      <c r="N1291" s="2">
        <f t="shared" si="33"/>
        <v>0</v>
      </c>
      <c r="T1291" s="2">
        <f t="shared" si="32"/>
        <v>0</v>
      </c>
    </row>
    <row r="1292" spans="8:20" x14ac:dyDescent="0.3">
      <c r="H1292" s="2">
        <f t="shared" si="29"/>
        <v>0</v>
      </c>
      <c r="M1292" s="2">
        <f t="shared" si="30"/>
        <v>0</v>
      </c>
      <c r="N1292" s="2">
        <f t="shared" si="33"/>
        <v>0</v>
      </c>
      <c r="T1292" s="2">
        <f t="shared" si="32"/>
        <v>0</v>
      </c>
    </row>
    <row r="1293" spans="8:20" x14ac:dyDescent="0.3">
      <c r="H1293" s="2">
        <f t="shared" si="29"/>
        <v>0</v>
      </c>
      <c r="M1293" s="2">
        <f t="shared" si="30"/>
        <v>0</v>
      </c>
      <c r="N1293" s="2">
        <f t="shared" si="33"/>
        <v>0</v>
      </c>
      <c r="T1293" s="2">
        <f t="shared" si="32"/>
        <v>0</v>
      </c>
    </row>
    <row r="1294" spans="8:20" x14ac:dyDescent="0.3">
      <c r="H1294" s="2">
        <f t="shared" si="29"/>
        <v>0</v>
      </c>
      <c r="M1294" s="2">
        <f t="shared" si="30"/>
        <v>0</v>
      </c>
      <c r="N1294" s="2">
        <f t="shared" si="33"/>
        <v>0</v>
      </c>
      <c r="T1294" s="2">
        <f t="shared" si="32"/>
        <v>0</v>
      </c>
    </row>
    <row r="1295" spans="8:20" x14ac:dyDescent="0.3">
      <c r="H1295" s="2">
        <f t="shared" si="29"/>
        <v>0</v>
      </c>
      <c r="M1295" s="2">
        <f t="shared" si="30"/>
        <v>0</v>
      </c>
      <c r="N1295" s="2">
        <f t="shared" si="33"/>
        <v>0</v>
      </c>
      <c r="T1295" s="2">
        <f t="shared" si="32"/>
        <v>0</v>
      </c>
    </row>
    <row r="1296" spans="8:20" x14ac:dyDescent="0.3">
      <c r="H1296" s="2">
        <f t="shared" si="29"/>
        <v>0</v>
      </c>
      <c r="M1296" s="2">
        <f t="shared" si="30"/>
        <v>0</v>
      </c>
      <c r="N1296" s="2">
        <f t="shared" si="33"/>
        <v>0</v>
      </c>
      <c r="T1296" s="2">
        <f t="shared" si="32"/>
        <v>0</v>
      </c>
    </row>
    <row r="1297" spans="8:20" x14ac:dyDescent="0.3">
      <c r="H1297" s="2">
        <f t="shared" si="29"/>
        <v>0</v>
      </c>
      <c r="M1297" s="2">
        <f t="shared" si="30"/>
        <v>0</v>
      </c>
      <c r="N1297" s="2">
        <f t="shared" si="33"/>
        <v>0</v>
      </c>
      <c r="T1297" s="2">
        <f t="shared" si="32"/>
        <v>0</v>
      </c>
    </row>
    <row r="1298" spans="8:20" x14ac:dyDescent="0.3">
      <c r="H1298" s="2">
        <f t="shared" si="29"/>
        <v>0</v>
      </c>
      <c r="M1298" s="2">
        <f t="shared" si="30"/>
        <v>0</v>
      </c>
      <c r="N1298" s="2">
        <f t="shared" si="33"/>
        <v>0</v>
      </c>
      <c r="T1298" s="2">
        <f t="shared" si="32"/>
        <v>0</v>
      </c>
    </row>
    <row r="1299" spans="8:20" x14ac:dyDescent="0.3">
      <c r="H1299" s="2">
        <f t="shared" si="29"/>
        <v>0</v>
      </c>
      <c r="M1299" s="2">
        <f t="shared" si="30"/>
        <v>0</v>
      </c>
      <c r="N1299" s="2">
        <f t="shared" si="33"/>
        <v>0</v>
      </c>
      <c r="T1299" s="2">
        <f t="shared" si="32"/>
        <v>0</v>
      </c>
    </row>
    <row r="1300" spans="8:20" x14ac:dyDescent="0.3">
      <c r="H1300" s="2">
        <f t="shared" ref="H1300:H1363" si="34">F1300+G1300/2</f>
        <v>0</v>
      </c>
      <c r="M1300" s="2">
        <f t="shared" ref="M1300:M1363" si="35">K1300+L1300/2</f>
        <v>0</v>
      </c>
      <c r="N1300" s="2">
        <f t="shared" si="33"/>
        <v>0</v>
      </c>
      <c r="T1300" s="2">
        <f t="shared" ref="T1300:T1363" si="36">R1300+S1300/2</f>
        <v>0</v>
      </c>
    </row>
    <row r="1301" spans="8:20" x14ac:dyDescent="0.3">
      <c r="H1301" s="2">
        <f t="shared" si="34"/>
        <v>0</v>
      </c>
      <c r="M1301" s="2">
        <f t="shared" si="35"/>
        <v>0</v>
      </c>
      <c r="N1301" s="2">
        <f t="shared" si="33"/>
        <v>0</v>
      </c>
      <c r="T1301" s="2">
        <f t="shared" si="36"/>
        <v>0</v>
      </c>
    </row>
    <row r="1302" spans="8:20" x14ac:dyDescent="0.3">
      <c r="H1302" s="2">
        <f t="shared" si="34"/>
        <v>0</v>
      </c>
      <c r="M1302" s="2">
        <f t="shared" si="35"/>
        <v>0</v>
      </c>
      <c r="N1302" s="2">
        <f t="shared" si="33"/>
        <v>0</v>
      </c>
      <c r="T1302" s="2">
        <f t="shared" si="36"/>
        <v>0</v>
      </c>
    </row>
    <row r="1303" spans="8:20" x14ac:dyDescent="0.3">
      <c r="H1303" s="2">
        <f t="shared" si="34"/>
        <v>0</v>
      </c>
      <c r="M1303" s="2">
        <f t="shared" si="35"/>
        <v>0</v>
      </c>
      <c r="N1303" s="2">
        <f t="shared" si="33"/>
        <v>0</v>
      </c>
      <c r="T1303" s="2">
        <f t="shared" si="36"/>
        <v>0</v>
      </c>
    </row>
    <row r="1304" spans="8:20" x14ac:dyDescent="0.3">
      <c r="H1304" s="2">
        <f t="shared" si="34"/>
        <v>0</v>
      </c>
      <c r="M1304" s="2">
        <f t="shared" si="35"/>
        <v>0</v>
      </c>
      <c r="N1304" s="2">
        <f t="shared" si="33"/>
        <v>0</v>
      </c>
      <c r="T1304" s="2">
        <f t="shared" si="36"/>
        <v>0</v>
      </c>
    </row>
    <row r="1305" spans="8:20" x14ac:dyDescent="0.3">
      <c r="H1305" s="2">
        <f t="shared" si="34"/>
        <v>0</v>
      </c>
      <c r="M1305" s="2">
        <f t="shared" si="35"/>
        <v>0</v>
      </c>
      <c r="N1305" s="2">
        <f t="shared" si="33"/>
        <v>0</v>
      </c>
      <c r="T1305" s="2">
        <f t="shared" si="36"/>
        <v>0</v>
      </c>
    </row>
    <row r="1306" spans="8:20" x14ac:dyDescent="0.3">
      <c r="H1306" s="2">
        <f t="shared" si="34"/>
        <v>0</v>
      </c>
      <c r="M1306" s="2">
        <f t="shared" si="35"/>
        <v>0</v>
      </c>
      <c r="N1306" s="2">
        <f t="shared" si="33"/>
        <v>0</v>
      </c>
      <c r="T1306" s="2">
        <f t="shared" si="36"/>
        <v>0</v>
      </c>
    </row>
    <row r="1307" spans="8:20" x14ac:dyDescent="0.3">
      <c r="H1307" s="2">
        <f t="shared" si="34"/>
        <v>0</v>
      </c>
      <c r="M1307" s="2">
        <f t="shared" si="35"/>
        <v>0</v>
      </c>
      <c r="N1307" s="2">
        <f t="shared" si="33"/>
        <v>0</v>
      </c>
      <c r="T1307" s="2">
        <f t="shared" si="36"/>
        <v>0</v>
      </c>
    </row>
    <row r="1308" spans="8:20" x14ac:dyDescent="0.3">
      <c r="H1308" s="2">
        <f t="shared" si="34"/>
        <v>0</v>
      </c>
      <c r="M1308" s="2">
        <f t="shared" si="35"/>
        <v>0</v>
      </c>
      <c r="N1308" s="2">
        <f t="shared" si="33"/>
        <v>0</v>
      </c>
      <c r="T1308" s="2">
        <f t="shared" si="36"/>
        <v>0</v>
      </c>
    </row>
    <row r="1309" spans="8:20" x14ac:dyDescent="0.3">
      <c r="H1309" s="2">
        <f t="shared" si="34"/>
        <v>0</v>
      </c>
      <c r="M1309" s="2">
        <f t="shared" si="35"/>
        <v>0</v>
      </c>
      <c r="N1309" s="2">
        <f t="shared" si="33"/>
        <v>0</v>
      </c>
      <c r="T1309" s="2">
        <f t="shared" si="36"/>
        <v>0</v>
      </c>
    </row>
    <row r="1310" spans="8:20" x14ac:dyDescent="0.3">
      <c r="H1310" s="2">
        <f t="shared" si="34"/>
        <v>0</v>
      </c>
      <c r="M1310" s="2">
        <f t="shared" si="35"/>
        <v>0</v>
      </c>
      <c r="N1310" s="2">
        <f t="shared" si="33"/>
        <v>0</v>
      </c>
      <c r="T1310" s="2">
        <f t="shared" si="36"/>
        <v>0</v>
      </c>
    </row>
    <row r="1311" spans="8:20" x14ac:dyDescent="0.3">
      <c r="H1311" s="2">
        <f t="shared" si="34"/>
        <v>0</v>
      </c>
      <c r="M1311" s="2">
        <f t="shared" si="35"/>
        <v>0</v>
      </c>
      <c r="N1311" s="2">
        <f t="shared" si="33"/>
        <v>0</v>
      </c>
      <c r="T1311" s="2">
        <f t="shared" si="36"/>
        <v>0</v>
      </c>
    </row>
    <row r="1312" spans="8:20" x14ac:dyDescent="0.3">
      <c r="H1312" s="2">
        <f t="shared" si="34"/>
        <v>0</v>
      </c>
      <c r="M1312" s="2">
        <f t="shared" si="35"/>
        <v>0</v>
      </c>
      <c r="N1312" s="2">
        <f t="shared" si="33"/>
        <v>0</v>
      </c>
      <c r="T1312" s="2">
        <f t="shared" si="36"/>
        <v>0</v>
      </c>
    </row>
    <row r="1313" spans="8:20" x14ac:dyDescent="0.3">
      <c r="H1313" s="2">
        <f t="shared" si="34"/>
        <v>0</v>
      </c>
      <c r="M1313" s="2">
        <f t="shared" si="35"/>
        <v>0</v>
      </c>
      <c r="N1313" s="2">
        <f t="shared" si="33"/>
        <v>0</v>
      </c>
      <c r="T1313" s="2">
        <f t="shared" si="36"/>
        <v>0</v>
      </c>
    </row>
    <row r="1314" spans="8:20" x14ac:dyDescent="0.3">
      <c r="H1314" s="2">
        <f t="shared" si="34"/>
        <v>0</v>
      </c>
      <c r="M1314" s="2">
        <f t="shared" si="35"/>
        <v>0</v>
      </c>
      <c r="N1314" s="2">
        <f t="shared" si="33"/>
        <v>0</v>
      </c>
      <c r="T1314" s="2">
        <f t="shared" si="36"/>
        <v>0</v>
      </c>
    </row>
    <row r="1315" spans="8:20" x14ac:dyDescent="0.3">
      <c r="H1315" s="2">
        <f t="shared" si="34"/>
        <v>0</v>
      </c>
      <c r="M1315" s="2">
        <f t="shared" si="35"/>
        <v>0</v>
      </c>
      <c r="N1315" s="2">
        <f t="shared" si="33"/>
        <v>0</v>
      </c>
      <c r="T1315" s="2">
        <f t="shared" si="36"/>
        <v>0</v>
      </c>
    </row>
    <row r="1316" spans="8:20" x14ac:dyDescent="0.3">
      <c r="H1316" s="2">
        <f t="shared" si="34"/>
        <v>0</v>
      </c>
      <c r="M1316" s="2">
        <f t="shared" si="35"/>
        <v>0</v>
      </c>
      <c r="N1316" s="2">
        <f t="shared" si="33"/>
        <v>0</v>
      </c>
      <c r="T1316" s="2">
        <f t="shared" si="36"/>
        <v>0</v>
      </c>
    </row>
    <row r="1317" spans="8:20" x14ac:dyDescent="0.3">
      <c r="H1317" s="2">
        <f t="shared" si="34"/>
        <v>0</v>
      </c>
      <c r="M1317" s="2">
        <f t="shared" si="35"/>
        <v>0</v>
      </c>
      <c r="N1317" s="2">
        <f t="shared" si="33"/>
        <v>0</v>
      </c>
      <c r="T1317" s="2">
        <f t="shared" si="36"/>
        <v>0</v>
      </c>
    </row>
    <row r="1318" spans="8:20" x14ac:dyDescent="0.3">
      <c r="H1318" s="2">
        <f t="shared" si="34"/>
        <v>0</v>
      </c>
      <c r="M1318" s="2">
        <f t="shared" si="35"/>
        <v>0</v>
      </c>
      <c r="N1318" s="2">
        <f t="shared" si="33"/>
        <v>0</v>
      </c>
      <c r="T1318" s="2">
        <f t="shared" si="36"/>
        <v>0</v>
      </c>
    </row>
    <row r="1319" spans="8:20" x14ac:dyDescent="0.3">
      <c r="H1319" s="2">
        <f t="shared" si="34"/>
        <v>0</v>
      </c>
      <c r="M1319" s="2">
        <f t="shared" si="35"/>
        <v>0</v>
      </c>
      <c r="N1319" s="2">
        <f t="shared" si="33"/>
        <v>0</v>
      </c>
      <c r="T1319" s="2">
        <f t="shared" si="36"/>
        <v>0</v>
      </c>
    </row>
    <row r="1320" spans="8:20" x14ac:dyDescent="0.3">
      <c r="H1320" s="2">
        <f t="shared" si="34"/>
        <v>0</v>
      </c>
      <c r="M1320" s="2">
        <f t="shared" si="35"/>
        <v>0</v>
      </c>
      <c r="N1320" s="2">
        <f t="shared" si="33"/>
        <v>0</v>
      </c>
      <c r="T1320" s="2">
        <f t="shared" si="36"/>
        <v>0</v>
      </c>
    </row>
    <row r="1321" spans="8:20" x14ac:dyDescent="0.3">
      <c r="H1321" s="2">
        <f t="shared" si="34"/>
        <v>0</v>
      </c>
      <c r="M1321" s="2">
        <f t="shared" si="35"/>
        <v>0</v>
      </c>
      <c r="N1321" s="2">
        <f t="shared" si="33"/>
        <v>0</v>
      </c>
      <c r="T1321" s="2">
        <f t="shared" si="36"/>
        <v>0</v>
      </c>
    </row>
    <row r="1322" spans="8:20" x14ac:dyDescent="0.3">
      <c r="H1322" s="2">
        <f t="shared" si="34"/>
        <v>0</v>
      </c>
      <c r="M1322" s="2">
        <f t="shared" si="35"/>
        <v>0</v>
      </c>
      <c r="N1322" s="2">
        <f t="shared" si="33"/>
        <v>0</v>
      </c>
      <c r="T1322" s="2">
        <f t="shared" si="36"/>
        <v>0</v>
      </c>
    </row>
    <row r="1323" spans="8:20" x14ac:dyDescent="0.3">
      <c r="H1323" s="2">
        <f t="shared" si="34"/>
        <v>0</v>
      </c>
      <c r="M1323" s="2">
        <f t="shared" si="35"/>
        <v>0</v>
      </c>
      <c r="N1323" s="2">
        <f t="shared" si="33"/>
        <v>0</v>
      </c>
      <c r="T1323" s="2">
        <f t="shared" si="36"/>
        <v>0</v>
      </c>
    </row>
    <row r="1324" spans="8:20" x14ac:dyDescent="0.3">
      <c r="H1324" s="2">
        <f t="shared" si="34"/>
        <v>0</v>
      </c>
      <c r="M1324" s="2">
        <f t="shared" si="35"/>
        <v>0</v>
      </c>
      <c r="N1324" s="2">
        <f t="shared" si="33"/>
        <v>0</v>
      </c>
      <c r="T1324" s="2">
        <f t="shared" si="36"/>
        <v>0</v>
      </c>
    </row>
    <row r="1325" spans="8:20" x14ac:dyDescent="0.3">
      <c r="H1325" s="2">
        <f t="shared" si="34"/>
        <v>0</v>
      </c>
      <c r="M1325" s="2">
        <f t="shared" si="35"/>
        <v>0</v>
      </c>
      <c r="N1325" s="2">
        <f t="shared" si="33"/>
        <v>0</v>
      </c>
      <c r="T1325" s="2">
        <f t="shared" si="36"/>
        <v>0</v>
      </c>
    </row>
    <row r="1326" spans="8:20" x14ac:dyDescent="0.3">
      <c r="H1326" s="2">
        <f t="shared" si="34"/>
        <v>0</v>
      </c>
      <c r="M1326" s="2">
        <f t="shared" si="35"/>
        <v>0</v>
      </c>
      <c r="N1326" s="2">
        <f t="shared" si="33"/>
        <v>0</v>
      </c>
      <c r="T1326" s="2">
        <f t="shared" si="36"/>
        <v>0</v>
      </c>
    </row>
    <row r="1327" spans="8:20" x14ac:dyDescent="0.3">
      <c r="H1327" s="2">
        <f t="shared" si="34"/>
        <v>0</v>
      </c>
      <c r="M1327" s="2">
        <f t="shared" si="35"/>
        <v>0</v>
      </c>
      <c r="N1327" s="2">
        <f t="shared" si="33"/>
        <v>0</v>
      </c>
      <c r="T1327" s="2">
        <f t="shared" si="36"/>
        <v>0</v>
      </c>
    </row>
    <row r="1328" spans="8:20" x14ac:dyDescent="0.3">
      <c r="H1328" s="2">
        <f t="shared" si="34"/>
        <v>0</v>
      </c>
      <c r="M1328" s="2">
        <f t="shared" si="35"/>
        <v>0</v>
      </c>
      <c r="N1328" s="2">
        <f t="shared" si="33"/>
        <v>0</v>
      </c>
      <c r="T1328" s="2">
        <f t="shared" si="36"/>
        <v>0</v>
      </c>
    </row>
    <row r="1329" spans="8:20" x14ac:dyDescent="0.3">
      <c r="H1329" s="2">
        <f t="shared" si="34"/>
        <v>0</v>
      </c>
      <c r="M1329" s="2">
        <f t="shared" si="35"/>
        <v>0</v>
      </c>
      <c r="N1329" s="2">
        <f t="shared" si="33"/>
        <v>0</v>
      </c>
      <c r="T1329" s="2">
        <f t="shared" si="36"/>
        <v>0</v>
      </c>
    </row>
    <row r="1330" spans="8:20" x14ac:dyDescent="0.3">
      <c r="H1330" s="2">
        <f t="shared" si="34"/>
        <v>0</v>
      </c>
      <c r="M1330" s="2">
        <f t="shared" si="35"/>
        <v>0</v>
      </c>
      <c r="N1330" s="2">
        <f t="shared" si="33"/>
        <v>0</v>
      </c>
      <c r="T1330" s="2">
        <f t="shared" si="36"/>
        <v>0</v>
      </c>
    </row>
    <row r="1331" spans="8:20" x14ac:dyDescent="0.3">
      <c r="H1331" s="2">
        <f t="shared" si="34"/>
        <v>0</v>
      </c>
      <c r="M1331" s="2">
        <f t="shared" si="35"/>
        <v>0</v>
      </c>
      <c r="N1331" s="2">
        <f t="shared" si="33"/>
        <v>0</v>
      </c>
      <c r="T1331" s="2">
        <f t="shared" si="36"/>
        <v>0</v>
      </c>
    </row>
    <row r="1332" spans="8:20" x14ac:dyDescent="0.3">
      <c r="H1332" s="2">
        <f t="shared" si="34"/>
        <v>0</v>
      </c>
      <c r="M1332" s="2">
        <f t="shared" si="35"/>
        <v>0</v>
      </c>
      <c r="N1332" s="2">
        <f t="shared" si="33"/>
        <v>0</v>
      </c>
      <c r="T1332" s="2">
        <f t="shared" si="36"/>
        <v>0</v>
      </c>
    </row>
    <row r="1333" spans="8:20" x14ac:dyDescent="0.3">
      <c r="H1333" s="2">
        <f t="shared" si="34"/>
        <v>0</v>
      </c>
      <c r="M1333" s="2">
        <f t="shared" si="35"/>
        <v>0</v>
      </c>
      <c r="N1333" s="2">
        <f t="shared" si="33"/>
        <v>0</v>
      </c>
      <c r="T1333" s="2">
        <f t="shared" si="36"/>
        <v>0</v>
      </c>
    </row>
    <row r="1334" spans="8:20" x14ac:dyDescent="0.3">
      <c r="H1334" s="2">
        <f t="shared" si="34"/>
        <v>0</v>
      </c>
      <c r="M1334" s="2">
        <f t="shared" si="35"/>
        <v>0</v>
      </c>
      <c r="N1334" s="2">
        <f t="shared" si="33"/>
        <v>0</v>
      </c>
      <c r="T1334" s="2">
        <f t="shared" si="36"/>
        <v>0</v>
      </c>
    </row>
    <row r="1335" spans="8:20" x14ac:dyDescent="0.3">
      <c r="H1335" s="2">
        <f t="shared" si="34"/>
        <v>0</v>
      </c>
      <c r="M1335" s="2">
        <f t="shared" si="35"/>
        <v>0</v>
      </c>
      <c r="N1335" s="2">
        <f t="shared" si="33"/>
        <v>0</v>
      </c>
      <c r="T1335" s="2">
        <f t="shared" si="36"/>
        <v>0</v>
      </c>
    </row>
    <row r="1336" spans="8:20" x14ac:dyDescent="0.3">
      <c r="H1336" s="2">
        <f t="shared" si="34"/>
        <v>0</v>
      </c>
      <c r="M1336" s="2">
        <f t="shared" si="35"/>
        <v>0</v>
      </c>
      <c r="N1336" s="2">
        <f t="shared" si="33"/>
        <v>0</v>
      </c>
      <c r="T1336" s="2">
        <f t="shared" si="36"/>
        <v>0</v>
      </c>
    </row>
    <row r="1337" spans="8:20" x14ac:dyDescent="0.3">
      <c r="H1337" s="2">
        <f t="shared" si="34"/>
        <v>0</v>
      </c>
      <c r="M1337" s="2">
        <f t="shared" si="35"/>
        <v>0</v>
      </c>
      <c r="N1337" s="2">
        <f t="shared" si="33"/>
        <v>0</v>
      </c>
      <c r="T1337" s="2">
        <f t="shared" si="36"/>
        <v>0</v>
      </c>
    </row>
    <row r="1338" spans="8:20" x14ac:dyDescent="0.3">
      <c r="H1338" s="2">
        <f t="shared" si="34"/>
        <v>0</v>
      </c>
      <c r="M1338" s="2">
        <f t="shared" si="35"/>
        <v>0</v>
      </c>
      <c r="N1338" s="2">
        <f t="shared" si="33"/>
        <v>0</v>
      </c>
      <c r="T1338" s="2">
        <f t="shared" si="36"/>
        <v>0</v>
      </c>
    </row>
    <row r="1339" spans="8:20" x14ac:dyDescent="0.3">
      <c r="H1339" s="2">
        <f t="shared" si="34"/>
        <v>0</v>
      </c>
      <c r="M1339" s="2">
        <f t="shared" si="35"/>
        <v>0</v>
      </c>
      <c r="N1339" s="2">
        <f t="shared" si="33"/>
        <v>0</v>
      </c>
      <c r="T1339" s="2">
        <f t="shared" si="36"/>
        <v>0</v>
      </c>
    </row>
    <row r="1340" spans="8:20" x14ac:dyDescent="0.3">
      <c r="H1340" s="2">
        <f t="shared" si="34"/>
        <v>0</v>
      </c>
      <c r="M1340" s="2">
        <f t="shared" si="35"/>
        <v>0</v>
      </c>
      <c r="N1340" s="2">
        <f t="shared" si="33"/>
        <v>0</v>
      </c>
      <c r="T1340" s="2">
        <f t="shared" si="36"/>
        <v>0</v>
      </c>
    </row>
    <row r="1341" spans="8:20" x14ac:dyDescent="0.3">
      <c r="H1341" s="2">
        <f t="shared" si="34"/>
        <v>0</v>
      </c>
      <c r="M1341" s="2">
        <f t="shared" si="35"/>
        <v>0</v>
      </c>
      <c r="N1341" s="2">
        <f t="shared" si="33"/>
        <v>0</v>
      </c>
      <c r="T1341" s="2">
        <f t="shared" si="36"/>
        <v>0</v>
      </c>
    </row>
    <row r="1342" spans="8:20" x14ac:dyDescent="0.3">
      <c r="H1342" s="2">
        <f t="shared" si="34"/>
        <v>0</v>
      </c>
      <c r="M1342" s="2">
        <f t="shared" si="35"/>
        <v>0</v>
      </c>
      <c r="N1342" s="2">
        <f t="shared" si="33"/>
        <v>0</v>
      </c>
      <c r="T1342" s="2">
        <f t="shared" si="36"/>
        <v>0</v>
      </c>
    </row>
    <row r="1343" spans="8:20" x14ac:dyDescent="0.3">
      <c r="H1343" s="2">
        <f t="shared" si="34"/>
        <v>0</v>
      </c>
      <c r="M1343" s="2">
        <f t="shared" si="35"/>
        <v>0</v>
      </c>
      <c r="N1343" s="2">
        <f t="shared" si="33"/>
        <v>0</v>
      </c>
      <c r="T1343" s="2">
        <f t="shared" si="36"/>
        <v>0</v>
      </c>
    </row>
    <row r="1344" spans="8:20" x14ac:dyDescent="0.3">
      <c r="H1344" s="2">
        <f t="shared" si="34"/>
        <v>0</v>
      </c>
      <c r="M1344" s="2">
        <f t="shared" si="35"/>
        <v>0</v>
      </c>
      <c r="N1344" s="2">
        <f t="shared" si="33"/>
        <v>0</v>
      </c>
      <c r="T1344" s="2">
        <f t="shared" si="36"/>
        <v>0</v>
      </c>
    </row>
    <row r="1345" spans="8:20" x14ac:dyDescent="0.3">
      <c r="H1345" s="2">
        <f t="shared" si="34"/>
        <v>0</v>
      </c>
      <c r="M1345" s="2">
        <f t="shared" si="35"/>
        <v>0</v>
      </c>
      <c r="N1345" s="2">
        <f t="shared" ref="N1345:N1380" si="37">(E1345+J1345)/2</f>
        <v>0</v>
      </c>
      <c r="T1345" s="2">
        <f t="shared" si="36"/>
        <v>0</v>
      </c>
    </row>
    <row r="1346" spans="8:20" x14ac:dyDescent="0.3">
      <c r="H1346" s="2">
        <f t="shared" si="34"/>
        <v>0</v>
      </c>
      <c r="M1346" s="2">
        <f t="shared" si="35"/>
        <v>0</v>
      </c>
      <c r="N1346" s="2">
        <f t="shared" si="37"/>
        <v>0</v>
      </c>
      <c r="T1346" s="2">
        <f t="shared" si="36"/>
        <v>0</v>
      </c>
    </row>
    <row r="1347" spans="8:20" x14ac:dyDescent="0.3">
      <c r="H1347" s="2">
        <f t="shared" si="34"/>
        <v>0</v>
      </c>
      <c r="M1347" s="2">
        <f t="shared" si="35"/>
        <v>0</v>
      </c>
      <c r="N1347" s="2">
        <f t="shared" si="37"/>
        <v>0</v>
      </c>
      <c r="T1347" s="2">
        <f t="shared" si="36"/>
        <v>0</v>
      </c>
    </row>
    <row r="1348" spans="8:20" x14ac:dyDescent="0.3">
      <c r="H1348" s="2">
        <f t="shared" si="34"/>
        <v>0</v>
      </c>
      <c r="M1348" s="2">
        <f t="shared" si="35"/>
        <v>0</v>
      </c>
      <c r="N1348" s="2">
        <f t="shared" si="37"/>
        <v>0</v>
      </c>
      <c r="T1348" s="2">
        <f t="shared" si="36"/>
        <v>0</v>
      </c>
    </row>
    <row r="1349" spans="8:20" x14ac:dyDescent="0.3">
      <c r="H1349" s="2">
        <f t="shared" si="34"/>
        <v>0</v>
      </c>
      <c r="M1349" s="2">
        <f t="shared" si="35"/>
        <v>0</v>
      </c>
      <c r="N1349" s="2">
        <f t="shared" si="37"/>
        <v>0</v>
      </c>
      <c r="T1349" s="2">
        <f t="shared" si="36"/>
        <v>0</v>
      </c>
    </row>
    <row r="1350" spans="8:20" x14ac:dyDescent="0.3">
      <c r="H1350" s="2">
        <f t="shared" si="34"/>
        <v>0</v>
      </c>
      <c r="M1350" s="2">
        <f t="shared" si="35"/>
        <v>0</v>
      </c>
      <c r="N1350" s="2">
        <f t="shared" si="37"/>
        <v>0</v>
      </c>
      <c r="T1350" s="2">
        <f t="shared" si="36"/>
        <v>0</v>
      </c>
    </row>
    <row r="1351" spans="8:20" x14ac:dyDescent="0.3">
      <c r="H1351" s="2">
        <f t="shared" si="34"/>
        <v>0</v>
      </c>
      <c r="M1351" s="2">
        <f t="shared" si="35"/>
        <v>0</v>
      </c>
      <c r="N1351" s="2">
        <f t="shared" si="37"/>
        <v>0</v>
      </c>
      <c r="T1351" s="2">
        <f t="shared" si="36"/>
        <v>0</v>
      </c>
    </row>
    <row r="1352" spans="8:20" x14ac:dyDescent="0.3">
      <c r="H1352" s="2">
        <f t="shared" si="34"/>
        <v>0</v>
      </c>
      <c r="M1352" s="2">
        <f t="shared" si="35"/>
        <v>0</v>
      </c>
      <c r="N1352" s="2">
        <f t="shared" si="37"/>
        <v>0</v>
      </c>
      <c r="T1352" s="2">
        <f t="shared" si="36"/>
        <v>0</v>
      </c>
    </row>
    <row r="1353" spans="8:20" x14ac:dyDescent="0.3">
      <c r="H1353" s="2">
        <f t="shared" si="34"/>
        <v>0</v>
      </c>
      <c r="M1353" s="2">
        <f t="shared" si="35"/>
        <v>0</v>
      </c>
      <c r="N1353" s="2">
        <f t="shared" si="37"/>
        <v>0</v>
      </c>
      <c r="T1353" s="2">
        <f t="shared" si="36"/>
        <v>0</v>
      </c>
    </row>
    <row r="1354" spans="8:20" x14ac:dyDescent="0.3">
      <c r="H1354" s="2">
        <f t="shared" si="34"/>
        <v>0</v>
      </c>
      <c r="M1354" s="2">
        <f t="shared" si="35"/>
        <v>0</v>
      </c>
      <c r="N1354" s="2">
        <f t="shared" si="37"/>
        <v>0</v>
      </c>
      <c r="T1354" s="2">
        <f t="shared" si="36"/>
        <v>0</v>
      </c>
    </row>
    <row r="1355" spans="8:20" x14ac:dyDescent="0.3">
      <c r="H1355" s="2">
        <f t="shared" si="34"/>
        <v>0</v>
      </c>
      <c r="M1355" s="2">
        <f t="shared" si="35"/>
        <v>0</v>
      </c>
      <c r="N1355" s="2">
        <f t="shared" si="37"/>
        <v>0</v>
      </c>
      <c r="T1355" s="2">
        <f t="shared" si="36"/>
        <v>0</v>
      </c>
    </row>
    <row r="1356" spans="8:20" x14ac:dyDescent="0.3">
      <c r="H1356" s="2">
        <f t="shared" si="34"/>
        <v>0</v>
      </c>
      <c r="M1356" s="2">
        <f t="shared" si="35"/>
        <v>0</v>
      </c>
      <c r="N1356" s="2">
        <f t="shared" si="37"/>
        <v>0</v>
      </c>
      <c r="T1356" s="2">
        <f t="shared" si="36"/>
        <v>0</v>
      </c>
    </row>
    <row r="1357" spans="8:20" x14ac:dyDescent="0.3">
      <c r="H1357" s="2">
        <f t="shared" si="34"/>
        <v>0</v>
      </c>
      <c r="M1357" s="2">
        <f t="shared" si="35"/>
        <v>0</v>
      </c>
      <c r="N1357" s="2">
        <f t="shared" si="37"/>
        <v>0</v>
      </c>
      <c r="T1357" s="2">
        <f t="shared" si="36"/>
        <v>0</v>
      </c>
    </row>
    <row r="1358" spans="8:20" x14ac:dyDescent="0.3">
      <c r="H1358" s="2">
        <f t="shared" si="34"/>
        <v>0</v>
      </c>
      <c r="M1358" s="2">
        <f t="shared" si="35"/>
        <v>0</v>
      </c>
      <c r="N1358" s="2">
        <f t="shared" si="37"/>
        <v>0</v>
      </c>
      <c r="T1358" s="2">
        <f t="shared" si="36"/>
        <v>0</v>
      </c>
    </row>
    <row r="1359" spans="8:20" x14ac:dyDescent="0.3">
      <c r="H1359" s="2">
        <f t="shared" si="34"/>
        <v>0</v>
      </c>
      <c r="M1359" s="2">
        <f t="shared" si="35"/>
        <v>0</v>
      </c>
      <c r="N1359" s="2">
        <f t="shared" si="37"/>
        <v>0</v>
      </c>
      <c r="T1359" s="2">
        <f t="shared" si="36"/>
        <v>0</v>
      </c>
    </row>
    <row r="1360" spans="8:20" x14ac:dyDescent="0.3">
      <c r="H1360" s="2">
        <f t="shared" si="34"/>
        <v>0</v>
      </c>
      <c r="M1360" s="2">
        <f t="shared" si="35"/>
        <v>0</v>
      </c>
      <c r="N1360" s="2">
        <f t="shared" si="37"/>
        <v>0</v>
      </c>
      <c r="T1360" s="2">
        <f t="shared" si="36"/>
        <v>0</v>
      </c>
    </row>
    <row r="1361" spans="8:20" x14ac:dyDescent="0.3">
      <c r="H1361" s="2">
        <f t="shared" si="34"/>
        <v>0</v>
      </c>
      <c r="M1361" s="2">
        <f t="shared" si="35"/>
        <v>0</v>
      </c>
      <c r="N1361" s="2">
        <f t="shared" si="37"/>
        <v>0</v>
      </c>
      <c r="T1361" s="2">
        <f t="shared" si="36"/>
        <v>0</v>
      </c>
    </row>
    <row r="1362" spans="8:20" x14ac:dyDescent="0.3">
      <c r="H1362" s="2">
        <f t="shared" si="34"/>
        <v>0</v>
      </c>
      <c r="M1362" s="2">
        <f t="shared" si="35"/>
        <v>0</v>
      </c>
      <c r="N1362" s="2">
        <f t="shared" si="37"/>
        <v>0</v>
      </c>
      <c r="T1362" s="2">
        <f t="shared" si="36"/>
        <v>0</v>
      </c>
    </row>
    <row r="1363" spans="8:20" x14ac:dyDescent="0.3">
      <c r="H1363" s="2">
        <f t="shared" si="34"/>
        <v>0</v>
      </c>
      <c r="M1363" s="2">
        <f t="shared" si="35"/>
        <v>0</v>
      </c>
      <c r="N1363" s="2">
        <f t="shared" si="37"/>
        <v>0</v>
      </c>
      <c r="T1363" s="2">
        <f t="shared" si="36"/>
        <v>0</v>
      </c>
    </row>
    <row r="1364" spans="8:20" x14ac:dyDescent="0.3">
      <c r="H1364" s="2">
        <f t="shared" ref="H1364:H1384" si="38">F1364+G1364/2</f>
        <v>0</v>
      </c>
      <c r="M1364" s="2">
        <f t="shared" ref="M1364:M1384" si="39">K1364+L1364/2</f>
        <v>0</v>
      </c>
      <c r="N1364" s="2">
        <f t="shared" si="37"/>
        <v>0</v>
      </c>
      <c r="T1364" s="2">
        <f t="shared" ref="T1364:T1384" si="40">R1364+S1364/2</f>
        <v>0</v>
      </c>
    </row>
    <row r="1365" spans="8:20" x14ac:dyDescent="0.3">
      <c r="H1365" s="2">
        <f t="shared" si="38"/>
        <v>0</v>
      </c>
      <c r="M1365" s="2">
        <f t="shared" si="39"/>
        <v>0</v>
      </c>
      <c r="N1365" s="2">
        <f t="shared" si="37"/>
        <v>0</v>
      </c>
      <c r="T1365" s="2">
        <f t="shared" si="40"/>
        <v>0</v>
      </c>
    </row>
    <row r="1366" spans="8:20" x14ac:dyDescent="0.3">
      <c r="H1366" s="2">
        <f t="shared" si="38"/>
        <v>0</v>
      </c>
      <c r="M1366" s="2">
        <f t="shared" si="39"/>
        <v>0</v>
      </c>
      <c r="N1366" s="2">
        <f t="shared" si="37"/>
        <v>0</v>
      </c>
      <c r="T1366" s="2">
        <f t="shared" si="40"/>
        <v>0</v>
      </c>
    </row>
    <row r="1367" spans="8:20" x14ac:dyDescent="0.3">
      <c r="H1367" s="2">
        <f t="shared" si="38"/>
        <v>0</v>
      </c>
      <c r="M1367" s="2">
        <f t="shared" si="39"/>
        <v>0</v>
      </c>
      <c r="N1367" s="2">
        <f t="shared" si="37"/>
        <v>0</v>
      </c>
      <c r="T1367" s="2">
        <f t="shared" si="40"/>
        <v>0</v>
      </c>
    </row>
    <row r="1368" spans="8:20" x14ac:dyDescent="0.3">
      <c r="H1368" s="2">
        <f t="shared" si="38"/>
        <v>0</v>
      </c>
      <c r="M1368" s="2">
        <f t="shared" si="39"/>
        <v>0</v>
      </c>
      <c r="N1368" s="2">
        <f t="shared" si="37"/>
        <v>0</v>
      </c>
      <c r="T1368" s="2">
        <f t="shared" si="40"/>
        <v>0</v>
      </c>
    </row>
    <row r="1369" spans="8:20" x14ac:dyDescent="0.3">
      <c r="H1369" s="2">
        <f t="shared" si="38"/>
        <v>0</v>
      </c>
      <c r="M1369" s="2">
        <f t="shared" si="39"/>
        <v>0</v>
      </c>
      <c r="N1369" s="2">
        <f t="shared" si="37"/>
        <v>0</v>
      </c>
      <c r="T1369" s="2">
        <f t="shared" si="40"/>
        <v>0</v>
      </c>
    </row>
    <row r="1370" spans="8:20" x14ac:dyDescent="0.3">
      <c r="H1370" s="2">
        <f t="shared" si="38"/>
        <v>0</v>
      </c>
      <c r="M1370" s="2">
        <f t="shared" si="39"/>
        <v>0</v>
      </c>
      <c r="N1370" s="2">
        <f t="shared" si="37"/>
        <v>0</v>
      </c>
      <c r="T1370" s="2">
        <f t="shared" si="40"/>
        <v>0</v>
      </c>
    </row>
    <row r="1371" spans="8:20" x14ac:dyDescent="0.3">
      <c r="H1371" s="2">
        <f t="shared" si="38"/>
        <v>0</v>
      </c>
      <c r="M1371" s="2">
        <f t="shared" si="39"/>
        <v>0</v>
      </c>
      <c r="N1371" s="2">
        <f t="shared" si="37"/>
        <v>0</v>
      </c>
      <c r="T1371" s="2">
        <f t="shared" si="40"/>
        <v>0</v>
      </c>
    </row>
    <row r="1372" spans="8:20" x14ac:dyDescent="0.3">
      <c r="H1372" s="2">
        <f t="shared" si="38"/>
        <v>0</v>
      </c>
      <c r="M1372" s="2">
        <f t="shared" si="39"/>
        <v>0</v>
      </c>
      <c r="N1372" s="2">
        <f t="shared" si="37"/>
        <v>0</v>
      </c>
      <c r="T1372" s="2">
        <f t="shared" si="40"/>
        <v>0</v>
      </c>
    </row>
    <row r="1373" spans="8:20" x14ac:dyDescent="0.3">
      <c r="H1373" s="2">
        <f t="shared" si="38"/>
        <v>0</v>
      </c>
      <c r="M1373" s="2">
        <f t="shared" si="39"/>
        <v>0</v>
      </c>
      <c r="N1373" s="2">
        <f t="shared" si="37"/>
        <v>0</v>
      </c>
      <c r="T1373" s="2">
        <f t="shared" si="40"/>
        <v>0</v>
      </c>
    </row>
    <row r="1374" spans="8:20" x14ac:dyDescent="0.3">
      <c r="H1374" s="2">
        <f t="shared" si="38"/>
        <v>0</v>
      </c>
      <c r="M1374" s="2">
        <f t="shared" si="39"/>
        <v>0</v>
      </c>
      <c r="N1374" s="2">
        <f t="shared" si="37"/>
        <v>0</v>
      </c>
      <c r="T1374" s="2">
        <f t="shared" si="40"/>
        <v>0</v>
      </c>
    </row>
    <row r="1375" spans="8:20" x14ac:dyDescent="0.3">
      <c r="H1375" s="2">
        <f t="shared" si="38"/>
        <v>0</v>
      </c>
      <c r="M1375" s="2">
        <f t="shared" si="39"/>
        <v>0</v>
      </c>
      <c r="N1375" s="2">
        <f t="shared" si="37"/>
        <v>0</v>
      </c>
      <c r="T1375" s="2">
        <f t="shared" si="40"/>
        <v>0</v>
      </c>
    </row>
    <row r="1376" spans="8:20" x14ac:dyDescent="0.3">
      <c r="H1376" s="2">
        <f t="shared" si="38"/>
        <v>0</v>
      </c>
      <c r="M1376" s="2">
        <f t="shared" si="39"/>
        <v>0</v>
      </c>
      <c r="N1376" s="2">
        <f t="shared" si="37"/>
        <v>0</v>
      </c>
      <c r="T1376" s="2">
        <f t="shared" si="40"/>
        <v>0</v>
      </c>
    </row>
    <row r="1377" spans="8:20" x14ac:dyDescent="0.3">
      <c r="H1377" s="2">
        <f t="shared" si="38"/>
        <v>0</v>
      </c>
      <c r="M1377" s="2">
        <f t="shared" si="39"/>
        <v>0</v>
      </c>
      <c r="N1377" s="2">
        <f t="shared" si="37"/>
        <v>0</v>
      </c>
      <c r="T1377" s="2">
        <f t="shared" si="40"/>
        <v>0</v>
      </c>
    </row>
    <row r="1378" spans="8:20" x14ac:dyDescent="0.3">
      <c r="H1378" s="2">
        <f t="shared" si="38"/>
        <v>0</v>
      </c>
      <c r="M1378" s="2">
        <f t="shared" si="39"/>
        <v>0</v>
      </c>
      <c r="N1378" s="2">
        <f t="shared" si="37"/>
        <v>0</v>
      </c>
      <c r="T1378" s="2">
        <f t="shared" si="40"/>
        <v>0</v>
      </c>
    </row>
    <row r="1379" spans="8:20" x14ac:dyDescent="0.3">
      <c r="H1379" s="2">
        <f t="shared" si="38"/>
        <v>0</v>
      </c>
      <c r="M1379" s="2">
        <f t="shared" si="39"/>
        <v>0</v>
      </c>
      <c r="N1379" s="2">
        <f t="shared" si="37"/>
        <v>0</v>
      </c>
      <c r="T1379" s="2">
        <f t="shared" si="40"/>
        <v>0</v>
      </c>
    </row>
    <row r="1380" spans="8:20" x14ac:dyDescent="0.3">
      <c r="H1380" s="2">
        <f t="shared" si="38"/>
        <v>0</v>
      </c>
      <c r="M1380" s="2">
        <f t="shared" si="39"/>
        <v>0</v>
      </c>
      <c r="N1380" s="2">
        <f t="shared" si="37"/>
        <v>0</v>
      </c>
      <c r="T1380" s="2">
        <f t="shared" si="40"/>
        <v>0</v>
      </c>
    </row>
    <row r="1381" spans="8:20" x14ac:dyDescent="0.3">
      <c r="H1381" s="2">
        <f t="shared" si="38"/>
        <v>0</v>
      </c>
      <c r="M1381" s="2">
        <f t="shared" si="39"/>
        <v>0</v>
      </c>
      <c r="T1381" s="2">
        <f t="shared" si="40"/>
        <v>0</v>
      </c>
    </row>
    <row r="1382" spans="8:20" x14ac:dyDescent="0.3">
      <c r="H1382" s="2">
        <f t="shared" si="38"/>
        <v>0</v>
      </c>
      <c r="M1382" s="2">
        <f t="shared" si="39"/>
        <v>0</v>
      </c>
      <c r="T1382" s="2">
        <f t="shared" si="40"/>
        <v>0</v>
      </c>
    </row>
    <row r="1383" spans="8:20" x14ac:dyDescent="0.3">
      <c r="H1383" s="2">
        <f t="shared" si="38"/>
        <v>0</v>
      </c>
      <c r="M1383" s="2">
        <f t="shared" si="39"/>
        <v>0</v>
      </c>
      <c r="T1383" s="2">
        <f t="shared" si="40"/>
        <v>0</v>
      </c>
    </row>
    <row r="1384" spans="8:20" x14ac:dyDescent="0.3">
      <c r="H1384" s="2">
        <f t="shared" si="38"/>
        <v>0</v>
      </c>
      <c r="M1384" s="2">
        <f t="shared" si="39"/>
        <v>0</v>
      </c>
      <c r="T1384" s="2">
        <f t="shared" si="40"/>
        <v>0</v>
      </c>
    </row>
  </sheetData>
  <sheetProtection sheet="1" objects="1" scenarios="1"/>
  <mergeCells count="1">
    <mergeCell ref="A1:AA1"/>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900-000000000000}">
          <x14:formula1>
            <xm:f>Dropdowns!$J$2:$J$3</xm:f>
          </x14:formula1>
          <xm:sqref>B29:B1931 B15:B19 B22 B3:B13</xm:sqref>
        </x14:dataValidation>
        <x14:dataValidation type="list" allowBlank="1" showInputMessage="1" showErrorMessage="1" xr:uid="{00000000-0002-0000-0900-000001000000}">
          <x14:formula1>
            <xm:f>Dropdowns!$P$2:$P$5</xm:f>
          </x14:formula1>
          <xm:sqref>X3:X10 X12:X1121</xm:sqref>
        </x14:dataValidation>
        <x14:dataValidation type="list" allowBlank="1" showInputMessage="1" showErrorMessage="1" xr:uid="{00000000-0002-0000-0900-000002000000}">
          <x14:formula1>
            <xm:f>Dropdowns!$N$3:$N$9</xm:f>
          </x14:formula1>
          <xm:sqref>E20:E1183 J20:J1183 Q20:Q1270</xm:sqref>
        </x14:dataValidation>
        <x14:dataValidation type="list" allowBlank="1" showInputMessage="1" showErrorMessage="1" xr:uid="{00000000-0002-0000-0900-000003000000}">
          <x14:formula1>
            <xm:f>Dropdowns!$N$3:$N$5</xm:f>
          </x14:formula1>
          <xm:sqref>K20:L1452 F20:G1452 R20:S1452</xm:sqref>
        </x14:dataValidation>
        <x14:dataValidation type="list" allowBlank="1" showInputMessage="1" showErrorMessage="1" xr:uid="{00000000-0002-0000-0900-000004000000}">
          <x14:formula1>
            <xm:f>Dropdowns!$N$2:$N$9</xm:f>
          </x14:formula1>
          <xm:sqref>J3:J19 E3:E19 Q3:Q19</xm:sqref>
        </x14:dataValidation>
        <x14:dataValidation type="list" allowBlank="1" showInputMessage="1" showErrorMessage="1" xr:uid="{00000000-0002-0000-0900-000005000000}">
          <x14:formula1>
            <xm:f>Dropdowns!$N$2:$N$6</xm:f>
          </x14:formula1>
          <xm:sqref>K3:L19 F3:G19 R3:S19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03"/>
  <sheetViews>
    <sheetView showGridLines="0" zoomScale="70" zoomScaleNormal="70" workbookViewId="0">
      <pane xSplit="1" ySplit="1" topLeftCell="E2" activePane="bottomRight" state="frozen"/>
      <selection pane="topRight" activeCell="B1" sqref="B1"/>
      <selection pane="bottomLeft" activeCell="A2" sqref="A2"/>
      <selection pane="bottomRight" activeCell="F9" sqref="F9"/>
    </sheetView>
  </sheetViews>
  <sheetFormatPr defaultRowHeight="14" x14ac:dyDescent="0.3"/>
  <cols>
    <col min="1" max="1" width="23" style="2" customWidth="1"/>
    <col min="2" max="2" width="9.33203125" style="2" customWidth="1"/>
    <col min="3" max="3" width="29.58203125" style="2" customWidth="1"/>
    <col min="4" max="4" width="12.58203125" style="2" customWidth="1"/>
    <col min="5" max="11" width="12.58203125" style="48" customWidth="1"/>
    <col min="12" max="12" width="12.58203125" style="2" customWidth="1"/>
    <col min="13" max="15" width="12.58203125" style="48" customWidth="1"/>
    <col min="16" max="16" width="12.58203125" style="2" customWidth="1"/>
    <col min="17" max="17" width="34.25" style="8" customWidth="1"/>
  </cols>
  <sheetData>
    <row r="1" spans="1:17" ht="68.25" customHeight="1" x14ac:dyDescent="0.3">
      <c r="A1" s="4" t="s">
        <v>28</v>
      </c>
      <c r="B1" s="4" t="s">
        <v>29</v>
      </c>
      <c r="C1" s="4" t="s">
        <v>30</v>
      </c>
      <c r="D1" s="4" t="s">
        <v>457</v>
      </c>
      <c r="E1" s="43" t="s">
        <v>458</v>
      </c>
      <c r="F1" s="43" t="s">
        <v>459</v>
      </c>
      <c r="G1" s="43" t="s">
        <v>460</v>
      </c>
      <c r="H1" s="43" t="s">
        <v>461</v>
      </c>
      <c r="I1" s="43" t="s">
        <v>462</v>
      </c>
      <c r="J1" s="43" t="s">
        <v>463</v>
      </c>
      <c r="K1" s="84" t="s">
        <v>464</v>
      </c>
      <c r="L1" s="4" t="s">
        <v>465</v>
      </c>
      <c r="M1" s="43" t="s">
        <v>466</v>
      </c>
      <c r="N1" s="43" t="s">
        <v>467</v>
      </c>
      <c r="O1" s="84" t="s">
        <v>468</v>
      </c>
      <c r="P1" s="4" t="s">
        <v>469</v>
      </c>
      <c r="Q1" s="4" t="s">
        <v>47</v>
      </c>
    </row>
    <row r="2" spans="1:17" ht="125" x14ac:dyDescent="0.3">
      <c r="A2" s="7" t="s">
        <v>48</v>
      </c>
      <c r="B2" s="7" t="s">
        <v>49</v>
      </c>
      <c r="C2" s="7" t="s">
        <v>50</v>
      </c>
      <c r="D2" s="7">
        <v>2028</v>
      </c>
      <c r="E2" s="91">
        <f>HYPERLINK("#'Adaptation-Risk 1'!A3",'Adaptation-Risk 1'!W3)</f>
        <v>-1.5</v>
      </c>
      <c r="F2" s="91" t="str">
        <f>HYPERLINK("#'Adaptation-Risk 2'!A3",'Adaptation-Risk 2'!W3)</f>
        <v>N/A</v>
      </c>
      <c r="G2" s="91" t="str">
        <f>HYPERLINK("#'Adaptation-Risk 3'!A3",'Adaptation-Risk 3'!W3)</f>
        <v>N/A</v>
      </c>
      <c r="H2" s="91" t="str">
        <f>HYPERLINK("#'Adaptation-Risk 4'!A3",'Adaptation-Risk 4'!W3)</f>
        <v>N/A</v>
      </c>
      <c r="I2" s="91" t="str">
        <f>HYPERLINK("#'Adaptation-Risk 5'!A3",'Adaptation-Risk 5'!W3)</f>
        <v>N/A</v>
      </c>
      <c r="J2" s="91">
        <f>HYPERLINK("#'Adaptation-Risk 6'!A3",'Adaptation-Risk 6'!W3)</f>
        <v>2</v>
      </c>
      <c r="K2" s="92">
        <f>HYPERLINK("#'Adaptation-Risk 7'!A3",'Adaptation-Risk 7'!W3)</f>
        <v>1</v>
      </c>
      <c r="L2" s="7">
        <v>2030</v>
      </c>
      <c r="M2" s="91">
        <f>HYPERLINK("#'Mitigation'!D2",Mitigation!I2)</f>
        <v>4</v>
      </c>
      <c r="N2" s="91" t="str">
        <f>HYPERLINK("#'Mitigation'!j2",Mitigation!O2)</f>
        <v>N/A</v>
      </c>
      <c r="O2" s="92" t="str">
        <f>HYPERLINK("#'Mitigation'!p2",Mitigation!U2)</f>
        <v>N/A</v>
      </c>
      <c r="P2" s="7">
        <v>2030</v>
      </c>
      <c r="Q2" s="7" t="s">
        <v>470</v>
      </c>
    </row>
    <row r="3" spans="1:17" ht="167.15" customHeight="1" x14ac:dyDescent="0.3">
      <c r="A3" s="7" t="s">
        <v>56</v>
      </c>
      <c r="B3" s="7" t="s">
        <v>57</v>
      </c>
      <c r="C3" s="7" t="s">
        <v>58</v>
      </c>
      <c r="D3" s="7">
        <v>2035</v>
      </c>
      <c r="E3" s="91">
        <f>HYPERLINK("#'Adaptation-Risk 1'!A4",'Adaptation-Risk 1'!W4)</f>
        <v>-1.5</v>
      </c>
      <c r="F3" s="91" t="str">
        <f>HYPERLINK("#'Adaptation-Risk 2'!A4",'Adaptation-Risk 2'!W4)</f>
        <v>N/A</v>
      </c>
      <c r="G3" s="91" t="str">
        <f>HYPERLINK("#'Adaptation-Risk 3'!A4",'Adaptation-Risk 3'!W4)</f>
        <v>N/A</v>
      </c>
      <c r="H3" s="91" t="str">
        <f>HYPERLINK("#'Adaptation-Risk 4'!A4",'Adaptation-Risk 4'!W4)</f>
        <v>N/A</v>
      </c>
      <c r="I3" s="91" t="str">
        <f>HYPERLINK("#'Adaptation-Risk 5'!A4",'Adaptation-Risk 5'!W4)</f>
        <v>N/A</v>
      </c>
      <c r="J3" s="91">
        <f>HYPERLINK("#'Adaptation-Risk 6'!A4",'Adaptation-Risk 6'!W4)</f>
        <v>2</v>
      </c>
      <c r="K3" s="92">
        <f>HYPERLINK("#'Adaptation-Risk 7'!A4",'Adaptation-Risk 7'!W4)</f>
        <v>-2</v>
      </c>
      <c r="L3" s="7">
        <v>2030</v>
      </c>
      <c r="M3" s="91">
        <f>HYPERLINK("#'Mitigation'!D3",Mitigation!I3)</f>
        <v>6</v>
      </c>
      <c r="N3" s="91" t="str">
        <f>HYPERLINK("#'Mitigation'!j3",Mitigation!O3)</f>
        <v>N/A</v>
      </c>
      <c r="O3" s="92" t="str">
        <f>HYPERLINK("#'Mitigation'!p3",Mitigation!U3)</f>
        <v>N/A</v>
      </c>
      <c r="P3" s="7">
        <v>2030</v>
      </c>
      <c r="Q3" s="7" t="s">
        <v>471</v>
      </c>
    </row>
    <row r="4" spans="1:17" ht="134.5" customHeight="1" x14ac:dyDescent="0.3">
      <c r="A4" s="52" t="s">
        <v>62</v>
      </c>
      <c r="B4" s="7" t="s">
        <v>63</v>
      </c>
      <c r="C4" s="7" t="s">
        <v>64</v>
      </c>
      <c r="D4" s="7">
        <v>2050</v>
      </c>
      <c r="E4" s="91">
        <f>HYPERLINK("#'Adaptation-Risk 1'!A5",'Adaptation-Risk 1'!W5)</f>
        <v>1</v>
      </c>
      <c r="F4" s="91" t="str">
        <f>HYPERLINK("#'Adaptation-Risk 2'!A5",'Adaptation-Risk 2'!W5)</f>
        <v>N/A</v>
      </c>
      <c r="G4" s="91">
        <f>HYPERLINK("#'Adaptation-Risk 3'!A5",'Adaptation-Risk 3'!W5)</f>
        <v>2</v>
      </c>
      <c r="H4" s="91" t="str">
        <f>HYPERLINK("#'Adaptation-Risk 4'!A5",'Adaptation-Risk 4'!W5)</f>
        <v>N/A</v>
      </c>
      <c r="I4" s="91" t="str">
        <f>HYPERLINK("#'Adaptation-Risk 5'!A5",'Adaptation-Risk 5'!W5)</f>
        <v>N/A</v>
      </c>
      <c r="J4" s="91">
        <f>HYPERLINK("#'Adaptation-Risk 6'!A5",'Adaptation-Risk 6'!W5)</f>
        <v>4</v>
      </c>
      <c r="K4" s="92">
        <f>HYPERLINK("#'Adaptation-Risk 7'!A5",'Adaptation-Risk 7'!W5)</f>
        <v>6</v>
      </c>
      <c r="L4" s="7">
        <v>2050</v>
      </c>
      <c r="M4" s="91">
        <f>HYPERLINK("#'Mitigation'!D4",Mitigation!I4)</f>
        <v>2.5</v>
      </c>
      <c r="N4" s="91">
        <f>HYPERLINK("#'Mitigation'!j4",Mitigation!O4)</f>
        <v>2</v>
      </c>
      <c r="O4" s="92" t="str">
        <f>HYPERLINK("#'Mitigation'!p4",Mitigation!U4)</f>
        <v>N/A</v>
      </c>
      <c r="P4" s="7">
        <v>2050</v>
      </c>
      <c r="Q4" s="50" t="s">
        <v>472</v>
      </c>
    </row>
    <row r="5" spans="1:17" ht="112.5" x14ac:dyDescent="0.3">
      <c r="A5" s="7" t="s">
        <v>69</v>
      </c>
      <c r="B5" s="7" t="s">
        <v>49</v>
      </c>
      <c r="C5" s="7" t="s">
        <v>70</v>
      </c>
      <c r="D5" s="7">
        <v>2037</v>
      </c>
      <c r="E5" s="91">
        <f>HYPERLINK("#'Adaptation-Risk 1'!A6",'Adaptation-Risk 1'!W6)</f>
        <v>1.5</v>
      </c>
      <c r="F5" s="91" t="str">
        <f>HYPERLINK("#'Adaptation-Risk 2'!A6",'Adaptation-Risk 2'!W6)</f>
        <v>N/A</v>
      </c>
      <c r="G5" s="91" t="str">
        <f>HYPERLINK("#'Adaptation-Risk 3'!A6",'Adaptation-Risk 3'!W6)</f>
        <v>N/A</v>
      </c>
      <c r="H5" s="91" t="str">
        <f>HYPERLINK("#'Adaptation-Risk 4'!A6",'Adaptation-Risk 4'!W6)</f>
        <v>N/A</v>
      </c>
      <c r="I5" s="91" t="str">
        <f>HYPERLINK("#'Adaptation-Risk 5'!A6",'Adaptation-Risk 5'!W6)</f>
        <v>N/A</v>
      </c>
      <c r="J5" s="91">
        <f>HYPERLINK("#'Adaptation-Risk 6'!A6",'Adaptation-Risk 6'!W6)</f>
        <v>4</v>
      </c>
      <c r="K5" s="92">
        <f>HYPERLINK("#'Adaptation-Risk 7'!A6",'Adaptation-Risk 7'!W6)</f>
        <v>4</v>
      </c>
      <c r="L5" s="7">
        <v>2050</v>
      </c>
      <c r="M5" s="91">
        <f>HYPERLINK("#'Mitigation'!D5",Mitigation!I5)</f>
        <v>7.5</v>
      </c>
      <c r="N5" s="91">
        <f>HYPERLINK("#'Mitigation'!j5",Mitigation!O5)</f>
        <v>1</v>
      </c>
      <c r="O5" s="92" t="str">
        <f>HYPERLINK("#'Mitigation'!p5",Mitigation!U5)</f>
        <v>N/A</v>
      </c>
      <c r="P5" s="7">
        <v>2050</v>
      </c>
      <c r="Q5" s="7" t="s">
        <v>471</v>
      </c>
    </row>
    <row r="6" spans="1:17" ht="156" customHeight="1" x14ac:dyDescent="0.3">
      <c r="A6" s="7" t="s">
        <v>74</v>
      </c>
      <c r="B6" s="7" t="s">
        <v>49</v>
      </c>
      <c r="C6" s="7" t="s">
        <v>75</v>
      </c>
      <c r="D6" s="7">
        <v>2030</v>
      </c>
      <c r="E6" s="91">
        <f>HYPERLINK("#'Adaptation-Risk 1'!A7",'Adaptation-Risk 1'!W7)</f>
        <v>2</v>
      </c>
      <c r="F6" s="91">
        <f>HYPERLINK("#'Adaptation-Risk 2'!A7",'Adaptation-Risk 2'!W7)</f>
        <v>-2</v>
      </c>
      <c r="G6" s="91" t="str">
        <f>HYPERLINK("#'Adaptation-Risk 3'!A7",'Adaptation-Risk 3'!W7)</f>
        <v>N/A</v>
      </c>
      <c r="H6" s="91">
        <f>HYPERLINK("#'Adaptation-Risk 4'!A7",'Adaptation-Risk 4'!W7)</f>
        <v>-2</v>
      </c>
      <c r="I6" s="91" t="str">
        <f>HYPERLINK("#'Adaptation-Risk 5'!A7",'Adaptation-Risk 5'!W7)</f>
        <v>N/A</v>
      </c>
      <c r="J6" s="91">
        <f>HYPERLINK("#'Adaptation-Risk 6'!A7",'Adaptation-Risk 6'!W7)</f>
        <v>6</v>
      </c>
      <c r="K6" s="92" t="str">
        <f>HYPERLINK("#'Adaptation-Risk 7'!A7",'Adaptation-Risk 7'!W7)</f>
        <v>N/A</v>
      </c>
      <c r="L6" s="7">
        <v>2030</v>
      </c>
      <c r="M6" s="91">
        <f>HYPERLINK("#'Mitigation'!D6",Mitigation!I6)</f>
        <v>9</v>
      </c>
      <c r="N6" s="91">
        <f>HYPERLINK("#'Mitigation'!j6",Mitigation!O6)</f>
        <v>2</v>
      </c>
      <c r="O6" s="92" t="str">
        <f>HYPERLINK("#'Mitigation'!p6",Mitigation!U6)</f>
        <v>N/A</v>
      </c>
      <c r="P6" s="7">
        <v>2030</v>
      </c>
      <c r="Q6" s="7" t="s">
        <v>473</v>
      </c>
    </row>
    <row r="7" spans="1:17" ht="87.5" x14ac:dyDescent="0.3">
      <c r="A7" s="7" t="s">
        <v>80</v>
      </c>
      <c r="B7" s="7" t="s">
        <v>49</v>
      </c>
      <c r="C7" s="7" t="s">
        <v>81</v>
      </c>
      <c r="D7" s="7">
        <v>2023</v>
      </c>
      <c r="E7" s="91">
        <f>HYPERLINK("#'Adaptation-Risk 1'!A8",'Adaptation-Risk 1'!W8)</f>
        <v>1.5</v>
      </c>
      <c r="F7" s="91">
        <f>HYPERLINK("#'Adaptation-Risk 2'!A8",'Adaptation-Risk 2'!W8)</f>
        <v>-1</v>
      </c>
      <c r="G7" s="91" t="str">
        <f>HYPERLINK("#'Adaptation-Risk 3'!A8",'Adaptation-Risk 3'!W8)</f>
        <v>N/A</v>
      </c>
      <c r="H7" s="91">
        <f>HYPERLINK("#'Adaptation-Risk 4'!A8",'Adaptation-Risk 4'!W8)</f>
        <v>-1</v>
      </c>
      <c r="I7" s="91" t="str">
        <f>HYPERLINK("#'Adaptation-Risk 5'!A8",'Adaptation-Risk 5'!W8)</f>
        <v>N/A</v>
      </c>
      <c r="J7" s="91">
        <f>HYPERLINK("#'Adaptation-Risk 6'!A8",'Adaptation-Risk 6'!W8)</f>
        <v>1.25</v>
      </c>
      <c r="K7" s="92" t="str">
        <f>HYPERLINK("#'Adaptation-Risk 7'!A8",'Adaptation-Risk 7'!W8)</f>
        <v>N/A</v>
      </c>
      <c r="L7" s="7">
        <v>2030</v>
      </c>
      <c r="M7" s="91">
        <f>HYPERLINK("#'Mitigation'!D7",Mitigation!I7)</f>
        <v>6</v>
      </c>
      <c r="N7" s="91" t="str">
        <f>HYPERLINK("#'Mitigation'!j7",Mitigation!O7)</f>
        <v>N/A</v>
      </c>
      <c r="O7" s="92" t="str">
        <f>HYPERLINK("#'Mitigation'!p7",Mitigation!U7)</f>
        <v>N/A</v>
      </c>
      <c r="P7" s="7">
        <v>2030</v>
      </c>
      <c r="Q7" s="7" t="s">
        <v>473</v>
      </c>
    </row>
    <row r="8" spans="1:17" ht="100" x14ac:dyDescent="0.3">
      <c r="A8" s="7" t="s">
        <v>85</v>
      </c>
      <c r="B8" s="7" t="s">
        <v>49</v>
      </c>
      <c r="C8" s="7" t="s">
        <v>86</v>
      </c>
      <c r="D8" s="7">
        <v>2025</v>
      </c>
      <c r="E8" s="91">
        <f>HYPERLINK("#'Adaptation-Risk 1'!A9",'Adaptation-Risk 1'!W9)</f>
        <v>1</v>
      </c>
      <c r="F8" s="91" t="str">
        <f>HYPERLINK("#'Adaptation-Risk 2'!A9",'Adaptation-Risk 2'!W9)</f>
        <v>N/A</v>
      </c>
      <c r="G8" s="91" t="str">
        <f>HYPERLINK("#'Adaptation-Risk 3'!A9",'Adaptation-Risk 3'!W9)</f>
        <v>N/A</v>
      </c>
      <c r="H8" s="91" t="str">
        <f>HYPERLINK("#'Adaptation-Risk 4'!A9",'Adaptation-Risk 4'!W9)</f>
        <v>N/A</v>
      </c>
      <c r="I8" s="91" t="str">
        <f>HYPERLINK("#'Adaptation-Risk 5'!A9",'Adaptation-Risk 5'!W9)</f>
        <v>N/A</v>
      </c>
      <c r="J8" s="91">
        <f>HYPERLINK("#'Adaptation-Risk 6'!A9",'Adaptation-Risk 6'!W9)</f>
        <v>2.5</v>
      </c>
      <c r="K8" s="92" t="str">
        <f>HYPERLINK("#'Adaptation-Risk 7'!A9",'Adaptation-Risk 7'!W9)</f>
        <v>N/A</v>
      </c>
      <c r="L8" s="7">
        <v>2030</v>
      </c>
      <c r="M8" s="91">
        <f>HYPERLINK("#'Mitigation'!D8",Mitigation!I8)</f>
        <v>6</v>
      </c>
      <c r="N8" s="91" t="str">
        <f>HYPERLINK("#'Mitigation'!j8",Mitigation!O8)</f>
        <v>N/A</v>
      </c>
      <c r="O8" s="92" t="str">
        <f>HYPERLINK("#'Mitigation'!p8",Mitigation!U8)</f>
        <v>N/A</v>
      </c>
      <c r="P8" s="7">
        <v>2030</v>
      </c>
      <c r="Q8" s="7" t="s">
        <v>474</v>
      </c>
    </row>
    <row r="9" spans="1:17" ht="125" x14ac:dyDescent="0.3">
      <c r="A9" s="7" t="s">
        <v>90</v>
      </c>
      <c r="B9" s="7" t="s">
        <v>49</v>
      </c>
      <c r="C9" s="7" t="s">
        <v>91</v>
      </c>
      <c r="D9" s="7" t="s">
        <v>475</v>
      </c>
      <c r="E9" s="91">
        <f>HYPERLINK("#'Adaptation-Risk 1'!A10",'Adaptation-Risk 1'!W10)</f>
        <v>-1.5</v>
      </c>
      <c r="F9" s="91" t="str">
        <f>HYPERLINK("#'Adaptation-Risk 2'!A10",'Adaptation-Risk 2'!W10)</f>
        <v>N/A</v>
      </c>
      <c r="G9" s="91" t="str">
        <f>HYPERLINK("#'Adaptation-Risk 3'!A10",'Adaptation-Risk 3'!W10)</f>
        <v>N/A</v>
      </c>
      <c r="H9" s="91">
        <f>HYPERLINK("#'Adaptation-Risk 4'!A10",'Adaptation-Risk 4'!W10)</f>
        <v>-1</v>
      </c>
      <c r="I9" s="91">
        <f>HYPERLINK("#'Adaptation-Risk 5'!A10",'Adaptation-Risk 5'!W10)</f>
        <v>-2.5</v>
      </c>
      <c r="J9" s="91">
        <f>HYPERLINK("#'Adaptation-Risk 6'!A10",'Adaptation-Risk 6'!W10)</f>
        <v>6</v>
      </c>
      <c r="K9" s="92" t="str">
        <f>HYPERLINK("#'Adaptation-Risk 7'!A10",'Adaptation-Risk 7'!W10)</f>
        <v>N/A</v>
      </c>
      <c r="L9" s="7">
        <v>2050</v>
      </c>
      <c r="M9" s="91">
        <f>HYPERLINK("#'Mitigation'!D9",Mitigation!I9)</f>
        <v>6</v>
      </c>
      <c r="N9" s="91" t="str">
        <f>HYPERLINK("#'Mitigation'!j9",Mitigation!O9)</f>
        <v>N/A</v>
      </c>
      <c r="O9" s="92" t="str">
        <f>HYPERLINK("#'Mitigation'!p9",Mitigation!U9)</f>
        <v>N/A</v>
      </c>
      <c r="P9" s="7">
        <v>2050</v>
      </c>
      <c r="Q9" s="7" t="s">
        <v>476</v>
      </c>
    </row>
    <row r="10" spans="1:17" ht="75" x14ac:dyDescent="0.3">
      <c r="A10" s="7" t="s">
        <v>95</v>
      </c>
      <c r="B10" s="7" t="s">
        <v>49</v>
      </c>
      <c r="C10" s="7" t="s">
        <v>96</v>
      </c>
      <c r="D10" s="7" t="s">
        <v>477</v>
      </c>
      <c r="E10" s="91">
        <f>HYPERLINK("#'Adaptation-Risk 1'!A11",'Adaptation-Risk 1'!W11)</f>
        <v>-2</v>
      </c>
      <c r="F10" s="91">
        <f>HYPERLINK("#'Adaptation-Risk 2'!A11",'Adaptation-Risk 2'!W11)</f>
        <v>1.5</v>
      </c>
      <c r="G10" s="91">
        <f>HYPERLINK("#'Adaptation-Risk 3'!A11",'Adaptation-Risk 3'!W11)</f>
        <v>-2</v>
      </c>
      <c r="H10" s="91">
        <f>HYPERLINK("#'Adaptation-Risk 4'!A11",'Adaptation-Risk 4'!W11)</f>
        <v>-9</v>
      </c>
      <c r="I10" s="91">
        <f>HYPERLINK("#'Adaptation-Risk 5'!A11",'Adaptation-Risk 5'!W11)</f>
        <v>-6</v>
      </c>
      <c r="J10" s="91">
        <f>HYPERLINK("#'Adaptation-Risk 6'!A11",'Adaptation-Risk 6'!W11)</f>
        <v>-4</v>
      </c>
      <c r="K10" s="92">
        <f>HYPERLINK("#'Adaptation-Risk 7'!A11",'Adaptation-Risk 7'!W11)</f>
        <v>2</v>
      </c>
      <c r="L10" s="7">
        <v>2030</v>
      </c>
      <c r="M10" s="91">
        <f>HYPERLINK("#'Mitigation'!D10",Mitigation!I10)</f>
        <v>0</v>
      </c>
      <c r="N10" s="91">
        <f>HYPERLINK("#'Mitigation'!j10",Mitigation!O10)</f>
        <v>9</v>
      </c>
      <c r="O10" s="92">
        <f>HYPERLINK("#'Mitigation'!p10",Mitigation!U10)</f>
        <v>0</v>
      </c>
      <c r="P10" s="7">
        <v>2030</v>
      </c>
      <c r="Q10" s="7" t="s">
        <v>478</v>
      </c>
    </row>
    <row r="11" spans="1:17" ht="104.15" customHeight="1" x14ac:dyDescent="0.3">
      <c r="A11" s="52" t="s">
        <v>102</v>
      </c>
      <c r="B11" s="7" t="s">
        <v>63</v>
      </c>
      <c r="C11" s="7" t="s">
        <v>103</v>
      </c>
      <c r="D11" s="7" t="s">
        <v>479</v>
      </c>
      <c r="E11" s="91">
        <f>HYPERLINK("#'Adaptation-Risk 1'!A12",'Adaptation-Risk 1'!W12)</f>
        <v>6.25</v>
      </c>
      <c r="F11" s="91">
        <f>HYPERLINK("#'Adaptation-Risk 2'!A12",'Adaptation-Risk 2'!W12)</f>
        <v>5.25</v>
      </c>
      <c r="G11" s="91">
        <f>HYPERLINK("#'Adaptation-Risk 3'!A12",'Adaptation-Risk 3'!W12)</f>
        <v>9</v>
      </c>
      <c r="H11" s="91">
        <f>HYPERLINK("#'Adaptation-Risk 4'!A12",'Adaptation-Risk 4'!W12)</f>
        <v>2.34375</v>
      </c>
      <c r="I11" s="91" t="str">
        <f>HYPERLINK("#'Adaptation-Risk 5'!A12",'Adaptation-Risk 5'!W12)</f>
        <v>N/A</v>
      </c>
      <c r="J11" s="91" t="str">
        <f>HYPERLINK("#'Adaptation-Risk 6'!A12",'Adaptation-Risk 6'!W12)</f>
        <v>N/A</v>
      </c>
      <c r="K11" s="92" t="str">
        <f>HYPERLINK("#'Adaptation-Risk 7'!A12",'Adaptation-Risk 7'!W12)</f>
        <v>N/A</v>
      </c>
      <c r="L11" s="7">
        <v>2030</v>
      </c>
      <c r="M11" s="91">
        <f>HYPERLINK("#'Mitigation'!D11",Mitigation!I11)</f>
        <v>6</v>
      </c>
      <c r="N11" s="91">
        <f>HYPERLINK("#'Mitigation'!j11",Mitigation!O11)</f>
        <v>9</v>
      </c>
      <c r="O11" s="92">
        <f>HYPERLINK("#'Mitigation'!p11",Mitigation!U11)</f>
        <v>9</v>
      </c>
      <c r="P11" s="7">
        <v>2030</v>
      </c>
      <c r="Q11" s="7" t="s">
        <v>480</v>
      </c>
    </row>
    <row r="12" spans="1:17" ht="262.5" x14ac:dyDescent="0.3">
      <c r="A12" s="52" t="s">
        <v>109</v>
      </c>
      <c r="B12" s="7" t="s">
        <v>63</v>
      </c>
      <c r="C12" s="7" t="s">
        <v>110</v>
      </c>
      <c r="D12" s="7" t="s">
        <v>481</v>
      </c>
      <c r="E12" s="91">
        <f>HYPERLINK("#'Adaptation-Risk 1'!A13",'Adaptation-Risk 1'!W13)</f>
        <v>5</v>
      </c>
      <c r="F12" s="91">
        <f>HYPERLINK("#'Adaptation-Risk 2'!A13",'Adaptation-Risk 2'!W13)</f>
        <v>2.5</v>
      </c>
      <c r="G12" s="91">
        <f>HYPERLINK("#'Adaptation-Risk 3'!A13",'Adaptation-Risk 3'!W13)</f>
        <v>2</v>
      </c>
      <c r="H12" s="91">
        <f>HYPERLINK("#'Adaptation-Risk 4'!A13",'Adaptation-Risk 4'!W13)</f>
        <v>1.5</v>
      </c>
      <c r="I12" s="91">
        <f>HYPERLINK("#'Adaptation-Risk 5'!A13",'Adaptation-Risk 5'!W13)</f>
        <v>1</v>
      </c>
      <c r="J12" s="91" t="str">
        <f>HYPERLINK("#'Adaptation-Risk 6'!A13",'Adaptation-Risk 6'!W13)</f>
        <v>N/A</v>
      </c>
      <c r="K12" s="92" t="str">
        <f>HYPERLINK("#'Adaptation-Risk 7'!A13",'Adaptation-Risk 7'!W13)</f>
        <v>N/A</v>
      </c>
      <c r="L12" s="7" t="s">
        <v>482</v>
      </c>
      <c r="M12" s="91">
        <f>HYPERLINK("#'Mitigation'!D12",Mitigation!I12)</f>
        <v>5</v>
      </c>
      <c r="N12" s="91">
        <f>HYPERLINK("#'Mitigation'!j12",Mitigation!O12)</f>
        <v>5</v>
      </c>
      <c r="O12" s="92">
        <f>HYPERLINK("#'Mitigation'!p12",Mitigation!U12)</f>
        <v>5</v>
      </c>
      <c r="P12" s="7">
        <v>2030</v>
      </c>
      <c r="Q12" s="7" t="s">
        <v>483</v>
      </c>
    </row>
    <row r="13" spans="1:17" ht="225" x14ac:dyDescent="0.3">
      <c r="A13" s="7" t="s">
        <v>116</v>
      </c>
      <c r="B13" s="7" t="s">
        <v>57</v>
      </c>
      <c r="C13" s="7" t="s">
        <v>117</v>
      </c>
      <c r="D13" s="7" t="s">
        <v>484</v>
      </c>
      <c r="E13" s="91">
        <f>HYPERLINK("#'Adaptation-Risk 1'!A14",'Adaptation-Risk 1'!W14)</f>
        <v>5</v>
      </c>
      <c r="F13" s="91">
        <f>HYPERLINK("#'Adaptation-Risk 2'!A14",'Adaptation-Risk 2'!W14)</f>
        <v>4</v>
      </c>
      <c r="G13" s="91">
        <f>HYPERLINK("#'Adaptation-Risk 3'!A14",'Adaptation-Risk 3'!W14)</f>
        <v>7.5</v>
      </c>
      <c r="H13" s="91">
        <f>HYPERLINK("#'Adaptation-Risk 4'!A14",'Adaptation-Risk 4'!W14)</f>
        <v>1.5</v>
      </c>
      <c r="I13" s="91">
        <f>HYPERLINK("#'Adaptation-Risk 5'!A14",'Adaptation-Risk 5'!W14)</f>
        <v>0</v>
      </c>
      <c r="J13" s="91" t="str">
        <f>HYPERLINK("#'Adaptation-Risk 6'!A14",'Adaptation-Risk 6'!W14)</f>
        <v>N/A</v>
      </c>
      <c r="K13" s="92" t="str">
        <f>HYPERLINK("#'Adaptation-Risk 7'!A14",'Adaptation-Risk 7'!W14)</f>
        <v>N/A</v>
      </c>
      <c r="L13" s="7">
        <v>2030</v>
      </c>
      <c r="M13" s="91">
        <f>HYPERLINK("#'Mitigation'!D13",Mitigation!I13)</f>
        <v>6</v>
      </c>
      <c r="N13" s="91">
        <f>HYPERLINK("#'Mitigation'!j13",Mitigation!O13)</f>
        <v>3</v>
      </c>
      <c r="O13" s="92">
        <f>HYPERLINK("#'Mitigation'!p13",Mitigation!U13)</f>
        <v>6</v>
      </c>
      <c r="P13" s="7">
        <v>2030</v>
      </c>
      <c r="Q13" s="7" t="s">
        <v>485</v>
      </c>
    </row>
    <row r="14" spans="1:17" ht="237.5" x14ac:dyDescent="0.3">
      <c r="A14" s="52" t="s">
        <v>123</v>
      </c>
      <c r="B14" s="7" t="s">
        <v>63</v>
      </c>
      <c r="C14" s="7" t="s">
        <v>124</v>
      </c>
      <c r="D14" s="7" t="s">
        <v>486</v>
      </c>
      <c r="E14" s="91">
        <f>HYPERLINK("#'Adaptation-Risk 1'!A15",'Adaptation-Risk 1'!W15)</f>
        <v>3.75</v>
      </c>
      <c r="F14" s="91" t="str">
        <f>HYPERLINK("#'Adaptation-Risk 2'!A15",'Adaptation-Risk 2'!W15)</f>
        <v>N/A</v>
      </c>
      <c r="G14" s="91">
        <f>HYPERLINK("#'Adaptation-Risk 3'!A15",'Adaptation-Risk 3'!W15)</f>
        <v>4</v>
      </c>
      <c r="H14" s="91">
        <f>HYPERLINK("#'Adaptation-Risk 4'!A15",'Adaptation-Risk 4'!W15)</f>
        <v>4.375</v>
      </c>
      <c r="I14" s="91">
        <f>HYPERLINK("#'Adaptation-Risk 5'!A15",'Adaptation-Risk 5'!W15)</f>
        <v>2</v>
      </c>
      <c r="J14" s="91" t="str">
        <f>HYPERLINK("#'Adaptation-Risk 6'!A15",'Adaptation-Risk 6'!W15)</f>
        <v>N/A</v>
      </c>
      <c r="K14" s="92" t="str">
        <f>HYPERLINK("#'Adaptation-Risk 7'!A15",'Adaptation-Risk 7'!W15)</f>
        <v>N/A</v>
      </c>
      <c r="L14" s="7">
        <v>2030</v>
      </c>
      <c r="M14" s="91">
        <f>HYPERLINK("#'Mitigation'!D14",Mitigation!I14)</f>
        <v>4</v>
      </c>
      <c r="N14" s="91">
        <f>HYPERLINK("#'Mitigation'!j14",Mitigation!O14)</f>
        <v>3</v>
      </c>
      <c r="O14" s="92">
        <f>HYPERLINK("#'Mitigation'!p14",Mitigation!U14)</f>
        <v>1</v>
      </c>
      <c r="P14" s="7">
        <v>2030</v>
      </c>
      <c r="Q14" s="7" t="s">
        <v>487</v>
      </c>
    </row>
    <row r="15" spans="1:17" ht="175" x14ac:dyDescent="0.3">
      <c r="A15" s="52" t="s">
        <v>130</v>
      </c>
      <c r="B15" s="7" t="s">
        <v>63</v>
      </c>
      <c r="C15" s="7" t="s">
        <v>131</v>
      </c>
      <c r="D15" s="7">
        <v>2022</v>
      </c>
      <c r="E15" s="91">
        <f>HYPERLINK("#'Adaptation-Risk 1'!A16",'Adaptation-Risk 1'!W16)</f>
        <v>6</v>
      </c>
      <c r="F15" s="91">
        <f>HYPERLINK("#'Adaptation-Risk 2'!A16",'Adaptation-Risk 2'!W16)</f>
        <v>6</v>
      </c>
      <c r="G15" s="91">
        <f>HYPERLINK("#'Adaptation-Risk 3'!A16",'Adaptation-Risk 3'!W16)</f>
        <v>2</v>
      </c>
      <c r="H15" s="91">
        <f>HYPERLINK("#'Adaptation-Risk 4'!A16",'Adaptation-Risk 4'!W16)</f>
        <v>3.75</v>
      </c>
      <c r="I15" s="91">
        <f>HYPERLINK("#'Adaptation-Risk 5'!A16",'Adaptation-Risk 5'!W16)</f>
        <v>2.75</v>
      </c>
      <c r="J15" s="91" t="str">
        <f>HYPERLINK("#'Adaptation-Risk 6'!A16",'Adaptation-Risk 6'!W16)</f>
        <v>N/A</v>
      </c>
      <c r="K15" s="92" t="str">
        <f>HYPERLINK("#'Adaptation-Risk 7'!A16",'Adaptation-Risk 7'!W16)</f>
        <v>N/A</v>
      </c>
      <c r="L15" s="7">
        <v>2050</v>
      </c>
      <c r="M15" s="91">
        <f>HYPERLINK("#'Mitigation'!D15",Mitigation!I15)</f>
        <v>5</v>
      </c>
      <c r="N15" s="91">
        <f>HYPERLINK("#'Mitigation'!j15",Mitigation!O15)</f>
        <v>6</v>
      </c>
      <c r="O15" s="92">
        <f>HYPERLINK("#'Mitigation'!p15",Mitigation!U15)</f>
        <v>9</v>
      </c>
      <c r="P15" s="7">
        <v>2050</v>
      </c>
      <c r="Q15" s="7" t="s">
        <v>488</v>
      </c>
    </row>
    <row r="16" spans="1:17" ht="250.5" x14ac:dyDescent="0.3">
      <c r="A16" s="7" t="s">
        <v>137</v>
      </c>
      <c r="B16" s="7" t="s">
        <v>49</v>
      </c>
      <c r="C16" s="7" t="s">
        <v>138</v>
      </c>
      <c r="D16" s="7">
        <v>2022</v>
      </c>
      <c r="E16" s="91">
        <f>HYPERLINK("#'Adaptation-Risk 1'!A17",'Adaptation-Risk 1'!W17)</f>
        <v>3.375</v>
      </c>
      <c r="F16" s="91">
        <f>HYPERLINK("#'Adaptation-Risk 2'!A17",'Adaptation-Risk 2'!W17)</f>
        <v>4.15625</v>
      </c>
      <c r="G16" s="91">
        <f>HYPERLINK("#'Adaptation-Risk 3'!A17",'Adaptation-Risk 3'!W17)</f>
        <v>0</v>
      </c>
      <c r="H16" s="91">
        <f>HYPERLINK("#'Adaptation-Risk 4'!A17",'Adaptation-Risk 4'!W17)</f>
        <v>3.75</v>
      </c>
      <c r="I16" s="91">
        <f>HYPERLINK("#'Adaptation-Risk 5'!A17",'Adaptation-Risk 5'!W17)</f>
        <v>-2</v>
      </c>
      <c r="J16" s="91">
        <f>HYPERLINK("#'Adaptation-Risk 6'!A17",'Adaptation-Risk 6'!W17)</f>
        <v>-1</v>
      </c>
      <c r="K16" s="92" t="str">
        <f>HYPERLINK("#'Adaptation-Risk 7'!A17",'Adaptation-Risk 7'!W17)</f>
        <v>N/A</v>
      </c>
      <c r="L16" s="7">
        <v>2050</v>
      </c>
      <c r="M16" s="91">
        <f>HYPERLINK("#'Mitigation'!D16",Mitigation!I16)</f>
        <v>0</v>
      </c>
      <c r="N16" s="91">
        <f>HYPERLINK("#'Mitigation'!j16",Mitigation!O16)</f>
        <v>9</v>
      </c>
      <c r="O16" s="92">
        <f>HYPERLINK("#'Mitigation'!p16",Mitigation!U16)</f>
        <v>7.5</v>
      </c>
      <c r="P16" s="7">
        <v>2050</v>
      </c>
      <c r="Q16" s="55" t="s">
        <v>489</v>
      </c>
    </row>
    <row r="17" spans="1:17" ht="87.5" x14ac:dyDescent="0.3">
      <c r="A17" s="7" t="s">
        <v>144</v>
      </c>
      <c r="B17" s="7" t="s">
        <v>49</v>
      </c>
      <c r="C17" s="7" t="s">
        <v>145</v>
      </c>
      <c r="D17" s="7">
        <v>2035</v>
      </c>
      <c r="E17" s="91">
        <f>HYPERLINK("#'Adaptation-Risk 1'!A18",'Adaptation-Risk 1'!W18)</f>
        <v>-1.875</v>
      </c>
      <c r="F17" s="91">
        <f>HYPERLINK("#'Adaptation-Risk 2'!A18",'Adaptation-Risk 2'!W18)</f>
        <v>-2</v>
      </c>
      <c r="G17" s="91" t="str">
        <f>HYPERLINK("#'Adaptation-Risk 3'!A18",'Adaptation-Risk 3'!W18)</f>
        <v>N/A</v>
      </c>
      <c r="H17" s="91">
        <f>HYPERLINK("#'Adaptation-Risk 4'!A18",'Adaptation-Risk 4'!W18)</f>
        <v>-2</v>
      </c>
      <c r="I17" s="91">
        <f>HYPERLINK("#'Adaptation-Risk 5'!A18",'Adaptation-Risk 5'!W18)</f>
        <v>-6</v>
      </c>
      <c r="J17" s="91">
        <f>HYPERLINK("#'Adaptation-Risk 6'!A18",'Adaptation-Risk 6'!W18)</f>
        <v>0</v>
      </c>
      <c r="K17" s="92">
        <f>HYPERLINK("#'Adaptation-Risk 7'!A18",'Adaptation-Risk 7'!W18)</f>
        <v>1</v>
      </c>
      <c r="L17" s="7">
        <v>2030</v>
      </c>
      <c r="M17" s="91">
        <f>HYPERLINK("#'Mitigation'!D17",Mitigation!I17)</f>
        <v>9</v>
      </c>
      <c r="N17" s="91">
        <f>HYPERLINK("#'Mitigation'!j17",Mitigation!O17)</f>
        <v>-1</v>
      </c>
      <c r="O17" s="92" t="str">
        <f>HYPERLINK("#'Mitigation'!p17",Mitigation!U17)</f>
        <v>N/A</v>
      </c>
      <c r="P17" s="7">
        <v>2050</v>
      </c>
      <c r="Q17" s="7" t="s">
        <v>490</v>
      </c>
    </row>
    <row r="18" spans="1:17" ht="125.5" customHeight="1" x14ac:dyDescent="0.3">
      <c r="A18" s="7" t="s">
        <v>150</v>
      </c>
      <c r="B18" s="7" t="s">
        <v>49</v>
      </c>
      <c r="C18" s="7" t="s">
        <v>151</v>
      </c>
      <c r="D18" s="7">
        <v>2030</v>
      </c>
      <c r="E18" s="91">
        <f>HYPERLINK("#'Adaptation-Risk 1'!A19",'Adaptation-Risk 1'!W19)</f>
        <v>0</v>
      </c>
      <c r="F18" s="91" t="str">
        <f>HYPERLINK("#'Adaptation-Risk 2'!A19",'Adaptation-Risk 2'!W19)</f>
        <v>N/A</v>
      </c>
      <c r="G18" s="91">
        <f>HYPERLINK("#'Adaptation-Risk 3'!A19",'Adaptation-Risk 3'!W19)</f>
        <v>1</v>
      </c>
      <c r="H18" s="91" t="str">
        <f>HYPERLINK("#'Adaptation-Risk 4'!A19",'Adaptation-Risk 4'!W19)</f>
        <v>N/A</v>
      </c>
      <c r="I18" s="91">
        <f>HYPERLINK("#'Adaptation-Risk 5'!A19",'Adaptation-Risk 5'!W19)</f>
        <v>-2.5</v>
      </c>
      <c r="J18" s="91">
        <f>HYPERLINK("#'Adaptation-Risk 6'!A19",'Adaptation-Risk 6'!W19)</f>
        <v>3</v>
      </c>
      <c r="K18" s="92" t="str">
        <f>HYPERLINK("#'Adaptation-Risk 7'!A19",'Adaptation-Risk 7'!W19)</f>
        <v>N/A</v>
      </c>
      <c r="L18" s="7">
        <v>2030</v>
      </c>
      <c r="M18" s="91">
        <f>HYPERLINK("#'Mitigation'!D18",Mitigation!I18)</f>
        <v>9</v>
      </c>
      <c r="N18" s="91" t="str">
        <f>HYPERLINK("#'Mitigation'!j18",Mitigation!O18)</f>
        <v>N/A</v>
      </c>
      <c r="O18" s="92" t="str">
        <f>HYPERLINK("#'Mitigation'!p18",Mitigation!U18)</f>
        <v>N/A</v>
      </c>
      <c r="P18" s="7">
        <v>2050</v>
      </c>
      <c r="Q18" s="7" t="s">
        <v>491</v>
      </c>
    </row>
    <row r="19" spans="1:17" x14ac:dyDescent="0.3">
      <c r="A19" s="9"/>
      <c r="B19" s="3"/>
      <c r="C19" s="3"/>
      <c r="D19" s="3"/>
      <c r="E19" s="45"/>
      <c r="F19" s="45"/>
      <c r="G19" s="45"/>
      <c r="H19" s="45"/>
      <c r="I19" s="45"/>
      <c r="J19" s="45"/>
      <c r="K19" s="45"/>
      <c r="L19" s="3"/>
      <c r="M19" s="45"/>
      <c r="N19" s="45"/>
      <c r="O19" s="45"/>
      <c r="P19" s="3"/>
      <c r="Q19" s="79"/>
    </row>
    <row r="20" spans="1:17" x14ac:dyDescent="0.3">
      <c r="A20" s="9"/>
      <c r="B20" s="3"/>
      <c r="C20" s="3"/>
      <c r="D20" s="3"/>
      <c r="E20" s="45"/>
      <c r="F20" s="45"/>
      <c r="G20" s="45"/>
      <c r="H20" s="45"/>
      <c r="I20" s="45"/>
      <c r="J20" s="45"/>
      <c r="K20" s="45"/>
      <c r="L20" s="3"/>
      <c r="M20" s="45"/>
      <c r="N20" s="45"/>
      <c r="O20" s="45"/>
      <c r="P20" s="3"/>
      <c r="Q20" s="79"/>
    </row>
    <row r="21" spans="1:17" x14ac:dyDescent="0.3">
      <c r="A21" s="9"/>
      <c r="B21" s="3"/>
      <c r="C21" s="3"/>
      <c r="D21" s="3"/>
      <c r="E21" s="45"/>
      <c r="F21" s="45"/>
      <c r="G21" s="45"/>
      <c r="H21" s="45"/>
      <c r="I21" s="45"/>
      <c r="J21" s="45"/>
      <c r="K21" s="45"/>
      <c r="L21" s="3"/>
      <c r="M21" s="45"/>
      <c r="N21" s="45"/>
      <c r="O21" s="45"/>
      <c r="P21" s="3"/>
      <c r="Q21" s="79"/>
    </row>
    <row r="22" spans="1:17" x14ac:dyDescent="0.3">
      <c r="A22" s="9"/>
      <c r="B22" s="3"/>
      <c r="C22" s="3"/>
      <c r="D22" s="3"/>
      <c r="E22" s="45"/>
      <c r="F22" s="45"/>
      <c r="G22" s="45"/>
      <c r="H22" s="45"/>
      <c r="I22" s="45"/>
      <c r="J22" s="45"/>
      <c r="K22" s="45"/>
      <c r="L22" s="3"/>
      <c r="M22" s="45"/>
      <c r="N22" s="45"/>
      <c r="O22" s="45"/>
      <c r="P22" s="3"/>
      <c r="Q22" s="79"/>
    </row>
    <row r="23" spans="1:17" x14ac:dyDescent="0.3">
      <c r="A23" s="9"/>
      <c r="B23" s="3"/>
      <c r="C23" s="3"/>
      <c r="D23" s="3"/>
      <c r="E23" s="45"/>
      <c r="F23" s="45"/>
      <c r="G23" s="45"/>
      <c r="H23" s="45"/>
      <c r="I23" s="45"/>
      <c r="J23" s="45"/>
      <c r="K23" s="45"/>
      <c r="L23" s="3"/>
      <c r="M23" s="45"/>
      <c r="N23" s="45"/>
      <c r="O23" s="45"/>
      <c r="P23" s="3"/>
      <c r="Q23" s="79"/>
    </row>
    <row r="24" spans="1:17" x14ac:dyDescent="0.3">
      <c r="A24" s="9"/>
      <c r="B24" s="3"/>
      <c r="C24" s="3"/>
      <c r="D24" s="3"/>
      <c r="E24" s="45"/>
      <c r="F24" s="45"/>
      <c r="G24" s="45"/>
      <c r="H24" s="45"/>
      <c r="I24" s="45"/>
      <c r="J24" s="45"/>
      <c r="K24" s="45"/>
      <c r="L24" s="3"/>
      <c r="M24" s="45"/>
      <c r="N24" s="45"/>
      <c r="O24" s="45"/>
      <c r="P24" s="3"/>
      <c r="Q24" s="79"/>
    </row>
    <row r="25" spans="1:17" x14ac:dyDescent="0.3">
      <c r="A25" s="9"/>
      <c r="B25" s="3"/>
      <c r="C25" s="3"/>
      <c r="D25" s="3"/>
      <c r="E25" s="45"/>
      <c r="F25" s="45"/>
      <c r="G25" s="45"/>
      <c r="H25" s="45"/>
      <c r="I25" s="45"/>
      <c r="J25" s="45"/>
      <c r="K25" s="45"/>
      <c r="L25" s="3"/>
      <c r="M25" s="45"/>
      <c r="N25" s="45"/>
      <c r="O25" s="45"/>
      <c r="P25" s="3"/>
      <c r="Q25" s="79"/>
    </row>
    <row r="26" spans="1:17" x14ac:dyDescent="0.3">
      <c r="A26" s="9"/>
      <c r="B26" s="3"/>
      <c r="C26" s="3"/>
      <c r="D26" s="3"/>
      <c r="E26" s="45"/>
      <c r="F26" s="45"/>
      <c r="G26" s="45"/>
      <c r="H26" s="45"/>
      <c r="I26" s="45"/>
      <c r="J26" s="45"/>
      <c r="K26" s="45"/>
      <c r="L26" s="3"/>
      <c r="M26" s="45"/>
      <c r="N26" s="45"/>
      <c r="O26" s="45"/>
      <c r="P26" s="3"/>
      <c r="Q26" s="79"/>
    </row>
    <row r="27" spans="1:17" x14ac:dyDescent="0.3">
      <c r="A27" s="9"/>
      <c r="B27" s="3"/>
      <c r="C27" s="3"/>
      <c r="D27" s="3"/>
      <c r="E27" s="45"/>
      <c r="F27" s="45"/>
      <c r="G27" s="45"/>
      <c r="H27" s="45"/>
      <c r="I27" s="45"/>
      <c r="J27" s="45"/>
      <c r="K27" s="45"/>
      <c r="L27" s="3"/>
      <c r="M27" s="45"/>
      <c r="N27" s="45"/>
      <c r="O27" s="45"/>
      <c r="P27" s="3"/>
      <c r="Q27" s="79"/>
    </row>
    <row r="28" spans="1:17" x14ac:dyDescent="0.3">
      <c r="A28" s="9"/>
      <c r="B28" s="3"/>
      <c r="C28" s="3"/>
      <c r="D28" s="3"/>
      <c r="E28" s="45"/>
      <c r="F28" s="45"/>
      <c r="G28" s="45"/>
      <c r="H28" s="45"/>
      <c r="I28" s="45"/>
      <c r="J28" s="45"/>
      <c r="K28" s="45"/>
      <c r="L28" s="3"/>
      <c r="M28" s="45"/>
      <c r="N28" s="45"/>
      <c r="O28" s="45"/>
      <c r="P28" s="3"/>
      <c r="Q28" s="79"/>
    </row>
    <row r="29" spans="1:17" x14ac:dyDescent="0.3">
      <c r="A29" s="9"/>
      <c r="B29" s="3"/>
      <c r="C29" s="3"/>
      <c r="D29" s="3"/>
      <c r="E29" s="45"/>
      <c r="F29" s="45"/>
      <c r="G29" s="45"/>
      <c r="H29" s="45"/>
      <c r="I29" s="45"/>
      <c r="J29" s="45"/>
      <c r="K29" s="45"/>
      <c r="L29" s="3"/>
      <c r="M29" s="45"/>
      <c r="N29" s="45"/>
      <c r="O29" s="45"/>
      <c r="P29" s="3"/>
      <c r="Q29" s="79"/>
    </row>
    <row r="30" spans="1:17" x14ac:dyDescent="0.3">
      <c r="A30" s="9"/>
      <c r="B30" s="3"/>
      <c r="C30" s="3"/>
      <c r="D30" s="3"/>
      <c r="E30" s="45"/>
      <c r="F30" s="45"/>
      <c r="G30" s="45"/>
      <c r="H30" s="45"/>
      <c r="I30" s="45"/>
      <c r="J30" s="45"/>
      <c r="K30" s="45"/>
      <c r="L30" s="3"/>
      <c r="M30" s="45"/>
      <c r="N30" s="45"/>
      <c r="O30" s="45"/>
      <c r="P30" s="3"/>
      <c r="Q30" s="79"/>
    </row>
    <row r="31" spans="1:17" x14ac:dyDescent="0.3">
      <c r="A31" s="9"/>
      <c r="B31" s="3"/>
      <c r="C31" s="3"/>
      <c r="D31" s="3"/>
      <c r="E31" s="45"/>
      <c r="F31" s="45"/>
      <c r="G31" s="45"/>
      <c r="H31" s="45"/>
      <c r="I31" s="45"/>
      <c r="J31" s="45"/>
      <c r="K31" s="45"/>
      <c r="L31" s="3"/>
      <c r="M31" s="45"/>
      <c r="N31" s="45"/>
      <c r="O31" s="45"/>
      <c r="P31" s="3"/>
      <c r="Q31" s="79"/>
    </row>
    <row r="32" spans="1:17" x14ac:dyDescent="0.3">
      <c r="A32" s="9"/>
      <c r="B32" s="3"/>
      <c r="C32" s="3"/>
      <c r="D32" s="3"/>
      <c r="E32" s="45"/>
      <c r="F32" s="45"/>
      <c r="G32" s="45"/>
      <c r="H32" s="45"/>
      <c r="I32" s="45"/>
      <c r="J32" s="45"/>
      <c r="K32" s="45"/>
      <c r="L32" s="3"/>
      <c r="M32" s="45"/>
      <c r="N32" s="45"/>
      <c r="O32" s="45"/>
      <c r="P32" s="3"/>
      <c r="Q32" s="79"/>
    </row>
    <row r="33" spans="1:17" x14ac:dyDescent="0.3">
      <c r="A33" s="9"/>
      <c r="B33" s="3"/>
      <c r="C33" s="3"/>
      <c r="D33" s="3"/>
      <c r="E33" s="45"/>
      <c r="F33" s="45"/>
      <c r="G33" s="45"/>
      <c r="H33" s="45"/>
      <c r="I33" s="45"/>
      <c r="J33" s="45"/>
      <c r="K33" s="45"/>
      <c r="L33" s="3"/>
      <c r="M33" s="45"/>
      <c r="N33" s="45"/>
      <c r="O33" s="45"/>
      <c r="P33" s="3"/>
      <c r="Q33" s="79"/>
    </row>
    <row r="34" spans="1:17" x14ac:dyDescent="0.3">
      <c r="A34" s="3"/>
      <c r="B34" s="3"/>
      <c r="C34" s="3"/>
      <c r="D34" s="3"/>
      <c r="E34" s="45"/>
      <c r="F34" s="45"/>
      <c r="G34" s="45"/>
      <c r="H34" s="45"/>
      <c r="I34" s="45"/>
      <c r="J34" s="45"/>
      <c r="K34" s="45"/>
      <c r="L34" s="3"/>
      <c r="M34" s="45"/>
      <c r="N34" s="45"/>
      <c r="O34" s="45"/>
      <c r="P34" s="3"/>
      <c r="Q34" s="79"/>
    </row>
    <row r="35" spans="1:17" x14ac:dyDescent="0.3">
      <c r="A35" s="3"/>
      <c r="B35" s="3"/>
      <c r="C35" s="3"/>
      <c r="D35" s="3"/>
      <c r="E35" s="45"/>
      <c r="F35" s="45"/>
      <c r="G35" s="45"/>
      <c r="H35" s="45"/>
      <c r="I35" s="45"/>
      <c r="J35" s="45"/>
      <c r="K35" s="45"/>
      <c r="L35" s="3"/>
      <c r="M35" s="45"/>
      <c r="N35" s="45"/>
      <c r="O35" s="45"/>
      <c r="P35" s="3"/>
      <c r="Q35" s="79"/>
    </row>
    <row r="36" spans="1:17" x14ac:dyDescent="0.3">
      <c r="A36" s="3"/>
      <c r="B36" s="3"/>
      <c r="C36" s="3"/>
      <c r="D36" s="3"/>
      <c r="E36" s="45"/>
      <c r="F36" s="45"/>
      <c r="G36" s="45"/>
      <c r="H36" s="45"/>
      <c r="I36" s="45"/>
      <c r="J36" s="45"/>
      <c r="K36" s="45"/>
      <c r="L36" s="3"/>
      <c r="M36" s="45"/>
      <c r="N36" s="45"/>
      <c r="O36" s="45"/>
      <c r="P36" s="3"/>
      <c r="Q36" s="79"/>
    </row>
    <row r="37" spans="1:17" x14ac:dyDescent="0.3">
      <c r="A37" s="3"/>
      <c r="B37" s="3"/>
      <c r="C37" s="3"/>
      <c r="D37" s="3"/>
      <c r="E37" s="45"/>
      <c r="F37" s="45"/>
      <c r="G37" s="45"/>
      <c r="H37" s="45"/>
      <c r="I37" s="45"/>
      <c r="J37" s="45"/>
      <c r="K37" s="45"/>
      <c r="L37" s="3"/>
      <c r="M37" s="45"/>
      <c r="N37" s="45"/>
      <c r="O37" s="45"/>
      <c r="P37" s="3"/>
      <c r="Q37" s="79"/>
    </row>
    <row r="38" spans="1:17" x14ac:dyDescent="0.3">
      <c r="A38" s="3"/>
      <c r="B38" s="3"/>
      <c r="C38" s="3"/>
      <c r="D38" s="3"/>
      <c r="E38" s="45"/>
      <c r="F38" s="45"/>
      <c r="G38" s="45"/>
      <c r="H38" s="45"/>
      <c r="I38" s="45"/>
      <c r="J38" s="45"/>
      <c r="K38" s="45"/>
      <c r="L38" s="3"/>
      <c r="M38" s="45"/>
      <c r="N38" s="45"/>
      <c r="O38" s="45"/>
      <c r="P38" s="3"/>
      <c r="Q38" s="79"/>
    </row>
    <row r="39" spans="1:17" x14ac:dyDescent="0.3">
      <c r="A39" s="3"/>
      <c r="B39" s="3"/>
      <c r="C39" s="3"/>
      <c r="D39" s="3"/>
      <c r="E39" s="45"/>
      <c r="F39" s="45"/>
      <c r="G39" s="45"/>
      <c r="H39" s="45"/>
      <c r="I39" s="45"/>
      <c r="J39" s="45"/>
      <c r="K39" s="45"/>
      <c r="L39" s="3"/>
      <c r="M39" s="45"/>
      <c r="N39" s="45"/>
      <c r="O39" s="45"/>
      <c r="P39" s="3"/>
      <c r="Q39" s="79"/>
    </row>
    <row r="40" spans="1:17" x14ac:dyDescent="0.3">
      <c r="A40" s="3"/>
      <c r="B40" s="3"/>
      <c r="C40" s="3"/>
      <c r="D40" s="3"/>
      <c r="E40" s="45"/>
      <c r="F40" s="45"/>
      <c r="G40" s="45"/>
      <c r="H40" s="45"/>
      <c r="I40" s="45"/>
      <c r="J40" s="45"/>
      <c r="K40" s="45"/>
      <c r="L40" s="3"/>
      <c r="M40" s="45"/>
      <c r="N40" s="45"/>
      <c r="O40" s="45"/>
      <c r="P40" s="3"/>
      <c r="Q40" s="79"/>
    </row>
    <row r="41" spans="1:17" x14ac:dyDescent="0.3">
      <c r="A41" s="3"/>
      <c r="B41" s="3"/>
      <c r="C41" s="3"/>
      <c r="D41" s="3"/>
      <c r="E41" s="45"/>
      <c r="F41" s="45"/>
      <c r="G41" s="45"/>
      <c r="H41" s="45"/>
      <c r="I41" s="45"/>
      <c r="J41" s="45"/>
      <c r="K41" s="45"/>
      <c r="L41" s="3"/>
      <c r="M41" s="45"/>
      <c r="N41" s="45"/>
      <c r="O41" s="45"/>
      <c r="P41" s="3"/>
      <c r="Q41" s="79"/>
    </row>
    <row r="42" spans="1:17" x14ac:dyDescent="0.3">
      <c r="A42" s="3"/>
      <c r="B42" s="3"/>
      <c r="C42" s="3"/>
      <c r="D42" s="3"/>
      <c r="E42" s="45"/>
      <c r="F42" s="45"/>
      <c r="G42" s="45"/>
      <c r="H42" s="45"/>
      <c r="I42" s="45"/>
      <c r="J42" s="45"/>
      <c r="K42" s="45"/>
      <c r="L42" s="3"/>
      <c r="M42" s="45"/>
      <c r="N42" s="45"/>
      <c r="O42" s="45"/>
      <c r="P42" s="3"/>
      <c r="Q42" s="79"/>
    </row>
    <row r="43" spans="1:17" x14ac:dyDescent="0.3">
      <c r="A43" s="3"/>
      <c r="B43" s="3"/>
      <c r="C43" s="3"/>
      <c r="D43" s="3"/>
      <c r="E43" s="45"/>
      <c r="F43" s="45"/>
      <c r="G43" s="45"/>
      <c r="H43" s="45"/>
      <c r="I43" s="45"/>
      <c r="J43" s="45"/>
      <c r="K43" s="45"/>
      <c r="L43" s="3"/>
      <c r="M43" s="45"/>
      <c r="N43" s="45"/>
      <c r="O43" s="45"/>
      <c r="P43" s="3"/>
      <c r="Q43" s="79"/>
    </row>
    <row r="44" spans="1:17" x14ac:dyDescent="0.3">
      <c r="A44" s="3"/>
      <c r="B44" s="3"/>
      <c r="C44" s="3"/>
      <c r="D44" s="3"/>
      <c r="E44" s="45"/>
      <c r="F44" s="45"/>
      <c r="G44" s="45"/>
      <c r="H44" s="45"/>
      <c r="I44" s="45"/>
      <c r="J44" s="45"/>
      <c r="K44" s="45"/>
      <c r="L44" s="3"/>
      <c r="M44" s="45"/>
      <c r="N44" s="45"/>
      <c r="O44" s="45"/>
      <c r="P44" s="3"/>
      <c r="Q44" s="79"/>
    </row>
    <row r="45" spans="1:17" x14ac:dyDescent="0.3">
      <c r="A45" s="3"/>
      <c r="B45" s="3"/>
      <c r="C45" s="3"/>
      <c r="D45" s="3"/>
      <c r="E45" s="45"/>
      <c r="F45" s="45"/>
      <c r="G45" s="45"/>
      <c r="H45" s="45"/>
      <c r="I45" s="45"/>
      <c r="J45" s="45"/>
      <c r="K45" s="45"/>
      <c r="L45" s="3"/>
      <c r="M45" s="45"/>
      <c r="N45" s="45"/>
      <c r="O45" s="45"/>
      <c r="P45" s="3"/>
      <c r="Q45" s="79"/>
    </row>
    <row r="46" spans="1:17" x14ac:dyDescent="0.3">
      <c r="A46" s="3"/>
      <c r="B46" s="3"/>
      <c r="C46" s="3"/>
      <c r="D46" s="3"/>
      <c r="E46" s="45"/>
      <c r="F46" s="45"/>
      <c r="G46" s="45"/>
      <c r="H46" s="45"/>
      <c r="I46" s="45"/>
      <c r="J46" s="45"/>
      <c r="K46" s="45"/>
      <c r="L46" s="3"/>
      <c r="M46" s="45"/>
      <c r="N46" s="45"/>
      <c r="O46" s="45"/>
      <c r="P46" s="3"/>
      <c r="Q46" s="79"/>
    </row>
    <row r="47" spans="1:17" x14ac:dyDescent="0.3">
      <c r="A47" s="3"/>
      <c r="B47" s="3"/>
      <c r="C47" s="3"/>
      <c r="D47" s="3"/>
      <c r="E47" s="45"/>
      <c r="F47" s="45"/>
      <c r="G47" s="45"/>
      <c r="H47" s="45"/>
      <c r="I47" s="45"/>
      <c r="J47" s="45"/>
      <c r="K47" s="45"/>
      <c r="L47" s="3"/>
      <c r="M47" s="45"/>
      <c r="N47" s="45"/>
      <c r="O47" s="45"/>
      <c r="P47" s="3"/>
      <c r="Q47" s="79"/>
    </row>
    <row r="48" spans="1:17" x14ac:dyDescent="0.3">
      <c r="A48" s="3"/>
      <c r="B48" s="3"/>
      <c r="C48" s="3"/>
      <c r="D48" s="3"/>
      <c r="E48" s="45"/>
      <c r="F48" s="45"/>
      <c r="G48" s="45"/>
      <c r="H48" s="45"/>
      <c r="I48" s="45"/>
      <c r="J48" s="45"/>
      <c r="K48" s="45"/>
      <c r="L48" s="3"/>
      <c r="M48" s="45"/>
      <c r="N48" s="45"/>
      <c r="O48" s="45"/>
      <c r="P48" s="3"/>
      <c r="Q48" s="79"/>
    </row>
    <row r="49" spans="1:17" x14ac:dyDescent="0.3">
      <c r="A49" s="3"/>
      <c r="B49" s="3"/>
      <c r="C49" s="3"/>
      <c r="D49" s="3"/>
      <c r="E49" s="45"/>
      <c r="F49" s="45"/>
      <c r="G49" s="45"/>
      <c r="H49" s="45"/>
      <c r="I49" s="45"/>
      <c r="J49" s="45"/>
      <c r="K49" s="45"/>
      <c r="L49" s="3"/>
      <c r="M49" s="45"/>
      <c r="N49" s="45"/>
      <c r="O49" s="45"/>
      <c r="P49" s="3"/>
      <c r="Q49" s="79"/>
    </row>
    <row r="50" spans="1:17" x14ac:dyDescent="0.3">
      <c r="A50" s="3"/>
      <c r="B50" s="3"/>
      <c r="C50" s="3"/>
      <c r="D50" s="3"/>
      <c r="E50" s="45"/>
      <c r="F50" s="45"/>
      <c r="G50" s="45"/>
      <c r="H50" s="45"/>
      <c r="I50" s="45"/>
      <c r="J50" s="45"/>
      <c r="K50" s="45"/>
      <c r="L50" s="3"/>
      <c r="M50" s="45"/>
      <c r="N50" s="45"/>
      <c r="O50" s="45"/>
      <c r="P50" s="3"/>
      <c r="Q50" s="79"/>
    </row>
    <row r="51" spans="1:17" x14ac:dyDescent="0.3">
      <c r="A51" s="3"/>
      <c r="B51" s="3"/>
      <c r="C51" s="3"/>
      <c r="D51" s="3"/>
      <c r="E51" s="45"/>
      <c r="F51" s="45"/>
      <c r="G51" s="45"/>
      <c r="H51" s="45"/>
      <c r="I51" s="45"/>
      <c r="J51" s="45"/>
      <c r="K51" s="45"/>
      <c r="L51" s="3"/>
      <c r="M51" s="45"/>
      <c r="N51" s="45"/>
      <c r="O51" s="45"/>
      <c r="P51" s="3"/>
      <c r="Q51" s="79"/>
    </row>
    <row r="52" spans="1:17" x14ac:dyDescent="0.3">
      <c r="A52" s="3"/>
      <c r="B52" s="3"/>
      <c r="C52" s="3"/>
      <c r="D52" s="3"/>
      <c r="E52" s="45"/>
      <c r="F52" s="45"/>
      <c r="G52" s="45"/>
      <c r="H52" s="45"/>
      <c r="I52" s="45"/>
      <c r="J52" s="45"/>
      <c r="K52" s="45"/>
      <c r="L52" s="3"/>
      <c r="M52" s="45"/>
      <c r="N52" s="45"/>
      <c r="O52" s="45"/>
      <c r="P52" s="3"/>
      <c r="Q52" s="79"/>
    </row>
    <row r="53" spans="1:17" x14ac:dyDescent="0.3">
      <c r="A53" s="3"/>
      <c r="B53" s="3"/>
      <c r="C53" s="3"/>
      <c r="D53" s="3"/>
      <c r="E53" s="45"/>
      <c r="F53" s="45"/>
      <c r="G53" s="45"/>
      <c r="H53" s="45"/>
      <c r="I53" s="45"/>
      <c r="J53" s="45"/>
      <c r="K53" s="45"/>
      <c r="L53" s="3"/>
      <c r="M53" s="45"/>
      <c r="N53" s="45"/>
      <c r="O53" s="45"/>
      <c r="P53" s="3"/>
      <c r="Q53" s="79"/>
    </row>
    <row r="54" spans="1:17" x14ac:dyDescent="0.3">
      <c r="A54" s="3"/>
      <c r="B54" s="3"/>
      <c r="C54" s="3"/>
      <c r="D54" s="3"/>
      <c r="E54" s="45"/>
      <c r="F54" s="45"/>
      <c r="G54" s="45"/>
      <c r="H54" s="45"/>
      <c r="I54" s="45"/>
      <c r="J54" s="45"/>
      <c r="K54" s="45"/>
      <c r="L54" s="3"/>
      <c r="M54" s="45"/>
      <c r="N54" s="45"/>
      <c r="O54" s="45"/>
      <c r="P54" s="3"/>
      <c r="Q54" s="79"/>
    </row>
    <row r="55" spans="1:17" x14ac:dyDescent="0.3">
      <c r="A55" s="3"/>
      <c r="B55" s="3"/>
      <c r="C55" s="3"/>
      <c r="D55" s="3"/>
      <c r="E55" s="45"/>
      <c r="F55" s="45"/>
      <c r="G55" s="45"/>
      <c r="H55" s="45"/>
      <c r="I55" s="45"/>
      <c r="J55" s="45"/>
      <c r="K55" s="45"/>
      <c r="L55" s="3"/>
      <c r="M55" s="45"/>
      <c r="N55" s="45"/>
      <c r="O55" s="45"/>
      <c r="P55" s="3"/>
      <c r="Q55" s="79"/>
    </row>
    <row r="56" spans="1:17" x14ac:dyDescent="0.3">
      <c r="A56" s="3"/>
      <c r="B56" s="3"/>
      <c r="C56" s="3"/>
      <c r="D56" s="3"/>
      <c r="E56" s="45"/>
      <c r="F56" s="45"/>
      <c r="G56" s="45"/>
      <c r="H56" s="45"/>
      <c r="I56" s="45"/>
      <c r="J56" s="45"/>
      <c r="K56" s="45"/>
      <c r="L56" s="3"/>
      <c r="M56" s="45"/>
      <c r="N56" s="45"/>
      <c r="O56" s="45"/>
      <c r="P56" s="3"/>
      <c r="Q56" s="79"/>
    </row>
    <row r="57" spans="1:17" x14ac:dyDescent="0.3">
      <c r="A57" s="3"/>
      <c r="B57" s="3"/>
      <c r="C57" s="3"/>
      <c r="D57" s="3"/>
      <c r="E57" s="45"/>
      <c r="F57" s="45"/>
      <c r="G57" s="45"/>
      <c r="H57" s="45"/>
      <c r="I57" s="45"/>
      <c r="J57" s="45"/>
      <c r="K57" s="45"/>
      <c r="L57" s="3"/>
      <c r="M57" s="45"/>
      <c r="N57" s="45"/>
      <c r="O57" s="45"/>
      <c r="P57" s="3"/>
      <c r="Q57" s="79"/>
    </row>
    <row r="58" spans="1:17" x14ac:dyDescent="0.3">
      <c r="A58" s="3"/>
      <c r="B58" s="3"/>
      <c r="C58" s="3"/>
      <c r="D58" s="3"/>
      <c r="E58" s="45"/>
      <c r="F58" s="45"/>
      <c r="G58" s="45"/>
      <c r="H58" s="45"/>
      <c r="I58" s="45"/>
      <c r="J58" s="45"/>
      <c r="K58" s="45"/>
      <c r="L58" s="3"/>
      <c r="M58" s="45"/>
      <c r="N58" s="45"/>
      <c r="O58" s="45"/>
      <c r="P58" s="3"/>
      <c r="Q58" s="79"/>
    </row>
    <row r="59" spans="1:17" x14ac:dyDescent="0.3">
      <c r="A59" s="3"/>
      <c r="B59" s="3"/>
      <c r="C59" s="3"/>
      <c r="D59" s="3"/>
      <c r="E59" s="45"/>
      <c r="F59" s="45"/>
      <c r="G59" s="45"/>
      <c r="H59" s="45"/>
      <c r="I59" s="45"/>
      <c r="J59" s="45"/>
      <c r="K59" s="45"/>
      <c r="L59" s="3"/>
      <c r="M59" s="45"/>
      <c r="N59" s="45"/>
      <c r="O59" s="45"/>
      <c r="P59" s="3"/>
      <c r="Q59" s="79"/>
    </row>
    <row r="60" spans="1:17" x14ac:dyDescent="0.3">
      <c r="A60" s="3"/>
      <c r="B60" s="3"/>
      <c r="C60" s="3"/>
      <c r="D60" s="3"/>
      <c r="E60" s="45"/>
      <c r="F60" s="45"/>
      <c r="G60" s="45"/>
      <c r="H60" s="45"/>
      <c r="I60" s="45"/>
      <c r="J60" s="45"/>
      <c r="K60" s="45"/>
      <c r="L60" s="3"/>
      <c r="M60" s="45"/>
      <c r="N60" s="45"/>
      <c r="O60" s="45"/>
      <c r="P60" s="3"/>
      <c r="Q60" s="79"/>
    </row>
    <row r="61" spans="1:17" x14ac:dyDescent="0.3">
      <c r="A61" s="3"/>
      <c r="B61" s="3"/>
      <c r="C61" s="3"/>
      <c r="D61" s="3"/>
      <c r="E61" s="45"/>
      <c r="F61" s="45"/>
      <c r="G61" s="45"/>
      <c r="H61" s="45"/>
      <c r="I61" s="45"/>
      <c r="J61" s="45"/>
      <c r="K61" s="45"/>
      <c r="L61" s="3"/>
      <c r="M61" s="45"/>
      <c r="N61" s="45"/>
      <c r="O61" s="45"/>
      <c r="P61" s="3"/>
      <c r="Q61" s="79"/>
    </row>
    <row r="62" spans="1:17" x14ac:dyDescent="0.3">
      <c r="A62" s="3"/>
      <c r="B62" s="3"/>
      <c r="C62" s="3"/>
      <c r="D62" s="3"/>
      <c r="E62" s="45"/>
      <c r="F62" s="45"/>
      <c r="G62" s="45"/>
      <c r="H62" s="45"/>
      <c r="I62" s="45"/>
      <c r="J62" s="45"/>
      <c r="K62" s="45"/>
      <c r="L62" s="3"/>
      <c r="M62" s="45"/>
      <c r="N62" s="45"/>
      <c r="O62" s="45"/>
      <c r="P62" s="3"/>
      <c r="Q62" s="79"/>
    </row>
    <row r="63" spans="1:17" x14ac:dyDescent="0.3">
      <c r="A63" s="3"/>
      <c r="B63" s="3"/>
      <c r="C63" s="3"/>
      <c r="D63" s="3"/>
      <c r="E63" s="45"/>
      <c r="F63" s="45"/>
      <c r="G63" s="45"/>
      <c r="H63" s="45"/>
      <c r="I63" s="45"/>
      <c r="J63" s="45"/>
      <c r="K63" s="45"/>
      <c r="L63" s="3"/>
      <c r="M63" s="45"/>
      <c r="N63" s="45"/>
      <c r="O63" s="45"/>
      <c r="P63" s="3"/>
      <c r="Q63" s="79"/>
    </row>
    <row r="64" spans="1:17" x14ac:dyDescent="0.3">
      <c r="A64" s="3"/>
      <c r="B64" s="3"/>
      <c r="C64" s="3"/>
      <c r="D64" s="3"/>
      <c r="E64" s="45"/>
      <c r="F64" s="45"/>
      <c r="G64" s="45"/>
      <c r="H64" s="45"/>
      <c r="I64" s="45"/>
      <c r="J64" s="45"/>
      <c r="K64" s="45"/>
      <c r="L64" s="3"/>
      <c r="M64" s="45"/>
      <c r="N64" s="45"/>
      <c r="O64" s="45"/>
      <c r="P64" s="3"/>
      <c r="Q64" s="79"/>
    </row>
    <row r="65" spans="1:17" x14ac:dyDescent="0.3">
      <c r="A65" s="3"/>
      <c r="B65" s="3"/>
      <c r="C65" s="3"/>
      <c r="D65" s="3"/>
      <c r="E65" s="45"/>
      <c r="F65" s="45"/>
      <c r="G65" s="45"/>
      <c r="H65" s="45"/>
      <c r="I65" s="45"/>
      <c r="J65" s="45"/>
      <c r="K65" s="45"/>
      <c r="L65" s="3"/>
      <c r="M65" s="45"/>
      <c r="N65" s="45"/>
      <c r="O65" s="45"/>
      <c r="P65" s="3"/>
      <c r="Q65" s="79"/>
    </row>
    <row r="66" spans="1:17" x14ac:dyDescent="0.3">
      <c r="A66" s="3"/>
      <c r="B66" s="3"/>
      <c r="C66" s="3"/>
      <c r="D66" s="3"/>
      <c r="E66" s="45"/>
      <c r="F66" s="45"/>
      <c r="G66" s="45"/>
      <c r="H66" s="45"/>
      <c r="I66" s="45"/>
      <c r="J66" s="45"/>
      <c r="K66" s="45"/>
      <c r="L66" s="3"/>
      <c r="M66" s="45"/>
      <c r="N66" s="45"/>
      <c r="O66" s="45"/>
      <c r="P66" s="3"/>
      <c r="Q66" s="79"/>
    </row>
    <row r="67" spans="1:17" x14ac:dyDescent="0.3">
      <c r="A67" s="3"/>
      <c r="B67" s="3"/>
      <c r="C67" s="3"/>
      <c r="D67" s="3"/>
      <c r="E67" s="45"/>
      <c r="F67" s="45"/>
      <c r="G67" s="45"/>
      <c r="H67" s="45"/>
      <c r="I67" s="45"/>
      <c r="J67" s="45"/>
      <c r="K67" s="45"/>
      <c r="L67" s="3"/>
      <c r="M67" s="45"/>
      <c r="N67" s="45"/>
      <c r="O67" s="45"/>
      <c r="P67" s="3"/>
      <c r="Q67" s="79"/>
    </row>
    <row r="68" spans="1:17" x14ac:dyDescent="0.3">
      <c r="A68" s="3"/>
      <c r="B68" s="3"/>
      <c r="C68" s="3"/>
      <c r="D68" s="3"/>
      <c r="E68" s="45"/>
      <c r="F68" s="45"/>
      <c r="G68" s="45"/>
      <c r="H68" s="45"/>
      <c r="I68" s="45"/>
      <c r="J68" s="45"/>
      <c r="K68" s="45"/>
      <c r="L68" s="3"/>
      <c r="M68" s="45"/>
      <c r="N68" s="45"/>
      <c r="O68" s="45"/>
      <c r="P68" s="3"/>
      <c r="Q68" s="79"/>
    </row>
    <row r="69" spans="1:17" x14ac:dyDescent="0.3">
      <c r="A69" s="3"/>
      <c r="B69" s="3"/>
      <c r="C69" s="3"/>
      <c r="D69" s="3"/>
      <c r="E69" s="45"/>
      <c r="F69" s="45"/>
      <c r="G69" s="45"/>
      <c r="H69" s="45"/>
      <c r="I69" s="45"/>
      <c r="J69" s="45"/>
      <c r="K69" s="45"/>
      <c r="L69" s="3"/>
      <c r="M69" s="45"/>
      <c r="N69" s="45"/>
      <c r="O69" s="45"/>
      <c r="P69" s="3"/>
      <c r="Q69" s="79"/>
    </row>
    <row r="70" spans="1:17" x14ac:dyDescent="0.3">
      <c r="A70" s="3"/>
      <c r="B70" s="3"/>
      <c r="C70" s="3"/>
      <c r="D70" s="3"/>
      <c r="E70" s="45"/>
      <c r="F70" s="45"/>
      <c r="G70" s="45"/>
      <c r="H70" s="45"/>
      <c r="I70" s="45"/>
      <c r="J70" s="45"/>
      <c r="K70" s="45"/>
      <c r="L70" s="3"/>
      <c r="M70" s="45"/>
      <c r="N70" s="45"/>
      <c r="O70" s="45"/>
      <c r="P70" s="3"/>
      <c r="Q70" s="79"/>
    </row>
    <row r="71" spans="1:17" x14ac:dyDescent="0.3">
      <c r="A71" s="3"/>
      <c r="B71" s="3"/>
      <c r="C71" s="3"/>
      <c r="D71" s="3"/>
      <c r="E71" s="45"/>
      <c r="F71" s="45"/>
      <c r="G71" s="45"/>
      <c r="H71" s="45"/>
      <c r="I71" s="45"/>
      <c r="J71" s="45"/>
      <c r="K71" s="45"/>
      <c r="L71" s="3"/>
      <c r="M71" s="45"/>
      <c r="N71" s="45"/>
      <c r="O71" s="45"/>
      <c r="P71" s="3"/>
      <c r="Q71" s="79"/>
    </row>
    <row r="72" spans="1:17" x14ac:dyDescent="0.3">
      <c r="A72" s="3"/>
      <c r="B72" s="3"/>
      <c r="C72" s="3"/>
      <c r="D72" s="3"/>
      <c r="E72" s="45"/>
      <c r="F72" s="45"/>
      <c r="G72" s="45"/>
      <c r="H72" s="45"/>
      <c r="I72" s="45"/>
      <c r="J72" s="45"/>
      <c r="K72" s="45"/>
      <c r="L72" s="3"/>
      <c r="M72" s="45"/>
      <c r="N72" s="45"/>
      <c r="O72" s="45"/>
      <c r="P72" s="3"/>
      <c r="Q72" s="79"/>
    </row>
    <row r="73" spans="1:17" x14ac:dyDescent="0.3">
      <c r="A73" s="3"/>
      <c r="B73" s="3"/>
      <c r="C73" s="3"/>
      <c r="D73" s="3"/>
      <c r="E73" s="45"/>
      <c r="F73" s="45"/>
      <c r="G73" s="45"/>
      <c r="H73" s="45"/>
      <c r="I73" s="45"/>
      <c r="J73" s="45"/>
      <c r="K73" s="45"/>
      <c r="L73" s="3"/>
      <c r="M73" s="45"/>
      <c r="N73" s="45"/>
      <c r="O73" s="45"/>
      <c r="P73" s="3"/>
      <c r="Q73" s="79"/>
    </row>
    <row r="74" spans="1:17" x14ac:dyDescent="0.3">
      <c r="A74" s="3"/>
      <c r="B74" s="3"/>
      <c r="C74" s="3"/>
      <c r="D74" s="3"/>
      <c r="E74" s="45"/>
      <c r="F74" s="45"/>
      <c r="G74" s="45"/>
      <c r="H74" s="45"/>
      <c r="I74" s="45"/>
      <c r="J74" s="45"/>
      <c r="K74" s="45"/>
      <c r="L74" s="3"/>
      <c r="M74" s="45"/>
      <c r="N74" s="45"/>
      <c r="O74" s="45"/>
      <c r="P74" s="3"/>
      <c r="Q74" s="79"/>
    </row>
    <row r="75" spans="1:17" x14ac:dyDescent="0.3">
      <c r="A75" s="3"/>
      <c r="B75" s="3"/>
      <c r="C75" s="3"/>
      <c r="D75" s="3"/>
      <c r="E75" s="45"/>
      <c r="F75" s="45"/>
      <c r="G75" s="45"/>
      <c r="H75" s="45"/>
      <c r="I75" s="45"/>
      <c r="J75" s="45"/>
      <c r="K75" s="45"/>
      <c r="L75" s="3"/>
      <c r="M75" s="45"/>
      <c r="N75" s="45"/>
      <c r="O75" s="45"/>
      <c r="P75" s="3"/>
      <c r="Q75" s="79"/>
    </row>
    <row r="76" spans="1:17" x14ac:dyDescent="0.3">
      <c r="A76" s="3"/>
      <c r="B76" s="3"/>
      <c r="C76" s="3"/>
      <c r="D76" s="3"/>
      <c r="E76" s="45"/>
      <c r="F76" s="45"/>
      <c r="G76" s="45"/>
      <c r="H76" s="45"/>
      <c r="I76" s="45"/>
      <c r="J76" s="45"/>
      <c r="K76" s="45"/>
      <c r="L76" s="3"/>
      <c r="M76" s="45"/>
      <c r="N76" s="45"/>
      <c r="O76" s="45"/>
      <c r="P76" s="3"/>
      <c r="Q76" s="79"/>
    </row>
    <row r="77" spans="1:17" x14ac:dyDescent="0.3">
      <c r="A77" s="3"/>
      <c r="B77" s="3"/>
      <c r="C77" s="3"/>
      <c r="D77" s="3"/>
      <c r="E77" s="45"/>
      <c r="F77" s="45"/>
      <c r="G77" s="45"/>
      <c r="H77" s="45"/>
      <c r="I77" s="45"/>
      <c r="J77" s="45"/>
      <c r="K77" s="45"/>
      <c r="L77" s="3"/>
      <c r="M77" s="45"/>
      <c r="N77" s="45"/>
      <c r="O77" s="45"/>
      <c r="P77" s="3"/>
      <c r="Q77" s="79"/>
    </row>
    <row r="78" spans="1:17" x14ac:dyDescent="0.3">
      <c r="A78" s="3"/>
      <c r="B78" s="3"/>
      <c r="C78" s="3"/>
      <c r="D78" s="3"/>
      <c r="E78" s="45"/>
      <c r="F78" s="45"/>
      <c r="G78" s="45"/>
      <c r="H78" s="45"/>
      <c r="I78" s="45"/>
      <c r="J78" s="45"/>
      <c r="K78" s="45"/>
      <c r="L78" s="3"/>
      <c r="M78" s="45"/>
      <c r="N78" s="45"/>
      <c r="O78" s="45"/>
      <c r="P78" s="3"/>
      <c r="Q78" s="79"/>
    </row>
    <row r="79" spans="1:17" x14ac:dyDescent="0.3">
      <c r="A79" s="3"/>
      <c r="B79" s="3"/>
      <c r="C79" s="3"/>
      <c r="D79" s="3"/>
      <c r="E79" s="45"/>
      <c r="F79" s="45"/>
      <c r="G79" s="45"/>
      <c r="H79" s="45"/>
      <c r="I79" s="45"/>
      <c r="J79" s="45"/>
      <c r="K79" s="45"/>
      <c r="L79" s="3"/>
      <c r="M79" s="45"/>
      <c r="N79" s="45"/>
      <c r="O79" s="45"/>
      <c r="P79" s="3"/>
      <c r="Q79" s="79"/>
    </row>
    <row r="80" spans="1:17" x14ac:dyDescent="0.3">
      <c r="A80" s="3"/>
      <c r="B80" s="3"/>
      <c r="C80" s="3"/>
      <c r="D80" s="3"/>
      <c r="E80" s="45"/>
      <c r="F80" s="45"/>
      <c r="G80" s="45"/>
      <c r="H80" s="45"/>
      <c r="I80" s="45"/>
      <c r="J80" s="45"/>
      <c r="K80" s="45"/>
      <c r="L80" s="3"/>
      <c r="M80" s="45"/>
      <c r="N80" s="45"/>
      <c r="O80" s="45"/>
      <c r="P80" s="3"/>
      <c r="Q80" s="79"/>
    </row>
    <row r="81" spans="1:17" x14ac:dyDescent="0.3">
      <c r="A81" s="3"/>
      <c r="B81" s="3"/>
      <c r="C81" s="3"/>
      <c r="D81" s="3"/>
      <c r="E81" s="45"/>
      <c r="F81" s="45"/>
      <c r="G81" s="45"/>
      <c r="H81" s="45"/>
      <c r="I81" s="45"/>
      <c r="J81" s="45"/>
      <c r="K81" s="45"/>
      <c r="L81" s="3"/>
      <c r="M81" s="45"/>
      <c r="N81" s="45"/>
      <c r="O81" s="45"/>
      <c r="P81" s="3"/>
      <c r="Q81" s="79"/>
    </row>
    <row r="82" spans="1:17" x14ac:dyDescent="0.3">
      <c r="A82" s="3"/>
      <c r="B82" s="3"/>
      <c r="C82" s="3"/>
      <c r="D82" s="3"/>
      <c r="E82" s="45"/>
      <c r="F82" s="45"/>
      <c r="G82" s="45"/>
      <c r="H82" s="45"/>
      <c r="I82" s="45"/>
      <c r="J82" s="45"/>
      <c r="K82" s="45"/>
      <c r="L82" s="3"/>
      <c r="M82" s="45"/>
      <c r="N82" s="45"/>
      <c r="O82" s="45"/>
      <c r="P82" s="3"/>
      <c r="Q82" s="79"/>
    </row>
    <row r="83" spans="1:17" x14ac:dyDescent="0.3">
      <c r="A83" s="3"/>
      <c r="B83" s="3"/>
      <c r="C83" s="3"/>
      <c r="D83" s="3"/>
      <c r="E83" s="45"/>
      <c r="F83" s="45"/>
      <c r="G83" s="45"/>
      <c r="H83" s="45"/>
      <c r="I83" s="45"/>
      <c r="J83" s="45"/>
      <c r="K83" s="45"/>
      <c r="L83" s="3"/>
      <c r="M83" s="45"/>
      <c r="N83" s="45"/>
      <c r="O83" s="45"/>
      <c r="P83" s="3"/>
      <c r="Q83" s="79"/>
    </row>
    <row r="84" spans="1:17" x14ac:dyDescent="0.3">
      <c r="A84" s="3"/>
      <c r="B84" s="3"/>
      <c r="C84" s="3"/>
      <c r="D84" s="3"/>
      <c r="E84" s="45"/>
      <c r="F84" s="45"/>
      <c r="G84" s="45"/>
      <c r="H84" s="45"/>
      <c r="I84" s="45"/>
      <c r="J84" s="45"/>
      <c r="K84" s="45"/>
      <c r="L84" s="3"/>
      <c r="M84" s="45"/>
      <c r="N84" s="45"/>
      <c r="O84" s="45"/>
      <c r="P84" s="3"/>
      <c r="Q84" s="79"/>
    </row>
    <row r="85" spans="1:17" x14ac:dyDescent="0.3">
      <c r="A85" s="3"/>
      <c r="B85" s="3"/>
      <c r="C85" s="3"/>
      <c r="D85" s="3"/>
      <c r="E85" s="45"/>
      <c r="F85" s="45"/>
      <c r="G85" s="45"/>
      <c r="H85" s="45"/>
      <c r="I85" s="45"/>
      <c r="J85" s="45"/>
      <c r="K85" s="45"/>
      <c r="L85" s="3"/>
      <c r="M85" s="45"/>
      <c r="N85" s="45"/>
      <c r="O85" s="45"/>
      <c r="P85" s="3"/>
      <c r="Q85" s="79"/>
    </row>
    <row r="86" spans="1:17" x14ac:dyDescent="0.3">
      <c r="A86" s="3"/>
      <c r="B86" s="3"/>
      <c r="C86" s="3"/>
      <c r="D86" s="3"/>
      <c r="E86" s="45"/>
      <c r="F86" s="45"/>
      <c r="G86" s="45"/>
      <c r="H86" s="45"/>
      <c r="I86" s="45"/>
      <c r="J86" s="45"/>
      <c r="K86" s="45"/>
      <c r="L86" s="3"/>
      <c r="M86" s="45"/>
      <c r="N86" s="45"/>
      <c r="O86" s="45"/>
      <c r="P86" s="3"/>
      <c r="Q86" s="79"/>
    </row>
    <row r="87" spans="1:17" x14ac:dyDescent="0.3">
      <c r="A87" s="3"/>
      <c r="B87" s="3"/>
      <c r="C87" s="3"/>
      <c r="D87" s="3"/>
      <c r="E87" s="45"/>
      <c r="F87" s="45"/>
      <c r="G87" s="45"/>
      <c r="H87" s="45"/>
      <c r="I87" s="45"/>
      <c r="J87" s="45"/>
      <c r="K87" s="45"/>
      <c r="L87" s="3"/>
      <c r="M87" s="45"/>
      <c r="N87" s="45"/>
      <c r="O87" s="45"/>
      <c r="P87" s="3"/>
      <c r="Q87" s="79"/>
    </row>
    <row r="88" spans="1:17" x14ac:dyDescent="0.3">
      <c r="A88" s="3"/>
      <c r="B88" s="3"/>
      <c r="C88" s="3"/>
      <c r="D88" s="3"/>
      <c r="E88" s="45"/>
      <c r="F88" s="45"/>
      <c r="G88" s="45"/>
      <c r="H88" s="45"/>
      <c r="I88" s="45"/>
      <c r="J88" s="45"/>
      <c r="K88" s="45"/>
      <c r="L88" s="3"/>
      <c r="M88" s="45"/>
      <c r="N88" s="45"/>
      <c r="O88" s="45"/>
      <c r="P88" s="3"/>
      <c r="Q88" s="79"/>
    </row>
    <row r="89" spans="1:17" x14ac:dyDescent="0.3">
      <c r="A89" s="3"/>
      <c r="B89" s="3"/>
      <c r="C89" s="3"/>
      <c r="D89" s="3"/>
      <c r="E89" s="45"/>
      <c r="F89" s="45"/>
      <c r="G89" s="45"/>
      <c r="H89" s="45"/>
      <c r="I89" s="45"/>
      <c r="J89" s="45"/>
      <c r="K89" s="45"/>
      <c r="L89" s="3"/>
      <c r="M89" s="45"/>
      <c r="N89" s="45"/>
      <c r="O89" s="45"/>
      <c r="P89" s="3"/>
      <c r="Q89" s="79"/>
    </row>
    <row r="90" spans="1:17" x14ac:dyDescent="0.3">
      <c r="A90" s="3"/>
      <c r="B90" s="3"/>
      <c r="C90" s="3"/>
      <c r="D90" s="3"/>
      <c r="E90" s="45"/>
      <c r="F90" s="45"/>
      <c r="G90" s="45"/>
      <c r="H90" s="45"/>
      <c r="I90" s="45"/>
      <c r="J90" s="45"/>
      <c r="K90" s="45"/>
      <c r="L90" s="3"/>
      <c r="M90" s="45"/>
      <c r="N90" s="45"/>
      <c r="O90" s="45"/>
      <c r="P90" s="3"/>
      <c r="Q90" s="79"/>
    </row>
    <row r="91" spans="1:17" x14ac:dyDescent="0.3">
      <c r="A91" s="3"/>
      <c r="B91" s="3"/>
      <c r="C91" s="3"/>
      <c r="D91" s="3"/>
      <c r="E91" s="45"/>
      <c r="F91" s="45"/>
      <c r="G91" s="45"/>
      <c r="H91" s="45"/>
      <c r="I91" s="45"/>
      <c r="J91" s="45"/>
      <c r="K91" s="45"/>
      <c r="L91" s="3"/>
      <c r="M91" s="45"/>
      <c r="N91" s="45"/>
      <c r="O91" s="45"/>
      <c r="P91" s="3"/>
      <c r="Q91" s="79"/>
    </row>
    <row r="92" spans="1:17" x14ac:dyDescent="0.3">
      <c r="A92" s="3"/>
      <c r="B92" s="3"/>
      <c r="C92" s="3"/>
      <c r="D92" s="3"/>
      <c r="E92" s="45"/>
      <c r="F92" s="45"/>
      <c r="G92" s="45"/>
      <c r="H92" s="45"/>
      <c r="I92" s="45"/>
      <c r="J92" s="45"/>
      <c r="K92" s="45"/>
      <c r="L92" s="3"/>
      <c r="M92" s="45"/>
      <c r="N92" s="45"/>
      <c r="O92" s="45"/>
      <c r="P92" s="3"/>
      <c r="Q92" s="79"/>
    </row>
    <row r="93" spans="1:17" x14ac:dyDescent="0.3">
      <c r="A93" s="3"/>
      <c r="B93" s="3"/>
      <c r="C93" s="3"/>
      <c r="D93" s="3"/>
      <c r="E93" s="45"/>
      <c r="F93" s="45"/>
      <c r="G93" s="45"/>
      <c r="H93" s="45"/>
      <c r="I93" s="45"/>
      <c r="J93" s="45"/>
      <c r="K93" s="45"/>
      <c r="L93" s="3"/>
      <c r="M93" s="45"/>
      <c r="N93" s="45"/>
      <c r="O93" s="45"/>
      <c r="P93" s="3"/>
      <c r="Q93" s="79"/>
    </row>
    <row r="94" spans="1:17" x14ac:dyDescent="0.3">
      <c r="A94" s="3"/>
      <c r="B94" s="3"/>
      <c r="C94" s="3"/>
      <c r="D94" s="3"/>
      <c r="E94" s="45"/>
      <c r="F94" s="45"/>
      <c r="G94" s="45"/>
      <c r="H94" s="45"/>
      <c r="I94" s="45"/>
      <c r="J94" s="45"/>
      <c r="K94" s="45"/>
      <c r="L94" s="3"/>
      <c r="M94" s="45"/>
      <c r="N94" s="45"/>
      <c r="O94" s="45"/>
      <c r="P94" s="3"/>
      <c r="Q94" s="79"/>
    </row>
    <row r="95" spans="1:17" x14ac:dyDescent="0.3">
      <c r="A95" s="3"/>
      <c r="B95" s="3"/>
      <c r="C95" s="3"/>
      <c r="D95" s="3"/>
      <c r="E95" s="45"/>
      <c r="F95" s="45"/>
      <c r="G95" s="45"/>
      <c r="H95" s="45"/>
      <c r="I95" s="45"/>
      <c r="J95" s="45"/>
      <c r="K95" s="45"/>
      <c r="L95" s="3"/>
      <c r="M95" s="45"/>
      <c r="N95" s="45"/>
      <c r="O95" s="45"/>
      <c r="P95" s="3"/>
      <c r="Q95" s="79"/>
    </row>
    <row r="96" spans="1:17" x14ac:dyDescent="0.3">
      <c r="A96" s="3"/>
      <c r="B96" s="3"/>
      <c r="C96" s="3"/>
      <c r="D96" s="3"/>
      <c r="E96" s="45"/>
      <c r="F96" s="45"/>
      <c r="G96" s="45"/>
      <c r="H96" s="45"/>
      <c r="I96" s="45"/>
      <c r="J96" s="45"/>
      <c r="K96" s="45"/>
      <c r="L96" s="3"/>
      <c r="M96" s="45"/>
      <c r="N96" s="45"/>
      <c r="O96" s="45"/>
      <c r="P96" s="3"/>
      <c r="Q96" s="79"/>
    </row>
    <row r="97" spans="1:17" x14ac:dyDescent="0.3">
      <c r="A97" s="3"/>
      <c r="B97" s="3"/>
      <c r="C97" s="3"/>
      <c r="D97" s="3"/>
      <c r="E97" s="45"/>
      <c r="F97" s="45"/>
      <c r="G97" s="45"/>
      <c r="H97" s="45"/>
      <c r="I97" s="45"/>
      <c r="J97" s="45"/>
      <c r="K97" s="45"/>
      <c r="L97" s="3"/>
      <c r="M97" s="45"/>
      <c r="N97" s="45"/>
      <c r="O97" s="45"/>
      <c r="P97" s="3"/>
      <c r="Q97" s="79"/>
    </row>
    <row r="98" spans="1:17" x14ac:dyDescent="0.3">
      <c r="A98" s="3"/>
      <c r="B98" s="3"/>
      <c r="C98" s="3"/>
      <c r="D98" s="3"/>
      <c r="E98" s="45"/>
      <c r="F98" s="45"/>
      <c r="G98" s="45"/>
      <c r="H98" s="45"/>
      <c r="I98" s="45"/>
      <c r="J98" s="45"/>
      <c r="K98" s="45"/>
      <c r="L98" s="3"/>
      <c r="M98" s="45"/>
      <c r="N98" s="45"/>
      <c r="O98" s="45"/>
      <c r="P98" s="3"/>
      <c r="Q98" s="79"/>
    </row>
    <row r="99" spans="1:17" x14ac:dyDescent="0.3">
      <c r="A99" s="3"/>
      <c r="B99" s="3"/>
      <c r="C99" s="3"/>
      <c r="D99" s="3"/>
      <c r="E99" s="45"/>
      <c r="F99" s="45"/>
      <c r="G99" s="45"/>
      <c r="H99" s="45"/>
      <c r="I99" s="45"/>
      <c r="J99" s="45"/>
      <c r="K99" s="45"/>
      <c r="L99" s="3"/>
      <c r="M99" s="45"/>
      <c r="N99" s="45"/>
      <c r="O99" s="45"/>
      <c r="P99" s="3"/>
      <c r="Q99" s="79"/>
    </row>
    <row r="100" spans="1:17" x14ac:dyDescent="0.3">
      <c r="A100" s="3"/>
      <c r="B100" s="3"/>
      <c r="C100" s="3"/>
      <c r="D100" s="3"/>
      <c r="E100" s="45"/>
      <c r="F100" s="45"/>
      <c r="G100" s="45"/>
      <c r="H100" s="45"/>
      <c r="I100" s="45"/>
      <c r="J100" s="45"/>
      <c r="K100" s="45"/>
      <c r="L100" s="3"/>
      <c r="M100" s="45"/>
      <c r="N100" s="45"/>
      <c r="O100" s="45"/>
      <c r="P100" s="3"/>
      <c r="Q100" s="79"/>
    </row>
    <row r="101" spans="1:17" x14ac:dyDescent="0.3">
      <c r="A101" s="3"/>
      <c r="B101" s="3"/>
      <c r="C101" s="3"/>
      <c r="D101" s="3"/>
      <c r="E101" s="45"/>
      <c r="F101" s="45"/>
      <c r="G101" s="45"/>
      <c r="H101" s="45"/>
      <c r="I101" s="45"/>
      <c r="J101" s="45"/>
      <c r="K101" s="45"/>
      <c r="L101" s="3"/>
      <c r="M101" s="45"/>
      <c r="N101" s="45"/>
      <c r="O101" s="45"/>
      <c r="P101" s="3"/>
      <c r="Q101" s="79"/>
    </row>
    <row r="102" spans="1:17" x14ac:dyDescent="0.3">
      <c r="A102" s="3"/>
      <c r="B102" s="3"/>
      <c r="C102" s="3"/>
      <c r="D102" s="3"/>
      <c r="E102" s="45"/>
      <c r="F102" s="45"/>
      <c r="G102" s="45"/>
      <c r="H102" s="45"/>
      <c r="I102" s="45"/>
      <c r="J102" s="45"/>
      <c r="K102" s="45"/>
      <c r="L102" s="3"/>
      <c r="M102" s="45"/>
      <c r="N102" s="45"/>
      <c r="O102" s="45"/>
      <c r="P102" s="3"/>
      <c r="Q102" s="79"/>
    </row>
    <row r="103" spans="1:17" x14ac:dyDescent="0.3">
      <c r="A103" s="3"/>
      <c r="B103" s="3"/>
      <c r="C103" s="3"/>
      <c r="D103" s="3"/>
      <c r="E103" s="45"/>
      <c r="F103" s="45"/>
      <c r="G103" s="45"/>
      <c r="H103" s="45"/>
      <c r="I103" s="45"/>
      <c r="J103" s="45"/>
      <c r="K103" s="45"/>
      <c r="L103" s="3"/>
      <c r="M103" s="45"/>
      <c r="N103" s="45"/>
      <c r="O103" s="45"/>
      <c r="P103" s="3"/>
      <c r="Q103" s="79"/>
    </row>
    <row r="104" spans="1:17" x14ac:dyDescent="0.3">
      <c r="A104" s="3"/>
      <c r="B104" s="3"/>
      <c r="C104" s="3"/>
      <c r="D104" s="3"/>
      <c r="E104" s="45"/>
      <c r="F104" s="45"/>
      <c r="G104" s="45"/>
      <c r="H104" s="45"/>
      <c r="I104" s="45"/>
      <c r="J104" s="45"/>
      <c r="K104" s="45"/>
      <c r="L104" s="3"/>
      <c r="M104" s="45"/>
      <c r="N104" s="45"/>
      <c r="O104" s="45"/>
      <c r="P104" s="3"/>
      <c r="Q104" s="79"/>
    </row>
    <row r="105" spans="1:17" x14ac:dyDescent="0.3">
      <c r="A105" s="3"/>
      <c r="B105" s="3"/>
      <c r="C105" s="3"/>
      <c r="D105" s="3"/>
      <c r="E105" s="45"/>
      <c r="F105" s="45"/>
      <c r="G105" s="45"/>
      <c r="H105" s="45"/>
      <c r="I105" s="45"/>
      <c r="J105" s="45"/>
      <c r="K105" s="45"/>
      <c r="L105" s="3"/>
      <c r="M105" s="45"/>
      <c r="N105" s="45"/>
      <c r="O105" s="45"/>
      <c r="P105" s="3"/>
      <c r="Q105" s="79"/>
    </row>
    <row r="106" spans="1:17" x14ac:dyDescent="0.3">
      <c r="A106" s="3"/>
      <c r="B106" s="3"/>
      <c r="C106" s="3"/>
      <c r="D106" s="3"/>
      <c r="E106" s="45"/>
      <c r="F106" s="45"/>
      <c r="G106" s="45"/>
      <c r="H106" s="45"/>
      <c r="I106" s="45"/>
      <c r="J106" s="45"/>
      <c r="K106" s="45"/>
      <c r="L106" s="3"/>
      <c r="M106" s="45"/>
      <c r="N106" s="45"/>
      <c r="O106" s="45"/>
      <c r="P106" s="3"/>
      <c r="Q106" s="79"/>
    </row>
    <row r="107" spans="1:17" x14ac:dyDescent="0.3">
      <c r="A107" s="3"/>
      <c r="B107" s="3"/>
      <c r="C107" s="3"/>
      <c r="D107" s="3"/>
      <c r="E107" s="45"/>
      <c r="F107" s="45"/>
      <c r="G107" s="45"/>
      <c r="H107" s="45"/>
      <c r="I107" s="45"/>
      <c r="J107" s="45"/>
      <c r="K107" s="45"/>
      <c r="L107" s="3"/>
      <c r="M107" s="45"/>
      <c r="N107" s="45"/>
      <c r="O107" s="45"/>
      <c r="P107" s="3"/>
      <c r="Q107" s="79"/>
    </row>
    <row r="108" spans="1:17" x14ac:dyDescent="0.3">
      <c r="A108" s="3"/>
      <c r="B108" s="3"/>
      <c r="C108" s="3"/>
      <c r="D108" s="3"/>
      <c r="E108" s="45"/>
      <c r="F108" s="45"/>
      <c r="G108" s="45"/>
      <c r="H108" s="45"/>
      <c r="I108" s="45"/>
      <c r="J108" s="45"/>
      <c r="K108" s="45"/>
      <c r="L108" s="3"/>
      <c r="M108" s="45"/>
      <c r="N108" s="45"/>
      <c r="O108" s="45"/>
      <c r="P108" s="3"/>
      <c r="Q108" s="79"/>
    </row>
    <row r="109" spans="1:17" x14ac:dyDescent="0.3">
      <c r="A109" s="3"/>
      <c r="B109" s="3"/>
      <c r="C109" s="3"/>
      <c r="D109" s="3"/>
      <c r="E109" s="45"/>
      <c r="F109" s="45"/>
      <c r="G109" s="45"/>
      <c r="H109" s="45"/>
      <c r="I109" s="45"/>
      <c r="J109" s="45"/>
      <c r="K109" s="45"/>
      <c r="L109" s="3"/>
      <c r="M109" s="45"/>
      <c r="N109" s="45"/>
      <c r="O109" s="45"/>
      <c r="P109" s="3"/>
      <c r="Q109" s="79"/>
    </row>
    <row r="110" spans="1:17" x14ac:dyDescent="0.3">
      <c r="A110" s="3"/>
      <c r="B110" s="3"/>
      <c r="C110" s="3"/>
      <c r="D110" s="3"/>
      <c r="E110" s="45"/>
      <c r="F110" s="45"/>
      <c r="G110" s="45"/>
      <c r="H110" s="45"/>
      <c r="I110" s="45"/>
      <c r="J110" s="45"/>
      <c r="K110" s="45"/>
      <c r="L110" s="3"/>
      <c r="M110" s="45"/>
      <c r="N110" s="45"/>
      <c r="O110" s="45"/>
      <c r="P110" s="3"/>
      <c r="Q110" s="79"/>
    </row>
    <row r="111" spans="1:17" x14ac:dyDescent="0.3">
      <c r="A111" s="3"/>
      <c r="B111" s="3"/>
      <c r="C111" s="3"/>
      <c r="D111" s="3"/>
      <c r="E111" s="45"/>
      <c r="F111" s="45"/>
      <c r="G111" s="45"/>
      <c r="H111" s="45"/>
      <c r="I111" s="45"/>
      <c r="J111" s="45"/>
      <c r="K111" s="45"/>
      <c r="L111" s="3"/>
      <c r="M111" s="45"/>
      <c r="N111" s="45"/>
      <c r="O111" s="45"/>
      <c r="P111" s="3"/>
      <c r="Q111" s="79"/>
    </row>
    <row r="112" spans="1:17" x14ac:dyDescent="0.3">
      <c r="A112" s="3"/>
      <c r="B112" s="3"/>
      <c r="C112" s="3"/>
      <c r="D112" s="3"/>
      <c r="E112" s="45"/>
      <c r="F112" s="45"/>
      <c r="G112" s="45"/>
      <c r="H112" s="45"/>
      <c r="I112" s="45"/>
      <c r="J112" s="45"/>
      <c r="K112" s="45"/>
      <c r="L112" s="3"/>
      <c r="M112" s="45"/>
      <c r="N112" s="45"/>
      <c r="O112" s="45"/>
      <c r="P112" s="3"/>
      <c r="Q112" s="79"/>
    </row>
    <row r="113" spans="1:17" x14ac:dyDescent="0.3">
      <c r="A113" s="3"/>
      <c r="B113" s="3"/>
      <c r="C113" s="3"/>
      <c r="D113" s="3"/>
      <c r="E113" s="45"/>
      <c r="F113" s="45"/>
      <c r="G113" s="45"/>
      <c r="H113" s="45"/>
      <c r="I113" s="45"/>
      <c r="J113" s="45"/>
      <c r="K113" s="45"/>
      <c r="L113" s="3"/>
      <c r="M113" s="45"/>
      <c r="N113" s="45"/>
      <c r="O113" s="45"/>
      <c r="P113" s="3"/>
      <c r="Q113" s="79"/>
    </row>
    <row r="114" spans="1:17" x14ac:dyDescent="0.3">
      <c r="A114" s="3"/>
      <c r="B114" s="3"/>
      <c r="C114" s="3"/>
      <c r="D114" s="3"/>
      <c r="E114" s="45"/>
      <c r="F114" s="45"/>
      <c r="G114" s="45"/>
      <c r="H114" s="45"/>
      <c r="I114" s="45"/>
      <c r="J114" s="45"/>
      <c r="K114" s="45"/>
      <c r="L114" s="3"/>
      <c r="M114" s="45"/>
      <c r="N114" s="45"/>
      <c r="O114" s="45"/>
      <c r="P114" s="3"/>
      <c r="Q114" s="79"/>
    </row>
    <row r="115" spans="1:17" x14ac:dyDescent="0.3">
      <c r="A115" s="3"/>
      <c r="B115" s="3"/>
      <c r="C115" s="3"/>
      <c r="D115" s="3"/>
      <c r="E115" s="45"/>
      <c r="F115" s="45"/>
      <c r="G115" s="45"/>
      <c r="H115" s="45"/>
      <c r="I115" s="45"/>
      <c r="J115" s="45"/>
      <c r="K115" s="45"/>
      <c r="L115" s="3"/>
      <c r="M115" s="45"/>
      <c r="N115" s="45"/>
      <c r="O115" s="45"/>
      <c r="P115" s="3"/>
      <c r="Q115" s="79"/>
    </row>
    <row r="116" spans="1:17" x14ac:dyDescent="0.3">
      <c r="A116" s="3"/>
      <c r="B116" s="3"/>
      <c r="C116" s="3"/>
      <c r="D116" s="3"/>
      <c r="E116" s="45"/>
      <c r="F116" s="45"/>
      <c r="G116" s="45"/>
      <c r="H116" s="45"/>
      <c r="I116" s="45"/>
      <c r="J116" s="45"/>
      <c r="K116" s="45"/>
      <c r="L116" s="3"/>
      <c r="M116" s="45"/>
      <c r="N116" s="45"/>
      <c r="O116" s="45"/>
      <c r="P116" s="3"/>
      <c r="Q116" s="79"/>
    </row>
    <row r="117" spans="1:17" x14ac:dyDescent="0.3">
      <c r="A117" s="3"/>
      <c r="B117" s="3"/>
      <c r="C117" s="3"/>
      <c r="D117" s="3"/>
      <c r="E117" s="45"/>
      <c r="F117" s="45"/>
      <c r="G117" s="45"/>
      <c r="H117" s="45"/>
      <c r="I117" s="45"/>
      <c r="J117" s="45"/>
      <c r="K117" s="45"/>
      <c r="L117" s="3"/>
      <c r="M117" s="45"/>
      <c r="N117" s="45"/>
      <c r="O117" s="45"/>
      <c r="P117" s="3"/>
      <c r="Q117" s="79"/>
    </row>
    <row r="118" spans="1:17" x14ac:dyDescent="0.3">
      <c r="A118" s="3"/>
      <c r="B118" s="3"/>
      <c r="C118" s="3"/>
      <c r="D118" s="3"/>
      <c r="E118" s="45"/>
      <c r="F118" s="45"/>
      <c r="G118" s="45"/>
      <c r="H118" s="45"/>
      <c r="I118" s="45"/>
      <c r="J118" s="45"/>
      <c r="K118" s="45"/>
      <c r="L118" s="3"/>
      <c r="M118" s="45"/>
      <c r="N118" s="45"/>
      <c r="O118" s="45"/>
      <c r="P118" s="3"/>
      <c r="Q118" s="79"/>
    </row>
    <row r="119" spans="1:17" x14ac:dyDescent="0.3">
      <c r="A119" s="3"/>
      <c r="B119" s="3"/>
      <c r="C119" s="3"/>
      <c r="D119" s="3"/>
      <c r="E119" s="45"/>
      <c r="F119" s="45"/>
      <c r="G119" s="45"/>
      <c r="H119" s="45"/>
      <c r="I119" s="45"/>
      <c r="J119" s="45"/>
      <c r="K119" s="45"/>
      <c r="L119" s="3"/>
      <c r="M119" s="45"/>
      <c r="N119" s="45"/>
      <c r="O119" s="45"/>
      <c r="P119" s="3"/>
      <c r="Q119" s="79"/>
    </row>
    <row r="120" spans="1:17" x14ac:dyDescent="0.3">
      <c r="A120" s="3"/>
      <c r="B120" s="3"/>
      <c r="C120" s="3"/>
      <c r="D120" s="3"/>
      <c r="E120" s="45"/>
      <c r="F120" s="45"/>
      <c r="G120" s="45"/>
      <c r="H120" s="45"/>
      <c r="I120" s="45"/>
      <c r="J120" s="45"/>
      <c r="K120" s="45"/>
      <c r="L120" s="3"/>
      <c r="M120" s="45"/>
      <c r="N120" s="45"/>
      <c r="O120" s="45"/>
      <c r="P120" s="3"/>
      <c r="Q120" s="79"/>
    </row>
    <row r="121" spans="1:17" x14ac:dyDescent="0.3">
      <c r="A121" s="3"/>
      <c r="B121" s="3"/>
      <c r="C121" s="3"/>
      <c r="D121" s="3"/>
      <c r="E121" s="45"/>
      <c r="F121" s="45"/>
      <c r="G121" s="45"/>
      <c r="H121" s="45"/>
      <c r="I121" s="45"/>
      <c r="J121" s="45"/>
      <c r="K121" s="45"/>
      <c r="L121" s="3"/>
      <c r="M121" s="45"/>
      <c r="N121" s="45"/>
      <c r="O121" s="45"/>
      <c r="P121" s="3"/>
      <c r="Q121" s="79"/>
    </row>
    <row r="122" spans="1:17" x14ac:dyDescent="0.3">
      <c r="A122" s="3"/>
      <c r="B122" s="3"/>
      <c r="C122" s="3"/>
      <c r="D122" s="3"/>
      <c r="E122" s="45"/>
      <c r="F122" s="45"/>
      <c r="G122" s="45"/>
      <c r="H122" s="45"/>
      <c r="I122" s="45"/>
      <c r="J122" s="45"/>
      <c r="K122" s="45"/>
      <c r="L122" s="3"/>
      <c r="M122" s="45"/>
      <c r="N122" s="45"/>
      <c r="O122" s="45"/>
      <c r="P122" s="3"/>
      <c r="Q122" s="79"/>
    </row>
    <row r="123" spans="1:17" x14ac:dyDescent="0.3">
      <c r="A123" s="3"/>
      <c r="B123" s="3"/>
      <c r="C123" s="3"/>
      <c r="D123" s="3"/>
      <c r="E123" s="45"/>
      <c r="F123" s="45"/>
      <c r="G123" s="45"/>
      <c r="H123" s="45"/>
      <c r="I123" s="45"/>
      <c r="J123" s="45"/>
      <c r="K123" s="45"/>
      <c r="L123" s="3"/>
      <c r="M123" s="45"/>
      <c r="N123" s="45"/>
      <c r="O123" s="45"/>
      <c r="P123" s="3"/>
      <c r="Q123" s="79"/>
    </row>
    <row r="124" spans="1:17" x14ac:dyDescent="0.3">
      <c r="A124" s="3"/>
      <c r="B124" s="3"/>
      <c r="C124" s="3"/>
      <c r="D124" s="3"/>
      <c r="E124" s="45"/>
      <c r="F124" s="45"/>
      <c r="G124" s="45"/>
      <c r="H124" s="45"/>
      <c r="I124" s="45"/>
      <c r="J124" s="45"/>
      <c r="K124" s="45"/>
      <c r="L124" s="3"/>
      <c r="M124" s="45"/>
      <c r="N124" s="45"/>
      <c r="O124" s="45"/>
      <c r="P124" s="3"/>
      <c r="Q124" s="79"/>
    </row>
    <row r="125" spans="1:17" x14ac:dyDescent="0.3">
      <c r="A125" s="3"/>
      <c r="B125" s="3"/>
      <c r="C125" s="3"/>
      <c r="D125" s="3"/>
      <c r="E125" s="45"/>
      <c r="F125" s="45"/>
      <c r="G125" s="45"/>
      <c r="H125" s="45"/>
      <c r="I125" s="45"/>
      <c r="J125" s="45"/>
      <c r="K125" s="45"/>
      <c r="L125" s="3"/>
      <c r="M125" s="45"/>
      <c r="N125" s="45"/>
      <c r="O125" s="45"/>
      <c r="P125" s="3"/>
      <c r="Q125" s="79"/>
    </row>
    <row r="126" spans="1:17" x14ac:dyDescent="0.3">
      <c r="A126" s="3"/>
      <c r="B126" s="3"/>
      <c r="C126" s="3"/>
      <c r="D126" s="3"/>
      <c r="E126" s="45"/>
      <c r="F126" s="45"/>
      <c r="G126" s="45"/>
      <c r="H126" s="45"/>
      <c r="I126" s="45"/>
      <c r="J126" s="45"/>
      <c r="K126" s="45"/>
      <c r="L126" s="3"/>
      <c r="M126" s="45"/>
      <c r="N126" s="45"/>
      <c r="O126" s="45"/>
      <c r="P126" s="3"/>
      <c r="Q126" s="79"/>
    </row>
    <row r="127" spans="1:17" x14ac:dyDescent="0.3">
      <c r="A127" s="3"/>
      <c r="B127" s="3"/>
      <c r="C127" s="3"/>
      <c r="D127" s="3"/>
      <c r="E127" s="45"/>
      <c r="F127" s="45"/>
      <c r="G127" s="45"/>
      <c r="H127" s="45"/>
      <c r="I127" s="45"/>
      <c r="J127" s="45"/>
      <c r="K127" s="45"/>
      <c r="L127" s="3"/>
      <c r="M127" s="45"/>
      <c r="N127" s="45"/>
      <c r="O127" s="45"/>
      <c r="P127" s="3"/>
      <c r="Q127" s="79"/>
    </row>
    <row r="128" spans="1:17" x14ac:dyDescent="0.3">
      <c r="A128" s="3"/>
      <c r="B128" s="3"/>
      <c r="C128" s="3"/>
      <c r="D128" s="3"/>
      <c r="E128" s="45"/>
      <c r="F128" s="45"/>
      <c r="G128" s="45"/>
      <c r="H128" s="45"/>
      <c r="I128" s="45"/>
      <c r="J128" s="45"/>
      <c r="K128" s="45"/>
      <c r="L128" s="3"/>
      <c r="M128" s="45"/>
      <c r="N128" s="45"/>
      <c r="O128" s="45"/>
      <c r="P128" s="3"/>
      <c r="Q128" s="79"/>
    </row>
    <row r="129" spans="1:17" x14ac:dyDescent="0.3">
      <c r="A129" s="3"/>
      <c r="B129" s="3"/>
      <c r="C129" s="3"/>
      <c r="D129" s="3"/>
      <c r="E129" s="45"/>
      <c r="F129" s="45"/>
      <c r="G129" s="45"/>
      <c r="H129" s="45"/>
      <c r="I129" s="45"/>
      <c r="J129" s="45"/>
      <c r="K129" s="45"/>
      <c r="L129" s="3"/>
      <c r="M129" s="45"/>
      <c r="N129" s="45"/>
      <c r="O129" s="45"/>
      <c r="P129" s="3"/>
      <c r="Q129" s="79"/>
    </row>
    <row r="130" spans="1:17" x14ac:dyDescent="0.3">
      <c r="A130" s="3"/>
      <c r="B130" s="3"/>
      <c r="C130" s="3"/>
      <c r="D130" s="3"/>
      <c r="E130" s="45"/>
      <c r="F130" s="45"/>
      <c r="G130" s="45"/>
      <c r="H130" s="45"/>
      <c r="I130" s="45"/>
      <c r="J130" s="45"/>
      <c r="K130" s="45"/>
      <c r="L130" s="3"/>
      <c r="M130" s="45"/>
      <c r="N130" s="45"/>
      <c r="O130" s="45"/>
      <c r="P130" s="3"/>
      <c r="Q130" s="79"/>
    </row>
    <row r="131" spans="1:17" x14ac:dyDescent="0.3">
      <c r="A131" s="3"/>
      <c r="B131" s="3"/>
      <c r="C131" s="3"/>
      <c r="D131" s="3"/>
      <c r="E131" s="45"/>
      <c r="F131" s="45"/>
      <c r="G131" s="45"/>
      <c r="H131" s="45"/>
      <c r="I131" s="45"/>
      <c r="J131" s="45"/>
      <c r="K131" s="45"/>
      <c r="L131" s="3"/>
      <c r="M131" s="45"/>
      <c r="N131" s="45"/>
      <c r="O131" s="45"/>
      <c r="P131" s="3"/>
      <c r="Q131" s="79"/>
    </row>
    <row r="132" spans="1:17" x14ac:dyDescent="0.3">
      <c r="A132" s="3"/>
      <c r="B132" s="3"/>
      <c r="C132" s="3"/>
      <c r="D132" s="3"/>
      <c r="E132" s="45"/>
      <c r="F132" s="45"/>
      <c r="G132" s="45"/>
      <c r="H132" s="45"/>
      <c r="I132" s="45"/>
      <c r="J132" s="45"/>
      <c r="K132" s="45"/>
      <c r="L132" s="3"/>
      <c r="M132" s="45"/>
      <c r="N132" s="45"/>
      <c r="O132" s="45"/>
      <c r="P132" s="3"/>
      <c r="Q132" s="79"/>
    </row>
    <row r="133" spans="1:17" x14ac:dyDescent="0.3">
      <c r="A133" s="3"/>
      <c r="B133" s="3"/>
      <c r="C133" s="3"/>
      <c r="D133" s="3"/>
      <c r="E133" s="45"/>
      <c r="F133" s="45"/>
      <c r="G133" s="45"/>
      <c r="H133" s="45"/>
      <c r="I133" s="45"/>
      <c r="J133" s="45"/>
      <c r="K133" s="45"/>
      <c r="L133" s="3"/>
      <c r="M133" s="45"/>
      <c r="N133" s="45"/>
      <c r="O133" s="45"/>
      <c r="P133" s="3"/>
      <c r="Q133" s="79"/>
    </row>
    <row r="134" spans="1:17" x14ac:dyDescent="0.3">
      <c r="A134" s="3"/>
      <c r="B134" s="3"/>
      <c r="C134" s="3"/>
      <c r="D134" s="3"/>
      <c r="E134" s="45"/>
      <c r="F134" s="45"/>
      <c r="G134" s="45"/>
      <c r="H134" s="45"/>
      <c r="I134" s="45"/>
      <c r="J134" s="45"/>
      <c r="K134" s="45"/>
      <c r="L134" s="3"/>
      <c r="M134" s="45"/>
      <c r="N134" s="45"/>
      <c r="O134" s="45"/>
      <c r="P134" s="3"/>
      <c r="Q134" s="79"/>
    </row>
    <row r="135" spans="1:17" x14ac:dyDescent="0.3">
      <c r="A135" s="3"/>
      <c r="B135" s="3"/>
      <c r="C135" s="3"/>
      <c r="D135" s="3"/>
      <c r="E135" s="45"/>
      <c r="F135" s="45"/>
      <c r="G135" s="45"/>
      <c r="H135" s="45"/>
      <c r="I135" s="45"/>
      <c r="J135" s="45"/>
      <c r="K135" s="45"/>
      <c r="L135" s="3"/>
      <c r="M135" s="45"/>
      <c r="N135" s="45"/>
      <c r="O135" s="45"/>
      <c r="P135" s="3"/>
      <c r="Q135" s="79"/>
    </row>
    <row r="136" spans="1:17" x14ac:dyDescent="0.3">
      <c r="A136" s="3"/>
      <c r="B136" s="3"/>
      <c r="C136" s="3"/>
      <c r="D136" s="3"/>
      <c r="E136" s="45"/>
      <c r="F136" s="45"/>
      <c r="G136" s="45"/>
      <c r="H136" s="45"/>
      <c r="I136" s="45"/>
      <c r="J136" s="45"/>
      <c r="K136" s="45"/>
      <c r="L136" s="3"/>
      <c r="M136" s="45"/>
      <c r="N136" s="45"/>
      <c r="O136" s="45"/>
      <c r="P136" s="3"/>
      <c r="Q136" s="79"/>
    </row>
    <row r="137" spans="1:17" x14ac:dyDescent="0.3">
      <c r="A137" s="3"/>
      <c r="B137" s="3"/>
      <c r="C137" s="3"/>
      <c r="D137" s="3"/>
      <c r="E137" s="45"/>
      <c r="F137" s="45"/>
      <c r="G137" s="45"/>
      <c r="H137" s="45"/>
      <c r="I137" s="45"/>
      <c r="J137" s="45"/>
      <c r="K137" s="45"/>
      <c r="L137" s="3"/>
      <c r="M137" s="45"/>
      <c r="N137" s="45"/>
      <c r="O137" s="45"/>
      <c r="P137" s="3"/>
      <c r="Q137" s="79"/>
    </row>
    <row r="138" spans="1:17" x14ac:dyDescent="0.3">
      <c r="A138" s="3"/>
      <c r="B138" s="3"/>
      <c r="C138" s="3"/>
      <c r="D138" s="3"/>
      <c r="E138" s="45"/>
      <c r="F138" s="45"/>
      <c r="G138" s="45"/>
      <c r="H138" s="45"/>
      <c r="I138" s="45"/>
      <c r="J138" s="45"/>
      <c r="K138" s="45"/>
      <c r="L138" s="3"/>
      <c r="M138" s="45"/>
      <c r="N138" s="45"/>
      <c r="O138" s="45"/>
      <c r="P138" s="3"/>
      <c r="Q138" s="79"/>
    </row>
    <row r="139" spans="1:17" x14ac:dyDescent="0.3">
      <c r="A139" s="3"/>
      <c r="B139" s="3"/>
      <c r="C139" s="3"/>
      <c r="D139" s="3"/>
      <c r="E139" s="45"/>
      <c r="F139" s="45"/>
      <c r="G139" s="45"/>
      <c r="H139" s="45"/>
      <c r="I139" s="45"/>
      <c r="J139" s="45"/>
      <c r="K139" s="45"/>
      <c r="L139" s="3"/>
      <c r="M139" s="45"/>
      <c r="N139" s="45"/>
      <c r="O139" s="45"/>
      <c r="P139" s="3"/>
      <c r="Q139" s="79"/>
    </row>
    <row r="140" spans="1:17" x14ac:dyDescent="0.3">
      <c r="A140" s="3"/>
      <c r="B140" s="3"/>
      <c r="C140" s="3"/>
      <c r="D140" s="3"/>
      <c r="E140" s="45"/>
      <c r="F140" s="45"/>
      <c r="G140" s="45"/>
      <c r="H140" s="45"/>
      <c r="I140" s="45"/>
      <c r="J140" s="45"/>
      <c r="K140" s="45"/>
      <c r="L140" s="3"/>
      <c r="M140" s="45"/>
      <c r="N140" s="45"/>
      <c r="O140" s="45"/>
      <c r="P140" s="3"/>
      <c r="Q140" s="79"/>
    </row>
    <row r="141" spans="1:17" x14ac:dyDescent="0.3">
      <c r="A141" s="3"/>
      <c r="B141" s="3"/>
      <c r="C141" s="3"/>
      <c r="D141" s="3"/>
      <c r="E141" s="45"/>
      <c r="F141" s="45"/>
      <c r="G141" s="45"/>
      <c r="H141" s="45"/>
      <c r="I141" s="45"/>
      <c r="J141" s="45"/>
      <c r="K141" s="45"/>
      <c r="L141" s="3"/>
      <c r="M141" s="45"/>
      <c r="N141" s="45"/>
      <c r="O141" s="45"/>
      <c r="P141" s="3"/>
      <c r="Q141" s="79"/>
    </row>
    <row r="142" spans="1:17" x14ac:dyDescent="0.3">
      <c r="A142" s="3"/>
      <c r="B142" s="3"/>
      <c r="C142" s="3"/>
      <c r="D142" s="3"/>
      <c r="E142" s="45"/>
      <c r="F142" s="45"/>
      <c r="G142" s="45"/>
      <c r="H142" s="45"/>
      <c r="I142" s="45"/>
      <c r="J142" s="45"/>
      <c r="K142" s="45"/>
      <c r="L142" s="3"/>
      <c r="M142" s="45"/>
      <c r="N142" s="45"/>
      <c r="O142" s="45"/>
      <c r="P142" s="3"/>
      <c r="Q142" s="79"/>
    </row>
    <row r="143" spans="1:17" x14ac:dyDescent="0.3">
      <c r="A143" s="3"/>
      <c r="B143" s="3"/>
      <c r="C143" s="3"/>
      <c r="D143" s="3"/>
      <c r="E143" s="45"/>
      <c r="F143" s="45"/>
      <c r="G143" s="45"/>
      <c r="H143" s="45"/>
      <c r="I143" s="45"/>
      <c r="J143" s="45"/>
      <c r="K143" s="45"/>
      <c r="L143" s="3"/>
      <c r="M143" s="45"/>
      <c r="N143" s="45"/>
      <c r="O143" s="45"/>
      <c r="P143" s="3"/>
      <c r="Q143" s="79"/>
    </row>
    <row r="144" spans="1:17" x14ac:dyDescent="0.3">
      <c r="A144" s="3"/>
      <c r="B144" s="3"/>
      <c r="C144" s="3"/>
      <c r="D144" s="3"/>
      <c r="E144" s="45"/>
      <c r="F144" s="45"/>
      <c r="G144" s="45"/>
      <c r="H144" s="45"/>
      <c r="I144" s="45"/>
      <c r="J144" s="45"/>
      <c r="K144" s="45"/>
      <c r="L144" s="3"/>
      <c r="M144" s="45"/>
      <c r="N144" s="45"/>
      <c r="O144" s="45"/>
      <c r="P144" s="3"/>
      <c r="Q144" s="79"/>
    </row>
    <row r="145" spans="1:17" x14ac:dyDescent="0.3">
      <c r="A145" s="3"/>
      <c r="B145" s="3"/>
      <c r="C145" s="3"/>
      <c r="D145" s="3"/>
      <c r="E145" s="45"/>
      <c r="F145" s="45"/>
      <c r="G145" s="45"/>
      <c r="H145" s="45"/>
      <c r="I145" s="45"/>
      <c r="J145" s="45"/>
      <c r="K145" s="45"/>
      <c r="L145" s="3"/>
      <c r="M145" s="45"/>
      <c r="N145" s="45"/>
      <c r="O145" s="45"/>
      <c r="P145" s="3"/>
      <c r="Q145" s="79"/>
    </row>
    <row r="146" spans="1:17" x14ac:dyDescent="0.3">
      <c r="A146" s="3"/>
      <c r="B146" s="3"/>
      <c r="C146" s="3"/>
      <c r="D146" s="3"/>
      <c r="E146" s="45"/>
      <c r="F146" s="45"/>
      <c r="G146" s="45"/>
      <c r="H146" s="45"/>
      <c r="I146" s="45"/>
      <c r="J146" s="45"/>
      <c r="K146" s="45"/>
      <c r="L146" s="3"/>
      <c r="M146" s="45"/>
      <c r="N146" s="45"/>
      <c r="O146" s="45"/>
      <c r="P146" s="3"/>
      <c r="Q146" s="79"/>
    </row>
    <row r="147" spans="1:17" x14ac:dyDescent="0.3">
      <c r="A147" s="3"/>
      <c r="B147" s="3"/>
      <c r="C147" s="3"/>
      <c r="D147" s="3"/>
      <c r="E147" s="45"/>
      <c r="F147" s="45"/>
      <c r="G147" s="45"/>
      <c r="H147" s="45"/>
      <c r="I147" s="45"/>
      <c r="J147" s="45"/>
      <c r="K147" s="45"/>
      <c r="L147" s="3"/>
      <c r="M147" s="45"/>
      <c r="N147" s="45"/>
      <c r="O147" s="45"/>
      <c r="P147" s="3"/>
      <c r="Q147" s="79"/>
    </row>
    <row r="148" spans="1:17" x14ac:dyDescent="0.3">
      <c r="A148" s="3"/>
      <c r="B148" s="3"/>
      <c r="C148" s="3"/>
      <c r="D148" s="3"/>
      <c r="E148" s="45"/>
      <c r="F148" s="45"/>
      <c r="G148" s="45"/>
      <c r="H148" s="45"/>
      <c r="I148" s="45"/>
      <c r="J148" s="45"/>
      <c r="K148" s="45"/>
      <c r="L148" s="3"/>
      <c r="M148" s="45"/>
      <c r="N148" s="45"/>
      <c r="O148" s="45"/>
      <c r="P148" s="3"/>
      <c r="Q148" s="79"/>
    </row>
    <row r="149" spans="1:17" x14ac:dyDescent="0.3">
      <c r="A149" s="3"/>
      <c r="B149" s="3"/>
      <c r="C149" s="3"/>
      <c r="D149" s="3"/>
      <c r="E149" s="45"/>
      <c r="F149" s="45"/>
      <c r="G149" s="45"/>
      <c r="H149" s="45"/>
      <c r="I149" s="45"/>
      <c r="J149" s="45"/>
      <c r="K149" s="45"/>
      <c r="L149" s="3"/>
      <c r="M149" s="45"/>
      <c r="N149" s="45"/>
      <c r="O149" s="45"/>
      <c r="P149" s="3"/>
      <c r="Q149" s="79"/>
    </row>
    <row r="150" spans="1:17" x14ac:dyDescent="0.3">
      <c r="A150" s="3"/>
      <c r="B150" s="3"/>
      <c r="C150" s="3"/>
      <c r="D150" s="3"/>
      <c r="E150" s="45"/>
      <c r="F150" s="45"/>
      <c r="G150" s="45"/>
      <c r="H150" s="45"/>
      <c r="I150" s="45"/>
      <c r="J150" s="45"/>
      <c r="K150" s="45"/>
      <c r="L150" s="3"/>
      <c r="M150" s="45"/>
      <c r="N150" s="45"/>
      <c r="O150" s="45"/>
      <c r="P150" s="3"/>
      <c r="Q150" s="79"/>
    </row>
    <row r="151" spans="1:17" x14ac:dyDescent="0.3">
      <c r="A151" s="3"/>
      <c r="B151" s="3"/>
      <c r="C151" s="3"/>
      <c r="D151" s="3"/>
      <c r="E151" s="45"/>
      <c r="F151" s="45"/>
      <c r="G151" s="45"/>
      <c r="H151" s="45"/>
      <c r="I151" s="45"/>
      <c r="J151" s="45"/>
      <c r="K151" s="45"/>
      <c r="L151" s="3"/>
      <c r="M151" s="45"/>
      <c r="N151" s="45"/>
      <c r="O151" s="45"/>
      <c r="P151" s="3"/>
      <c r="Q151" s="79"/>
    </row>
    <row r="152" spans="1:17" x14ac:dyDescent="0.3">
      <c r="A152" s="3"/>
      <c r="B152" s="3"/>
      <c r="C152" s="3"/>
      <c r="D152" s="3"/>
      <c r="E152" s="45"/>
      <c r="F152" s="45"/>
      <c r="G152" s="45"/>
      <c r="H152" s="45"/>
      <c r="I152" s="45"/>
      <c r="J152" s="45"/>
      <c r="K152" s="45"/>
      <c r="L152" s="3"/>
      <c r="M152" s="45"/>
      <c r="N152" s="45"/>
      <c r="O152" s="45"/>
      <c r="P152" s="3"/>
      <c r="Q152" s="79"/>
    </row>
    <row r="153" spans="1:17" x14ac:dyDescent="0.3">
      <c r="A153" s="3"/>
      <c r="B153" s="3"/>
      <c r="C153" s="3"/>
      <c r="D153" s="3"/>
      <c r="E153" s="45"/>
      <c r="F153" s="45"/>
      <c r="G153" s="45"/>
      <c r="H153" s="45"/>
      <c r="I153" s="45"/>
      <c r="J153" s="45"/>
      <c r="K153" s="45"/>
      <c r="L153" s="3"/>
      <c r="M153" s="45"/>
      <c r="N153" s="45"/>
      <c r="O153" s="45"/>
      <c r="P153" s="3"/>
      <c r="Q153" s="79"/>
    </row>
    <row r="154" spans="1:17" x14ac:dyDescent="0.3">
      <c r="A154" s="3"/>
      <c r="B154" s="3"/>
      <c r="C154" s="3"/>
      <c r="D154" s="3"/>
      <c r="E154" s="45"/>
      <c r="F154" s="45"/>
      <c r="G154" s="45"/>
      <c r="H154" s="45"/>
      <c r="I154" s="45"/>
      <c r="J154" s="45"/>
      <c r="K154" s="45"/>
      <c r="L154" s="3"/>
      <c r="M154" s="45"/>
      <c r="N154" s="45"/>
      <c r="O154" s="45"/>
      <c r="P154" s="3"/>
      <c r="Q154" s="79"/>
    </row>
    <row r="155" spans="1:17" x14ac:dyDescent="0.3">
      <c r="A155" s="3"/>
      <c r="B155" s="3"/>
      <c r="C155" s="3"/>
      <c r="D155" s="3"/>
      <c r="E155" s="45"/>
      <c r="F155" s="45"/>
      <c r="G155" s="45"/>
      <c r="H155" s="45"/>
      <c r="I155" s="45"/>
      <c r="J155" s="45"/>
      <c r="K155" s="45"/>
      <c r="L155" s="3"/>
      <c r="M155" s="45"/>
      <c r="N155" s="45"/>
      <c r="O155" s="45"/>
      <c r="P155" s="3"/>
      <c r="Q155" s="79"/>
    </row>
    <row r="156" spans="1:17" x14ac:dyDescent="0.3">
      <c r="A156" s="3"/>
      <c r="B156" s="3"/>
      <c r="C156" s="3"/>
      <c r="D156" s="3"/>
      <c r="E156" s="45"/>
      <c r="F156" s="45"/>
      <c r="G156" s="45"/>
      <c r="H156" s="45"/>
      <c r="I156" s="45"/>
      <c r="J156" s="45"/>
      <c r="K156" s="45"/>
      <c r="L156" s="3"/>
      <c r="M156" s="45"/>
      <c r="N156" s="45"/>
      <c r="O156" s="45"/>
      <c r="P156" s="3"/>
      <c r="Q156" s="79"/>
    </row>
    <row r="157" spans="1:17" x14ac:dyDescent="0.3">
      <c r="A157" s="3"/>
      <c r="B157" s="3"/>
      <c r="C157" s="3"/>
      <c r="D157" s="3"/>
      <c r="E157" s="45"/>
      <c r="F157" s="45"/>
      <c r="G157" s="45"/>
      <c r="H157" s="45"/>
      <c r="I157" s="45"/>
      <c r="J157" s="45"/>
      <c r="K157" s="45"/>
      <c r="L157" s="3"/>
      <c r="M157" s="45"/>
      <c r="N157" s="45"/>
      <c r="O157" s="45"/>
      <c r="P157" s="3"/>
      <c r="Q157" s="79"/>
    </row>
    <row r="158" spans="1:17" x14ac:dyDescent="0.3">
      <c r="A158" s="3"/>
      <c r="B158" s="3"/>
      <c r="C158" s="3"/>
      <c r="D158" s="3"/>
      <c r="E158" s="45"/>
      <c r="F158" s="45"/>
      <c r="G158" s="45"/>
      <c r="H158" s="45"/>
      <c r="I158" s="45"/>
      <c r="J158" s="45"/>
      <c r="K158" s="45"/>
      <c r="L158" s="3"/>
      <c r="M158" s="45"/>
      <c r="N158" s="45"/>
      <c r="O158" s="45"/>
      <c r="P158" s="3"/>
      <c r="Q158" s="79"/>
    </row>
    <row r="159" spans="1:17" x14ac:dyDescent="0.3">
      <c r="A159" s="3"/>
      <c r="B159" s="3"/>
      <c r="C159" s="3"/>
      <c r="D159" s="3"/>
      <c r="E159" s="45"/>
      <c r="F159" s="45"/>
      <c r="G159" s="45"/>
      <c r="H159" s="45"/>
      <c r="I159" s="45"/>
      <c r="J159" s="45"/>
      <c r="K159" s="45"/>
      <c r="L159" s="3"/>
      <c r="M159" s="45"/>
      <c r="N159" s="45"/>
      <c r="O159" s="45"/>
      <c r="P159" s="3"/>
      <c r="Q159" s="79"/>
    </row>
    <row r="160" spans="1:17" x14ac:dyDescent="0.3">
      <c r="A160" s="3"/>
      <c r="B160" s="3"/>
      <c r="C160" s="3"/>
      <c r="D160" s="3"/>
      <c r="E160" s="45"/>
      <c r="F160" s="45"/>
      <c r="G160" s="45"/>
      <c r="H160" s="45"/>
      <c r="I160" s="45"/>
      <c r="J160" s="45"/>
      <c r="K160" s="45"/>
      <c r="L160" s="3"/>
      <c r="M160" s="45"/>
      <c r="N160" s="45"/>
      <c r="O160" s="45"/>
      <c r="P160" s="3"/>
      <c r="Q160" s="79"/>
    </row>
    <row r="161" spans="1:17" x14ac:dyDescent="0.3">
      <c r="A161" s="3"/>
      <c r="B161" s="3"/>
      <c r="C161" s="3"/>
      <c r="D161" s="3"/>
      <c r="E161" s="45"/>
      <c r="F161" s="45"/>
      <c r="G161" s="45"/>
      <c r="H161" s="45"/>
      <c r="I161" s="45"/>
      <c r="J161" s="45"/>
      <c r="K161" s="45"/>
      <c r="L161" s="3"/>
      <c r="M161" s="45"/>
      <c r="N161" s="45"/>
      <c r="O161" s="45"/>
      <c r="P161" s="3"/>
      <c r="Q161" s="79"/>
    </row>
    <row r="162" spans="1:17" x14ac:dyDescent="0.3">
      <c r="A162" s="3"/>
      <c r="B162" s="3"/>
      <c r="C162" s="3"/>
      <c r="D162" s="3"/>
      <c r="E162" s="45"/>
      <c r="F162" s="45"/>
      <c r="G162" s="45"/>
      <c r="H162" s="45"/>
      <c r="I162" s="45"/>
      <c r="J162" s="45"/>
      <c r="K162" s="45"/>
      <c r="L162" s="3"/>
      <c r="M162" s="45"/>
      <c r="N162" s="45"/>
      <c r="O162" s="45"/>
      <c r="P162" s="3"/>
      <c r="Q162" s="79"/>
    </row>
    <row r="163" spans="1:17" x14ac:dyDescent="0.3">
      <c r="A163" s="3"/>
      <c r="B163" s="3"/>
      <c r="C163" s="3"/>
      <c r="D163" s="3"/>
      <c r="E163" s="45"/>
      <c r="F163" s="45"/>
      <c r="G163" s="45"/>
      <c r="H163" s="45"/>
      <c r="I163" s="45"/>
      <c r="J163" s="45"/>
      <c r="K163" s="45"/>
      <c r="L163" s="3"/>
      <c r="M163" s="45"/>
      <c r="N163" s="45"/>
      <c r="O163" s="45"/>
      <c r="P163" s="3"/>
      <c r="Q163" s="79"/>
    </row>
    <row r="164" spans="1:17" x14ac:dyDescent="0.3">
      <c r="A164" s="3"/>
      <c r="B164" s="3"/>
      <c r="C164" s="3"/>
      <c r="D164" s="3"/>
      <c r="E164" s="45"/>
      <c r="F164" s="45"/>
      <c r="G164" s="45"/>
      <c r="H164" s="45"/>
      <c r="I164" s="45"/>
      <c r="J164" s="45"/>
      <c r="K164" s="45"/>
      <c r="L164" s="3"/>
      <c r="M164" s="45"/>
      <c r="N164" s="45"/>
      <c r="O164" s="45"/>
      <c r="P164" s="3"/>
      <c r="Q164" s="79"/>
    </row>
    <row r="165" spans="1:17" x14ac:dyDescent="0.3">
      <c r="A165" s="3"/>
      <c r="B165" s="3"/>
      <c r="C165" s="3"/>
      <c r="D165" s="3"/>
      <c r="E165" s="45"/>
      <c r="F165" s="45"/>
      <c r="G165" s="45"/>
      <c r="H165" s="45"/>
      <c r="I165" s="45"/>
      <c r="J165" s="45"/>
      <c r="K165" s="45"/>
      <c r="L165" s="3"/>
      <c r="M165" s="45"/>
      <c r="N165" s="45"/>
      <c r="O165" s="45"/>
      <c r="P165" s="3"/>
      <c r="Q165" s="79"/>
    </row>
    <row r="166" spans="1:17" x14ac:dyDescent="0.3">
      <c r="A166" s="3"/>
      <c r="B166" s="3"/>
      <c r="C166" s="3"/>
      <c r="D166" s="3"/>
      <c r="E166" s="45"/>
      <c r="F166" s="45"/>
      <c r="G166" s="45"/>
      <c r="H166" s="45"/>
      <c r="I166" s="45"/>
      <c r="J166" s="45"/>
      <c r="K166" s="45"/>
      <c r="L166" s="3"/>
      <c r="M166" s="45"/>
      <c r="N166" s="45"/>
      <c r="O166" s="45"/>
      <c r="P166" s="3"/>
      <c r="Q166" s="79"/>
    </row>
    <row r="167" spans="1:17" x14ac:dyDescent="0.3">
      <c r="A167" s="3"/>
      <c r="B167" s="3"/>
      <c r="C167" s="3"/>
      <c r="D167" s="3"/>
      <c r="E167" s="45"/>
      <c r="F167" s="45"/>
      <c r="G167" s="45"/>
      <c r="H167" s="45"/>
      <c r="I167" s="45"/>
      <c r="J167" s="45"/>
      <c r="K167" s="45"/>
      <c r="L167" s="3"/>
      <c r="M167" s="45"/>
      <c r="N167" s="45"/>
      <c r="O167" s="45"/>
      <c r="P167" s="3"/>
      <c r="Q167" s="79"/>
    </row>
    <row r="168" spans="1:17" x14ac:dyDescent="0.3">
      <c r="A168" s="3"/>
      <c r="B168" s="3"/>
      <c r="C168" s="3"/>
      <c r="D168" s="3"/>
      <c r="E168" s="45"/>
      <c r="F168" s="45"/>
      <c r="G168" s="45"/>
      <c r="H168" s="45"/>
      <c r="I168" s="45"/>
      <c r="J168" s="45"/>
      <c r="K168" s="45"/>
      <c r="L168" s="3"/>
      <c r="M168" s="45"/>
      <c r="N168" s="45"/>
      <c r="O168" s="45"/>
      <c r="P168" s="3"/>
      <c r="Q168" s="79"/>
    </row>
    <row r="169" spans="1:17" x14ac:dyDescent="0.3">
      <c r="A169" s="3"/>
      <c r="B169" s="3"/>
      <c r="C169" s="3"/>
      <c r="D169" s="3"/>
      <c r="E169" s="45"/>
      <c r="F169" s="45"/>
      <c r="G169" s="45"/>
      <c r="H169" s="45"/>
      <c r="I169" s="45"/>
      <c r="J169" s="45"/>
      <c r="K169" s="45"/>
      <c r="L169" s="3"/>
      <c r="M169" s="45"/>
      <c r="N169" s="45"/>
      <c r="O169" s="45"/>
      <c r="P169" s="3"/>
      <c r="Q169" s="79"/>
    </row>
    <row r="170" spans="1:17" x14ac:dyDescent="0.3">
      <c r="A170" s="3"/>
      <c r="B170" s="3"/>
      <c r="C170" s="3"/>
      <c r="D170" s="3"/>
      <c r="E170" s="45"/>
      <c r="F170" s="45"/>
      <c r="G170" s="45"/>
      <c r="H170" s="45"/>
      <c r="I170" s="45"/>
      <c r="J170" s="45"/>
      <c r="K170" s="45"/>
      <c r="L170" s="3"/>
      <c r="M170" s="45"/>
      <c r="N170" s="45"/>
      <c r="O170" s="45"/>
      <c r="P170" s="3"/>
      <c r="Q170" s="79"/>
    </row>
    <row r="171" spans="1:17" x14ac:dyDescent="0.3">
      <c r="A171" s="3"/>
      <c r="B171" s="3"/>
      <c r="C171" s="3"/>
      <c r="D171" s="3"/>
      <c r="E171" s="45"/>
      <c r="F171" s="45"/>
      <c r="G171" s="45"/>
      <c r="H171" s="45"/>
      <c r="I171" s="45"/>
      <c r="J171" s="45"/>
      <c r="K171" s="45"/>
      <c r="L171" s="3"/>
      <c r="M171" s="45"/>
      <c r="N171" s="45"/>
      <c r="O171" s="45"/>
      <c r="P171" s="3"/>
      <c r="Q171" s="79"/>
    </row>
    <row r="172" spans="1:17" x14ac:dyDescent="0.3">
      <c r="A172" s="3"/>
      <c r="B172" s="3"/>
      <c r="C172" s="3"/>
      <c r="D172" s="3"/>
      <c r="E172" s="45"/>
      <c r="F172" s="45"/>
      <c r="G172" s="45"/>
      <c r="H172" s="45"/>
      <c r="I172" s="45"/>
      <c r="J172" s="45"/>
      <c r="K172" s="45"/>
      <c r="L172" s="3"/>
      <c r="M172" s="45"/>
      <c r="N172" s="45"/>
      <c r="O172" s="45"/>
      <c r="P172" s="3"/>
      <c r="Q172" s="79"/>
    </row>
    <row r="173" spans="1:17" x14ac:dyDescent="0.3">
      <c r="A173" s="3"/>
      <c r="B173" s="3"/>
      <c r="C173" s="3"/>
      <c r="D173" s="3"/>
      <c r="E173" s="45"/>
      <c r="F173" s="45"/>
      <c r="G173" s="45"/>
      <c r="H173" s="45"/>
      <c r="I173" s="45"/>
      <c r="J173" s="45"/>
      <c r="K173" s="45"/>
      <c r="L173" s="3"/>
      <c r="M173" s="45"/>
      <c r="N173" s="45"/>
      <c r="O173" s="45"/>
      <c r="P173" s="3"/>
      <c r="Q173" s="79"/>
    </row>
    <row r="174" spans="1:17" x14ac:dyDescent="0.3">
      <c r="A174" s="3"/>
      <c r="B174" s="3"/>
      <c r="C174" s="3"/>
      <c r="D174" s="3"/>
      <c r="E174" s="45"/>
      <c r="F174" s="45"/>
      <c r="G174" s="45"/>
      <c r="H174" s="45"/>
      <c r="I174" s="45"/>
      <c r="J174" s="45"/>
      <c r="K174" s="45"/>
      <c r="L174" s="3"/>
      <c r="M174" s="45"/>
      <c r="N174" s="45"/>
      <c r="O174" s="45"/>
      <c r="P174" s="3"/>
      <c r="Q174" s="79"/>
    </row>
    <row r="175" spans="1:17" x14ac:dyDescent="0.3">
      <c r="A175" s="3"/>
      <c r="B175" s="3"/>
      <c r="C175" s="3"/>
      <c r="D175" s="3"/>
      <c r="E175" s="45"/>
      <c r="F175" s="45"/>
      <c r="G175" s="45"/>
      <c r="H175" s="45"/>
      <c r="I175" s="45"/>
      <c r="J175" s="45"/>
      <c r="K175" s="45"/>
      <c r="L175" s="3"/>
      <c r="M175" s="45"/>
      <c r="N175" s="45"/>
      <c r="O175" s="45"/>
      <c r="P175" s="3"/>
      <c r="Q175" s="79"/>
    </row>
    <row r="176" spans="1:17" x14ac:dyDescent="0.3">
      <c r="A176" s="3"/>
      <c r="B176" s="3"/>
      <c r="C176" s="3"/>
      <c r="D176" s="3"/>
      <c r="E176" s="45"/>
      <c r="F176" s="45"/>
      <c r="G176" s="45"/>
      <c r="H176" s="45"/>
      <c r="I176" s="45"/>
      <c r="J176" s="45"/>
      <c r="K176" s="45"/>
      <c r="L176" s="3"/>
      <c r="M176" s="45"/>
      <c r="N176" s="45"/>
      <c r="O176" s="45"/>
      <c r="P176" s="3"/>
      <c r="Q176" s="79"/>
    </row>
    <row r="177" spans="1:17" x14ac:dyDescent="0.3">
      <c r="A177" s="3"/>
      <c r="B177" s="3"/>
      <c r="C177" s="3"/>
      <c r="D177" s="3"/>
      <c r="E177" s="45"/>
      <c r="F177" s="45"/>
      <c r="G177" s="45"/>
      <c r="H177" s="45"/>
      <c r="I177" s="45"/>
      <c r="J177" s="45"/>
      <c r="K177" s="45"/>
      <c r="L177" s="3"/>
      <c r="M177" s="45"/>
      <c r="N177" s="45"/>
      <c r="O177" s="45"/>
      <c r="P177" s="3"/>
      <c r="Q177" s="79"/>
    </row>
    <row r="178" spans="1:17" x14ac:dyDescent="0.3">
      <c r="A178" s="3"/>
      <c r="B178" s="3"/>
      <c r="C178" s="3"/>
      <c r="D178" s="3"/>
      <c r="E178" s="45"/>
      <c r="F178" s="45"/>
      <c r="G178" s="45"/>
      <c r="H178" s="45"/>
      <c r="I178" s="45"/>
      <c r="J178" s="45"/>
      <c r="K178" s="45"/>
      <c r="L178" s="3"/>
      <c r="M178" s="45"/>
      <c r="N178" s="45"/>
      <c r="O178" s="45"/>
      <c r="P178" s="3"/>
      <c r="Q178" s="79"/>
    </row>
    <row r="179" spans="1:17" x14ac:dyDescent="0.3">
      <c r="A179" s="3"/>
      <c r="B179" s="3"/>
      <c r="C179" s="3"/>
      <c r="D179" s="3"/>
      <c r="E179" s="45"/>
      <c r="F179" s="45"/>
      <c r="G179" s="45"/>
      <c r="H179" s="45"/>
      <c r="I179" s="45"/>
      <c r="J179" s="45"/>
      <c r="K179" s="45"/>
      <c r="L179" s="3"/>
      <c r="M179" s="45"/>
      <c r="N179" s="45"/>
      <c r="O179" s="45"/>
      <c r="P179" s="3"/>
      <c r="Q179" s="79"/>
    </row>
    <row r="180" spans="1:17" x14ac:dyDescent="0.3">
      <c r="A180" s="3"/>
      <c r="B180" s="3"/>
      <c r="C180" s="3"/>
      <c r="D180" s="3"/>
      <c r="E180" s="45"/>
      <c r="F180" s="45"/>
      <c r="G180" s="45"/>
      <c r="H180" s="45"/>
      <c r="I180" s="45"/>
      <c r="J180" s="45"/>
      <c r="K180" s="45"/>
      <c r="L180" s="3"/>
      <c r="M180" s="45"/>
      <c r="N180" s="45"/>
      <c r="O180" s="45"/>
      <c r="P180" s="3"/>
      <c r="Q180" s="79"/>
    </row>
    <row r="181" spans="1:17" x14ac:dyDescent="0.3">
      <c r="A181" s="3"/>
      <c r="B181" s="3"/>
      <c r="C181" s="3"/>
      <c r="D181" s="3"/>
      <c r="E181" s="45"/>
      <c r="F181" s="45"/>
      <c r="G181" s="45"/>
      <c r="H181" s="45"/>
      <c r="I181" s="45"/>
      <c r="J181" s="45"/>
      <c r="K181" s="45"/>
      <c r="L181" s="3"/>
      <c r="M181" s="45"/>
      <c r="N181" s="45"/>
      <c r="O181" s="45"/>
      <c r="P181" s="3"/>
      <c r="Q181" s="79"/>
    </row>
    <row r="182" spans="1:17" x14ac:dyDescent="0.3">
      <c r="A182" s="3"/>
      <c r="B182" s="3"/>
      <c r="C182" s="3"/>
      <c r="D182" s="3"/>
      <c r="E182" s="45"/>
      <c r="F182" s="45"/>
      <c r="G182" s="45"/>
      <c r="H182" s="45"/>
      <c r="I182" s="45"/>
      <c r="J182" s="45"/>
      <c r="K182" s="45"/>
      <c r="L182" s="3"/>
      <c r="M182" s="45"/>
      <c r="N182" s="45"/>
      <c r="O182" s="45"/>
      <c r="P182" s="3"/>
      <c r="Q182" s="79"/>
    </row>
    <row r="183" spans="1:17" x14ac:dyDescent="0.3">
      <c r="A183" s="3"/>
      <c r="B183" s="3"/>
      <c r="C183" s="3"/>
      <c r="D183" s="3"/>
      <c r="E183" s="45"/>
      <c r="F183" s="45"/>
      <c r="G183" s="45"/>
      <c r="H183" s="45"/>
      <c r="I183" s="45"/>
      <c r="J183" s="45"/>
      <c r="K183" s="45"/>
      <c r="L183" s="3"/>
      <c r="M183" s="45"/>
      <c r="N183" s="45"/>
      <c r="O183" s="45"/>
      <c r="P183" s="3"/>
      <c r="Q183" s="79"/>
    </row>
    <row r="184" spans="1:17" x14ac:dyDescent="0.3">
      <c r="A184" s="3"/>
      <c r="B184" s="3"/>
      <c r="C184" s="3"/>
      <c r="D184" s="3"/>
      <c r="E184" s="45"/>
      <c r="F184" s="45"/>
      <c r="G184" s="45"/>
      <c r="H184" s="45"/>
      <c r="I184" s="45"/>
      <c r="J184" s="45"/>
      <c r="K184" s="45"/>
      <c r="L184" s="3"/>
      <c r="M184" s="45"/>
      <c r="N184" s="45"/>
      <c r="O184" s="45"/>
      <c r="P184" s="3"/>
      <c r="Q184" s="79"/>
    </row>
    <row r="185" spans="1:17" x14ac:dyDescent="0.3">
      <c r="A185" s="3"/>
      <c r="B185" s="3"/>
      <c r="C185" s="3"/>
      <c r="D185" s="3"/>
      <c r="E185" s="45"/>
      <c r="F185" s="45"/>
      <c r="G185" s="45"/>
      <c r="H185" s="45"/>
      <c r="I185" s="45"/>
      <c r="J185" s="45"/>
      <c r="K185" s="45"/>
      <c r="L185" s="3"/>
      <c r="M185" s="45"/>
      <c r="N185" s="45"/>
      <c r="O185" s="45"/>
      <c r="P185" s="3"/>
      <c r="Q185" s="79"/>
    </row>
    <row r="186" spans="1:17" x14ac:dyDescent="0.3">
      <c r="A186" s="3"/>
      <c r="B186" s="3"/>
      <c r="C186" s="3"/>
      <c r="D186" s="3"/>
      <c r="E186" s="45"/>
      <c r="F186" s="45"/>
      <c r="G186" s="45"/>
      <c r="H186" s="45"/>
      <c r="I186" s="45"/>
      <c r="J186" s="45"/>
      <c r="K186" s="45"/>
      <c r="L186" s="3"/>
      <c r="M186" s="45"/>
      <c r="N186" s="45"/>
      <c r="O186" s="45"/>
      <c r="P186" s="3"/>
      <c r="Q186" s="79"/>
    </row>
    <row r="187" spans="1:17" x14ac:dyDescent="0.3">
      <c r="A187" s="3"/>
      <c r="B187" s="3"/>
      <c r="C187" s="3"/>
      <c r="D187" s="3"/>
      <c r="E187" s="45"/>
      <c r="F187" s="45"/>
      <c r="G187" s="45"/>
      <c r="H187" s="45"/>
      <c r="I187" s="45"/>
      <c r="J187" s="45"/>
      <c r="K187" s="45"/>
      <c r="L187" s="3"/>
      <c r="M187" s="45"/>
      <c r="N187" s="45"/>
      <c r="O187" s="45"/>
      <c r="P187" s="3"/>
      <c r="Q187" s="79"/>
    </row>
    <row r="188" spans="1:17" x14ac:dyDescent="0.3">
      <c r="A188" s="3"/>
      <c r="B188" s="3"/>
      <c r="C188" s="3"/>
      <c r="D188" s="3"/>
      <c r="E188" s="45"/>
      <c r="F188" s="45"/>
      <c r="G188" s="45"/>
      <c r="H188" s="45"/>
      <c r="I188" s="45"/>
      <c r="J188" s="45"/>
      <c r="K188" s="45"/>
      <c r="L188" s="3"/>
      <c r="M188" s="45"/>
      <c r="N188" s="45"/>
      <c r="O188" s="45"/>
      <c r="P188" s="3"/>
      <c r="Q188" s="79"/>
    </row>
    <row r="189" spans="1:17" x14ac:dyDescent="0.3">
      <c r="A189" s="3"/>
      <c r="B189" s="3"/>
      <c r="C189" s="3"/>
      <c r="D189" s="3"/>
      <c r="E189" s="45"/>
      <c r="F189" s="45"/>
      <c r="G189" s="45"/>
      <c r="H189" s="45"/>
      <c r="I189" s="45"/>
      <c r="J189" s="45"/>
      <c r="K189" s="45"/>
      <c r="L189" s="3"/>
      <c r="M189" s="45"/>
      <c r="N189" s="45"/>
      <c r="O189" s="45"/>
      <c r="P189" s="3"/>
      <c r="Q189" s="79"/>
    </row>
    <row r="190" spans="1:17" x14ac:dyDescent="0.3">
      <c r="A190" s="3"/>
      <c r="B190" s="3"/>
      <c r="C190" s="3"/>
      <c r="D190" s="3"/>
      <c r="E190" s="45"/>
      <c r="F190" s="45"/>
      <c r="G190" s="45"/>
      <c r="H190" s="45"/>
      <c r="I190" s="45"/>
      <c r="J190" s="45"/>
      <c r="K190" s="45"/>
      <c r="L190" s="3"/>
      <c r="M190" s="45"/>
      <c r="N190" s="45"/>
      <c r="O190" s="45"/>
      <c r="P190" s="3"/>
      <c r="Q190" s="79"/>
    </row>
    <row r="191" spans="1:17" x14ac:dyDescent="0.3">
      <c r="A191" s="3"/>
      <c r="B191" s="3"/>
      <c r="C191" s="3"/>
      <c r="D191" s="3"/>
      <c r="E191" s="45"/>
      <c r="F191" s="45"/>
      <c r="G191" s="45"/>
      <c r="H191" s="45"/>
      <c r="I191" s="45"/>
      <c r="J191" s="45"/>
      <c r="K191" s="45"/>
      <c r="L191" s="3"/>
      <c r="M191" s="45"/>
      <c r="N191" s="45"/>
      <c r="O191" s="45"/>
      <c r="P191" s="3"/>
      <c r="Q191" s="79"/>
    </row>
    <row r="192" spans="1:17" x14ac:dyDescent="0.3">
      <c r="A192" s="3"/>
      <c r="B192" s="3"/>
      <c r="C192" s="3"/>
      <c r="D192" s="3"/>
      <c r="E192" s="45"/>
      <c r="F192" s="45"/>
      <c r="G192" s="45"/>
      <c r="H192" s="45"/>
      <c r="I192" s="45"/>
      <c r="J192" s="45"/>
      <c r="K192" s="45"/>
      <c r="L192" s="3"/>
      <c r="M192" s="45"/>
      <c r="N192" s="45"/>
      <c r="O192" s="45"/>
      <c r="P192" s="3"/>
      <c r="Q192" s="79"/>
    </row>
    <row r="193" spans="1:17" x14ac:dyDescent="0.3">
      <c r="A193" s="3"/>
      <c r="B193" s="3"/>
      <c r="C193" s="3"/>
      <c r="D193" s="3"/>
      <c r="E193" s="45"/>
      <c r="F193" s="45"/>
      <c r="G193" s="45"/>
      <c r="H193" s="45"/>
      <c r="I193" s="45"/>
      <c r="J193" s="45"/>
      <c r="K193" s="45"/>
      <c r="L193" s="3"/>
      <c r="M193" s="45"/>
      <c r="N193" s="45"/>
      <c r="O193" s="45"/>
      <c r="P193" s="3"/>
      <c r="Q193" s="79"/>
    </row>
    <row r="194" spans="1:17" x14ac:dyDescent="0.3">
      <c r="A194" s="3"/>
      <c r="B194" s="3"/>
      <c r="C194" s="3"/>
      <c r="D194" s="3"/>
      <c r="E194" s="45"/>
      <c r="F194" s="45"/>
      <c r="G194" s="45"/>
      <c r="H194" s="45"/>
      <c r="I194" s="45"/>
      <c r="J194" s="45"/>
      <c r="K194" s="45"/>
      <c r="L194" s="3"/>
      <c r="M194" s="45"/>
      <c r="N194" s="45"/>
      <c r="O194" s="45"/>
      <c r="P194" s="3"/>
      <c r="Q194" s="79"/>
    </row>
    <row r="195" spans="1:17" x14ac:dyDescent="0.3">
      <c r="A195" s="3"/>
      <c r="B195" s="3"/>
      <c r="C195" s="3"/>
      <c r="D195" s="3"/>
      <c r="E195" s="45"/>
      <c r="F195" s="45"/>
      <c r="G195" s="45"/>
      <c r="H195" s="45"/>
      <c r="I195" s="45"/>
      <c r="J195" s="45"/>
      <c r="K195" s="45"/>
      <c r="L195" s="3"/>
      <c r="M195" s="45"/>
      <c r="N195" s="45"/>
      <c r="O195" s="45"/>
      <c r="P195" s="3"/>
      <c r="Q195" s="79"/>
    </row>
    <row r="196" spans="1:17" x14ac:dyDescent="0.3">
      <c r="A196" s="3"/>
      <c r="B196" s="3"/>
      <c r="C196" s="3"/>
      <c r="D196" s="3"/>
      <c r="E196" s="45"/>
      <c r="F196" s="45"/>
      <c r="G196" s="45"/>
      <c r="H196" s="45"/>
      <c r="I196" s="45"/>
      <c r="J196" s="45"/>
      <c r="K196" s="45"/>
      <c r="L196" s="3"/>
      <c r="M196" s="45"/>
      <c r="N196" s="45"/>
      <c r="O196" s="45"/>
      <c r="P196" s="3"/>
      <c r="Q196" s="79"/>
    </row>
    <row r="197" spans="1:17" x14ac:dyDescent="0.3">
      <c r="A197" s="3"/>
      <c r="B197" s="3"/>
      <c r="C197" s="3"/>
      <c r="D197" s="3"/>
      <c r="E197" s="45"/>
      <c r="F197" s="45"/>
      <c r="G197" s="45"/>
      <c r="H197" s="45"/>
      <c r="I197" s="45"/>
      <c r="J197" s="45"/>
      <c r="K197" s="45"/>
      <c r="L197" s="3"/>
      <c r="M197" s="45"/>
      <c r="N197" s="45"/>
      <c r="O197" s="45"/>
      <c r="P197" s="3"/>
      <c r="Q197" s="79"/>
    </row>
    <row r="198" spans="1:17" x14ac:dyDescent="0.3">
      <c r="A198" s="3"/>
      <c r="B198" s="3"/>
      <c r="C198" s="3"/>
      <c r="D198" s="3"/>
      <c r="E198" s="45"/>
      <c r="F198" s="45"/>
      <c r="G198" s="45"/>
      <c r="H198" s="45"/>
      <c r="I198" s="45"/>
      <c r="J198" s="45"/>
      <c r="K198" s="45"/>
      <c r="L198" s="3"/>
      <c r="M198" s="45"/>
      <c r="N198" s="45"/>
      <c r="O198" s="45"/>
      <c r="P198" s="3"/>
      <c r="Q198" s="79"/>
    </row>
    <row r="199" spans="1:17" x14ac:dyDescent="0.3">
      <c r="A199" s="3"/>
      <c r="B199" s="3"/>
      <c r="C199" s="3"/>
      <c r="D199" s="3"/>
      <c r="E199" s="45"/>
      <c r="F199" s="45"/>
      <c r="G199" s="45"/>
      <c r="H199" s="45"/>
      <c r="I199" s="45"/>
      <c r="J199" s="45"/>
      <c r="K199" s="45"/>
      <c r="L199" s="3"/>
      <c r="M199" s="45"/>
      <c r="N199" s="45"/>
      <c r="O199" s="45"/>
      <c r="P199" s="3"/>
      <c r="Q199" s="79"/>
    </row>
    <row r="200" spans="1:17" x14ac:dyDescent="0.3">
      <c r="A200" s="3"/>
      <c r="B200" s="3"/>
      <c r="C200" s="3"/>
      <c r="D200" s="3"/>
      <c r="E200" s="45"/>
      <c r="F200" s="45"/>
      <c r="G200" s="45"/>
      <c r="H200" s="45"/>
      <c r="I200" s="45"/>
      <c r="J200" s="45"/>
      <c r="K200" s="45"/>
      <c r="L200" s="3"/>
      <c r="M200" s="45"/>
      <c r="N200" s="45"/>
      <c r="O200" s="45"/>
      <c r="P200" s="3"/>
      <c r="Q200" s="79"/>
    </row>
    <row r="201" spans="1:17" x14ac:dyDescent="0.3">
      <c r="A201" s="3"/>
      <c r="B201" s="3"/>
      <c r="C201" s="3"/>
      <c r="D201" s="3"/>
      <c r="E201" s="45"/>
      <c r="F201" s="45"/>
      <c r="G201" s="45"/>
      <c r="H201" s="45"/>
      <c r="I201" s="45"/>
      <c r="J201" s="45"/>
      <c r="K201" s="45"/>
      <c r="L201" s="3"/>
      <c r="M201" s="45"/>
      <c r="N201" s="45"/>
      <c r="O201" s="45"/>
      <c r="P201" s="3"/>
      <c r="Q201" s="79"/>
    </row>
    <row r="202" spans="1:17" x14ac:dyDescent="0.3">
      <c r="A202" s="3"/>
      <c r="B202" s="3"/>
      <c r="C202" s="3"/>
      <c r="D202" s="3"/>
      <c r="E202" s="45"/>
      <c r="F202" s="45"/>
      <c r="G202" s="45"/>
      <c r="H202" s="45"/>
      <c r="I202" s="45"/>
      <c r="J202" s="45"/>
      <c r="K202" s="45"/>
      <c r="L202" s="3"/>
      <c r="M202" s="45"/>
      <c r="N202" s="45"/>
      <c r="O202" s="45"/>
      <c r="P202" s="3"/>
      <c r="Q202" s="79"/>
    </row>
    <row r="203" spans="1:17" x14ac:dyDescent="0.3">
      <c r="A203" s="3"/>
      <c r="B203" s="3"/>
      <c r="C203" s="3"/>
      <c r="D203" s="3"/>
      <c r="E203" s="45"/>
      <c r="F203" s="45"/>
      <c r="G203" s="45"/>
      <c r="H203" s="45"/>
      <c r="I203" s="45"/>
      <c r="J203" s="45"/>
      <c r="K203" s="45"/>
      <c r="L203" s="3"/>
      <c r="M203" s="45"/>
      <c r="N203" s="45"/>
      <c r="O203" s="45"/>
      <c r="P203" s="3"/>
      <c r="Q203" s="79"/>
    </row>
    <row r="204" spans="1:17" x14ac:dyDescent="0.3">
      <c r="A204" s="3"/>
      <c r="B204" s="3"/>
      <c r="C204" s="3"/>
      <c r="D204" s="3"/>
      <c r="E204" s="45"/>
      <c r="F204" s="45"/>
      <c r="G204" s="45"/>
      <c r="H204" s="45"/>
      <c r="I204" s="45"/>
      <c r="J204" s="45"/>
      <c r="K204" s="45"/>
      <c r="L204" s="3"/>
      <c r="M204" s="45"/>
      <c r="N204" s="45"/>
      <c r="O204" s="45"/>
      <c r="P204" s="3"/>
      <c r="Q204" s="79"/>
    </row>
    <row r="205" spans="1:17" x14ac:dyDescent="0.3">
      <c r="A205" s="3"/>
      <c r="B205" s="3"/>
      <c r="C205" s="3"/>
      <c r="D205" s="3"/>
      <c r="E205" s="45"/>
      <c r="F205" s="45"/>
      <c r="G205" s="45"/>
      <c r="H205" s="45"/>
      <c r="I205" s="45"/>
      <c r="J205" s="45"/>
      <c r="K205" s="45"/>
      <c r="L205" s="3"/>
      <c r="M205" s="45"/>
      <c r="N205" s="45"/>
      <c r="O205" s="45"/>
      <c r="P205" s="3"/>
      <c r="Q205" s="79"/>
    </row>
    <row r="206" spans="1:17" x14ac:dyDescent="0.3">
      <c r="A206" s="3"/>
      <c r="B206" s="3"/>
      <c r="C206" s="3"/>
      <c r="D206" s="3"/>
      <c r="E206" s="45"/>
      <c r="F206" s="45"/>
      <c r="G206" s="45"/>
      <c r="H206" s="45"/>
      <c r="I206" s="45"/>
      <c r="J206" s="45"/>
      <c r="K206" s="45"/>
      <c r="L206" s="3"/>
      <c r="M206" s="45"/>
      <c r="N206" s="45"/>
      <c r="O206" s="45"/>
      <c r="P206" s="3"/>
      <c r="Q206" s="79"/>
    </row>
    <row r="207" spans="1:17" x14ac:dyDescent="0.3">
      <c r="A207" s="3"/>
      <c r="B207" s="3"/>
      <c r="C207" s="3"/>
      <c r="D207" s="3"/>
      <c r="E207" s="45"/>
      <c r="F207" s="45"/>
      <c r="G207" s="45"/>
      <c r="H207" s="45"/>
      <c r="I207" s="45"/>
      <c r="J207" s="45"/>
      <c r="K207" s="45"/>
      <c r="L207" s="3"/>
      <c r="M207" s="45"/>
      <c r="N207" s="45"/>
      <c r="O207" s="45"/>
      <c r="P207" s="3"/>
      <c r="Q207" s="79"/>
    </row>
    <row r="208" spans="1:17" x14ac:dyDescent="0.3">
      <c r="A208" s="3"/>
      <c r="B208" s="3"/>
      <c r="C208" s="3"/>
      <c r="D208" s="3"/>
      <c r="E208" s="45"/>
      <c r="F208" s="45"/>
      <c r="G208" s="45"/>
      <c r="H208" s="45"/>
      <c r="I208" s="45"/>
      <c r="J208" s="45"/>
      <c r="K208" s="45"/>
      <c r="L208" s="3"/>
      <c r="M208" s="45"/>
      <c r="N208" s="45"/>
      <c r="O208" s="45"/>
      <c r="P208" s="3"/>
      <c r="Q208" s="79"/>
    </row>
    <row r="209" spans="1:17" x14ac:dyDescent="0.3">
      <c r="A209" s="3"/>
      <c r="B209" s="3"/>
      <c r="C209" s="3"/>
      <c r="D209" s="3"/>
      <c r="E209" s="45"/>
      <c r="F209" s="45"/>
      <c r="G209" s="45"/>
      <c r="H209" s="45"/>
      <c r="I209" s="45"/>
      <c r="J209" s="45"/>
      <c r="K209" s="45"/>
      <c r="L209" s="3"/>
      <c r="M209" s="45"/>
      <c r="N209" s="45"/>
      <c r="O209" s="45"/>
      <c r="P209" s="3"/>
      <c r="Q209" s="79"/>
    </row>
    <row r="210" spans="1:17" x14ac:dyDescent="0.3">
      <c r="A210" s="3"/>
      <c r="B210" s="3"/>
      <c r="C210" s="3"/>
      <c r="D210" s="3"/>
      <c r="E210" s="45"/>
      <c r="F210" s="45"/>
      <c r="G210" s="45"/>
      <c r="H210" s="45"/>
      <c r="I210" s="45"/>
      <c r="J210" s="45"/>
      <c r="K210" s="45"/>
      <c r="L210" s="3"/>
      <c r="M210" s="45"/>
      <c r="N210" s="45"/>
      <c r="O210" s="45"/>
      <c r="P210" s="3"/>
      <c r="Q210" s="79"/>
    </row>
    <row r="211" spans="1:17" x14ac:dyDescent="0.3">
      <c r="A211" s="3"/>
      <c r="B211" s="3"/>
      <c r="C211" s="3"/>
      <c r="D211" s="3"/>
      <c r="E211" s="45"/>
      <c r="F211" s="45"/>
      <c r="G211" s="45"/>
      <c r="H211" s="45"/>
      <c r="I211" s="45"/>
      <c r="J211" s="45"/>
      <c r="K211" s="45"/>
      <c r="L211" s="3"/>
      <c r="M211" s="45"/>
      <c r="N211" s="45"/>
      <c r="O211" s="45"/>
      <c r="P211" s="3"/>
      <c r="Q211" s="79"/>
    </row>
    <row r="212" spans="1:17" x14ac:dyDescent="0.3">
      <c r="A212" s="3"/>
      <c r="B212" s="3"/>
      <c r="C212" s="3"/>
      <c r="D212" s="3"/>
      <c r="E212" s="45"/>
      <c r="F212" s="45"/>
      <c r="G212" s="45"/>
      <c r="H212" s="45"/>
      <c r="I212" s="45"/>
      <c r="J212" s="45"/>
      <c r="K212" s="45"/>
      <c r="L212" s="3"/>
      <c r="M212" s="45"/>
      <c r="N212" s="45"/>
      <c r="O212" s="45"/>
      <c r="P212" s="3"/>
      <c r="Q212" s="79"/>
    </row>
    <row r="213" spans="1:17" x14ac:dyDescent="0.3">
      <c r="A213" s="3"/>
      <c r="B213" s="3"/>
      <c r="C213" s="3"/>
      <c r="D213" s="3"/>
      <c r="E213" s="45"/>
      <c r="F213" s="45"/>
      <c r="G213" s="45"/>
      <c r="H213" s="45"/>
      <c r="I213" s="45"/>
      <c r="J213" s="45"/>
      <c r="K213" s="45"/>
      <c r="L213" s="3"/>
      <c r="M213" s="45"/>
      <c r="N213" s="45"/>
      <c r="O213" s="45"/>
      <c r="P213" s="3"/>
      <c r="Q213" s="79"/>
    </row>
    <row r="214" spans="1:17" x14ac:dyDescent="0.3">
      <c r="A214" s="3"/>
      <c r="B214" s="3"/>
      <c r="C214" s="3"/>
      <c r="D214" s="3"/>
      <c r="E214" s="45"/>
      <c r="F214" s="45"/>
      <c r="G214" s="45"/>
      <c r="H214" s="45"/>
      <c r="I214" s="45"/>
      <c r="J214" s="45"/>
      <c r="K214" s="45"/>
      <c r="L214" s="3"/>
      <c r="M214" s="45"/>
      <c r="N214" s="45"/>
      <c r="O214" s="45"/>
      <c r="P214" s="3"/>
      <c r="Q214" s="79"/>
    </row>
    <row r="215" spans="1:17" x14ac:dyDescent="0.3">
      <c r="A215" s="3"/>
      <c r="B215" s="3"/>
      <c r="C215" s="3"/>
      <c r="D215" s="3"/>
      <c r="E215" s="45"/>
      <c r="F215" s="45"/>
      <c r="G215" s="45"/>
      <c r="H215" s="45"/>
      <c r="I215" s="45"/>
      <c r="J215" s="45"/>
      <c r="K215" s="45"/>
      <c r="L215" s="3"/>
      <c r="M215" s="45"/>
      <c r="N215" s="45"/>
      <c r="O215" s="45"/>
      <c r="P215" s="3"/>
      <c r="Q215" s="79"/>
    </row>
    <row r="216" spans="1:17" x14ac:dyDescent="0.3">
      <c r="A216" s="3"/>
      <c r="B216" s="3"/>
      <c r="C216" s="3"/>
      <c r="D216" s="3"/>
      <c r="E216" s="45"/>
      <c r="F216" s="45"/>
      <c r="G216" s="45"/>
      <c r="H216" s="45"/>
      <c r="I216" s="45"/>
      <c r="J216" s="45"/>
      <c r="K216" s="45"/>
      <c r="L216" s="3"/>
      <c r="M216" s="45"/>
      <c r="N216" s="45"/>
      <c r="O216" s="45"/>
      <c r="P216" s="3"/>
      <c r="Q216" s="79"/>
    </row>
    <row r="217" spans="1:17" x14ac:dyDescent="0.3">
      <c r="A217" s="3"/>
      <c r="B217" s="3"/>
      <c r="C217" s="3"/>
      <c r="D217" s="3"/>
      <c r="E217" s="45"/>
      <c r="F217" s="45"/>
      <c r="G217" s="45"/>
      <c r="H217" s="45"/>
      <c r="I217" s="45"/>
      <c r="J217" s="45"/>
      <c r="K217" s="45"/>
      <c r="L217" s="3"/>
      <c r="M217" s="45"/>
      <c r="N217" s="45"/>
      <c r="O217" s="45"/>
      <c r="P217" s="3"/>
      <c r="Q217" s="79"/>
    </row>
    <row r="218" spans="1:17" x14ac:dyDescent="0.3">
      <c r="A218" s="3"/>
      <c r="B218" s="3"/>
      <c r="C218" s="3"/>
      <c r="D218" s="3"/>
      <c r="E218" s="45"/>
      <c r="F218" s="45"/>
      <c r="G218" s="45"/>
      <c r="H218" s="45"/>
      <c r="I218" s="45"/>
      <c r="J218" s="45"/>
      <c r="K218" s="45"/>
      <c r="L218" s="3"/>
      <c r="M218" s="45"/>
      <c r="N218" s="45"/>
      <c r="O218" s="45"/>
      <c r="P218" s="3"/>
      <c r="Q218" s="79"/>
    </row>
    <row r="219" spans="1:17" x14ac:dyDescent="0.3">
      <c r="A219" s="3"/>
      <c r="B219" s="3"/>
      <c r="C219" s="3"/>
      <c r="D219" s="3"/>
      <c r="E219" s="45"/>
      <c r="F219" s="45"/>
      <c r="G219" s="45"/>
      <c r="H219" s="45"/>
      <c r="I219" s="45"/>
      <c r="J219" s="45"/>
      <c r="K219" s="45"/>
      <c r="L219" s="3"/>
      <c r="M219" s="45"/>
      <c r="N219" s="45"/>
      <c r="O219" s="45"/>
      <c r="P219" s="3"/>
      <c r="Q219" s="79"/>
    </row>
    <row r="220" spans="1:17" x14ac:dyDescent="0.3">
      <c r="A220" s="3"/>
      <c r="B220" s="3"/>
      <c r="C220" s="3"/>
      <c r="D220" s="3"/>
      <c r="E220" s="45"/>
      <c r="F220" s="45"/>
      <c r="G220" s="45"/>
      <c r="H220" s="45"/>
      <c r="I220" s="45"/>
      <c r="J220" s="45"/>
      <c r="K220" s="45"/>
      <c r="L220" s="3"/>
      <c r="M220" s="45"/>
      <c r="N220" s="45"/>
      <c r="O220" s="45"/>
      <c r="P220" s="3"/>
      <c r="Q220" s="79"/>
    </row>
    <row r="221" spans="1:17" x14ac:dyDescent="0.3">
      <c r="A221" s="3"/>
      <c r="B221" s="3"/>
      <c r="C221" s="3"/>
      <c r="D221" s="3"/>
      <c r="E221" s="45"/>
      <c r="F221" s="45"/>
      <c r="G221" s="45"/>
      <c r="H221" s="45"/>
      <c r="I221" s="45"/>
      <c r="J221" s="45"/>
      <c r="K221" s="45"/>
      <c r="L221" s="3"/>
      <c r="M221" s="45"/>
      <c r="N221" s="45"/>
      <c r="O221" s="45"/>
      <c r="P221" s="3"/>
      <c r="Q221" s="79"/>
    </row>
    <row r="222" spans="1:17" x14ac:dyDescent="0.3">
      <c r="A222" s="3"/>
      <c r="B222" s="3"/>
      <c r="C222" s="3"/>
      <c r="D222" s="3"/>
      <c r="E222" s="45"/>
      <c r="F222" s="45"/>
      <c r="G222" s="45"/>
      <c r="H222" s="45"/>
      <c r="I222" s="45"/>
      <c r="J222" s="45"/>
      <c r="K222" s="45"/>
      <c r="L222" s="3"/>
      <c r="M222" s="45"/>
      <c r="N222" s="45"/>
      <c r="O222" s="45"/>
      <c r="P222" s="3"/>
      <c r="Q222" s="79"/>
    </row>
    <row r="223" spans="1:17" x14ac:dyDescent="0.3">
      <c r="A223" s="3"/>
      <c r="B223" s="3"/>
      <c r="C223" s="3"/>
      <c r="D223" s="3"/>
      <c r="E223" s="45"/>
      <c r="F223" s="45"/>
      <c r="G223" s="45"/>
      <c r="H223" s="45"/>
      <c r="I223" s="45"/>
      <c r="J223" s="45"/>
      <c r="K223" s="45"/>
      <c r="L223" s="3"/>
      <c r="M223" s="45"/>
      <c r="N223" s="45"/>
      <c r="O223" s="45"/>
      <c r="P223" s="3"/>
      <c r="Q223" s="79"/>
    </row>
    <row r="224" spans="1:17" x14ac:dyDescent="0.3">
      <c r="A224" s="3"/>
      <c r="B224" s="3"/>
      <c r="C224" s="3"/>
      <c r="D224" s="3"/>
      <c r="E224" s="45"/>
      <c r="F224" s="45"/>
      <c r="G224" s="45"/>
      <c r="H224" s="45"/>
      <c r="I224" s="45"/>
      <c r="J224" s="45"/>
      <c r="K224" s="45"/>
      <c r="L224" s="3"/>
      <c r="M224" s="45"/>
      <c r="N224" s="45"/>
      <c r="O224" s="45"/>
      <c r="P224" s="3"/>
      <c r="Q224" s="79"/>
    </row>
    <row r="225" spans="1:17" x14ac:dyDescent="0.3">
      <c r="A225" s="3"/>
      <c r="B225" s="3"/>
      <c r="C225" s="3"/>
      <c r="D225" s="3"/>
      <c r="E225" s="45"/>
      <c r="F225" s="45"/>
      <c r="G225" s="45"/>
      <c r="H225" s="45"/>
      <c r="I225" s="45"/>
      <c r="J225" s="45"/>
      <c r="K225" s="45"/>
      <c r="L225" s="3"/>
      <c r="M225" s="45"/>
      <c r="N225" s="45"/>
      <c r="O225" s="45"/>
      <c r="P225" s="3"/>
      <c r="Q225" s="79"/>
    </row>
    <row r="226" spans="1:17" x14ac:dyDescent="0.3">
      <c r="A226" s="3"/>
      <c r="B226" s="3"/>
      <c r="C226" s="3"/>
      <c r="D226" s="3"/>
      <c r="E226" s="45"/>
      <c r="F226" s="45"/>
      <c r="G226" s="45"/>
      <c r="H226" s="45"/>
      <c r="I226" s="45"/>
      <c r="J226" s="45"/>
      <c r="K226" s="45"/>
      <c r="L226" s="3"/>
      <c r="M226" s="45"/>
      <c r="N226" s="45"/>
      <c r="O226" s="45"/>
      <c r="P226" s="3"/>
      <c r="Q226" s="79"/>
    </row>
    <row r="227" spans="1:17" x14ac:dyDescent="0.3">
      <c r="A227" s="3"/>
      <c r="B227" s="3"/>
      <c r="C227" s="3"/>
      <c r="D227" s="3"/>
      <c r="E227" s="45"/>
      <c r="F227" s="45"/>
      <c r="G227" s="45"/>
      <c r="H227" s="45"/>
      <c r="I227" s="45"/>
      <c r="J227" s="45"/>
      <c r="K227" s="45"/>
      <c r="L227" s="3"/>
      <c r="M227" s="45"/>
      <c r="N227" s="45"/>
      <c r="O227" s="45"/>
      <c r="P227" s="3"/>
      <c r="Q227" s="79"/>
    </row>
    <row r="228" spans="1:17" x14ac:dyDescent="0.3">
      <c r="A228" s="3"/>
      <c r="B228" s="3"/>
      <c r="C228" s="3"/>
      <c r="D228" s="3"/>
      <c r="E228" s="45"/>
      <c r="F228" s="45"/>
      <c r="G228" s="45"/>
      <c r="H228" s="45"/>
      <c r="I228" s="45"/>
      <c r="J228" s="45"/>
      <c r="K228" s="45"/>
      <c r="L228" s="3"/>
      <c r="M228" s="45"/>
      <c r="N228" s="45"/>
      <c r="O228" s="45"/>
      <c r="P228" s="3"/>
      <c r="Q228" s="79"/>
    </row>
    <row r="229" spans="1:17" x14ac:dyDescent="0.3">
      <c r="A229" s="3"/>
      <c r="B229" s="3"/>
      <c r="C229" s="3"/>
      <c r="D229" s="3"/>
      <c r="E229" s="45"/>
      <c r="F229" s="45"/>
      <c r="G229" s="45"/>
      <c r="H229" s="45"/>
      <c r="I229" s="45"/>
      <c r="J229" s="45"/>
      <c r="K229" s="45"/>
      <c r="L229" s="3"/>
      <c r="M229" s="45"/>
      <c r="N229" s="45"/>
      <c r="O229" s="45"/>
      <c r="P229" s="3"/>
      <c r="Q229" s="79"/>
    </row>
    <row r="230" spans="1:17" x14ac:dyDescent="0.3">
      <c r="A230" s="3"/>
      <c r="B230" s="3"/>
      <c r="C230" s="3"/>
      <c r="D230" s="3"/>
      <c r="E230" s="45"/>
      <c r="F230" s="45"/>
      <c r="G230" s="45"/>
      <c r="H230" s="45"/>
      <c r="I230" s="45"/>
      <c r="J230" s="45"/>
      <c r="K230" s="45"/>
      <c r="L230" s="3"/>
      <c r="M230" s="45"/>
      <c r="N230" s="45"/>
      <c r="O230" s="45"/>
      <c r="P230" s="3"/>
      <c r="Q230" s="79"/>
    </row>
    <row r="231" spans="1:17" x14ac:dyDescent="0.3">
      <c r="A231" s="3"/>
      <c r="B231" s="3"/>
      <c r="C231" s="3"/>
      <c r="D231" s="3"/>
      <c r="E231" s="45"/>
      <c r="F231" s="45"/>
      <c r="G231" s="45"/>
      <c r="H231" s="45"/>
      <c r="I231" s="45"/>
      <c r="J231" s="45"/>
      <c r="K231" s="45"/>
      <c r="L231" s="3"/>
      <c r="M231" s="45"/>
      <c r="N231" s="45"/>
      <c r="O231" s="45"/>
      <c r="P231" s="3"/>
      <c r="Q231" s="79"/>
    </row>
    <row r="232" spans="1:17" x14ac:dyDescent="0.3">
      <c r="A232" s="3"/>
      <c r="B232" s="3"/>
      <c r="C232" s="3"/>
      <c r="D232" s="3"/>
      <c r="E232" s="45"/>
      <c r="F232" s="45"/>
      <c r="G232" s="45"/>
      <c r="H232" s="45"/>
      <c r="I232" s="45"/>
      <c r="J232" s="45"/>
      <c r="K232" s="45"/>
      <c r="L232" s="3"/>
      <c r="M232" s="45"/>
      <c r="N232" s="45"/>
      <c r="O232" s="45"/>
      <c r="P232" s="3"/>
      <c r="Q232" s="79"/>
    </row>
    <row r="233" spans="1:17" x14ac:dyDescent="0.3">
      <c r="A233" s="3"/>
      <c r="B233" s="3"/>
      <c r="C233" s="3"/>
      <c r="D233" s="3"/>
      <c r="E233" s="45"/>
      <c r="F233" s="45"/>
      <c r="G233" s="45"/>
      <c r="H233" s="45"/>
      <c r="I233" s="45"/>
      <c r="J233" s="45"/>
      <c r="K233" s="45"/>
      <c r="L233" s="3"/>
      <c r="M233" s="45"/>
      <c r="N233" s="45"/>
      <c r="O233" s="45"/>
      <c r="P233" s="3"/>
      <c r="Q233" s="79"/>
    </row>
    <row r="234" spans="1:17" x14ac:dyDescent="0.3">
      <c r="A234" s="3"/>
      <c r="B234" s="3"/>
      <c r="C234" s="3"/>
      <c r="D234" s="3"/>
      <c r="E234" s="45"/>
      <c r="F234" s="45"/>
      <c r="G234" s="45"/>
      <c r="H234" s="45"/>
      <c r="I234" s="45"/>
      <c r="J234" s="45"/>
      <c r="K234" s="45"/>
      <c r="L234" s="3"/>
      <c r="M234" s="45"/>
      <c r="N234" s="45"/>
      <c r="O234" s="45"/>
      <c r="P234" s="3"/>
      <c r="Q234" s="79"/>
    </row>
    <row r="235" spans="1:17" x14ac:dyDescent="0.3">
      <c r="A235" s="3"/>
      <c r="B235" s="3"/>
      <c r="C235" s="3"/>
      <c r="D235" s="3"/>
      <c r="E235" s="45"/>
      <c r="F235" s="45"/>
      <c r="G235" s="45"/>
      <c r="H235" s="45"/>
      <c r="I235" s="45"/>
      <c r="J235" s="45"/>
      <c r="K235" s="45"/>
      <c r="L235" s="3"/>
      <c r="M235" s="45"/>
      <c r="N235" s="45"/>
      <c r="O235" s="45"/>
      <c r="P235" s="3"/>
      <c r="Q235" s="79"/>
    </row>
    <row r="236" spans="1:17" x14ac:dyDescent="0.3">
      <c r="A236" s="3"/>
      <c r="B236" s="3"/>
      <c r="C236" s="3"/>
      <c r="D236" s="3"/>
      <c r="E236" s="45"/>
      <c r="F236" s="45"/>
      <c r="G236" s="45"/>
      <c r="H236" s="45"/>
      <c r="I236" s="45"/>
      <c r="J236" s="45"/>
      <c r="K236" s="45"/>
      <c r="L236" s="3"/>
      <c r="M236" s="45"/>
      <c r="N236" s="45"/>
      <c r="O236" s="45"/>
      <c r="P236" s="3"/>
      <c r="Q236" s="79"/>
    </row>
    <row r="237" spans="1:17" x14ac:dyDescent="0.3">
      <c r="A237" s="3"/>
      <c r="B237" s="3"/>
      <c r="C237" s="3"/>
      <c r="D237" s="3"/>
      <c r="E237" s="45"/>
      <c r="F237" s="45"/>
      <c r="G237" s="45"/>
      <c r="H237" s="45"/>
      <c r="I237" s="45"/>
      <c r="J237" s="45"/>
      <c r="K237" s="45"/>
      <c r="L237" s="3"/>
      <c r="M237" s="45"/>
      <c r="N237" s="45"/>
      <c r="O237" s="45"/>
      <c r="P237" s="3"/>
      <c r="Q237" s="79"/>
    </row>
    <row r="238" spans="1:17" x14ac:dyDescent="0.3">
      <c r="A238" s="3"/>
      <c r="B238" s="3"/>
      <c r="C238" s="3"/>
      <c r="D238" s="3"/>
      <c r="E238" s="45"/>
      <c r="F238" s="45"/>
      <c r="G238" s="45"/>
      <c r="H238" s="45"/>
      <c r="I238" s="45"/>
      <c r="J238" s="45"/>
      <c r="K238" s="45"/>
      <c r="L238" s="3"/>
      <c r="M238" s="45"/>
      <c r="N238" s="45"/>
      <c r="O238" s="45"/>
      <c r="P238" s="3"/>
      <c r="Q238" s="79"/>
    </row>
    <row r="239" spans="1:17" x14ac:dyDescent="0.3">
      <c r="A239" s="3"/>
      <c r="B239" s="3"/>
      <c r="C239" s="3"/>
      <c r="D239" s="3"/>
      <c r="E239" s="45"/>
      <c r="F239" s="45"/>
      <c r="G239" s="45"/>
      <c r="H239" s="45"/>
      <c r="I239" s="45"/>
      <c r="J239" s="45"/>
      <c r="K239" s="45"/>
      <c r="L239" s="3"/>
      <c r="M239" s="45"/>
      <c r="N239" s="45"/>
      <c r="O239" s="45"/>
      <c r="P239" s="3"/>
      <c r="Q239" s="79"/>
    </row>
    <row r="240" spans="1:17" x14ac:dyDescent="0.3">
      <c r="A240" s="3"/>
      <c r="B240" s="3"/>
      <c r="C240" s="3"/>
      <c r="D240" s="3"/>
      <c r="E240" s="45"/>
      <c r="F240" s="45"/>
      <c r="G240" s="45"/>
      <c r="H240" s="45"/>
      <c r="I240" s="45"/>
      <c r="J240" s="45"/>
      <c r="K240" s="45"/>
      <c r="L240" s="3"/>
      <c r="M240" s="45"/>
      <c r="N240" s="45"/>
      <c r="O240" s="45"/>
      <c r="P240" s="3"/>
      <c r="Q240" s="79"/>
    </row>
    <row r="241" spans="1:17" x14ac:dyDescent="0.3">
      <c r="A241" s="3"/>
      <c r="B241" s="3"/>
      <c r="C241" s="3"/>
      <c r="D241" s="3"/>
      <c r="E241" s="45"/>
      <c r="F241" s="45"/>
      <c r="G241" s="45"/>
      <c r="H241" s="45"/>
      <c r="I241" s="45"/>
      <c r="J241" s="45"/>
      <c r="K241" s="45"/>
      <c r="L241" s="3"/>
      <c r="M241" s="45"/>
      <c r="N241" s="45"/>
      <c r="O241" s="45"/>
      <c r="P241" s="3"/>
      <c r="Q241" s="79"/>
    </row>
    <row r="242" spans="1:17" x14ac:dyDescent="0.3">
      <c r="A242" s="3"/>
      <c r="B242" s="3"/>
      <c r="C242" s="3"/>
      <c r="D242" s="3"/>
      <c r="E242" s="45"/>
      <c r="F242" s="45"/>
      <c r="G242" s="45"/>
      <c r="H242" s="45"/>
      <c r="I242" s="45"/>
      <c r="J242" s="45"/>
      <c r="K242" s="45"/>
      <c r="L242" s="3"/>
      <c r="M242" s="45"/>
      <c r="N242" s="45"/>
      <c r="O242" s="45"/>
      <c r="P242" s="3"/>
      <c r="Q242" s="79"/>
    </row>
    <row r="243" spans="1:17" x14ac:dyDescent="0.3">
      <c r="A243" s="3"/>
      <c r="B243" s="3"/>
      <c r="C243" s="3"/>
      <c r="D243" s="3"/>
      <c r="E243" s="45"/>
      <c r="F243" s="45"/>
      <c r="G243" s="45"/>
      <c r="H243" s="45"/>
      <c r="I243" s="45"/>
      <c r="J243" s="45"/>
      <c r="K243" s="45"/>
      <c r="L243" s="3"/>
      <c r="M243" s="45"/>
      <c r="N243" s="45"/>
      <c r="O243" s="45"/>
      <c r="P243" s="3"/>
      <c r="Q243" s="79"/>
    </row>
    <row r="244" spans="1:17" x14ac:dyDescent="0.3">
      <c r="A244" s="3"/>
      <c r="B244" s="3"/>
      <c r="C244" s="3"/>
      <c r="D244" s="3"/>
      <c r="E244" s="45"/>
      <c r="F244" s="45"/>
      <c r="G244" s="45"/>
      <c r="H244" s="45"/>
      <c r="I244" s="45"/>
      <c r="J244" s="45"/>
      <c r="K244" s="45"/>
      <c r="L244" s="3"/>
      <c r="M244" s="45"/>
      <c r="N244" s="45"/>
      <c r="O244" s="45"/>
      <c r="P244" s="3"/>
      <c r="Q244" s="79"/>
    </row>
    <row r="245" spans="1:17" x14ac:dyDescent="0.3">
      <c r="A245" s="3"/>
      <c r="B245" s="3"/>
      <c r="C245" s="3"/>
      <c r="D245" s="3"/>
      <c r="E245" s="45"/>
      <c r="F245" s="45"/>
      <c r="G245" s="45"/>
      <c r="H245" s="45"/>
      <c r="I245" s="45"/>
      <c r="J245" s="45"/>
      <c r="K245" s="45"/>
      <c r="L245" s="3"/>
      <c r="M245" s="45"/>
      <c r="N245" s="45"/>
      <c r="O245" s="45"/>
      <c r="P245" s="3"/>
      <c r="Q245" s="79"/>
    </row>
    <row r="246" spans="1:17" x14ac:dyDescent="0.3">
      <c r="A246" s="3"/>
      <c r="B246" s="3"/>
      <c r="C246" s="3"/>
      <c r="D246" s="3"/>
      <c r="E246" s="45"/>
      <c r="F246" s="45"/>
      <c r="G246" s="45"/>
      <c r="H246" s="45"/>
      <c r="I246" s="45"/>
      <c r="J246" s="45"/>
      <c r="K246" s="45"/>
      <c r="L246" s="3"/>
      <c r="M246" s="45"/>
      <c r="N246" s="45"/>
      <c r="O246" s="45"/>
      <c r="P246" s="3"/>
      <c r="Q246" s="79"/>
    </row>
    <row r="247" spans="1:17" x14ac:dyDescent="0.3">
      <c r="A247" s="3"/>
      <c r="B247" s="3"/>
      <c r="C247" s="3"/>
      <c r="D247" s="3"/>
      <c r="E247" s="45"/>
      <c r="F247" s="45"/>
      <c r="G247" s="45"/>
      <c r="H247" s="45"/>
      <c r="I247" s="45"/>
      <c r="J247" s="45"/>
      <c r="K247" s="45"/>
      <c r="L247" s="3"/>
      <c r="M247" s="45"/>
      <c r="N247" s="45"/>
      <c r="O247" s="45"/>
      <c r="P247" s="3"/>
      <c r="Q247" s="79"/>
    </row>
    <row r="248" spans="1:17" x14ac:dyDescent="0.3">
      <c r="A248" s="3"/>
      <c r="B248" s="3"/>
      <c r="C248" s="3"/>
      <c r="D248" s="3"/>
      <c r="E248" s="45"/>
      <c r="F248" s="45"/>
      <c r="G248" s="45"/>
      <c r="H248" s="45"/>
      <c r="I248" s="45"/>
      <c r="J248" s="45"/>
      <c r="K248" s="45"/>
      <c r="L248" s="3"/>
      <c r="M248" s="45"/>
      <c r="N248" s="45"/>
      <c r="O248" s="45"/>
      <c r="P248" s="3"/>
      <c r="Q248" s="79"/>
    </row>
    <row r="249" spans="1:17" x14ac:dyDescent="0.3">
      <c r="A249" s="3"/>
      <c r="B249" s="3"/>
      <c r="C249" s="3"/>
      <c r="D249" s="3"/>
      <c r="E249" s="45"/>
      <c r="F249" s="45"/>
      <c r="G249" s="45"/>
      <c r="H249" s="45"/>
      <c r="I249" s="45"/>
      <c r="J249" s="45"/>
      <c r="K249" s="45"/>
      <c r="L249" s="3"/>
      <c r="M249" s="45"/>
      <c r="N249" s="45"/>
      <c r="O249" s="45"/>
      <c r="P249" s="3"/>
      <c r="Q249" s="79"/>
    </row>
    <row r="250" spans="1:17" x14ac:dyDescent="0.3">
      <c r="A250" s="3"/>
      <c r="B250" s="3"/>
      <c r="C250" s="3"/>
      <c r="D250" s="3"/>
      <c r="E250" s="45"/>
      <c r="F250" s="45"/>
      <c r="G250" s="45"/>
      <c r="H250" s="45"/>
      <c r="I250" s="45"/>
      <c r="J250" s="45"/>
      <c r="K250" s="45"/>
      <c r="L250" s="3"/>
      <c r="M250" s="45"/>
      <c r="N250" s="45"/>
      <c r="O250" s="45"/>
      <c r="P250" s="3"/>
      <c r="Q250" s="79"/>
    </row>
    <row r="251" spans="1:17" x14ac:dyDescent="0.3">
      <c r="A251" s="3"/>
      <c r="B251" s="3"/>
      <c r="C251" s="3"/>
      <c r="D251" s="3"/>
      <c r="E251" s="45"/>
      <c r="F251" s="45"/>
      <c r="G251" s="45"/>
      <c r="H251" s="45"/>
      <c r="I251" s="45"/>
      <c r="J251" s="45"/>
      <c r="K251" s="45"/>
      <c r="L251" s="3"/>
      <c r="M251" s="45"/>
      <c r="N251" s="45"/>
      <c r="O251" s="45"/>
      <c r="P251" s="3"/>
      <c r="Q251" s="79"/>
    </row>
    <row r="252" spans="1:17" x14ac:dyDescent="0.3">
      <c r="A252" s="3"/>
      <c r="B252" s="3"/>
      <c r="C252" s="3"/>
      <c r="D252" s="3"/>
      <c r="E252" s="45"/>
      <c r="F252" s="45"/>
      <c r="G252" s="45"/>
      <c r="H252" s="45"/>
      <c r="I252" s="45"/>
      <c r="J252" s="45"/>
      <c r="K252" s="45"/>
      <c r="L252" s="3"/>
      <c r="M252" s="45"/>
      <c r="N252" s="45"/>
      <c r="O252" s="45"/>
      <c r="P252" s="3"/>
      <c r="Q252" s="79"/>
    </row>
    <row r="253" spans="1:17" x14ac:dyDescent="0.3">
      <c r="A253" s="3"/>
      <c r="B253" s="3"/>
      <c r="C253" s="3"/>
      <c r="D253" s="3"/>
      <c r="E253" s="45"/>
      <c r="F253" s="45"/>
      <c r="G253" s="45"/>
      <c r="H253" s="45"/>
      <c r="I253" s="45"/>
      <c r="J253" s="45"/>
      <c r="K253" s="45"/>
      <c r="L253" s="3"/>
      <c r="M253" s="45"/>
      <c r="N253" s="45"/>
      <c r="O253" s="45"/>
      <c r="P253" s="3"/>
      <c r="Q253" s="79"/>
    </row>
    <row r="254" spans="1:17" x14ac:dyDescent="0.3">
      <c r="A254" s="3"/>
      <c r="B254" s="3"/>
      <c r="C254" s="3"/>
      <c r="D254" s="3"/>
      <c r="E254" s="45"/>
      <c r="F254" s="45"/>
      <c r="G254" s="45"/>
      <c r="H254" s="45"/>
      <c r="I254" s="45"/>
      <c r="J254" s="45"/>
      <c r="K254" s="45"/>
      <c r="L254" s="3"/>
      <c r="M254" s="45"/>
      <c r="N254" s="45"/>
      <c r="O254" s="45"/>
      <c r="P254" s="3"/>
      <c r="Q254" s="79"/>
    </row>
    <row r="255" spans="1:17" x14ac:dyDescent="0.3">
      <c r="A255" s="3"/>
      <c r="B255" s="3"/>
      <c r="C255" s="3"/>
      <c r="D255" s="3"/>
      <c r="E255" s="45"/>
      <c r="F255" s="45"/>
      <c r="G255" s="45"/>
      <c r="H255" s="45"/>
      <c r="I255" s="45"/>
      <c r="J255" s="45"/>
      <c r="K255" s="45"/>
      <c r="L255" s="3"/>
      <c r="M255" s="45"/>
      <c r="N255" s="45"/>
      <c r="O255" s="45"/>
      <c r="P255" s="3"/>
      <c r="Q255" s="79"/>
    </row>
    <row r="256" spans="1:17" x14ac:dyDescent="0.3">
      <c r="A256" s="3"/>
      <c r="B256" s="3"/>
      <c r="C256" s="3"/>
      <c r="D256" s="3"/>
      <c r="E256" s="45"/>
      <c r="F256" s="45"/>
      <c r="G256" s="45"/>
      <c r="H256" s="45"/>
      <c r="I256" s="45"/>
      <c r="J256" s="45"/>
      <c r="K256" s="45"/>
      <c r="L256" s="3"/>
      <c r="M256" s="45"/>
      <c r="N256" s="45"/>
      <c r="O256" s="45"/>
      <c r="P256" s="3"/>
      <c r="Q256" s="79"/>
    </row>
    <row r="257" spans="1:17" x14ac:dyDescent="0.3">
      <c r="A257" s="3"/>
      <c r="B257" s="3"/>
      <c r="C257" s="3"/>
      <c r="D257" s="3"/>
      <c r="E257" s="45"/>
      <c r="F257" s="45"/>
      <c r="G257" s="45"/>
      <c r="H257" s="45"/>
      <c r="I257" s="45"/>
      <c r="J257" s="45"/>
      <c r="K257" s="45"/>
      <c r="L257" s="3"/>
      <c r="M257" s="45"/>
      <c r="N257" s="45"/>
      <c r="O257" s="45"/>
      <c r="P257" s="3"/>
      <c r="Q257" s="79"/>
    </row>
    <row r="258" spans="1:17" x14ac:dyDescent="0.3">
      <c r="A258" s="3"/>
      <c r="B258" s="3"/>
      <c r="C258" s="3"/>
      <c r="D258" s="3"/>
      <c r="E258" s="45"/>
      <c r="F258" s="45"/>
      <c r="G258" s="45"/>
      <c r="H258" s="45"/>
      <c r="I258" s="45"/>
      <c r="J258" s="45"/>
      <c r="K258" s="45"/>
      <c r="L258" s="3"/>
      <c r="M258" s="45"/>
      <c r="N258" s="45"/>
      <c r="O258" s="45"/>
      <c r="P258" s="3"/>
      <c r="Q258" s="79"/>
    </row>
    <row r="259" spans="1:17" x14ac:dyDescent="0.3">
      <c r="A259" s="3"/>
      <c r="B259" s="3"/>
      <c r="C259" s="3"/>
      <c r="D259" s="3"/>
      <c r="E259" s="45"/>
      <c r="F259" s="45"/>
      <c r="G259" s="45"/>
      <c r="H259" s="45"/>
      <c r="I259" s="45"/>
      <c r="J259" s="45"/>
      <c r="K259" s="45"/>
      <c r="L259" s="3"/>
      <c r="M259" s="45"/>
      <c r="N259" s="45"/>
      <c r="O259" s="45"/>
      <c r="P259" s="3"/>
      <c r="Q259" s="79"/>
    </row>
    <row r="260" spans="1:17" x14ac:dyDescent="0.3">
      <c r="A260" s="3"/>
      <c r="B260" s="3"/>
      <c r="C260" s="3"/>
      <c r="D260" s="3"/>
      <c r="E260" s="45"/>
      <c r="F260" s="45"/>
      <c r="G260" s="45"/>
      <c r="H260" s="45"/>
      <c r="I260" s="45"/>
      <c r="J260" s="45"/>
      <c r="K260" s="45"/>
      <c r="L260" s="3"/>
      <c r="M260" s="45"/>
      <c r="N260" s="45"/>
      <c r="O260" s="45"/>
      <c r="P260" s="3"/>
      <c r="Q260" s="79"/>
    </row>
    <row r="261" spans="1:17" x14ac:dyDescent="0.3">
      <c r="A261" s="3"/>
      <c r="B261" s="3"/>
      <c r="C261" s="3"/>
      <c r="D261" s="3"/>
      <c r="E261" s="45"/>
      <c r="F261" s="45"/>
      <c r="G261" s="45"/>
      <c r="H261" s="45"/>
      <c r="I261" s="45"/>
      <c r="J261" s="45"/>
      <c r="K261" s="45"/>
      <c r="L261" s="3"/>
      <c r="M261" s="45"/>
      <c r="N261" s="45"/>
      <c r="O261" s="45"/>
      <c r="P261" s="3"/>
      <c r="Q261" s="79"/>
    </row>
    <row r="262" spans="1:17" x14ac:dyDescent="0.3">
      <c r="A262" s="3"/>
      <c r="B262" s="3"/>
      <c r="C262" s="3"/>
      <c r="D262" s="3"/>
      <c r="E262" s="45"/>
      <c r="F262" s="45"/>
      <c r="G262" s="45"/>
      <c r="H262" s="45"/>
      <c r="I262" s="45"/>
      <c r="J262" s="45"/>
      <c r="K262" s="45"/>
      <c r="L262" s="3"/>
      <c r="M262" s="45"/>
      <c r="N262" s="45"/>
      <c r="O262" s="45"/>
      <c r="P262" s="3"/>
      <c r="Q262" s="79"/>
    </row>
    <row r="263" spans="1:17" x14ac:dyDescent="0.3">
      <c r="A263" s="3"/>
      <c r="B263" s="3"/>
      <c r="C263" s="3"/>
      <c r="D263" s="3"/>
      <c r="E263" s="45"/>
      <c r="F263" s="45"/>
      <c r="G263" s="45"/>
      <c r="H263" s="45"/>
      <c r="I263" s="45"/>
      <c r="J263" s="45"/>
      <c r="K263" s="45"/>
      <c r="L263" s="3"/>
      <c r="M263" s="45"/>
      <c r="N263" s="45"/>
      <c r="O263" s="45"/>
      <c r="P263" s="3"/>
      <c r="Q263" s="79"/>
    </row>
    <row r="264" spans="1:17" x14ac:dyDescent="0.3">
      <c r="A264" s="3"/>
      <c r="B264" s="3"/>
      <c r="C264" s="3"/>
      <c r="D264" s="3"/>
      <c r="E264" s="45"/>
      <c r="F264" s="45"/>
      <c r="G264" s="45"/>
      <c r="H264" s="45"/>
      <c r="I264" s="45"/>
      <c r="J264" s="45"/>
      <c r="K264" s="45"/>
      <c r="L264" s="3"/>
      <c r="M264" s="45"/>
      <c r="N264" s="45"/>
      <c r="O264" s="45"/>
      <c r="P264" s="3"/>
      <c r="Q264" s="79"/>
    </row>
    <row r="265" spans="1:17" x14ac:dyDescent="0.3">
      <c r="A265" s="3"/>
      <c r="B265" s="3"/>
      <c r="C265" s="3"/>
      <c r="D265" s="3"/>
      <c r="E265" s="45"/>
      <c r="F265" s="45"/>
      <c r="G265" s="45"/>
      <c r="H265" s="45"/>
      <c r="I265" s="45"/>
      <c r="J265" s="45"/>
      <c r="K265" s="45"/>
      <c r="L265" s="3"/>
      <c r="M265" s="45"/>
      <c r="N265" s="45"/>
      <c r="O265" s="45"/>
      <c r="P265" s="3"/>
      <c r="Q265" s="79"/>
    </row>
    <row r="266" spans="1:17" x14ac:dyDescent="0.3">
      <c r="A266" s="3"/>
      <c r="B266" s="3"/>
      <c r="C266" s="3"/>
      <c r="D266" s="3"/>
      <c r="E266" s="45"/>
      <c r="F266" s="45"/>
      <c r="G266" s="45"/>
      <c r="H266" s="45"/>
      <c r="I266" s="45"/>
      <c r="J266" s="45"/>
      <c r="K266" s="45"/>
      <c r="L266" s="3"/>
      <c r="M266" s="45"/>
      <c r="N266" s="45"/>
      <c r="O266" s="45"/>
      <c r="P266" s="3"/>
      <c r="Q266" s="79"/>
    </row>
    <row r="267" spans="1:17" x14ac:dyDescent="0.3">
      <c r="A267" s="3"/>
      <c r="B267" s="3"/>
      <c r="C267" s="3"/>
      <c r="D267" s="3"/>
      <c r="E267" s="45"/>
      <c r="F267" s="45"/>
      <c r="G267" s="45"/>
      <c r="H267" s="45"/>
      <c r="I267" s="45"/>
      <c r="J267" s="45"/>
      <c r="K267" s="45"/>
      <c r="L267" s="3"/>
      <c r="M267" s="45"/>
      <c r="N267" s="45"/>
      <c r="O267" s="45"/>
      <c r="P267" s="3"/>
      <c r="Q267" s="79"/>
    </row>
    <row r="268" spans="1:17" x14ac:dyDescent="0.3">
      <c r="A268" s="3"/>
      <c r="B268" s="3"/>
      <c r="C268" s="3"/>
      <c r="D268" s="3"/>
      <c r="E268" s="45"/>
      <c r="F268" s="45"/>
      <c r="G268" s="45"/>
      <c r="H268" s="45"/>
      <c r="I268" s="45"/>
      <c r="J268" s="45"/>
      <c r="K268" s="45"/>
      <c r="L268" s="3"/>
      <c r="M268" s="45"/>
      <c r="N268" s="45"/>
      <c r="O268" s="45"/>
      <c r="P268" s="3"/>
      <c r="Q268" s="79"/>
    </row>
    <row r="269" spans="1:17" x14ac:dyDescent="0.3">
      <c r="A269" s="3"/>
      <c r="B269" s="3"/>
      <c r="C269" s="3"/>
      <c r="D269" s="3"/>
      <c r="E269" s="45"/>
      <c r="F269" s="45"/>
      <c r="G269" s="45"/>
      <c r="H269" s="45"/>
      <c r="I269" s="45"/>
      <c r="J269" s="45"/>
      <c r="K269" s="45"/>
      <c r="L269" s="3"/>
      <c r="M269" s="45"/>
      <c r="N269" s="45"/>
      <c r="O269" s="45"/>
      <c r="P269" s="3"/>
      <c r="Q269" s="79"/>
    </row>
    <row r="270" spans="1:17" x14ac:dyDescent="0.3">
      <c r="A270" s="3"/>
      <c r="B270" s="3"/>
      <c r="C270" s="3"/>
      <c r="D270" s="3"/>
      <c r="E270" s="45"/>
      <c r="F270" s="45"/>
      <c r="G270" s="45"/>
      <c r="H270" s="45"/>
      <c r="I270" s="45"/>
      <c r="J270" s="45"/>
      <c r="K270" s="45"/>
      <c r="L270" s="3"/>
      <c r="M270" s="45"/>
      <c r="N270" s="45"/>
      <c r="O270" s="45"/>
      <c r="P270" s="3"/>
      <c r="Q270" s="79"/>
    </row>
    <row r="271" spans="1:17" x14ac:dyDescent="0.3">
      <c r="A271" s="3"/>
      <c r="B271" s="3"/>
      <c r="C271" s="3"/>
      <c r="D271" s="3"/>
      <c r="E271" s="45"/>
      <c r="F271" s="45"/>
      <c r="G271" s="45"/>
      <c r="H271" s="45"/>
      <c r="I271" s="45"/>
      <c r="J271" s="45"/>
      <c r="K271" s="45"/>
      <c r="L271" s="3"/>
      <c r="M271" s="45"/>
      <c r="N271" s="45"/>
      <c r="O271" s="45"/>
      <c r="P271" s="3"/>
      <c r="Q271" s="79"/>
    </row>
    <row r="272" spans="1:17" x14ac:dyDescent="0.3">
      <c r="A272" s="3"/>
      <c r="B272" s="3"/>
      <c r="C272" s="3"/>
      <c r="D272" s="3"/>
      <c r="E272" s="45"/>
      <c r="F272" s="45"/>
      <c r="G272" s="45"/>
      <c r="H272" s="45"/>
      <c r="I272" s="45"/>
      <c r="J272" s="45"/>
      <c r="K272" s="45"/>
      <c r="L272" s="3"/>
      <c r="M272" s="45"/>
      <c r="N272" s="45"/>
      <c r="O272" s="45"/>
      <c r="P272" s="3"/>
      <c r="Q272" s="79"/>
    </row>
    <row r="273" spans="1:17" x14ac:dyDescent="0.3">
      <c r="A273" s="3"/>
      <c r="B273" s="3"/>
      <c r="C273" s="3"/>
      <c r="D273" s="3"/>
      <c r="E273" s="45"/>
      <c r="F273" s="45"/>
      <c r="G273" s="45"/>
      <c r="H273" s="45"/>
      <c r="I273" s="45"/>
      <c r="J273" s="45"/>
      <c r="K273" s="45"/>
      <c r="L273" s="3"/>
      <c r="M273" s="45"/>
      <c r="N273" s="45"/>
      <c r="O273" s="45"/>
      <c r="P273" s="3"/>
      <c r="Q273" s="79"/>
    </row>
    <row r="274" spans="1:17" x14ac:dyDescent="0.3">
      <c r="A274" s="3"/>
      <c r="B274" s="3"/>
      <c r="C274" s="3"/>
      <c r="D274" s="3"/>
      <c r="E274" s="45"/>
      <c r="F274" s="45"/>
      <c r="G274" s="45"/>
      <c r="H274" s="45"/>
      <c r="I274" s="45"/>
      <c r="J274" s="45"/>
      <c r="K274" s="45"/>
      <c r="L274" s="3"/>
      <c r="M274" s="45"/>
      <c r="N274" s="45"/>
      <c r="O274" s="45"/>
      <c r="P274" s="3"/>
      <c r="Q274" s="79"/>
    </row>
    <row r="275" spans="1:17" x14ac:dyDescent="0.3">
      <c r="A275" s="3"/>
      <c r="B275" s="3"/>
      <c r="C275" s="3"/>
      <c r="D275" s="3"/>
      <c r="E275" s="45"/>
      <c r="F275" s="45"/>
      <c r="G275" s="45"/>
      <c r="H275" s="45"/>
      <c r="I275" s="45"/>
      <c r="J275" s="45"/>
      <c r="K275" s="45"/>
      <c r="L275" s="3"/>
      <c r="M275" s="45"/>
      <c r="N275" s="45"/>
      <c r="O275" s="45"/>
      <c r="P275" s="3"/>
      <c r="Q275" s="79"/>
    </row>
    <row r="276" spans="1:17" x14ac:dyDescent="0.3">
      <c r="A276" s="3"/>
      <c r="B276" s="3"/>
      <c r="C276" s="3"/>
      <c r="D276" s="3"/>
      <c r="E276" s="45"/>
      <c r="F276" s="45"/>
      <c r="G276" s="45"/>
      <c r="H276" s="45"/>
      <c r="I276" s="45"/>
      <c r="J276" s="45"/>
      <c r="K276" s="45"/>
      <c r="L276" s="3"/>
      <c r="M276" s="45"/>
      <c r="N276" s="45"/>
      <c r="O276" s="45"/>
      <c r="P276" s="3"/>
      <c r="Q276" s="79"/>
    </row>
    <row r="277" spans="1:17" x14ac:dyDescent="0.3">
      <c r="A277" s="3"/>
      <c r="B277" s="3"/>
      <c r="C277" s="3"/>
      <c r="D277" s="3"/>
      <c r="E277" s="45"/>
      <c r="F277" s="45"/>
      <c r="G277" s="45"/>
      <c r="H277" s="45"/>
      <c r="I277" s="45"/>
      <c r="J277" s="45"/>
      <c r="K277" s="45"/>
      <c r="L277" s="3"/>
      <c r="M277" s="45"/>
      <c r="N277" s="45"/>
      <c r="O277" s="45"/>
      <c r="P277" s="3"/>
      <c r="Q277" s="79"/>
    </row>
    <row r="278" spans="1:17" x14ac:dyDescent="0.3">
      <c r="A278" s="3"/>
      <c r="B278" s="3"/>
      <c r="C278" s="3"/>
      <c r="D278" s="3"/>
      <c r="E278" s="45"/>
      <c r="F278" s="45"/>
      <c r="G278" s="45"/>
      <c r="H278" s="45"/>
      <c r="I278" s="45"/>
      <c r="J278" s="45"/>
      <c r="K278" s="45"/>
      <c r="L278" s="3"/>
      <c r="M278" s="45"/>
      <c r="N278" s="45"/>
      <c r="O278" s="45"/>
      <c r="P278" s="3"/>
      <c r="Q278" s="79"/>
    </row>
    <row r="279" spans="1:17" x14ac:dyDescent="0.3">
      <c r="A279" s="3"/>
      <c r="B279" s="3"/>
      <c r="C279" s="3"/>
      <c r="D279" s="3"/>
      <c r="E279" s="45"/>
      <c r="F279" s="45"/>
      <c r="G279" s="45"/>
      <c r="H279" s="45"/>
      <c r="I279" s="45"/>
      <c r="J279" s="45"/>
      <c r="K279" s="45"/>
      <c r="L279" s="3"/>
      <c r="M279" s="45"/>
      <c r="N279" s="45"/>
      <c r="O279" s="45"/>
      <c r="P279" s="3"/>
      <c r="Q279" s="79"/>
    </row>
    <row r="280" spans="1:17" x14ac:dyDescent="0.3">
      <c r="A280" s="3"/>
      <c r="B280" s="3"/>
      <c r="C280" s="3"/>
      <c r="D280" s="3"/>
      <c r="E280" s="45"/>
      <c r="F280" s="45"/>
      <c r="G280" s="45"/>
      <c r="H280" s="45"/>
      <c r="I280" s="45"/>
      <c r="J280" s="45"/>
      <c r="K280" s="45"/>
      <c r="L280" s="3"/>
      <c r="M280" s="45"/>
      <c r="N280" s="45"/>
      <c r="O280" s="45"/>
      <c r="P280" s="3"/>
      <c r="Q280" s="79"/>
    </row>
    <row r="281" spans="1:17" x14ac:dyDescent="0.3">
      <c r="A281" s="3"/>
      <c r="B281" s="3"/>
      <c r="C281" s="3"/>
      <c r="D281" s="3"/>
      <c r="E281" s="45"/>
      <c r="F281" s="45"/>
      <c r="G281" s="45"/>
      <c r="H281" s="45"/>
      <c r="I281" s="45"/>
      <c r="J281" s="45"/>
      <c r="K281" s="45"/>
      <c r="L281" s="3"/>
      <c r="M281" s="45"/>
      <c r="N281" s="45"/>
      <c r="O281" s="45"/>
      <c r="P281" s="3"/>
      <c r="Q281" s="79"/>
    </row>
    <row r="282" spans="1:17" x14ac:dyDescent="0.3">
      <c r="A282" s="3"/>
      <c r="B282" s="3"/>
      <c r="C282" s="3"/>
      <c r="D282" s="3"/>
      <c r="E282" s="45"/>
      <c r="F282" s="45"/>
      <c r="G282" s="45"/>
      <c r="H282" s="45"/>
      <c r="I282" s="45"/>
      <c r="J282" s="45"/>
      <c r="K282" s="45"/>
      <c r="L282" s="3"/>
      <c r="M282" s="45"/>
      <c r="N282" s="45"/>
      <c r="O282" s="45"/>
      <c r="P282" s="3"/>
      <c r="Q282" s="79"/>
    </row>
    <row r="283" spans="1:17" x14ac:dyDescent="0.3">
      <c r="A283" s="3"/>
      <c r="B283" s="3"/>
      <c r="C283" s="3"/>
      <c r="D283" s="3"/>
      <c r="E283" s="45"/>
      <c r="F283" s="45"/>
      <c r="G283" s="45"/>
      <c r="H283" s="45"/>
      <c r="I283" s="45"/>
      <c r="J283" s="45"/>
      <c r="K283" s="45"/>
      <c r="L283" s="3"/>
      <c r="M283" s="45"/>
      <c r="N283" s="45"/>
      <c r="O283" s="45"/>
      <c r="P283" s="3"/>
      <c r="Q283" s="79"/>
    </row>
    <row r="284" spans="1:17" x14ac:dyDescent="0.3">
      <c r="A284" s="3"/>
      <c r="B284" s="3"/>
      <c r="C284" s="3"/>
      <c r="D284" s="3"/>
      <c r="E284" s="45"/>
      <c r="F284" s="45"/>
      <c r="G284" s="45"/>
      <c r="H284" s="45"/>
      <c r="I284" s="45"/>
      <c r="J284" s="45"/>
      <c r="K284" s="45"/>
      <c r="L284" s="3"/>
      <c r="M284" s="45"/>
      <c r="N284" s="45"/>
      <c r="O284" s="45"/>
      <c r="P284" s="3"/>
      <c r="Q284" s="79"/>
    </row>
    <row r="285" spans="1:17" x14ac:dyDescent="0.3">
      <c r="A285" s="3"/>
      <c r="B285" s="3"/>
      <c r="C285" s="3"/>
      <c r="D285" s="3"/>
      <c r="E285" s="45"/>
      <c r="F285" s="45"/>
      <c r="G285" s="45"/>
      <c r="H285" s="45"/>
      <c r="I285" s="45"/>
      <c r="J285" s="45"/>
      <c r="K285" s="45"/>
      <c r="L285" s="3"/>
      <c r="M285" s="45"/>
      <c r="N285" s="45"/>
      <c r="O285" s="45"/>
      <c r="P285" s="3"/>
      <c r="Q285" s="79"/>
    </row>
    <row r="286" spans="1:17" x14ac:dyDescent="0.3">
      <c r="A286" s="3"/>
      <c r="B286" s="3"/>
      <c r="C286" s="3"/>
      <c r="D286" s="3"/>
      <c r="E286" s="45"/>
      <c r="F286" s="45"/>
      <c r="G286" s="45"/>
      <c r="H286" s="45"/>
      <c r="I286" s="45"/>
      <c r="J286" s="45"/>
      <c r="K286" s="45"/>
      <c r="L286" s="3"/>
      <c r="M286" s="45"/>
      <c r="N286" s="45"/>
      <c r="O286" s="45"/>
      <c r="P286" s="3"/>
      <c r="Q286" s="79"/>
    </row>
    <row r="287" spans="1:17" x14ac:dyDescent="0.3">
      <c r="A287" s="3"/>
      <c r="B287" s="3"/>
      <c r="C287" s="3"/>
      <c r="D287" s="3"/>
      <c r="E287" s="45"/>
      <c r="F287" s="45"/>
      <c r="G287" s="45"/>
      <c r="H287" s="45"/>
      <c r="I287" s="45"/>
      <c r="J287" s="45"/>
      <c r="K287" s="45"/>
      <c r="L287" s="3"/>
      <c r="M287" s="45"/>
      <c r="N287" s="45"/>
      <c r="O287" s="45"/>
      <c r="P287" s="3"/>
      <c r="Q287" s="79"/>
    </row>
    <row r="288" spans="1:17" x14ac:dyDescent="0.3">
      <c r="A288" s="3"/>
      <c r="B288" s="3"/>
      <c r="C288" s="3"/>
      <c r="D288" s="3"/>
      <c r="E288" s="45"/>
      <c r="F288" s="45"/>
      <c r="G288" s="45"/>
      <c r="H288" s="45"/>
      <c r="I288" s="45"/>
      <c r="J288" s="45"/>
      <c r="K288" s="45"/>
      <c r="L288" s="3"/>
      <c r="M288" s="45"/>
      <c r="N288" s="45"/>
      <c r="O288" s="45"/>
      <c r="P288" s="3"/>
      <c r="Q288" s="79"/>
    </row>
    <row r="289" spans="1:17" x14ac:dyDescent="0.3">
      <c r="A289" s="3"/>
      <c r="B289" s="3"/>
      <c r="C289" s="3"/>
      <c r="D289" s="3"/>
      <c r="E289" s="45"/>
      <c r="F289" s="45"/>
      <c r="G289" s="45"/>
      <c r="H289" s="45"/>
      <c r="I289" s="45"/>
      <c r="J289" s="45"/>
      <c r="K289" s="45"/>
      <c r="L289" s="3"/>
      <c r="M289" s="45"/>
      <c r="N289" s="45"/>
      <c r="O289" s="45"/>
      <c r="P289" s="3"/>
      <c r="Q289" s="79"/>
    </row>
    <row r="290" spans="1:17" x14ac:dyDescent="0.3">
      <c r="A290" s="3"/>
      <c r="B290" s="3"/>
      <c r="C290" s="3"/>
      <c r="D290" s="3"/>
      <c r="E290" s="45"/>
      <c r="F290" s="45"/>
      <c r="G290" s="45"/>
      <c r="H290" s="45"/>
      <c r="I290" s="45"/>
      <c r="J290" s="45"/>
      <c r="K290" s="45"/>
      <c r="L290" s="3"/>
      <c r="M290" s="45"/>
      <c r="N290" s="45"/>
      <c r="O290" s="45"/>
      <c r="P290" s="3"/>
      <c r="Q290" s="79"/>
    </row>
    <row r="291" spans="1:17" x14ac:dyDescent="0.3">
      <c r="A291" s="3"/>
      <c r="B291" s="3"/>
      <c r="C291" s="3"/>
      <c r="D291" s="3"/>
      <c r="E291" s="45"/>
      <c r="F291" s="45"/>
      <c r="G291" s="45"/>
      <c r="H291" s="45"/>
      <c r="I291" s="45"/>
      <c r="J291" s="45"/>
      <c r="K291" s="45"/>
      <c r="L291" s="3"/>
      <c r="M291" s="45"/>
      <c r="N291" s="45"/>
      <c r="O291" s="45"/>
      <c r="P291" s="3"/>
      <c r="Q291" s="79"/>
    </row>
    <row r="292" spans="1:17" x14ac:dyDescent="0.3">
      <c r="A292" s="3"/>
      <c r="B292" s="3"/>
      <c r="C292" s="3"/>
      <c r="D292" s="3"/>
      <c r="E292" s="45"/>
      <c r="F292" s="45"/>
      <c r="G292" s="45"/>
      <c r="H292" s="45"/>
      <c r="I292" s="45"/>
      <c r="J292" s="45"/>
      <c r="K292" s="45"/>
      <c r="L292" s="3"/>
      <c r="M292" s="45"/>
      <c r="N292" s="45"/>
      <c r="O292" s="45"/>
      <c r="P292" s="3"/>
      <c r="Q292" s="79"/>
    </row>
    <row r="293" spans="1:17" x14ac:dyDescent="0.3">
      <c r="A293" s="3"/>
      <c r="B293" s="3"/>
      <c r="C293" s="3"/>
      <c r="D293" s="3"/>
      <c r="E293" s="45"/>
      <c r="F293" s="45"/>
      <c r="G293" s="45"/>
      <c r="H293" s="45"/>
      <c r="I293" s="45"/>
      <c r="J293" s="45"/>
      <c r="K293" s="45"/>
      <c r="L293" s="3"/>
      <c r="M293" s="45"/>
      <c r="N293" s="45"/>
      <c r="O293" s="45"/>
      <c r="P293" s="3"/>
      <c r="Q293" s="79"/>
    </row>
    <row r="294" spans="1:17" x14ac:dyDescent="0.3">
      <c r="A294" s="3"/>
      <c r="B294" s="3"/>
      <c r="C294" s="3"/>
      <c r="D294" s="3"/>
      <c r="E294" s="45"/>
      <c r="F294" s="45"/>
      <c r="G294" s="45"/>
      <c r="H294" s="45"/>
      <c r="I294" s="45"/>
      <c r="J294" s="45"/>
      <c r="K294" s="45"/>
      <c r="L294" s="3"/>
      <c r="M294" s="45"/>
      <c r="N294" s="45"/>
      <c r="O294" s="45"/>
      <c r="P294" s="3"/>
      <c r="Q294" s="79"/>
    </row>
    <row r="295" spans="1:17" x14ac:dyDescent="0.3">
      <c r="A295" s="3"/>
      <c r="B295" s="3"/>
      <c r="C295" s="3"/>
      <c r="D295" s="3"/>
      <c r="E295" s="45"/>
      <c r="F295" s="45"/>
      <c r="G295" s="45"/>
      <c r="H295" s="45"/>
      <c r="I295" s="45"/>
      <c r="J295" s="45"/>
      <c r="K295" s="45"/>
      <c r="L295" s="3"/>
      <c r="M295" s="45"/>
      <c r="N295" s="45"/>
      <c r="O295" s="45"/>
      <c r="P295" s="3"/>
      <c r="Q295" s="79"/>
    </row>
    <row r="296" spans="1:17" x14ac:dyDescent="0.3">
      <c r="A296" s="3"/>
      <c r="B296" s="3"/>
      <c r="C296" s="3"/>
      <c r="D296" s="3"/>
      <c r="E296" s="45"/>
      <c r="F296" s="45"/>
      <c r="G296" s="45"/>
      <c r="H296" s="45"/>
      <c r="I296" s="45"/>
      <c r="J296" s="45"/>
      <c r="K296" s="45"/>
      <c r="L296" s="3"/>
      <c r="M296" s="45"/>
      <c r="N296" s="45"/>
      <c r="O296" s="45"/>
      <c r="P296" s="3"/>
      <c r="Q296" s="79"/>
    </row>
    <row r="297" spans="1:17" x14ac:dyDescent="0.3">
      <c r="A297" s="3"/>
      <c r="B297" s="3"/>
      <c r="C297" s="3"/>
      <c r="D297" s="3"/>
      <c r="E297" s="45"/>
      <c r="F297" s="45"/>
      <c r="G297" s="45"/>
      <c r="H297" s="45"/>
      <c r="I297" s="45"/>
      <c r="J297" s="45"/>
      <c r="K297" s="45"/>
      <c r="L297" s="3"/>
      <c r="M297" s="45"/>
      <c r="N297" s="45"/>
      <c r="O297" s="45"/>
      <c r="P297" s="3"/>
      <c r="Q297" s="79"/>
    </row>
    <row r="298" spans="1:17" x14ac:dyDescent="0.3">
      <c r="A298" s="3"/>
      <c r="B298" s="3"/>
      <c r="C298" s="3"/>
      <c r="D298" s="3"/>
      <c r="E298" s="45"/>
      <c r="F298" s="45"/>
      <c r="G298" s="45"/>
      <c r="H298" s="45"/>
      <c r="I298" s="45"/>
      <c r="J298" s="45"/>
      <c r="K298" s="45"/>
      <c r="L298" s="3"/>
      <c r="M298" s="45"/>
      <c r="N298" s="45"/>
      <c r="O298" s="45"/>
      <c r="P298" s="3"/>
      <c r="Q298" s="79"/>
    </row>
    <row r="299" spans="1:17" x14ac:dyDescent="0.3">
      <c r="A299" s="3"/>
      <c r="B299" s="3"/>
      <c r="C299" s="3"/>
      <c r="D299" s="3"/>
      <c r="E299" s="45"/>
      <c r="F299" s="45"/>
      <c r="G299" s="45"/>
      <c r="H299" s="45"/>
      <c r="I299" s="45"/>
      <c r="J299" s="45"/>
      <c r="K299" s="45"/>
      <c r="L299" s="3"/>
      <c r="M299" s="45"/>
      <c r="N299" s="45"/>
      <c r="O299" s="45"/>
      <c r="P299" s="3"/>
      <c r="Q299" s="79"/>
    </row>
    <row r="300" spans="1:17" x14ac:dyDescent="0.3">
      <c r="A300" s="3"/>
      <c r="B300" s="3"/>
      <c r="C300" s="3"/>
      <c r="D300" s="3"/>
      <c r="E300" s="45"/>
      <c r="F300" s="45"/>
      <c r="G300" s="45"/>
      <c r="H300" s="45"/>
      <c r="I300" s="45"/>
      <c r="J300" s="45"/>
      <c r="K300" s="45"/>
      <c r="L300" s="3"/>
      <c r="M300" s="45"/>
      <c r="N300" s="45"/>
      <c r="O300" s="45"/>
      <c r="P300" s="3"/>
      <c r="Q300" s="79"/>
    </row>
    <row r="301" spans="1:17" x14ac:dyDescent="0.3">
      <c r="A301" s="3"/>
      <c r="B301" s="3"/>
      <c r="C301" s="3"/>
      <c r="D301" s="3"/>
      <c r="E301" s="45"/>
      <c r="F301" s="45"/>
      <c r="G301" s="45"/>
      <c r="H301" s="45"/>
      <c r="I301" s="45"/>
      <c r="J301" s="45"/>
      <c r="K301" s="45"/>
      <c r="L301" s="3"/>
      <c r="M301" s="45"/>
      <c r="N301" s="45"/>
      <c r="O301" s="45"/>
      <c r="P301" s="3"/>
      <c r="Q301" s="79"/>
    </row>
    <row r="302" spans="1:17" x14ac:dyDescent="0.3">
      <c r="A302" s="3"/>
      <c r="B302" s="3"/>
      <c r="C302" s="3"/>
      <c r="D302" s="3"/>
      <c r="E302" s="45"/>
      <c r="F302" s="45"/>
      <c r="G302" s="45"/>
      <c r="H302" s="45"/>
      <c r="I302" s="45"/>
      <c r="J302" s="45"/>
      <c r="K302" s="45"/>
      <c r="L302" s="3"/>
      <c r="M302" s="45"/>
      <c r="N302" s="45"/>
      <c r="O302" s="45"/>
      <c r="P302" s="3"/>
      <c r="Q302" s="79"/>
    </row>
    <row r="303" spans="1:17" x14ac:dyDescent="0.3">
      <c r="A303" s="3"/>
      <c r="B303" s="3"/>
      <c r="C303" s="3"/>
      <c r="D303" s="3"/>
      <c r="E303" s="45"/>
      <c r="F303" s="45"/>
      <c r="G303" s="45"/>
      <c r="H303" s="45"/>
      <c r="I303" s="45"/>
      <c r="J303" s="45"/>
      <c r="K303" s="45"/>
      <c r="L303" s="3"/>
      <c r="M303" s="45"/>
      <c r="N303" s="45"/>
      <c r="O303" s="45"/>
      <c r="P303" s="3"/>
      <c r="Q303" s="79"/>
    </row>
    <row r="304" spans="1:17" x14ac:dyDescent="0.3">
      <c r="A304" s="3"/>
      <c r="B304" s="3"/>
      <c r="C304" s="3"/>
      <c r="D304" s="3"/>
      <c r="E304" s="45"/>
      <c r="F304" s="45"/>
      <c r="G304" s="45"/>
      <c r="H304" s="45"/>
      <c r="I304" s="45"/>
      <c r="J304" s="45"/>
      <c r="K304" s="45"/>
      <c r="L304" s="3"/>
      <c r="M304" s="45"/>
      <c r="N304" s="45"/>
      <c r="O304" s="45"/>
      <c r="P304" s="3"/>
      <c r="Q304" s="79"/>
    </row>
    <row r="305" spans="1:17" x14ac:dyDescent="0.3">
      <c r="A305" s="3"/>
      <c r="B305" s="3"/>
      <c r="C305" s="3"/>
      <c r="D305" s="3"/>
      <c r="E305" s="45"/>
      <c r="F305" s="45"/>
      <c r="G305" s="45"/>
      <c r="H305" s="45"/>
      <c r="I305" s="45"/>
      <c r="J305" s="45"/>
      <c r="K305" s="45"/>
      <c r="L305" s="3"/>
      <c r="M305" s="45"/>
      <c r="N305" s="45"/>
      <c r="O305" s="45"/>
      <c r="P305" s="3"/>
      <c r="Q305" s="79"/>
    </row>
    <row r="306" spans="1:17" x14ac:dyDescent="0.3">
      <c r="A306" s="3"/>
      <c r="B306" s="3"/>
      <c r="C306" s="3"/>
      <c r="D306" s="3"/>
      <c r="E306" s="45"/>
      <c r="F306" s="45"/>
      <c r="G306" s="45"/>
      <c r="H306" s="45"/>
      <c r="I306" s="45"/>
      <c r="J306" s="45"/>
      <c r="K306" s="45"/>
      <c r="L306" s="3"/>
      <c r="M306" s="45"/>
      <c r="N306" s="45"/>
      <c r="O306" s="45"/>
      <c r="P306" s="3"/>
      <c r="Q306" s="79"/>
    </row>
    <row r="307" spans="1:17" x14ac:dyDescent="0.3">
      <c r="A307" s="3"/>
      <c r="B307" s="3"/>
      <c r="C307" s="3"/>
      <c r="D307" s="3"/>
      <c r="E307" s="45"/>
      <c r="F307" s="45"/>
      <c r="G307" s="45"/>
      <c r="H307" s="45"/>
      <c r="I307" s="45"/>
      <c r="J307" s="45"/>
      <c r="K307" s="45"/>
      <c r="L307" s="3"/>
      <c r="M307" s="45"/>
      <c r="N307" s="45"/>
      <c r="O307" s="45"/>
      <c r="P307" s="3"/>
      <c r="Q307" s="79"/>
    </row>
    <row r="308" spans="1:17" x14ac:dyDescent="0.3">
      <c r="A308" s="3"/>
      <c r="B308" s="3"/>
      <c r="C308" s="3"/>
      <c r="D308" s="3"/>
      <c r="E308" s="45"/>
      <c r="F308" s="45"/>
      <c r="G308" s="45"/>
      <c r="H308" s="45"/>
      <c r="I308" s="45"/>
      <c r="J308" s="45"/>
      <c r="K308" s="45"/>
      <c r="L308" s="3"/>
      <c r="M308" s="45"/>
      <c r="N308" s="45"/>
      <c r="O308" s="45"/>
      <c r="P308" s="3"/>
      <c r="Q308" s="79"/>
    </row>
    <row r="309" spans="1:17" x14ac:dyDescent="0.3">
      <c r="A309" s="3"/>
      <c r="B309" s="3"/>
      <c r="C309" s="3"/>
      <c r="D309" s="3"/>
      <c r="E309" s="45"/>
      <c r="F309" s="45"/>
      <c r="G309" s="45"/>
      <c r="H309" s="45"/>
      <c r="I309" s="45"/>
      <c r="J309" s="45"/>
      <c r="K309" s="45"/>
      <c r="L309" s="3"/>
      <c r="M309" s="45"/>
      <c r="N309" s="45"/>
      <c r="O309" s="45"/>
      <c r="P309" s="3"/>
      <c r="Q309" s="79"/>
    </row>
    <row r="310" spans="1:17" x14ac:dyDescent="0.3">
      <c r="A310" s="3"/>
      <c r="B310" s="3"/>
      <c r="C310" s="3"/>
      <c r="D310" s="3"/>
      <c r="E310" s="45"/>
      <c r="F310" s="45"/>
      <c r="G310" s="45"/>
      <c r="H310" s="45"/>
      <c r="I310" s="45"/>
      <c r="J310" s="45"/>
      <c r="K310" s="45"/>
      <c r="L310" s="3"/>
      <c r="M310" s="45"/>
      <c r="N310" s="45"/>
      <c r="O310" s="45"/>
      <c r="P310" s="3"/>
      <c r="Q310" s="79"/>
    </row>
    <row r="311" spans="1:17" x14ac:dyDescent="0.3">
      <c r="A311" s="3"/>
      <c r="B311" s="3"/>
      <c r="C311" s="3"/>
      <c r="D311" s="3"/>
      <c r="E311" s="45"/>
      <c r="F311" s="45"/>
      <c r="G311" s="45"/>
      <c r="H311" s="45"/>
      <c r="I311" s="45"/>
      <c r="J311" s="45"/>
      <c r="K311" s="45"/>
      <c r="L311" s="3"/>
      <c r="M311" s="45"/>
      <c r="N311" s="45"/>
      <c r="O311" s="45"/>
      <c r="P311" s="3"/>
      <c r="Q311" s="79"/>
    </row>
    <row r="312" spans="1:17" x14ac:dyDescent="0.3">
      <c r="A312" s="3"/>
      <c r="B312" s="3"/>
      <c r="C312" s="3"/>
      <c r="D312" s="3"/>
      <c r="E312" s="45"/>
      <c r="F312" s="45"/>
      <c r="G312" s="45"/>
      <c r="H312" s="45"/>
      <c r="I312" s="45"/>
      <c r="J312" s="45"/>
      <c r="K312" s="45"/>
      <c r="L312" s="3"/>
      <c r="M312" s="45"/>
      <c r="N312" s="45"/>
      <c r="O312" s="45"/>
      <c r="P312" s="3"/>
      <c r="Q312" s="79"/>
    </row>
    <row r="313" spans="1:17" x14ac:dyDescent="0.3">
      <c r="A313" s="3"/>
      <c r="B313" s="3"/>
      <c r="C313" s="3"/>
      <c r="D313" s="3"/>
      <c r="E313" s="45"/>
      <c r="F313" s="45"/>
      <c r="G313" s="45"/>
      <c r="H313" s="45"/>
      <c r="I313" s="45"/>
      <c r="J313" s="45"/>
      <c r="K313" s="45"/>
      <c r="L313" s="3"/>
      <c r="M313" s="45"/>
      <c r="N313" s="45"/>
      <c r="O313" s="45"/>
      <c r="P313" s="3"/>
      <c r="Q313" s="79"/>
    </row>
    <row r="314" spans="1:17" x14ac:dyDescent="0.3">
      <c r="A314" s="3"/>
      <c r="B314" s="3"/>
      <c r="C314" s="3"/>
      <c r="D314" s="3"/>
      <c r="E314" s="45"/>
      <c r="F314" s="45"/>
      <c r="G314" s="45"/>
      <c r="H314" s="45"/>
      <c r="I314" s="45"/>
      <c r="J314" s="45"/>
      <c r="K314" s="45"/>
      <c r="L314" s="3"/>
      <c r="M314" s="45"/>
      <c r="N314" s="45"/>
      <c r="O314" s="45"/>
      <c r="P314" s="3"/>
      <c r="Q314" s="79"/>
    </row>
    <row r="315" spans="1:17" x14ac:dyDescent="0.3">
      <c r="A315" s="3"/>
      <c r="B315" s="3"/>
      <c r="C315" s="3"/>
      <c r="D315" s="3"/>
      <c r="E315" s="45"/>
      <c r="F315" s="45"/>
      <c r="G315" s="45"/>
      <c r="H315" s="45"/>
      <c r="I315" s="45"/>
      <c r="J315" s="45"/>
      <c r="K315" s="45"/>
      <c r="L315" s="3"/>
      <c r="M315" s="45"/>
      <c r="N315" s="45"/>
      <c r="O315" s="45"/>
      <c r="P315" s="3"/>
      <c r="Q315" s="79"/>
    </row>
    <row r="316" spans="1:17" x14ac:dyDescent="0.3">
      <c r="A316" s="3"/>
      <c r="B316" s="3"/>
      <c r="C316" s="3"/>
      <c r="D316" s="3"/>
      <c r="E316" s="45"/>
      <c r="F316" s="45"/>
      <c r="G316" s="45"/>
      <c r="H316" s="45"/>
      <c r="I316" s="45"/>
      <c r="J316" s="45"/>
      <c r="K316" s="45"/>
      <c r="L316" s="3"/>
      <c r="M316" s="45"/>
      <c r="N316" s="45"/>
      <c r="O316" s="45"/>
      <c r="P316" s="3"/>
      <c r="Q316" s="79"/>
    </row>
    <row r="317" spans="1:17" x14ac:dyDescent="0.3">
      <c r="A317" s="3"/>
      <c r="B317" s="3"/>
      <c r="C317" s="3"/>
      <c r="D317" s="3"/>
      <c r="E317" s="45"/>
      <c r="F317" s="45"/>
      <c r="G317" s="45"/>
      <c r="H317" s="45"/>
      <c r="I317" s="45"/>
      <c r="J317" s="45"/>
      <c r="K317" s="45"/>
      <c r="L317" s="3"/>
      <c r="M317" s="45"/>
      <c r="N317" s="45"/>
      <c r="O317" s="45"/>
      <c r="P317" s="3"/>
      <c r="Q317" s="79"/>
    </row>
    <row r="318" spans="1:17" x14ac:dyDescent="0.3">
      <c r="A318" s="3"/>
      <c r="B318" s="3"/>
      <c r="C318" s="3"/>
      <c r="D318" s="3"/>
      <c r="E318" s="45"/>
      <c r="F318" s="45"/>
      <c r="G318" s="45"/>
      <c r="H318" s="45"/>
      <c r="I318" s="45"/>
      <c r="J318" s="45"/>
      <c r="K318" s="45"/>
      <c r="L318" s="3"/>
      <c r="M318" s="45"/>
      <c r="N318" s="45"/>
      <c r="O318" s="45"/>
      <c r="P318" s="3"/>
      <c r="Q318" s="79"/>
    </row>
    <row r="319" spans="1:17" x14ac:dyDescent="0.3">
      <c r="A319" s="3"/>
      <c r="B319" s="3"/>
      <c r="C319" s="3"/>
      <c r="D319" s="3"/>
      <c r="E319" s="45"/>
      <c r="F319" s="45"/>
      <c r="G319" s="45"/>
      <c r="H319" s="45"/>
      <c r="I319" s="45"/>
      <c r="J319" s="45"/>
      <c r="K319" s="45"/>
      <c r="L319" s="3"/>
      <c r="M319" s="45"/>
      <c r="N319" s="45"/>
      <c r="O319" s="45"/>
      <c r="P319" s="3"/>
      <c r="Q319" s="79"/>
    </row>
    <row r="320" spans="1:17" x14ac:dyDescent="0.3">
      <c r="A320" s="3"/>
      <c r="B320" s="3"/>
      <c r="C320" s="3"/>
      <c r="D320" s="3"/>
      <c r="E320" s="45"/>
      <c r="F320" s="45"/>
      <c r="G320" s="45"/>
      <c r="H320" s="45"/>
      <c r="I320" s="45"/>
      <c r="J320" s="45"/>
      <c r="K320" s="45"/>
      <c r="L320" s="3"/>
      <c r="M320" s="45"/>
      <c r="N320" s="45"/>
      <c r="O320" s="45"/>
      <c r="P320" s="3"/>
      <c r="Q320" s="79"/>
    </row>
    <row r="321" spans="1:17" x14ac:dyDescent="0.3">
      <c r="A321" s="3"/>
      <c r="B321" s="3"/>
      <c r="C321" s="3"/>
      <c r="D321" s="3"/>
      <c r="E321" s="45"/>
      <c r="F321" s="45"/>
      <c r="G321" s="45"/>
      <c r="H321" s="45"/>
      <c r="I321" s="45"/>
      <c r="J321" s="45"/>
      <c r="K321" s="45"/>
      <c r="L321" s="3"/>
      <c r="M321" s="45"/>
      <c r="N321" s="45"/>
      <c r="O321" s="45"/>
      <c r="P321" s="3"/>
      <c r="Q321" s="79"/>
    </row>
    <row r="322" spans="1:17" x14ac:dyDescent="0.3">
      <c r="A322" s="3"/>
      <c r="B322" s="3"/>
      <c r="C322" s="3"/>
      <c r="D322" s="3"/>
      <c r="E322" s="45"/>
      <c r="F322" s="45"/>
      <c r="G322" s="45"/>
      <c r="H322" s="45"/>
      <c r="I322" s="45"/>
      <c r="J322" s="45"/>
      <c r="K322" s="45"/>
      <c r="L322" s="3"/>
      <c r="M322" s="45"/>
      <c r="N322" s="45"/>
      <c r="O322" s="45"/>
      <c r="P322" s="3"/>
      <c r="Q322" s="79"/>
    </row>
    <row r="323" spans="1:17" x14ac:dyDescent="0.3">
      <c r="A323" s="3"/>
      <c r="B323" s="3"/>
      <c r="C323" s="3"/>
      <c r="D323" s="3"/>
      <c r="E323" s="45"/>
      <c r="F323" s="45"/>
      <c r="G323" s="45"/>
      <c r="H323" s="45"/>
      <c r="I323" s="45"/>
      <c r="J323" s="45"/>
      <c r="K323" s="45"/>
      <c r="L323" s="3"/>
      <c r="M323" s="45"/>
      <c r="N323" s="45"/>
      <c r="O323" s="45"/>
      <c r="P323" s="3"/>
      <c r="Q323" s="79"/>
    </row>
    <row r="324" spans="1:17" x14ac:dyDescent="0.3">
      <c r="A324" s="3"/>
      <c r="B324" s="3"/>
      <c r="C324" s="3"/>
      <c r="D324" s="3"/>
      <c r="E324" s="45"/>
      <c r="F324" s="45"/>
      <c r="G324" s="45"/>
      <c r="H324" s="45"/>
      <c r="I324" s="45"/>
      <c r="J324" s="45"/>
      <c r="K324" s="45"/>
      <c r="L324" s="3"/>
      <c r="M324" s="45"/>
      <c r="N324" s="45"/>
      <c r="O324" s="45"/>
      <c r="P324" s="3"/>
      <c r="Q324" s="79"/>
    </row>
    <row r="325" spans="1:17" x14ac:dyDescent="0.3">
      <c r="A325" s="3"/>
      <c r="B325" s="3"/>
      <c r="C325" s="3"/>
      <c r="D325" s="3"/>
      <c r="E325" s="45"/>
      <c r="F325" s="45"/>
      <c r="G325" s="45"/>
      <c r="H325" s="45"/>
      <c r="I325" s="45"/>
      <c r="J325" s="45"/>
      <c r="K325" s="45"/>
      <c r="L325" s="3"/>
      <c r="M325" s="45"/>
      <c r="N325" s="45"/>
      <c r="O325" s="45"/>
      <c r="P325" s="3"/>
      <c r="Q325" s="79"/>
    </row>
    <row r="326" spans="1:17" x14ac:dyDescent="0.3">
      <c r="A326" s="3"/>
      <c r="B326" s="3"/>
      <c r="C326" s="3"/>
      <c r="D326" s="3"/>
      <c r="E326" s="45"/>
      <c r="F326" s="45"/>
      <c r="G326" s="45"/>
      <c r="H326" s="45"/>
      <c r="I326" s="45"/>
      <c r="J326" s="45"/>
      <c r="K326" s="45"/>
      <c r="L326" s="3"/>
      <c r="M326" s="45"/>
      <c r="N326" s="45"/>
      <c r="O326" s="45"/>
      <c r="P326" s="3"/>
      <c r="Q326" s="79"/>
    </row>
    <row r="327" spans="1:17" x14ac:dyDescent="0.3">
      <c r="A327" s="3"/>
      <c r="B327" s="3"/>
      <c r="C327" s="3"/>
      <c r="D327" s="3"/>
      <c r="E327" s="45"/>
      <c r="F327" s="45"/>
      <c r="G327" s="45"/>
      <c r="H327" s="45"/>
      <c r="I327" s="45"/>
      <c r="J327" s="45"/>
      <c r="K327" s="45"/>
      <c r="L327" s="3"/>
      <c r="M327" s="45"/>
      <c r="N327" s="45"/>
      <c r="O327" s="45"/>
      <c r="P327" s="3"/>
      <c r="Q327" s="79"/>
    </row>
    <row r="328" spans="1:17" x14ac:dyDescent="0.3">
      <c r="A328" s="3"/>
      <c r="B328" s="3"/>
      <c r="C328" s="3"/>
      <c r="D328" s="3"/>
      <c r="E328" s="45"/>
      <c r="F328" s="45"/>
      <c r="G328" s="45"/>
      <c r="H328" s="45"/>
      <c r="I328" s="45"/>
      <c r="J328" s="45"/>
      <c r="K328" s="45"/>
      <c r="L328" s="3"/>
      <c r="M328" s="45"/>
      <c r="N328" s="45"/>
      <c r="O328" s="45"/>
      <c r="P328" s="3"/>
      <c r="Q328" s="79"/>
    </row>
    <row r="329" spans="1:17" x14ac:dyDescent="0.3">
      <c r="A329" s="3"/>
      <c r="B329" s="3"/>
      <c r="C329" s="3"/>
      <c r="D329" s="3"/>
      <c r="E329" s="45"/>
      <c r="F329" s="45"/>
      <c r="G329" s="45"/>
      <c r="H329" s="45"/>
      <c r="I329" s="45"/>
      <c r="J329" s="45"/>
      <c r="K329" s="45"/>
      <c r="L329" s="3"/>
      <c r="M329" s="45"/>
      <c r="N329" s="45"/>
      <c r="O329" s="45"/>
      <c r="P329" s="3"/>
      <c r="Q329" s="79"/>
    </row>
    <row r="330" spans="1:17" x14ac:dyDescent="0.3">
      <c r="A330" s="3"/>
      <c r="B330" s="3"/>
      <c r="C330" s="3"/>
      <c r="D330" s="3"/>
      <c r="E330" s="45"/>
      <c r="F330" s="45"/>
      <c r="G330" s="45"/>
      <c r="H330" s="45"/>
      <c r="I330" s="45"/>
      <c r="J330" s="45"/>
      <c r="K330" s="45"/>
      <c r="L330" s="3"/>
      <c r="M330" s="45"/>
      <c r="N330" s="45"/>
      <c r="O330" s="45"/>
      <c r="P330" s="3"/>
      <c r="Q330" s="79"/>
    </row>
    <row r="331" spans="1:17" x14ac:dyDescent="0.3">
      <c r="A331" s="3"/>
      <c r="B331" s="3"/>
      <c r="C331" s="3"/>
      <c r="D331" s="3"/>
      <c r="E331" s="45"/>
      <c r="F331" s="45"/>
      <c r="G331" s="45"/>
      <c r="H331" s="45"/>
      <c r="I331" s="45"/>
      <c r="J331" s="45"/>
      <c r="K331" s="45"/>
      <c r="L331" s="3"/>
      <c r="M331" s="45"/>
      <c r="N331" s="45"/>
      <c r="O331" s="45"/>
      <c r="P331" s="3"/>
      <c r="Q331" s="79"/>
    </row>
    <row r="332" spans="1:17" x14ac:dyDescent="0.3">
      <c r="A332" s="3"/>
      <c r="B332" s="3"/>
      <c r="C332" s="3"/>
      <c r="D332" s="3"/>
      <c r="E332" s="45"/>
      <c r="F332" s="45"/>
      <c r="G332" s="45"/>
      <c r="H332" s="45"/>
      <c r="I332" s="45"/>
      <c r="J332" s="45"/>
      <c r="K332" s="45"/>
      <c r="L332" s="3"/>
      <c r="M332" s="45"/>
      <c r="N332" s="45"/>
      <c r="O332" s="45"/>
      <c r="P332" s="3"/>
      <c r="Q332" s="79"/>
    </row>
    <row r="333" spans="1:17" x14ac:dyDescent="0.3">
      <c r="A333" s="3"/>
      <c r="B333" s="3"/>
      <c r="C333" s="3"/>
      <c r="D333" s="3"/>
      <c r="E333" s="45"/>
      <c r="F333" s="45"/>
      <c r="G333" s="45"/>
      <c r="H333" s="45"/>
      <c r="I333" s="45"/>
      <c r="J333" s="45"/>
      <c r="K333" s="45"/>
      <c r="L333" s="3"/>
      <c r="M333" s="45"/>
      <c r="N333" s="45"/>
      <c r="O333" s="45"/>
      <c r="P333" s="3"/>
      <c r="Q333" s="79"/>
    </row>
    <row r="334" spans="1:17" x14ac:dyDescent="0.3">
      <c r="A334" s="3"/>
      <c r="B334" s="3"/>
      <c r="C334" s="3"/>
      <c r="D334" s="3"/>
      <c r="E334" s="45"/>
      <c r="F334" s="45"/>
      <c r="G334" s="45"/>
      <c r="H334" s="45"/>
      <c r="I334" s="45"/>
      <c r="J334" s="45"/>
      <c r="K334" s="45"/>
      <c r="L334" s="3"/>
      <c r="M334" s="45"/>
      <c r="N334" s="45"/>
      <c r="O334" s="45"/>
      <c r="P334" s="3"/>
      <c r="Q334" s="79"/>
    </row>
    <row r="335" spans="1:17" x14ac:dyDescent="0.3">
      <c r="A335" s="3"/>
      <c r="B335" s="3"/>
      <c r="C335" s="3"/>
      <c r="D335" s="3"/>
      <c r="E335" s="45"/>
      <c r="F335" s="45"/>
      <c r="G335" s="45"/>
      <c r="H335" s="45"/>
      <c r="I335" s="45"/>
      <c r="J335" s="45"/>
      <c r="K335" s="45"/>
      <c r="L335" s="3"/>
      <c r="M335" s="45"/>
      <c r="N335" s="45"/>
      <c r="O335" s="45"/>
      <c r="P335" s="3"/>
      <c r="Q335" s="79"/>
    </row>
    <row r="336" spans="1:17" x14ac:dyDescent="0.3">
      <c r="A336" s="3"/>
      <c r="B336" s="3"/>
      <c r="C336" s="3"/>
      <c r="D336" s="3"/>
      <c r="E336" s="45"/>
      <c r="F336" s="45"/>
      <c r="G336" s="45"/>
      <c r="H336" s="45"/>
      <c r="I336" s="45"/>
      <c r="J336" s="45"/>
      <c r="K336" s="45"/>
      <c r="L336" s="3"/>
      <c r="M336" s="45"/>
      <c r="N336" s="45"/>
      <c r="O336" s="45"/>
      <c r="P336" s="3"/>
      <c r="Q336" s="79"/>
    </row>
    <row r="337" spans="1:17" x14ac:dyDescent="0.3">
      <c r="A337" s="3"/>
      <c r="B337" s="3"/>
      <c r="C337" s="3"/>
      <c r="D337" s="3"/>
      <c r="E337" s="45"/>
      <c r="F337" s="45"/>
      <c r="G337" s="45"/>
      <c r="H337" s="45"/>
      <c r="I337" s="45"/>
      <c r="J337" s="45"/>
      <c r="K337" s="45"/>
      <c r="L337" s="3"/>
      <c r="M337" s="45"/>
      <c r="N337" s="45"/>
      <c r="O337" s="45"/>
      <c r="P337" s="3"/>
      <c r="Q337" s="79"/>
    </row>
    <row r="338" spans="1:17" x14ac:dyDescent="0.3">
      <c r="A338" s="3"/>
      <c r="B338" s="3"/>
      <c r="C338" s="3"/>
      <c r="D338" s="3"/>
      <c r="E338" s="45"/>
      <c r="F338" s="45"/>
      <c r="G338" s="45"/>
      <c r="H338" s="45"/>
      <c r="I338" s="45"/>
      <c r="J338" s="45"/>
      <c r="K338" s="45"/>
      <c r="L338" s="3"/>
      <c r="M338" s="45"/>
      <c r="N338" s="45"/>
      <c r="O338" s="45"/>
      <c r="P338" s="3"/>
      <c r="Q338" s="79"/>
    </row>
    <row r="339" spans="1:17" x14ac:dyDescent="0.3">
      <c r="A339" s="3"/>
      <c r="B339" s="3"/>
      <c r="C339" s="3"/>
      <c r="D339" s="3"/>
      <c r="E339" s="45"/>
      <c r="F339" s="45"/>
      <c r="G339" s="45"/>
      <c r="H339" s="45"/>
      <c r="I339" s="45"/>
      <c r="J339" s="45"/>
      <c r="K339" s="45"/>
      <c r="L339" s="3"/>
      <c r="M339" s="45"/>
      <c r="N339" s="45"/>
      <c r="O339" s="45"/>
      <c r="P339" s="3"/>
      <c r="Q339" s="79"/>
    </row>
    <row r="340" spans="1:17" x14ac:dyDescent="0.3">
      <c r="A340" s="3"/>
      <c r="B340" s="3"/>
      <c r="C340" s="3"/>
      <c r="D340" s="3"/>
      <c r="E340" s="45"/>
      <c r="F340" s="45"/>
      <c r="G340" s="45"/>
      <c r="H340" s="45"/>
      <c r="I340" s="45"/>
      <c r="J340" s="45"/>
      <c r="K340" s="45"/>
      <c r="L340" s="3"/>
      <c r="M340" s="45"/>
      <c r="N340" s="45"/>
      <c r="O340" s="45"/>
      <c r="P340" s="3"/>
      <c r="Q340" s="79"/>
    </row>
    <row r="341" spans="1:17" x14ac:dyDescent="0.3">
      <c r="A341" s="3"/>
      <c r="B341" s="3"/>
      <c r="C341" s="3"/>
      <c r="D341" s="3"/>
      <c r="E341" s="45"/>
      <c r="F341" s="45"/>
      <c r="G341" s="45"/>
      <c r="H341" s="45"/>
      <c r="I341" s="45"/>
      <c r="J341" s="45"/>
      <c r="K341" s="45"/>
      <c r="L341" s="3"/>
      <c r="M341" s="45"/>
      <c r="N341" s="45"/>
      <c r="O341" s="45"/>
      <c r="P341" s="3"/>
      <c r="Q341" s="79"/>
    </row>
    <row r="342" spans="1:17" x14ac:dyDescent="0.3">
      <c r="A342" s="3"/>
      <c r="B342" s="3"/>
      <c r="C342" s="3"/>
      <c r="D342" s="3"/>
      <c r="E342" s="45"/>
      <c r="F342" s="45"/>
      <c r="G342" s="45"/>
      <c r="H342" s="45"/>
      <c r="I342" s="45"/>
      <c r="J342" s="45"/>
      <c r="K342" s="45"/>
      <c r="L342" s="3"/>
      <c r="M342" s="45"/>
      <c r="N342" s="45"/>
      <c r="O342" s="45"/>
      <c r="P342" s="3"/>
      <c r="Q342" s="79"/>
    </row>
    <row r="343" spans="1:17" x14ac:dyDescent="0.3">
      <c r="A343" s="3"/>
      <c r="B343" s="3"/>
      <c r="C343" s="3"/>
      <c r="D343" s="3"/>
      <c r="E343" s="45"/>
      <c r="F343" s="45"/>
      <c r="G343" s="45"/>
      <c r="H343" s="45"/>
      <c r="I343" s="45"/>
      <c r="J343" s="45"/>
      <c r="K343" s="45"/>
      <c r="L343" s="3"/>
      <c r="M343" s="45"/>
      <c r="N343" s="45"/>
      <c r="O343" s="45"/>
      <c r="P343" s="3"/>
      <c r="Q343" s="79"/>
    </row>
    <row r="344" spans="1:17" x14ac:dyDescent="0.3">
      <c r="A344" s="3"/>
      <c r="B344" s="3"/>
      <c r="C344" s="3"/>
      <c r="D344" s="3"/>
      <c r="E344" s="45"/>
      <c r="F344" s="45"/>
      <c r="G344" s="45"/>
      <c r="H344" s="45"/>
      <c r="I344" s="45"/>
      <c r="J344" s="45"/>
      <c r="K344" s="45"/>
      <c r="L344" s="3"/>
      <c r="M344" s="45"/>
      <c r="N344" s="45"/>
      <c r="O344" s="45"/>
      <c r="P344" s="3"/>
      <c r="Q344" s="79"/>
    </row>
    <row r="345" spans="1:17" x14ac:dyDescent="0.3">
      <c r="A345" s="3"/>
      <c r="B345" s="3"/>
      <c r="C345" s="3"/>
      <c r="D345" s="3"/>
      <c r="E345" s="45"/>
      <c r="F345" s="45"/>
      <c r="G345" s="45"/>
      <c r="H345" s="45"/>
      <c r="I345" s="45"/>
      <c r="J345" s="45"/>
      <c r="K345" s="45"/>
      <c r="L345" s="3"/>
      <c r="M345" s="45"/>
      <c r="N345" s="45"/>
      <c r="O345" s="45"/>
      <c r="P345" s="3"/>
      <c r="Q345" s="79"/>
    </row>
    <row r="346" spans="1:17" x14ac:dyDescent="0.3">
      <c r="A346" s="3"/>
      <c r="B346" s="3"/>
      <c r="C346" s="3"/>
      <c r="D346" s="3"/>
      <c r="E346" s="45"/>
      <c r="F346" s="45"/>
      <c r="G346" s="45"/>
      <c r="H346" s="45"/>
      <c r="I346" s="45"/>
      <c r="J346" s="45"/>
      <c r="K346" s="45"/>
      <c r="L346" s="3"/>
      <c r="M346" s="45"/>
      <c r="N346" s="45"/>
      <c r="O346" s="45"/>
      <c r="P346" s="3"/>
      <c r="Q346" s="79"/>
    </row>
    <row r="347" spans="1:17" x14ac:dyDescent="0.3">
      <c r="A347" s="3"/>
      <c r="B347" s="3"/>
      <c r="C347" s="3"/>
      <c r="D347" s="3"/>
      <c r="E347" s="45"/>
      <c r="F347" s="45"/>
      <c r="G347" s="45"/>
      <c r="H347" s="45"/>
      <c r="I347" s="45"/>
      <c r="J347" s="45"/>
      <c r="K347" s="45"/>
      <c r="L347" s="3"/>
      <c r="M347" s="45"/>
      <c r="N347" s="45"/>
      <c r="O347" s="45"/>
      <c r="P347" s="3"/>
      <c r="Q347" s="79"/>
    </row>
    <row r="348" spans="1:17" x14ac:dyDescent="0.3">
      <c r="A348" s="3"/>
      <c r="B348" s="3"/>
      <c r="C348" s="3"/>
      <c r="D348" s="3"/>
      <c r="E348" s="45"/>
      <c r="F348" s="45"/>
      <c r="G348" s="45"/>
      <c r="H348" s="45"/>
      <c r="I348" s="45"/>
      <c r="J348" s="45"/>
      <c r="K348" s="45"/>
      <c r="L348" s="3"/>
      <c r="M348" s="45"/>
      <c r="N348" s="45"/>
      <c r="O348" s="45"/>
      <c r="P348" s="3"/>
      <c r="Q348" s="79"/>
    </row>
    <row r="349" spans="1:17" x14ac:dyDescent="0.3">
      <c r="A349" s="3"/>
      <c r="B349" s="3"/>
      <c r="C349" s="3"/>
      <c r="D349" s="3"/>
      <c r="E349" s="45"/>
      <c r="F349" s="45"/>
      <c r="G349" s="45"/>
      <c r="H349" s="45"/>
      <c r="I349" s="45"/>
      <c r="J349" s="45"/>
      <c r="K349" s="45"/>
      <c r="L349" s="3"/>
      <c r="M349" s="45"/>
      <c r="N349" s="45"/>
      <c r="O349" s="45"/>
      <c r="P349" s="3"/>
      <c r="Q349" s="79"/>
    </row>
    <row r="350" spans="1:17" x14ac:dyDescent="0.3">
      <c r="A350" s="3"/>
      <c r="B350" s="3"/>
      <c r="C350" s="3"/>
      <c r="D350" s="3"/>
      <c r="E350" s="45"/>
      <c r="F350" s="45"/>
      <c r="G350" s="45"/>
      <c r="H350" s="45"/>
      <c r="I350" s="45"/>
      <c r="J350" s="45"/>
      <c r="K350" s="45"/>
      <c r="L350" s="3"/>
      <c r="M350" s="45"/>
      <c r="N350" s="45"/>
      <c r="O350" s="45"/>
      <c r="P350" s="3"/>
      <c r="Q350" s="79"/>
    </row>
    <row r="351" spans="1:17" x14ac:dyDescent="0.3">
      <c r="A351" s="3"/>
      <c r="B351" s="3"/>
      <c r="C351" s="3"/>
      <c r="D351" s="3"/>
      <c r="E351" s="45"/>
      <c r="F351" s="45"/>
      <c r="G351" s="45"/>
      <c r="H351" s="45"/>
      <c r="I351" s="45"/>
      <c r="J351" s="45"/>
      <c r="K351" s="45"/>
      <c r="L351" s="3"/>
      <c r="M351" s="45"/>
      <c r="N351" s="45"/>
      <c r="O351" s="45"/>
      <c r="P351" s="3"/>
      <c r="Q351" s="79"/>
    </row>
    <row r="352" spans="1:17" x14ac:dyDescent="0.3">
      <c r="A352" s="3"/>
      <c r="B352" s="3"/>
      <c r="C352" s="3"/>
      <c r="D352" s="3"/>
      <c r="E352" s="45"/>
      <c r="F352" s="45"/>
      <c r="G352" s="45"/>
      <c r="H352" s="45"/>
      <c r="I352" s="45"/>
      <c r="J352" s="45"/>
      <c r="K352" s="45"/>
      <c r="L352" s="3"/>
      <c r="M352" s="45"/>
      <c r="N352" s="45"/>
      <c r="O352" s="45"/>
      <c r="P352" s="3"/>
      <c r="Q352" s="79"/>
    </row>
    <row r="353" spans="1:17" x14ac:dyDescent="0.3">
      <c r="A353" s="3"/>
      <c r="B353" s="3"/>
      <c r="C353" s="3"/>
      <c r="D353" s="3"/>
      <c r="E353" s="45"/>
      <c r="F353" s="45"/>
      <c r="G353" s="45"/>
      <c r="H353" s="45"/>
      <c r="I353" s="45"/>
      <c r="J353" s="45"/>
      <c r="K353" s="45"/>
      <c r="L353" s="3"/>
      <c r="M353" s="45"/>
      <c r="N353" s="45"/>
      <c r="O353" s="45"/>
      <c r="P353" s="3"/>
      <c r="Q353" s="79"/>
    </row>
    <row r="354" spans="1:17" x14ac:dyDescent="0.3">
      <c r="A354" s="3"/>
      <c r="B354" s="3"/>
      <c r="C354" s="3"/>
      <c r="D354" s="3"/>
      <c r="E354" s="45"/>
      <c r="F354" s="45"/>
      <c r="G354" s="45"/>
      <c r="H354" s="45"/>
      <c r="I354" s="45"/>
      <c r="J354" s="45"/>
      <c r="K354" s="45"/>
      <c r="L354" s="3"/>
      <c r="M354" s="45"/>
      <c r="N354" s="45"/>
      <c r="O354" s="45"/>
      <c r="P354" s="3"/>
      <c r="Q354" s="79"/>
    </row>
    <row r="355" spans="1:17" x14ac:dyDescent="0.3">
      <c r="A355" s="3"/>
      <c r="B355" s="3"/>
      <c r="C355" s="3"/>
      <c r="D355" s="3"/>
      <c r="E355" s="45"/>
      <c r="F355" s="45"/>
      <c r="G355" s="45"/>
      <c r="H355" s="45"/>
      <c r="I355" s="45"/>
      <c r="J355" s="45"/>
      <c r="K355" s="45"/>
      <c r="L355" s="3"/>
      <c r="M355" s="45"/>
      <c r="N355" s="45"/>
      <c r="O355" s="45"/>
      <c r="P355" s="3"/>
      <c r="Q355" s="79"/>
    </row>
    <row r="356" spans="1:17" x14ac:dyDescent="0.3">
      <c r="A356" s="3"/>
      <c r="B356" s="3"/>
      <c r="C356" s="3"/>
      <c r="D356" s="3"/>
      <c r="E356" s="45"/>
      <c r="F356" s="45"/>
      <c r="G356" s="45"/>
      <c r="H356" s="45"/>
      <c r="I356" s="45"/>
      <c r="J356" s="45"/>
      <c r="K356" s="45"/>
      <c r="L356" s="3"/>
      <c r="M356" s="45"/>
      <c r="N356" s="45"/>
      <c r="O356" s="45"/>
      <c r="P356" s="3"/>
      <c r="Q356" s="79"/>
    </row>
    <row r="357" spans="1:17" x14ac:dyDescent="0.3">
      <c r="A357" s="3"/>
      <c r="B357" s="3"/>
      <c r="C357" s="3"/>
      <c r="D357" s="3"/>
      <c r="E357" s="45"/>
      <c r="F357" s="45"/>
      <c r="G357" s="45"/>
      <c r="H357" s="45"/>
      <c r="I357" s="45"/>
      <c r="J357" s="45"/>
      <c r="K357" s="45"/>
      <c r="L357" s="3"/>
      <c r="M357" s="45"/>
      <c r="N357" s="45"/>
      <c r="O357" s="45"/>
      <c r="P357" s="3"/>
      <c r="Q357" s="79"/>
    </row>
    <row r="358" spans="1:17" x14ac:dyDescent="0.3">
      <c r="A358" s="3"/>
      <c r="B358" s="3"/>
      <c r="C358" s="3"/>
      <c r="D358" s="3"/>
      <c r="E358" s="45"/>
      <c r="F358" s="45"/>
      <c r="G358" s="45"/>
      <c r="H358" s="45"/>
      <c r="I358" s="45"/>
      <c r="J358" s="45"/>
      <c r="K358" s="45"/>
      <c r="L358" s="3"/>
      <c r="M358" s="45"/>
      <c r="N358" s="45"/>
      <c r="O358" s="45"/>
      <c r="P358" s="3"/>
      <c r="Q358" s="79"/>
    </row>
    <row r="359" spans="1:17" x14ac:dyDescent="0.3">
      <c r="A359" s="3"/>
      <c r="B359" s="3"/>
      <c r="C359" s="3"/>
      <c r="D359" s="3"/>
      <c r="E359" s="45"/>
      <c r="F359" s="45"/>
      <c r="G359" s="45"/>
      <c r="H359" s="45"/>
      <c r="I359" s="45"/>
      <c r="J359" s="45"/>
      <c r="K359" s="45"/>
      <c r="L359" s="3"/>
      <c r="M359" s="45"/>
      <c r="N359" s="45"/>
      <c r="O359" s="45"/>
      <c r="P359" s="3"/>
      <c r="Q359" s="79"/>
    </row>
    <row r="360" spans="1:17" x14ac:dyDescent="0.3">
      <c r="A360" s="3"/>
      <c r="B360" s="3"/>
      <c r="C360" s="3"/>
      <c r="D360" s="3"/>
      <c r="E360" s="45"/>
      <c r="F360" s="45"/>
      <c r="G360" s="45"/>
      <c r="H360" s="45"/>
      <c r="I360" s="45"/>
      <c r="J360" s="45"/>
      <c r="K360" s="45"/>
      <c r="L360" s="3"/>
      <c r="M360" s="45"/>
      <c r="N360" s="45"/>
      <c r="O360" s="45"/>
      <c r="P360" s="3"/>
      <c r="Q360" s="79"/>
    </row>
    <row r="361" spans="1:17" x14ac:dyDescent="0.3">
      <c r="A361" s="3"/>
      <c r="B361" s="3"/>
      <c r="C361" s="3"/>
      <c r="D361" s="3"/>
      <c r="E361" s="45"/>
      <c r="F361" s="45"/>
      <c r="G361" s="45"/>
      <c r="H361" s="45"/>
      <c r="I361" s="45"/>
      <c r="J361" s="45"/>
      <c r="K361" s="45"/>
      <c r="L361" s="3"/>
      <c r="M361" s="45"/>
      <c r="N361" s="45"/>
      <c r="O361" s="45"/>
      <c r="P361" s="3"/>
      <c r="Q361" s="79"/>
    </row>
    <row r="362" spans="1:17" x14ac:dyDescent="0.3">
      <c r="A362" s="3"/>
      <c r="B362" s="3"/>
      <c r="C362" s="3"/>
      <c r="D362" s="3"/>
      <c r="E362" s="45"/>
      <c r="F362" s="45"/>
      <c r="G362" s="45"/>
      <c r="H362" s="45"/>
      <c r="I362" s="45"/>
      <c r="J362" s="45"/>
      <c r="K362" s="45"/>
      <c r="L362" s="3"/>
      <c r="M362" s="45"/>
      <c r="N362" s="45"/>
      <c r="O362" s="45"/>
      <c r="P362" s="3"/>
      <c r="Q362" s="79"/>
    </row>
    <row r="363" spans="1:17" x14ac:dyDescent="0.3">
      <c r="A363" s="3"/>
      <c r="B363" s="3"/>
      <c r="C363" s="3"/>
      <c r="D363" s="3"/>
      <c r="E363" s="45"/>
      <c r="F363" s="45"/>
      <c r="G363" s="45"/>
      <c r="H363" s="45"/>
      <c r="I363" s="45"/>
      <c r="J363" s="45"/>
      <c r="K363" s="45"/>
      <c r="L363" s="3"/>
      <c r="M363" s="45"/>
      <c r="N363" s="45"/>
      <c r="O363" s="45"/>
      <c r="P363" s="3"/>
      <c r="Q363" s="79"/>
    </row>
    <row r="364" spans="1:17" x14ac:dyDescent="0.3">
      <c r="A364" s="3"/>
      <c r="B364" s="3"/>
      <c r="C364" s="3"/>
      <c r="D364" s="3"/>
      <c r="E364" s="45"/>
      <c r="F364" s="45"/>
      <c r="G364" s="45"/>
      <c r="H364" s="45"/>
      <c r="I364" s="45"/>
      <c r="J364" s="45"/>
      <c r="K364" s="45"/>
      <c r="L364" s="3"/>
      <c r="M364" s="45"/>
      <c r="N364" s="45"/>
      <c r="O364" s="45"/>
      <c r="P364" s="3"/>
      <c r="Q364" s="79"/>
    </row>
    <row r="365" spans="1:17" x14ac:dyDescent="0.3">
      <c r="A365" s="3"/>
      <c r="B365" s="3"/>
      <c r="C365" s="3"/>
      <c r="D365" s="3"/>
      <c r="E365" s="45"/>
      <c r="F365" s="45"/>
      <c r="G365" s="45"/>
      <c r="H365" s="45"/>
      <c r="I365" s="45"/>
      <c r="J365" s="45"/>
      <c r="K365" s="45"/>
      <c r="L365" s="3"/>
      <c r="M365" s="45"/>
      <c r="N365" s="45"/>
      <c r="O365" s="45"/>
      <c r="P365" s="3"/>
      <c r="Q365" s="79"/>
    </row>
    <row r="366" spans="1:17" x14ac:dyDescent="0.3">
      <c r="A366" s="3"/>
      <c r="B366" s="3"/>
      <c r="C366" s="3"/>
      <c r="D366" s="3"/>
      <c r="E366" s="45"/>
      <c r="F366" s="45"/>
      <c r="G366" s="45"/>
      <c r="H366" s="45"/>
      <c r="I366" s="45"/>
      <c r="J366" s="45"/>
      <c r="K366" s="45"/>
      <c r="L366" s="3"/>
      <c r="M366" s="45"/>
      <c r="N366" s="45"/>
      <c r="O366" s="45"/>
      <c r="P366" s="3"/>
      <c r="Q366" s="79"/>
    </row>
    <row r="367" spans="1:17" x14ac:dyDescent="0.3">
      <c r="A367" s="3"/>
      <c r="B367" s="3"/>
      <c r="C367" s="3"/>
      <c r="D367" s="3"/>
      <c r="E367" s="45"/>
      <c r="F367" s="45"/>
      <c r="G367" s="45"/>
      <c r="H367" s="45"/>
      <c r="I367" s="45"/>
      <c r="J367" s="45"/>
      <c r="K367" s="45"/>
      <c r="L367" s="3"/>
      <c r="M367" s="45"/>
      <c r="N367" s="45"/>
      <c r="O367" s="45"/>
      <c r="P367" s="3"/>
      <c r="Q367" s="79"/>
    </row>
    <row r="368" spans="1:17" x14ac:dyDescent="0.3">
      <c r="A368" s="3"/>
      <c r="B368" s="3"/>
      <c r="C368" s="3"/>
      <c r="D368" s="3"/>
      <c r="E368" s="45"/>
      <c r="F368" s="45"/>
      <c r="G368" s="45"/>
      <c r="H368" s="45"/>
      <c r="I368" s="45"/>
      <c r="J368" s="45"/>
      <c r="K368" s="45"/>
      <c r="L368" s="3"/>
      <c r="M368" s="45"/>
      <c r="N368" s="45"/>
      <c r="O368" s="45"/>
      <c r="P368" s="3"/>
      <c r="Q368" s="79"/>
    </row>
    <row r="369" spans="1:17" x14ac:dyDescent="0.3">
      <c r="A369" s="3"/>
      <c r="B369" s="3"/>
      <c r="C369" s="3"/>
      <c r="D369" s="3"/>
      <c r="E369" s="45"/>
      <c r="F369" s="45"/>
      <c r="G369" s="45"/>
      <c r="H369" s="45"/>
      <c r="I369" s="45"/>
      <c r="J369" s="45"/>
      <c r="K369" s="45"/>
      <c r="L369" s="3"/>
      <c r="M369" s="45"/>
      <c r="N369" s="45"/>
      <c r="O369" s="45"/>
      <c r="P369" s="3"/>
      <c r="Q369" s="79"/>
    </row>
    <row r="370" spans="1:17" x14ac:dyDescent="0.3">
      <c r="A370" s="3"/>
      <c r="B370" s="3"/>
      <c r="C370" s="3"/>
      <c r="D370" s="3"/>
      <c r="E370" s="45"/>
      <c r="F370" s="45"/>
      <c r="G370" s="45"/>
      <c r="H370" s="45"/>
      <c r="I370" s="45"/>
      <c r="J370" s="45"/>
      <c r="K370" s="45"/>
      <c r="L370" s="3"/>
      <c r="M370" s="45"/>
      <c r="N370" s="45"/>
      <c r="O370" s="45"/>
      <c r="P370" s="3"/>
      <c r="Q370" s="79"/>
    </row>
    <row r="371" spans="1:17" x14ac:dyDescent="0.3">
      <c r="A371" s="3"/>
      <c r="B371" s="3"/>
      <c r="C371" s="3"/>
      <c r="D371" s="3"/>
      <c r="E371" s="45"/>
      <c r="F371" s="45"/>
      <c r="G371" s="45"/>
      <c r="H371" s="45"/>
      <c r="I371" s="45"/>
      <c r="J371" s="45"/>
      <c r="K371" s="45"/>
      <c r="L371" s="3"/>
      <c r="M371" s="45"/>
      <c r="N371" s="45"/>
      <c r="O371" s="45"/>
      <c r="P371" s="3"/>
      <c r="Q371" s="79"/>
    </row>
    <row r="372" spans="1:17" x14ac:dyDescent="0.3">
      <c r="A372" s="3"/>
      <c r="B372" s="3"/>
      <c r="C372" s="3"/>
      <c r="D372" s="3"/>
      <c r="E372" s="45"/>
      <c r="F372" s="45"/>
      <c r="G372" s="45"/>
      <c r="H372" s="45"/>
      <c r="I372" s="45"/>
      <c r="J372" s="45"/>
      <c r="K372" s="45"/>
      <c r="L372" s="3"/>
      <c r="M372" s="45"/>
      <c r="N372" s="45"/>
      <c r="O372" s="45"/>
      <c r="P372" s="3"/>
      <c r="Q372" s="79"/>
    </row>
    <row r="373" spans="1:17" x14ac:dyDescent="0.3">
      <c r="A373" s="3"/>
      <c r="B373" s="3"/>
      <c r="C373" s="3"/>
      <c r="D373" s="3"/>
      <c r="E373" s="45"/>
      <c r="F373" s="45"/>
      <c r="G373" s="45"/>
      <c r="H373" s="45"/>
      <c r="I373" s="45"/>
      <c r="J373" s="45"/>
      <c r="K373" s="45"/>
      <c r="L373" s="3"/>
      <c r="M373" s="45"/>
      <c r="N373" s="45"/>
      <c r="O373" s="45"/>
      <c r="P373" s="3"/>
      <c r="Q373" s="79"/>
    </row>
    <row r="374" spans="1:17" x14ac:dyDescent="0.3">
      <c r="A374" s="3"/>
      <c r="B374" s="3"/>
      <c r="C374" s="3"/>
      <c r="D374" s="3"/>
      <c r="E374" s="45"/>
      <c r="F374" s="45"/>
      <c r="G374" s="45"/>
      <c r="H374" s="45"/>
      <c r="I374" s="45"/>
      <c r="J374" s="45"/>
      <c r="K374" s="45"/>
      <c r="L374" s="3"/>
      <c r="M374" s="45"/>
      <c r="N374" s="45"/>
      <c r="O374" s="45"/>
      <c r="P374" s="3"/>
      <c r="Q374" s="79"/>
    </row>
    <row r="375" spans="1:17" x14ac:dyDescent="0.3">
      <c r="A375" s="3"/>
      <c r="B375" s="3"/>
      <c r="C375" s="3"/>
      <c r="D375" s="3"/>
      <c r="E375" s="45"/>
      <c r="F375" s="45"/>
      <c r="G375" s="45"/>
      <c r="H375" s="45"/>
      <c r="I375" s="45"/>
      <c r="J375" s="45"/>
      <c r="K375" s="45"/>
      <c r="L375" s="3"/>
      <c r="M375" s="45"/>
      <c r="N375" s="45"/>
      <c r="O375" s="45"/>
      <c r="P375" s="3"/>
      <c r="Q375" s="79"/>
    </row>
    <row r="376" spans="1:17" x14ac:dyDescent="0.3">
      <c r="A376" s="3"/>
      <c r="B376" s="3"/>
      <c r="C376" s="3"/>
      <c r="D376" s="3"/>
      <c r="E376" s="45"/>
      <c r="F376" s="45"/>
      <c r="G376" s="45"/>
      <c r="H376" s="45"/>
      <c r="I376" s="45"/>
      <c r="J376" s="45"/>
      <c r="K376" s="45"/>
      <c r="L376" s="3"/>
      <c r="M376" s="45"/>
      <c r="N376" s="45"/>
      <c r="O376" s="45"/>
      <c r="P376" s="3"/>
      <c r="Q376" s="79"/>
    </row>
    <row r="377" spans="1:17" x14ac:dyDescent="0.3">
      <c r="A377" s="3"/>
      <c r="B377" s="3"/>
      <c r="C377" s="3"/>
      <c r="D377" s="3"/>
      <c r="E377" s="45"/>
      <c r="F377" s="45"/>
      <c r="G377" s="45"/>
      <c r="H377" s="45"/>
      <c r="I377" s="45"/>
      <c r="J377" s="45"/>
      <c r="K377" s="45"/>
      <c r="L377" s="3"/>
      <c r="M377" s="45"/>
      <c r="N377" s="45"/>
      <c r="O377" s="45"/>
      <c r="P377" s="3"/>
      <c r="Q377" s="79"/>
    </row>
    <row r="378" spans="1:17" x14ac:dyDescent="0.3">
      <c r="A378" s="3"/>
      <c r="B378" s="3"/>
      <c r="C378" s="3"/>
      <c r="D378" s="3"/>
      <c r="E378" s="45"/>
      <c r="F378" s="45"/>
      <c r="G378" s="45"/>
      <c r="H378" s="45"/>
      <c r="I378" s="45"/>
      <c r="J378" s="45"/>
      <c r="K378" s="45"/>
      <c r="L378" s="3"/>
      <c r="M378" s="45"/>
      <c r="N378" s="45"/>
      <c r="O378" s="45"/>
      <c r="P378" s="3"/>
      <c r="Q378" s="79"/>
    </row>
    <row r="379" spans="1:17" x14ac:dyDescent="0.3">
      <c r="A379" s="3"/>
      <c r="B379" s="3"/>
      <c r="C379" s="3"/>
      <c r="D379" s="3"/>
      <c r="E379" s="45"/>
      <c r="F379" s="45"/>
      <c r="G379" s="45"/>
      <c r="H379" s="45"/>
      <c r="I379" s="45"/>
      <c r="J379" s="45"/>
      <c r="K379" s="45"/>
      <c r="L379" s="3"/>
      <c r="M379" s="45"/>
      <c r="N379" s="45"/>
      <c r="O379" s="45"/>
      <c r="P379" s="3"/>
      <c r="Q379" s="79"/>
    </row>
    <row r="380" spans="1:17" x14ac:dyDescent="0.3">
      <c r="A380" s="3"/>
      <c r="B380" s="3"/>
      <c r="C380" s="3"/>
      <c r="D380" s="3"/>
      <c r="E380" s="45"/>
      <c r="F380" s="45"/>
      <c r="G380" s="45"/>
      <c r="H380" s="45"/>
      <c r="I380" s="45"/>
      <c r="J380" s="45"/>
      <c r="K380" s="45"/>
      <c r="L380" s="3"/>
      <c r="M380" s="45"/>
      <c r="N380" s="45"/>
      <c r="O380" s="45"/>
      <c r="P380" s="3"/>
      <c r="Q380" s="79"/>
    </row>
    <row r="381" spans="1:17" x14ac:dyDescent="0.3">
      <c r="A381" s="3"/>
      <c r="B381" s="3"/>
      <c r="C381" s="3"/>
      <c r="D381" s="3"/>
      <c r="E381" s="45"/>
      <c r="F381" s="45"/>
      <c r="G381" s="45"/>
      <c r="H381" s="45"/>
      <c r="I381" s="45"/>
      <c r="J381" s="45"/>
      <c r="K381" s="45"/>
      <c r="L381" s="3"/>
      <c r="M381" s="45"/>
      <c r="N381" s="45"/>
      <c r="O381" s="45"/>
      <c r="P381" s="3"/>
      <c r="Q381" s="79"/>
    </row>
    <row r="382" spans="1:17" x14ac:dyDescent="0.3">
      <c r="A382" s="3"/>
      <c r="B382" s="3"/>
      <c r="C382" s="3"/>
      <c r="D382" s="3"/>
      <c r="E382" s="45"/>
      <c r="F382" s="45"/>
      <c r="G382" s="45"/>
      <c r="H382" s="45"/>
      <c r="I382" s="45"/>
      <c r="J382" s="45"/>
      <c r="K382" s="45"/>
      <c r="L382" s="3"/>
      <c r="M382" s="45"/>
      <c r="N382" s="45"/>
      <c r="O382" s="45"/>
      <c r="P382" s="3"/>
      <c r="Q382" s="79"/>
    </row>
    <row r="383" spans="1:17" x14ac:dyDescent="0.3">
      <c r="A383" s="3"/>
      <c r="B383" s="3"/>
      <c r="C383" s="3"/>
      <c r="D383" s="3"/>
      <c r="E383" s="45"/>
      <c r="F383" s="45"/>
      <c r="G383" s="45"/>
      <c r="H383" s="45"/>
      <c r="I383" s="45"/>
      <c r="J383" s="45"/>
      <c r="K383" s="45"/>
      <c r="L383" s="3"/>
      <c r="M383" s="45"/>
      <c r="N383" s="45"/>
      <c r="O383" s="45"/>
      <c r="P383" s="3"/>
      <c r="Q383" s="79"/>
    </row>
    <row r="384" spans="1:17" x14ac:dyDescent="0.3">
      <c r="A384" s="3"/>
      <c r="B384" s="3"/>
      <c r="C384" s="3"/>
      <c r="D384" s="3"/>
      <c r="E384" s="45"/>
      <c r="F384" s="45"/>
      <c r="G384" s="45"/>
      <c r="H384" s="45"/>
      <c r="I384" s="45"/>
      <c r="J384" s="45"/>
      <c r="K384" s="45"/>
      <c r="L384" s="3"/>
      <c r="M384" s="45"/>
      <c r="N384" s="45"/>
      <c r="O384" s="45"/>
      <c r="P384" s="3"/>
      <c r="Q384" s="79"/>
    </row>
    <row r="385" spans="1:17" x14ac:dyDescent="0.3">
      <c r="A385" s="3"/>
      <c r="B385" s="3"/>
      <c r="C385" s="3"/>
      <c r="D385" s="3"/>
      <c r="E385" s="45"/>
      <c r="F385" s="45"/>
      <c r="G385" s="45"/>
      <c r="H385" s="45"/>
      <c r="I385" s="45"/>
      <c r="J385" s="45"/>
      <c r="K385" s="45"/>
      <c r="L385" s="3"/>
      <c r="M385" s="45"/>
      <c r="N385" s="45"/>
      <c r="O385" s="45"/>
      <c r="P385" s="3"/>
      <c r="Q385" s="79"/>
    </row>
    <row r="386" spans="1:17" x14ac:dyDescent="0.3">
      <c r="A386" s="3"/>
      <c r="B386" s="3"/>
      <c r="C386" s="3"/>
      <c r="D386" s="3"/>
      <c r="E386" s="45"/>
      <c r="F386" s="45"/>
      <c r="G386" s="45"/>
      <c r="H386" s="45"/>
      <c r="I386" s="45"/>
      <c r="J386" s="45"/>
      <c r="K386" s="45"/>
      <c r="L386" s="3"/>
      <c r="M386" s="45"/>
      <c r="N386" s="45"/>
      <c r="O386" s="45"/>
      <c r="P386" s="3"/>
      <c r="Q386" s="79"/>
    </row>
    <row r="387" spans="1:17" x14ac:dyDescent="0.3">
      <c r="A387" s="3"/>
      <c r="B387" s="3"/>
      <c r="C387" s="3"/>
      <c r="D387" s="3"/>
      <c r="E387" s="45"/>
      <c r="F387" s="45"/>
      <c r="G387" s="45"/>
      <c r="H387" s="45"/>
      <c r="I387" s="45"/>
      <c r="J387" s="45"/>
      <c r="K387" s="45"/>
      <c r="L387" s="3"/>
      <c r="M387" s="45"/>
      <c r="N387" s="45"/>
      <c r="O387" s="45"/>
      <c r="P387" s="3"/>
      <c r="Q387" s="79"/>
    </row>
    <row r="388" spans="1:17" x14ac:dyDescent="0.3">
      <c r="A388" s="3"/>
      <c r="B388" s="3"/>
      <c r="C388" s="3"/>
      <c r="D388" s="3"/>
      <c r="E388" s="45"/>
      <c r="F388" s="45"/>
      <c r="G388" s="45"/>
      <c r="H388" s="45"/>
      <c r="I388" s="45"/>
      <c r="J388" s="45"/>
      <c r="K388" s="45"/>
      <c r="L388" s="3"/>
      <c r="M388" s="45"/>
      <c r="N388" s="45"/>
      <c r="O388" s="45"/>
      <c r="P388" s="3"/>
      <c r="Q388" s="79"/>
    </row>
    <row r="389" spans="1:17" x14ac:dyDescent="0.3">
      <c r="A389" s="3"/>
      <c r="B389" s="3"/>
      <c r="C389" s="3"/>
      <c r="D389" s="3"/>
      <c r="E389" s="45"/>
      <c r="F389" s="45"/>
      <c r="G389" s="45"/>
      <c r="H389" s="45"/>
      <c r="I389" s="45"/>
      <c r="J389" s="45"/>
      <c r="K389" s="45"/>
      <c r="L389" s="3"/>
      <c r="M389" s="45"/>
      <c r="N389" s="45"/>
      <c r="O389" s="45"/>
      <c r="P389" s="3"/>
      <c r="Q389" s="79"/>
    </row>
    <row r="390" spans="1:17" x14ac:dyDescent="0.3">
      <c r="A390" s="3"/>
      <c r="B390" s="3"/>
      <c r="C390" s="3"/>
      <c r="D390" s="3"/>
      <c r="E390" s="45"/>
      <c r="F390" s="45"/>
      <c r="G390" s="45"/>
      <c r="H390" s="45"/>
      <c r="I390" s="45"/>
      <c r="J390" s="45"/>
      <c r="K390" s="45"/>
      <c r="L390" s="3"/>
      <c r="M390" s="45"/>
      <c r="N390" s="45"/>
      <c r="O390" s="45"/>
      <c r="P390" s="3"/>
      <c r="Q390" s="79"/>
    </row>
    <row r="391" spans="1:17" x14ac:dyDescent="0.3">
      <c r="A391" s="3"/>
      <c r="B391" s="3"/>
      <c r="C391" s="3"/>
      <c r="D391" s="3"/>
      <c r="E391" s="45"/>
      <c r="F391" s="45"/>
      <c r="G391" s="45"/>
      <c r="H391" s="45"/>
      <c r="I391" s="45"/>
      <c r="J391" s="45"/>
      <c r="K391" s="45"/>
      <c r="L391" s="3"/>
      <c r="M391" s="45"/>
      <c r="N391" s="45"/>
      <c r="O391" s="45"/>
      <c r="P391" s="3"/>
      <c r="Q391" s="79"/>
    </row>
    <row r="392" spans="1:17" x14ac:dyDescent="0.3">
      <c r="A392" s="3"/>
      <c r="B392" s="3"/>
      <c r="C392" s="3"/>
      <c r="D392" s="3"/>
      <c r="E392" s="45"/>
      <c r="F392" s="45"/>
      <c r="G392" s="45"/>
      <c r="H392" s="45"/>
      <c r="I392" s="45"/>
      <c r="J392" s="45"/>
      <c r="K392" s="45"/>
      <c r="L392" s="3"/>
      <c r="M392" s="45"/>
      <c r="N392" s="45"/>
      <c r="O392" s="45"/>
      <c r="P392" s="3"/>
      <c r="Q392" s="79"/>
    </row>
    <row r="393" spans="1:17" x14ac:dyDescent="0.3">
      <c r="A393" s="3"/>
      <c r="B393" s="3"/>
      <c r="C393" s="3"/>
      <c r="D393" s="3"/>
      <c r="E393" s="45"/>
      <c r="F393" s="45"/>
      <c r="G393" s="45"/>
      <c r="H393" s="45"/>
      <c r="I393" s="45"/>
      <c r="J393" s="45"/>
      <c r="K393" s="45"/>
      <c r="L393" s="3"/>
      <c r="M393" s="45"/>
      <c r="N393" s="45"/>
      <c r="O393" s="45"/>
      <c r="P393" s="3"/>
      <c r="Q393" s="79"/>
    </row>
    <row r="394" spans="1:17" x14ac:dyDescent="0.3">
      <c r="A394" s="3"/>
      <c r="B394" s="3"/>
      <c r="C394" s="3"/>
      <c r="D394" s="3"/>
      <c r="E394" s="45"/>
      <c r="F394" s="45"/>
      <c r="G394" s="45"/>
      <c r="H394" s="45"/>
      <c r="I394" s="45"/>
      <c r="J394" s="45"/>
      <c r="K394" s="45"/>
      <c r="L394" s="3"/>
      <c r="M394" s="45"/>
      <c r="N394" s="45"/>
      <c r="O394" s="45"/>
      <c r="P394" s="3"/>
      <c r="Q394" s="79"/>
    </row>
    <row r="395" spans="1:17" x14ac:dyDescent="0.3">
      <c r="A395" s="3"/>
      <c r="B395" s="3"/>
      <c r="C395" s="3"/>
      <c r="D395" s="3"/>
      <c r="E395" s="45"/>
      <c r="F395" s="45"/>
      <c r="G395" s="45"/>
      <c r="H395" s="45"/>
      <c r="I395" s="45"/>
      <c r="J395" s="45"/>
      <c r="K395" s="45"/>
      <c r="L395" s="3"/>
      <c r="M395" s="45"/>
      <c r="N395" s="45"/>
      <c r="O395" s="45"/>
      <c r="P395" s="3"/>
      <c r="Q395" s="79"/>
    </row>
    <row r="396" spans="1:17" x14ac:dyDescent="0.3">
      <c r="A396" s="3"/>
      <c r="B396" s="3"/>
      <c r="C396" s="3"/>
      <c r="D396" s="3"/>
      <c r="E396" s="45"/>
      <c r="F396" s="45"/>
      <c r="G396" s="45"/>
      <c r="H396" s="45"/>
      <c r="I396" s="45"/>
      <c r="J396" s="45"/>
      <c r="K396" s="45"/>
      <c r="L396" s="3"/>
      <c r="M396" s="45"/>
      <c r="N396" s="45"/>
      <c r="O396" s="45"/>
      <c r="P396" s="3"/>
      <c r="Q396" s="79"/>
    </row>
    <row r="397" spans="1:17" x14ac:dyDescent="0.3">
      <c r="A397" s="3"/>
      <c r="B397" s="3"/>
      <c r="C397" s="3"/>
      <c r="D397" s="3"/>
      <c r="E397" s="45"/>
      <c r="F397" s="45"/>
      <c r="G397" s="45"/>
      <c r="H397" s="45"/>
      <c r="I397" s="45"/>
      <c r="J397" s="45"/>
      <c r="K397" s="45"/>
      <c r="L397" s="3"/>
      <c r="M397" s="45"/>
      <c r="N397" s="45"/>
      <c r="O397" s="45"/>
      <c r="P397" s="3"/>
      <c r="Q397" s="79"/>
    </row>
    <row r="398" spans="1:17" x14ac:dyDescent="0.3">
      <c r="A398" s="3"/>
      <c r="B398" s="3"/>
      <c r="C398" s="3"/>
      <c r="D398" s="3"/>
      <c r="E398" s="45"/>
      <c r="F398" s="45"/>
      <c r="G398" s="45"/>
      <c r="H398" s="45"/>
      <c r="I398" s="45"/>
      <c r="J398" s="45"/>
      <c r="K398" s="45"/>
      <c r="L398" s="3"/>
      <c r="M398" s="45"/>
      <c r="N398" s="45"/>
      <c r="O398" s="45"/>
      <c r="P398" s="3"/>
      <c r="Q398" s="79"/>
    </row>
    <row r="399" spans="1:17" x14ac:dyDescent="0.3">
      <c r="A399" s="3"/>
      <c r="B399" s="3"/>
      <c r="C399" s="3"/>
      <c r="D399" s="3"/>
      <c r="E399" s="45"/>
      <c r="F399" s="45"/>
      <c r="G399" s="45"/>
      <c r="H399" s="45"/>
      <c r="I399" s="45"/>
      <c r="J399" s="45"/>
      <c r="K399" s="45"/>
      <c r="L399" s="3"/>
      <c r="M399" s="45"/>
      <c r="N399" s="45"/>
      <c r="O399" s="45"/>
      <c r="P399" s="3"/>
      <c r="Q399" s="79"/>
    </row>
    <row r="400" spans="1:17" x14ac:dyDescent="0.3">
      <c r="A400" s="3"/>
      <c r="B400" s="3"/>
      <c r="C400" s="3"/>
      <c r="D400" s="3"/>
      <c r="E400" s="45"/>
      <c r="F400" s="45"/>
      <c r="G400" s="45"/>
      <c r="H400" s="45"/>
      <c r="I400" s="45"/>
      <c r="J400" s="45"/>
      <c r="K400" s="45"/>
      <c r="L400" s="3"/>
      <c r="M400" s="45"/>
      <c r="N400" s="45"/>
      <c r="O400" s="45"/>
      <c r="P400" s="3"/>
      <c r="Q400" s="79"/>
    </row>
    <row r="401" spans="1:17" x14ac:dyDescent="0.3">
      <c r="A401" s="3"/>
      <c r="B401" s="3"/>
      <c r="C401" s="3"/>
      <c r="D401" s="3"/>
      <c r="E401" s="45"/>
      <c r="F401" s="45"/>
      <c r="G401" s="45"/>
      <c r="H401" s="45"/>
      <c r="I401" s="45"/>
      <c r="J401" s="45"/>
      <c r="K401" s="45"/>
      <c r="L401" s="3"/>
      <c r="M401" s="45"/>
      <c r="N401" s="45"/>
      <c r="O401" s="45"/>
      <c r="P401" s="3"/>
      <c r="Q401" s="79"/>
    </row>
    <row r="402" spans="1:17" x14ac:dyDescent="0.3">
      <c r="A402" s="3"/>
      <c r="B402" s="3"/>
      <c r="C402" s="3"/>
      <c r="D402" s="3"/>
      <c r="E402" s="45"/>
      <c r="F402" s="45"/>
      <c r="G402" s="45"/>
      <c r="H402" s="45"/>
      <c r="I402" s="45"/>
      <c r="J402" s="45"/>
      <c r="K402" s="45"/>
      <c r="L402" s="3"/>
      <c r="M402" s="45"/>
      <c r="N402" s="45"/>
      <c r="O402" s="45"/>
      <c r="P402" s="3"/>
      <c r="Q402" s="79"/>
    </row>
    <row r="403" spans="1:17" x14ac:dyDescent="0.3">
      <c r="A403" s="3"/>
      <c r="B403" s="3"/>
      <c r="C403" s="3"/>
      <c r="D403" s="3"/>
      <c r="E403" s="45"/>
      <c r="F403" s="45"/>
      <c r="G403" s="45"/>
      <c r="H403" s="45"/>
      <c r="I403" s="45"/>
      <c r="J403" s="45"/>
      <c r="K403" s="45"/>
      <c r="L403" s="3"/>
      <c r="M403" s="45"/>
      <c r="N403" s="45"/>
      <c r="O403" s="45"/>
      <c r="P403" s="3"/>
      <c r="Q403" s="79"/>
    </row>
    <row r="404" spans="1:17" x14ac:dyDescent="0.3">
      <c r="A404" s="3"/>
      <c r="B404" s="3"/>
      <c r="C404" s="3"/>
      <c r="D404" s="3"/>
      <c r="E404" s="45"/>
      <c r="F404" s="45"/>
      <c r="G404" s="45"/>
      <c r="H404" s="45"/>
      <c r="I404" s="45"/>
      <c r="J404" s="45"/>
      <c r="K404" s="45"/>
      <c r="L404" s="3"/>
      <c r="M404" s="45"/>
      <c r="N404" s="45"/>
      <c r="O404" s="45"/>
      <c r="P404" s="3"/>
      <c r="Q404" s="79"/>
    </row>
    <row r="405" spans="1:17" x14ac:dyDescent="0.3">
      <c r="A405" s="3"/>
      <c r="B405" s="3"/>
      <c r="C405" s="3"/>
      <c r="D405" s="3"/>
      <c r="E405" s="45"/>
      <c r="F405" s="45"/>
      <c r="G405" s="45"/>
      <c r="H405" s="45"/>
      <c r="I405" s="45"/>
      <c r="J405" s="45"/>
      <c r="K405" s="45"/>
      <c r="L405" s="3"/>
      <c r="M405" s="45"/>
      <c r="N405" s="45"/>
      <c r="O405" s="45"/>
      <c r="P405" s="3"/>
      <c r="Q405" s="79"/>
    </row>
    <row r="406" spans="1:17" x14ac:dyDescent="0.3">
      <c r="A406" s="3"/>
      <c r="B406" s="3"/>
      <c r="C406" s="3"/>
      <c r="D406" s="3"/>
      <c r="E406" s="45"/>
      <c r="F406" s="45"/>
      <c r="G406" s="45"/>
      <c r="H406" s="45"/>
      <c r="I406" s="45"/>
      <c r="J406" s="45"/>
      <c r="K406" s="45"/>
      <c r="L406" s="3"/>
      <c r="M406" s="45"/>
      <c r="N406" s="45"/>
      <c r="O406" s="45"/>
      <c r="P406" s="3"/>
      <c r="Q406" s="79"/>
    </row>
    <row r="407" spans="1:17" x14ac:dyDescent="0.3">
      <c r="A407" s="3"/>
      <c r="B407" s="3"/>
      <c r="C407" s="3"/>
      <c r="D407" s="3"/>
      <c r="E407" s="45"/>
      <c r="F407" s="45"/>
      <c r="G407" s="45"/>
      <c r="H407" s="45"/>
      <c r="I407" s="45"/>
      <c r="J407" s="45"/>
      <c r="K407" s="45"/>
      <c r="L407" s="3"/>
      <c r="M407" s="45"/>
      <c r="N407" s="45"/>
      <c r="O407" s="45"/>
      <c r="P407" s="3"/>
      <c r="Q407" s="79"/>
    </row>
    <row r="408" spans="1:17" x14ac:dyDescent="0.3">
      <c r="A408" s="3"/>
      <c r="B408" s="3"/>
      <c r="C408" s="3"/>
      <c r="D408" s="3"/>
      <c r="E408" s="45"/>
      <c r="F408" s="45"/>
      <c r="G408" s="45"/>
      <c r="H408" s="45"/>
      <c r="I408" s="45"/>
      <c r="J408" s="45"/>
      <c r="K408" s="45"/>
      <c r="L408" s="3"/>
      <c r="M408" s="45"/>
      <c r="N408" s="45"/>
      <c r="O408" s="45"/>
      <c r="P408" s="3"/>
      <c r="Q408" s="79"/>
    </row>
    <row r="409" spans="1:17" x14ac:dyDescent="0.3">
      <c r="A409" s="3"/>
      <c r="B409" s="3"/>
      <c r="C409" s="3"/>
      <c r="D409" s="3"/>
      <c r="E409" s="45"/>
      <c r="F409" s="45"/>
      <c r="G409" s="45"/>
      <c r="H409" s="45"/>
      <c r="I409" s="45"/>
      <c r="J409" s="45"/>
      <c r="K409" s="45"/>
      <c r="L409" s="3"/>
      <c r="M409" s="45"/>
      <c r="N409" s="45"/>
      <c r="O409" s="45"/>
      <c r="P409" s="3"/>
      <c r="Q409" s="79"/>
    </row>
    <row r="410" spans="1:17" x14ac:dyDescent="0.3">
      <c r="A410" s="3"/>
      <c r="B410" s="3"/>
      <c r="C410" s="3"/>
      <c r="D410" s="3"/>
      <c r="E410" s="45"/>
      <c r="F410" s="45"/>
      <c r="G410" s="45"/>
      <c r="H410" s="45"/>
      <c r="I410" s="45"/>
      <c r="J410" s="45"/>
      <c r="K410" s="45"/>
      <c r="L410" s="3"/>
      <c r="M410" s="45"/>
      <c r="N410" s="45"/>
      <c r="O410" s="45"/>
      <c r="P410" s="3"/>
      <c r="Q410" s="79"/>
    </row>
    <row r="411" spans="1:17" x14ac:dyDescent="0.3">
      <c r="A411" s="3"/>
      <c r="B411" s="3"/>
      <c r="C411" s="3"/>
      <c r="D411" s="3"/>
      <c r="E411" s="45"/>
      <c r="F411" s="45"/>
      <c r="G411" s="45"/>
      <c r="H411" s="45"/>
      <c r="I411" s="45"/>
      <c r="J411" s="45"/>
      <c r="K411" s="45"/>
      <c r="L411" s="3"/>
      <c r="M411" s="45"/>
      <c r="N411" s="45"/>
      <c r="O411" s="45"/>
      <c r="P411" s="3"/>
      <c r="Q411" s="79"/>
    </row>
    <row r="412" spans="1:17" x14ac:dyDescent="0.3">
      <c r="A412" s="3"/>
      <c r="B412" s="3"/>
      <c r="C412" s="3"/>
      <c r="D412" s="3"/>
      <c r="E412" s="45"/>
      <c r="F412" s="45"/>
      <c r="G412" s="45"/>
      <c r="H412" s="45"/>
      <c r="I412" s="45"/>
      <c r="J412" s="45"/>
      <c r="K412" s="45"/>
      <c r="L412" s="3"/>
      <c r="M412" s="45"/>
      <c r="N412" s="45"/>
      <c r="O412" s="45"/>
      <c r="P412" s="3"/>
      <c r="Q412" s="79"/>
    </row>
    <row r="413" spans="1:17" x14ac:dyDescent="0.3">
      <c r="A413" s="3"/>
      <c r="B413" s="3"/>
      <c r="C413" s="3"/>
      <c r="D413" s="3"/>
      <c r="E413" s="45"/>
      <c r="F413" s="45"/>
      <c r="G413" s="45"/>
      <c r="H413" s="45"/>
      <c r="I413" s="45"/>
      <c r="J413" s="45"/>
      <c r="K413" s="45"/>
      <c r="L413" s="3"/>
      <c r="M413" s="45"/>
      <c r="N413" s="45"/>
      <c r="O413" s="45"/>
      <c r="P413" s="3"/>
      <c r="Q413" s="79"/>
    </row>
    <row r="414" spans="1:17" x14ac:dyDescent="0.3">
      <c r="A414" s="3"/>
      <c r="B414" s="3"/>
      <c r="C414" s="3"/>
      <c r="D414" s="3"/>
      <c r="E414" s="45"/>
      <c r="F414" s="45"/>
      <c r="G414" s="45"/>
      <c r="H414" s="45"/>
      <c r="I414" s="45"/>
      <c r="J414" s="45"/>
      <c r="K414" s="45"/>
      <c r="L414" s="3"/>
      <c r="M414" s="45"/>
      <c r="N414" s="45"/>
      <c r="O414" s="45"/>
      <c r="P414" s="3"/>
      <c r="Q414" s="79"/>
    </row>
    <row r="415" spans="1:17" x14ac:dyDescent="0.3">
      <c r="A415" s="3"/>
      <c r="B415" s="3"/>
      <c r="C415" s="3"/>
      <c r="D415" s="3"/>
      <c r="E415" s="45"/>
      <c r="F415" s="45"/>
      <c r="G415" s="45"/>
      <c r="H415" s="45"/>
      <c r="I415" s="45"/>
      <c r="J415" s="45"/>
      <c r="K415" s="45"/>
      <c r="L415" s="3"/>
      <c r="M415" s="45"/>
      <c r="N415" s="45"/>
      <c r="O415" s="45"/>
      <c r="P415" s="3"/>
      <c r="Q415" s="79"/>
    </row>
    <row r="416" spans="1:17" x14ac:dyDescent="0.3">
      <c r="A416" s="3"/>
      <c r="B416" s="3"/>
      <c r="C416" s="3"/>
      <c r="D416" s="3"/>
      <c r="E416" s="45"/>
      <c r="F416" s="45"/>
      <c r="G416" s="45"/>
      <c r="H416" s="45"/>
      <c r="I416" s="45"/>
      <c r="J416" s="45"/>
      <c r="K416" s="45"/>
      <c r="L416" s="3"/>
      <c r="M416" s="45"/>
      <c r="N416" s="45"/>
      <c r="O416" s="45"/>
      <c r="P416" s="3"/>
      <c r="Q416" s="79"/>
    </row>
    <row r="417" spans="1:17" x14ac:dyDescent="0.3">
      <c r="A417" s="3"/>
      <c r="B417" s="3"/>
      <c r="C417" s="3"/>
      <c r="D417" s="3"/>
      <c r="E417" s="45"/>
      <c r="F417" s="45"/>
      <c r="G417" s="45"/>
      <c r="H417" s="45"/>
      <c r="I417" s="45"/>
      <c r="J417" s="45"/>
      <c r="K417" s="45"/>
      <c r="L417" s="3"/>
      <c r="M417" s="45"/>
      <c r="N417" s="45"/>
      <c r="O417" s="45"/>
      <c r="P417" s="3"/>
      <c r="Q417" s="79"/>
    </row>
    <row r="418" spans="1:17" x14ac:dyDescent="0.3">
      <c r="A418" s="3"/>
      <c r="B418" s="3"/>
      <c r="C418" s="3"/>
      <c r="D418" s="3"/>
      <c r="E418" s="45"/>
      <c r="F418" s="45"/>
      <c r="G418" s="45"/>
      <c r="H418" s="45"/>
      <c r="I418" s="45"/>
      <c r="J418" s="45"/>
      <c r="K418" s="45"/>
      <c r="L418" s="3"/>
      <c r="M418" s="45"/>
      <c r="N418" s="45"/>
      <c r="O418" s="45"/>
      <c r="P418" s="3"/>
      <c r="Q418" s="79"/>
    </row>
    <row r="419" spans="1:17" x14ac:dyDescent="0.3">
      <c r="A419" s="3"/>
      <c r="B419" s="3"/>
      <c r="C419" s="3"/>
      <c r="D419" s="3"/>
      <c r="E419" s="45"/>
      <c r="F419" s="45"/>
      <c r="G419" s="45"/>
      <c r="H419" s="45"/>
      <c r="I419" s="45"/>
      <c r="J419" s="45"/>
      <c r="K419" s="45"/>
      <c r="L419" s="3"/>
      <c r="M419" s="45"/>
      <c r="N419" s="45"/>
      <c r="O419" s="45"/>
      <c r="P419" s="3"/>
      <c r="Q419" s="79"/>
    </row>
    <row r="420" spans="1:17" x14ac:dyDescent="0.3">
      <c r="A420" s="3"/>
      <c r="B420" s="3"/>
      <c r="C420" s="3"/>
      <c r="D420" s="3"/>
      <c r="E420" s="45"/>
      <c r="F420" s="45"/>
      <c r="G420" s="45"/>
      <c r="H420" s="45"/>
      <c r="I420" s="45"/>
      <c r="J420" s="45"/>
      <c r="K420" s="45"/>
      <c r="L420" s="3"/>
      <c r="M420" s="45"/>
      <c r="N420" s="45"/>
      <c r="O420" s="45"/>
      <c r="P420" s="3"/>
      <c r="Q420" s="79"/>
    </row>
    <row r="421" spans="1:17" x14ac:dyDescent="0.3">
      <c r="A421" s="3"/>
      <c r="B421" s="3"/>
      <c r="C421" s="3"/>
      <c r="D421" s="3"/>
      <c r="E421" s="45"/>
      <c r="F421" s="45"/>
      <c r="G421" s="45"/>
      <c r="H421" s="45"/>
      <c r="I421" s="45"/>
      <c r="J421" s="45"/>
      <c r="K421" s="45"/>
      <c r="L421" s="3"/>
      <c r="M421" s="45"/>
      <c r="N421" s="45"/>
      <c r="O421" s="45"/>
      <c r="P421" s="3"/>
      <c r="Q421" s="79"/>
    </row>
    <row r="422" spans="1:17" x14ac:dyDescent="0.3">
      <c r="A422" s="3"/>
      <c r="B422" s="3"/>
      <c r="C422" s="3"/>
      <c r="D422" s="3"/>
      <c r="E422" s="45"/>
      <c r="F422" s="45"/>
      <c r="G422" s="45"/>
      <c r="H422" s="45"/>
      <c r="I422" s="45"/>
      <c r="J422" s="45"/>
      <c r="K422" s="45"/>
      <c r="L422" s="3"/>
      <c r="M422" s="45"/>
      <c r="N422" s="45"/>
      <c r="O422" s="45"/>
      <c r="P422" s="3"/>
      <c r="Q422" s="79"/>
    </row>
    <row r="423" spans="1:17" x14ac:dyDescent="0.3">
      <c r="A423" s="3"/>
      <c r="B423" s="3"/>
      <c r="C423" s="3"/>
      <c r="D423" s="3"/>
      <c r="E423" s="45"/>
      <c r="F423" s="45"/>
      <c r="G423" s="45"/>
      <c r="H423" s="45"/>
      <c r="I423" s="45"/>
      <c r="J423" s="45"/>
      <c r="K423" s="45"/>
      <c r="L423" s="3"/>
      <c r="M423" s="45"/>
      <c r="N423" s="45"/>
      <c r="O423" s="45"/>
      <c r="P423" s="3"/>
      <c r="Q423" s="79"/>
    </row>
    <row r="424" spans="1:17" x14ac:dyDescent="0.3">
      <c r="A424" s="3"/>
      <c r="B424" s="3"/>
      <c r="C424" s="3"/>
      <c r="D424" s="3"/>
      <c r="E424" s="45"/>
      <c r="F424" s="45"/>
      <c r="G424" s="45"/>
      <c r="H424" s="45"/>
      <c r="I424" s="45"/>
      <c r="J424" s="45"/>
      <c r="K424" s="45"/>
      <c r="L424" s="3"/>
      <c r="M424" s="45"/>
      <c r="N424" s="45"/>
      <c r="O424" s="45"/>
      <c r="P424" s="3"/>
      <c r="Q424" s="79"/>
    </row>
    <row r="425" spans="1:17" x14ac:dyDescent="0.3">
      <c r="A425" s="3"/>
      <c r="B425" s="3"/>
      <c r="C425" s="3"/>
      <c r="D425" s="3"/>
      <c r="E425" s="45"/>
      <c r="F425" s="45"/>
      <c r="G425" s="45"/>
      <c r="H425" s="45"/>
      <c r="I425" s="45"/>
      <c r="J425" s="45"/>
      <c r="K425" s="45"/>
      <c r="L425" s="3"/>
      <c r="M425" s="45"/>
      <c r="N425" s="45"/>
      <c r="O425" s="45"/>
      <c r="P425" s="3"/>
      <c r="Q425" s="79"/>
    </row>
    <row r="426" spans="1:17" x14ac:dyDescent="0.3">
      <c r="A426" s="3"/>
      <c r="B426" s="3"/>
      <c r="C426" s="3"/>
      <c r="D426" s="3"/>
      <c r="E426" s="45"/>
      <c r="F426" s="45"/>
      <c r="G426" s="45"/>
      <c r="H426" s="45"/>
      <c r="I426" s="45"/>
      <c r="J426" s="45"/>
      <c r="K426" s="45"/>
      <c r="L426" s="3"/>
      <c r="M426" s="45"/>
      <c r="N426" s="45"/>
      <c r="O426" s="45"/>
      <c r="P426" s="3"/>
      <c r="Q426" s="79"/>
    </row>
    <row r="427" spans="1:17" x14ac:dyDescent="0.3">
      <c r="A427" s="3"/>
      <c r="B427" s="3"/>
      <c r="C427" s="3"/>
      <c r="D427" s="3"/>
      <c r="E427" s="45"/>
      <c r="F427" s="45"/>
      <c r="G427" s="45"/>
      <c r="H427" s="45"/>
      <c r="I427" s="45"/>
      <c r="J427" s="45"/>
      <c r="K427" s="45"/>
      <c r="L427" s="3"/>
      <c r="M427" s="45"/>
      <c r="N427" s="45"/>
      <c r="O427" s="45"/>
      <c r="P427" s="3"/>
      <c r="Q427" s="79"/>
    </row>
    <row r="428" spans="1:17" x14ac:dyDescent="0.3">
      <c r="A428" s="3"/>
      <c r="B428" s="3"/>
      <c r="C428" s="3"/>
      <c r="D428" s="3"/>
      <c r="E428" s="45"/>
      <c r="F428" s="45"/>
      <c r="G428" s="45"/>
      <c r="H428" s="45"/>
      <c r="I428" s="45"/>
      <c r="J428" s="45"/>
      <c r="K428" s="45"/>
      <c r="L428" s="3"/>
      <c r="M428" s="45"/>
      <c r="N428" s="45"/>
      <c r="O428" s="45"/>
      <c r="P428" s="3"/>
      <c r="Q428" s="79"/>
    </row>
    <row r="429" spans="1:17" x14ac:dyDescent="0.3">
      <c r="A429" s="3"/>
      <c r="B429" s="3"/>
      <c r="C429" s="3"/>
      <c r="D429" s="3"/>
      <c r="E429" s="45"/>
      <c r="F429" s="45"/>
      <c r="G429" s="45"/>
      <c r="H429" s="45"/>
      <c r="I429" s="45"/>
      <c r="J429" s="45"/>
      <c r="K429" s="45"/>
      <c r="L429" s="3"/>
      <c r="M429" s="45"/>
      <c r="N429" s="45"/>
      <c r="O429" s="45"/>
      <c r="P429" s="3"/>
      <c r="Q429" s="79"/>
    </row>
    <row r="430" spans="1:17" x14ac:dyDescent="0.3">
      <c r="A430" s="3"/>
      <c r="B430" s="3"/>
      <c r="C430" s="3"/>
      <c r="D430" s="3"/>
      <c r="E430" s="45"/>
      <c r="F430" s="45"/>
      <c r="G430" s="45"/>
      <c r="H430" s="45"/>
      <c r="I430" s="45"/>
      <c r="J430" s="45"/>
      <c r="K430" s="45"/>
      <c r="L430" s="3"/>
      <c r="M430" s="45"/>
      <c r="N430" s="45"/>
      <c r="O430" s="45"/>
      <c r="P430" s="3"/>
      <c r="Q430" s="79"/>
    </row>
    <row r="431" spans="1:17" x14ac:dyDescent="0.3">
      <c r="A431" s="3"/>
      <c r="B431" s="3"/>
      <c r="C431" s="3"/>
      <c r="D431" s="3"/>
      <c r="E431" s="45"/>
      <c r="F431" s="45"/>
      <c r="G431" s="45"/>
      <c r="H431" s="45"/>
      <c r="I431" s="45"/>
      <c r="J431" s="45"/>
      <c r="K431" s="45"/>
      <c r="L431" s="3"/>
      <c r="M431" s="45"/>
      <c r="N431" s="45"/>
      <c r="O431" s="45"/>
      <c r="P431" s="3"/>
      <c r="Q431" s="79"/>
    </row>
    <row r="432" spans="1:17" x14ac:dyDescent="0.3">
      <c r="A432" s="3"/>
      <c r="B432" s="3"/>
      <c r="C432" s="3"/>
      <c r="D432" s="3"/>
      <c r="E432" s="45"/>
      <c r="F432" s="45"/>
      <c r="G432" s="45"/>
      <c r="H432" s="45"/>
      <c r="I432" s="45"/>
      <c r="J432" s="45"/>
      <c r="K432" s="45"/>
      <c r="L432" s="3"/>
      <c r="M432" s="45"/>
      <c r="N432" s="45"/>
      <c r="O432" s="45"/>
      <c r="P432" s="3"/>
      <c r="Q432" s="79"/>
    </row>
    <row r="433" spans="1:17" x14ac:dyDescent="0.3">
      <c r="A433" s="3"/>
      <c r="B433" s="3"/>
      <c r="C433" s="3"/>
      <c r="D433" s="3"/>
      <c r="E433" s="45"/>
      <c r="F433" s="45"/>
      <c r="G433" s="45"/>
      <c r="H433" s="45"/>
      <c r="I433" s="45"/>
      <c r="J433" s="45"/>
      <c r="K433" s="45"/>
      <c r="L433" s="3"/>
      <c r="M433" s="45"/>
      <c r="N433" s="45"/>
      <c r="O433" s="45"/>
      <c r="P433" s="3"/>
      <c r="Q433" s="79"/>
    </row>
    <row r="434" spans="1:17" x14ac:dyDescent="0.3">
      <c r="A434" s="3"/>
      <c r="B434" s="3"/>
      <c r="C434" s="3"/>
      <c r="D434" s="3"/>
      <c r="E434" s="45"/>
      <c r="F434" s="45"/>
      <c r="G434" s="45"/>
      <c r="H434" s="45"/>
      <c r="I434" s="45"/>
      <c r="J434" s="45"/>
      <c r="K434" s="45"/>
      <c r="L434" s="3"/>
      <c r="M434" s="45"/>
      <c r="N434" s="45"/>
      <c r="O434" s="45"/>
      <c r="P434" s="3"/>
      <c r="Q434" s="79"/>
    </row>
    <row r="435" spans="1:17" x14ac:dyDescent="0.3">
      <c r="A435" s="3"/>
      <c r="B435" s="3"/>
      <c r="C435" s="3"/>
      <c r="D435" s="3"/>
      <c r="E435" s="45"/>
      <c r="F435" s="45"/>
      <c r="G435" s="45"/>
      <c r="H435" s="45"/>
      <c r="I435" s="45"/>
      <c r="J435" s="45"/>
      <c r="K435" s="45"/>
      <c r="L435" s="3"/>
      <c r="M435" s="45"/>
      <c r="N435" s="45"/>
      <c r="O435" s="45"/>
      <c r="P435" s="3"/>
      <c r="Q435" s="79"/>
    </row>
    <row r="436" spans="1:17" x14ac:dyDescent="0.3">
      <c r="A436" s="3"/>
      <c r="B436" s="3"/>
      <c r="C436" s="3"/>
      <c r="D436" s="3"/>
      <c r="E436" s="45"/>
      <c r="F436" s="45"/>
      <c r="G436" s="45"/>
      <c r="H436" s="45"/>
      <c r="I436" s="45"/>
      <c r="J436" s="45"/>
      <c r="K436" s="45"/>
      <c r="L436" s="3"/>
      <c r="M436" s="45"/>
      <c r="N436" s="45"/>
      <c r="O436" s="45"/>
      <c r="P436" s="3"/>
      <c r="Q436" s="79"/>
    </row>
    <row r="437" spans="1:17" x14ac:dyDescent="0.3">
      <c r="A437" s="3"/>
      <c r="B437" s="3"/>
      <c r="C437" s="3"/>
      <c r="D437" s="3"/>
      <c r="E437" s="45"/>
      <c r="F437" s="45"/>
      <c r="G437" s="45"/>
      <c r="H437" s="45"/>
      <c r="I437" s="45"/>
      <c r="J437" s="45"/>
      <c r="K437" s="45"/>
      <c r="L437" s="3"/>
      <c r="M437" s="45"/>
      <c r="N437" s="45"/>
      <c r="O437" s="45"/>
      <c r="P437" s="3"/>
      <c r="Q437" s="79"/>
    </row>
    <row r="438" spans="1:17" x14ac:dyDescent="0.3">
      <c r="A438" s="3"/>
      <c r="B438" s="3"/>
      <c r="C438" s="3"/>
      <c r="D438" s="3"/>
      <c r="E438" s="45"/>
      <c r="F438" s="45"/>
      <c r="G438" s="45"/>
      <c r="H438" s="45"/>
      <c r="I438" s="45"/>
      <c r="J438" s="45"/>
      <c r="K438" s="45"/>
      <c r="L438" s="3"/>
      <c r="M438" s="45"/>
      <c r="N438" s="45"/>
      <c r="O438" s="45"/>
      <c r="P438" s="3"/>
      <c r="Q438" s="79"/>
    </row>
    <row r="439" spans="1:17" x14ac:dyDescent="0.3">
      <c r="A439" s="3"/>
      <c r="B439" s="3"/>
      <c r="C439" s="3"/>
      <c r="D439" s="3"/>
      <c r="E439" s="45"/>
      <c r="F439" s="45"/>
      <c r="G439" s="45"/>
      <c r="H439" s="45"/>
      <c r="I439" s="45"/>
      <c r="J439" s="45"/>
      <c r="K439" s="45"/>
      <c r="L439" s="3"/>
      <c r="M439" s="45"/>
      <c r="N439" s="45"/>
      <c r="O439" s="45"/>
      <c r="P439" s="3"/>
      <c r="Q439" s="79"/>
    </row>
    <row r="440" spans="1:17" x14ac:dyDescent="0.3">
      <c r="A440" s="3"/>
      <c r="B440" s="3"/>
      <c r="C440" s="3"/>
      <c r="D440" s="3"/>
      <c r="E440" s="45"/>
      <c r="F440" s="45"/>
      <c r="G440" s="45"/>
      <c r="H440" s="45"/>
      <c r="I440" s="45"/>
      <c r="J440" s="45"/>
      <c r="K440" s="45"/>
      <c r="L440" s="3"/>
      <c r="M440" s="45"/>
      <c r="N440" s="45"/>
      <c r="O440" s="45"/>
      <c r="P440" s="3"/>
      <c r="Q440" s="79"/>
    </row>
    <row r="441" spans="1:17" x14ac:dyDescent="0.3">
      <c r="A441" s="3"/>
      <c r="B441" s="3"/>
      <c r="C441" s="3"/>
      <c r="D441" s="3"/>
      <c r="E441" s="45"/>
      <c r="F441" s="45"/>
      <c r="G441" s="45"/>
      <c r="H441" s="45"/>
      <c r="I441" s="45"/>
      <c r="J441" s="45"/>
      <c r="K441" s="45"/>
      <c r="L441" s="3"/>
      <c r="M441" s="45"/>
      <c r="N441" s="45"/>
      <c r="O441" s="45"/>
      <c r="P441" s="3"/>
      <c r="Q441" s="79"/>
    </row>
    <row r="442" spans="1:17" x14ac:dyDescent="0.3">
      <c r="A442" s="3"/>
      <c r="B442" s="3"/>
      <c r="C442" s="3"/>
      <c r="D442" s="3"/>
      <c r="E442" s="45"/>
      <c r="F442" s="45"/>
      <c r="G442" s="45"/>
      <c r="H442" s="45"/>
      <c r="I442" s="45"/>
      <c r="J442" s="45"/>
      <c r="K442" s="45"/>
      <c r="L442" s="3"/>
      <c r="M442" s="45"/>
      <c r="N442" s="45"/>
      <c r="O442" s="45"/>
      <c r="P442" s="3"/>
      <c r="Q442" s="79"/>
    </row>
    <row r="443" spans="1:17" x14ac:dyDescent="0.3">
      <c r="A443" s="3"/>
      <c r="B443" s="3"/>
      <c r="C443" s="3"/>
      <c r="D443" s="3"/>
      <c r="E443" s="45"/>
      <c r="F443" s="45"/>
      <c r="G443" s="45"/>
      <c r="H443" s="45"/>
      <c r="I443" s="45"/>
      <c r="J443" s="45"/>
      <c r="K443" s="45"/>
      <c r="L443" s="3"/>
      <c r="M443" s="45"/>
      <c r="N443" s="45"/>
      <c r="O443" s="45"/>
      <c r="P443" s="3"/>
      <c r="Q443" s="79"/>
    </row>
    <row r="444" spans="1:17" x14ac:dyDescent="0.3">
      <c r="A444" s="3"/>
      <c r="B444" s="3"/>
      <c r="C444" s="3"/>
      <c r="D444" s="3"/>
      <c r="E444" s="45"/>
      <c r="F444" s="45"/>
      <c r="G444" s="45"/>
      <c r="H444" s="45"/>
      <c r="I444" s="45"/>
      <c r="J444" s="45"/>
      <c r="K444" s="45"/>
      <c r="L444" s="3"/>
      <c r="M444" s="45"/>
      <c r="N444" s="45"/>
      <c r="O444" s="45"/>
      <c r="P444" s="3"/>
      <c r="Q444" s="79"/>
    </row>
    <row r="445" spans="1:17" x14ac:dyDescent="0.3">
      <c r="A445" s="3"/>
      <c r="B445" s="3"/>
      <c r="C445" s="3"/>
      <c r="D445" s="3"/>
      <c r="E445" s="45"/>
      <c r="F445" s="45"/>
      <c r="G445" s="45"/>
      <c r="H445" s="45"/>
      <c r="I445" s="45"/>
      <c r="J445" s="45"/>
      <c r="K445" s="45"/>
      <c r="L445" s="3"/>
      <c r="M445" s="45"/>
      <c r="N445" s="45"/>
      <c r="O445" s="45"/>
      <c r="P445" s="3"/>
      <c r="Q445" s="79"/>
    </row>
    <row r="446" spans="1:17" x14ac:dyDescent="0.3">
      <c r="A446" s="3"/>
      <c r="B446" s="3"/>
      <c r="C446" s="3"/>
      <c r="D446" s="3"/>
      <c r="E446" s="45"/>
      <c r="F446" s="45"/>
      <c r="G446" s="45"/>
      <c r="H446" s="45"/>
      <c r="I446" s="45"/>
      <c r="J446" s="45"/>
      <c r="K446" s="45"/>
      <c r="L446" s="3"/>
      <c r="M446" s="45"/>
      <c r="N446" s="45"/>
      <c r="O446" s="45"/>
      <c r="P446" s="3"/>
      <c r="Q446" s="79"/>
    </row>
    <row r="447" spans="1:17" x14ac:dyDescent="0.3">
      <c r="A447" s="3"/>
      <c r="B447" s="3"/>
      <c r="C447" s="3"/>
      <c r="D447" s="3"/>
      <c r="E447" s="45"/>
      <c r="F447" s="45"/>
      <c r="G447" s="45"/>
      <c r="H447" s="45"/>
      <c r="I447" s="45"/>
      <c r="J447" s="45"/>
      <c r="K447" s="45"/>
      <c r="L447" s="3"/>
      <c r="M447" s="45"/>
      <c r="N447" s="45"/>
      <c r="O447" s="45"/>
      <c r="P447" s="3"/>
      <c r="Q447" s="79"/>
    </row>
    <row r="448" spans="1:17" x14ac:dyDescent="0.3">
      <c r="A448" s="3"/>
      <c r="B448" s="3"/>
      <c r="C448" s="3"/>
      <c r="D448" s="3"/>
      <c r="E448" s="45"/>
      <c r="F448" s="45"/>
      <c r="G448" s="45"/>
      <c r="H448" s="45"/>
      <c r="I448" s="45"/>
      <c r="J448" s="45"/>
      <c r="K448" s="45"/>
      <c r="L448" s="3"/>
      <c r="M448" s="45"/>
      <c r="N448" s="45"/>
      <c r="O448" s="45"/>
      <c r="P448" s="3"/>
      <c r="Q448" s="79"/>
    </row>
    <row r="449" spans="1:17" x14ac:dyDescent="0.3">
      <c r="A449" s="3"/>
      <c r="B449" s="3"/>
      <c r="C449" s="3"/>
      <c r="D449" s="3"/>
      <c r="E449" s="45"/>
      <c r="F449" s="45"/>
      <c r="G449" s="45"/>
      <c r="H449" s="45"/>
      <c r="I449" s="45"/>
      <c r="J449" s="45"/>
      <c r="K449" s="45"/>
      <c r="L449" s="3"/>
      <c r="M449" s="45"/>
      <c r="N449" s="45"/>
      <c r="O449" s="45"/>
      <c r="P449" s="3"/>
      <c r="Q449" s="79"/>
    </row>
    <row r="450" spans="1:17" x14ac:dyDescent="0.3">
      <c r="A450" s="3"/>
      <c r="B450" s="3"/>
      <c r="C450" s="3"/>
      <c r="D450" s="3"/>
      <c r="E450" s="45"/>
      <c r="F450" s="45"/>
      <c r="G450" s="45"/>
      <c r="H450" s="45"/>
      <c r="I450" s="45"/>
      <c r="J450" s="45"/>
      <c r="K450" s="45"/>
      <c r="L450" s="3"/>
      <c r="M450" s="45"/>
      <c r="N450" s="45"/>
      <c r="O450" s="45"/>
      <c r="P450" s="3"/>
      <c r="Q450" s="79"/>
    </row>
    <row r="451" spans="1:17" x14ac:dyDescent="0.3">
      <c r="A451" s="3"/>
      <c r="B451" s="3"/>
      <c r="C451" s="3"/>
      <c r="D451" s="3"/>
      <c r="E451" s="45"/>
      <c r="F451" s="45"/>
      <c r="G451" s="45"/>
      <c r="H451" s="45"/>
      <c r="I451" s="45"/>
      <c r="J451" s="45"/>
      <c r="K451" s="45"/>
      <c r="L451" s="3"/>
      <c r="M451" s="45"/>
      <c r="N451" s="45"/>
      <c r="O451" s="45"/>
      <c r="P451" s="3"/>
      <c r="Q451" s="79"/>
    </row>
    <row r="452" spans="1:17" x14ac:dyDescent="0.3">
      <c r="A452" s="3"/>
      <c r="B452" s="3"/>
      <c r="C452" s="3"/>
      <c r="D452" s="3"/>
      <c r="E452" s="45"/>
      <c r="F452" s="45"/>
      <c r="G452" s="45"/>
      <c r="H452" s="45"/>
      <c r="I452" s="45"/>
      <c r="J452" s="45"/>
      <c r="K452" s="45"/>
      <c r="L452" s="3"/>
      <c r="M452" s="45"/>
      <c r="N452" s="45"/>
      <c r="O452" s="45"/>
      <c r="P452" s="3"/>
      <c r="Q452" s="79"/>
    </row>
    <row r="453" spans="1:17" x14ac:dyDescent="0.3">
      <c r="A453" s="3"/>
      <c r="B453" s="3"/>
      <c r="C453" s="3"/>
      <c r="D453" s="3"/>
      <c r="E453" s="45"/>
      <c r="F453" s="45"/>
      <c r="G453" s="45"/>
      <c r="H453" s="45"/>
      <c r="I453" s="45"/>
      <c r="J453" s="45"/>
      <c r="K453" s="45"/>
      <c r="L453" s="3"/>
      <c r="M453" s="45"/>
      <c r="N453" s="45"/>
      <c r="O453" s="45"/>
      <c r="P453" s="3"/>
      <c r="Q453" s="79"/>
    </row>
    <row r="454" spans="1:17" x14ac:dyDescent="0.3">
      <c r="A454" s="3"/>
      <c r="B454" s="3"/>
      <c r="C454" s="3"/>
      <c r="D454" s="3"/>
      <c r="E454" s="45"/>
      <c r="F454" s="45"/>
      <c r="G454" s="45"/>
      <c r="H454" s="45"/>
      <c r="I454" s="45"/>
      <c r="J454" s="45"/>
      <c r="K454" s="45"/>
      <c r="L454" s="3"/>
      <c r="M454" s="45"/>
      <c r="N454" s="45"/>
      <c r="O454" s="45"/>
      <c r="P454" s="3"/>
      <c r="Q454" s="79"/>
    </row>
    <row r="455" spans="1:17" x14ac:dyDescent="0.3">
      <c r="A455" s="3"/>
      <c r="B455" s="3"/>
      <c r="C455" s="3"/>
      <c r="D455" s="3"/>
      <c r="E455" s="45"/>
      <c r="F455" s="45"/>
      <c r="G455" s="45"/>
      <c r="H455" s="45"/>
      <c r="I455" s="45"/>
      <c r="J455" s="45"/>
      <c r="K455" s="45"/>
      <c r="L455" s="3"/>
      <c r="M455" s="45"/>
      <c r="N455" s="45"/>
      <c r="O455" s="45"/>
      <c r="P455" s="3"/>
      <c r="Q455" s="79"/>
    </row>
    <row r="456" spans="1:17" x14ac:dyDescent="0.3">
      <c r="A456" s="3"/>
      <c r="B456" s="3"/>
      <c r="C456" s="3"/>
      <c r="D456" s="3"/>
      <c r="E456" s="45"/>
      <c r="F456" s="45"/>
      <c r="G456" s="45"/>
      <c r="H456" s="45"/>
      <c r="I456" s="45"/>
      <c r="J456" s="45"/>
      <c r="K456" s="45"/>
      <c r="L456" s="3"/>
      <c r="M456" s="45"/>
      <c r="N456" s="45"/>
      <c r="O456" s="45"/>
      <c r="P456" s="3"/>
      <c r="Q456" s="79"/>
    </row>
    <row r="457" spans="1:17" x14ac:dyDescent="0.3">
      <c r="A457" s="3"/>
      <c r="B457" s="3"/>
      <c r="C457" s="3"/>
      <c r="D457" s="3"/>
      <c r="E457" s="45"/>
      <c r="F457" s="45"/>
      <c r="G457" s="45"/>
      <c r="H457" s="45"/>
      <c r="I457" s="45"/>
      <c r="J457" s="45"/>
      <c r="K457" s="45"/>
      <c r="L457" s="3"/>
      <c r="M457" s="45"/>
      <c r="N457" s="45"/>
      <c r="O457" s="45"/>
      <c r="P457" s="3"/>
      <c r="Q457" s="79"/>
    </row>
    <row r="458" spans="1:17" x14ac:dyDescent="0.3">
      <c r="A458" s="3"/>
      <c r="B458" s="3"/>
      <c r="C458" s="3"/>
      <c r="D458" s="3"/>
      <c r="E458" s="45"/>
      <c r="F458" s="45"/>
      <c r="G458" s="45"/>
      <c r="H458" s="45"/>
      <c r="I458" s="45"/>
      <c r="J458" s="45"/>
      <c r="K458" s="45"/>
      <c r="L458" s="3"/>
      <c r="M458" s="45"/>
      <c r="N458" s="45"/>
      <c r="O458" s="45"/>
      <c r="P458" s="3"/>
      <c r="Q458" s="79"/>
    </row>
    <row r="459" spans="1:17" x14ac:dyDescent="0.3">
      <c r="A459" s="3"/>
      <c r="B459" s="3"/>
      <c r="C459" s="3"/>
      <c r="D459" s="3"/>
      <c r="E459" s="45"/>
      <c r="F459" s="45"/>
      <c r="G459" s="45"/>
      <c r="H459" s="45"/>
      <c r="I459" s="45"/>
      <c r="J459" s="45"/>
      <c r="K459" s="45"/>
      <c r="L459" s="3"/>
      <c r="M459" s="45"/>
      <c r="N459" s="45"/>
      <c r="O459" s="45"/>
      <c r="P459" s="3"/>
      <c r="Q459" s="79"/>
    </row>
    <row r="460" spans="1:17" x14ac:dyDescent="0.3">
      <c r="A460" s="3"/>
      <c r="B460" s="3"/>
      <c r="C460" s="3"/>
      <c r="D460" s="3"/>
      <c r="E460" s="45"/>
      <c r="F460" s="45"/>
      <c r="G460" s="45"/>
      <c r="H460" s="45"/>
      <c r="I460" s="45"/>
      <c r="J460" s="45"/>
      <c r="K460" s="45"/>
      <c r="L460" s="3"/>
      <c r="M460" s="45"/>
      <c r="N460" s="45"/>
      <c r="O460" s="45"/>
      <c r="P460" s="3"/>
      <c r="Q460" s="79"/>
    </row>
    <row r="461" spans="1:17" x14ac:dyDescent="0.3">
      <c r="A461" s="3"/>
      <c r="B461" s="3"/>
      <c r="C461" s="3"/>
      <c r="D461" s="3"/>
      <c r="E461" s="45"/>
      <c r="F461" s="45"/>
      <c r="G461" s="45"/>
      <c r="H461" s="45"/>
      <c r="I461" s="45"/>
      <c r="J461" s="45"/>
      <c r="K461" s="45"/>
      <c r="L461" s="3"/>
      <c r="M461" s="45"/>
      <c r="N461" s="45"/>
      <c r="O461" s="45"/>
      <c r="P461" s="3"/>
      <c r="Q461" s="79"/>
    </row>
    <row r="462" spans="1:17" x14ac:dyDescent="0.3">
      <c r="A462" s="3"/>
      <c r="B462" s="3"/>
      <c r="C462" s="3"/>
      <c r="D462" s="3"/>
      <c r="E462" s="45"/>
      <c r="F462" s="45"/>
      <c r="G462" s="45"/>
      <c r="H462" s="45"/>
      <c r="I462" s="45"/>
      <c r="J462" s="45"/>
      <c r="K462" s="45"/>
      <c r="L462" s="3"/>
      <c r="M462" s="45"/>
      <c r="N462" s="45"/>
      <c r="O462" s="45"/>
      <c r="P462" s="3"/>
      <c r="Q462" s="79"/>
    </row>
    <row r="463" spans="1:17" x14ac:dyDescent="0.3">
      <c r="A463" s="3"/>
      <c r="B463" s="3"/>
      <c r="C463" s="3"/>
      <c r="D463" s="3"/>
      <c r="E463" s="45"/>
      <c r="F463" s="45"/>
      <c r="G463" s="45"/>
      <c r="H463" s="45"/>
      <c r="I463" s="45"/>
      <c r="J463" s="45"/>
      <c r="K463" s="45"/>
      <c r="L463" s="3"/>
      <c r="M463" s="45"/>
      <c r="N463" s="45"/>
      <c r="O463" s="45"/>
      <c r="P463" s="3"/>
      <c r="Q463" s="79"/>
    </row>
    <row r="464" spans="1:17" x14ac:dyDescent="0.3">
      <c r="A464" s="3"/>
      <c r="B464" s="3"/>
      <c r="C464" s="3"/>
      <c r="D464" s="3"/>
      <c r="E464" s="45"/>
      <c r="F464" s="45"/>
      <c r="G464" s="45"/>
      <c r="H464" s="45"/>
      <c r="I464" s="45"/>
      <c r="J464" s="45"/>
      <c r="K464" s="45"/>
      <c r="L464" s="3"/>
      <c r="M464" s="45"/>
      <c r="N464" s="45"/>
      <c r="O464" s="45"/>
      <c r="P464" s="3"/>
      <c r="Q464" s="79"/>
    </row>
    <row r="465" spans="1:17" x14ac:dyDescent="0.3">
      <c r="A465" s="3"/>
      <c r="B465" s="3"/>
      <c r="C465" s="3"/>
      <c r="D465" s="3"/>
      <c r="E465" s="45"/>
      <c r="F465" s="45"/>
      <c r="G465" s="45"/>
      <c r="H465" s="45"/>
      <c r="I465" s="45"/>
      <c r="J465" s="45"/>
      <c r="K465" s="45"/>
      <c r="L465" s="3"/>
      <c r="M465" s="45"/>
      <c r="N465" s="45"/>
      <c r="O465" s="45"/>
      <c r="P465" s="3"/>
      <c r="Q465" s="79"/>
    </row>
    <row r="466" spans="1:17" x14ac:dyDescent="0.3">
      <c r="A466" s="3"/>
      <c r="B466" s="3"/>
      <c r="C466" s="3"/>
      <c r="D466" s="3"/>
      <c r="E466" s="45"/>
      <c r="F466" s="45"/>
      <c r="G466" s="45"/>
      <c r="H466" s="45"/>
      <c r="I466" s="45"/>
      <c r="J466" s="45"/>
      <c r="K466" s="45"/>
      <c r="L466" s="3"/>
      <c r="M466" s="45"/>
      <c r="N466" s="45"/>
      <c r="O466" s="45"/>
      <c r="P466" s="3"/>
      <c r="Q466" s="79"/>
    </row>
    <row r="467" spans="1:17" x14ac:dyDescent="0.3">
      <c r="A467" s="3"/>
      <c r="B467" s="3"/>
      <c r="C467" s="3"/>
      <c r="D467" s="3"/>
      <c r="E467" s="45"/>
      <c r="F467" s="45"/>
      <c r="G467" s="45"/>
      <c r="H467" s="45"/>
      <c r="I467" s="45"/>
      <c r="J467" s="45"/>
      <c r="K467" s="45"/>
      <c r="L467" s="3"/>
      <c r="M467" s="45"/>
      <c r="N467" s="45"/>
      <c r="O467" s="45"/>
      <c r="P467" s="3"/>
      <c r="Q467" s="79"/>
    </row>
    <row r="468" spans="1:17" x14ac:dyDescent="0.3">
      <c r="A468" s="3"/>
      <c r="B468" s="3"/>
      <c r="C468" s="3"/>
      <c r="D468" s="3"/>
      <c r="E468" s="45"/>
      <c r="F468" s="45"/>
      <c r="G468" s="45"/>
      <c r="H468" s="45"/>
      <c r="I468" s="45"/>
      <c r="J468" s="45"/>
      <c r="K468" s="45"/>
      <c r="L468" s="3"/>
      <c r="M468" s="45"/>
      <c r="N468" s="45"/>
      <c r="O468" s="45"/>
      <c r="P468" s="3"/>
      <c r="Q468" s="79"/>
    </row>
    <row r="469" spans="1:17" x14ac:dyDescent="0.3">
      <c r="A469" s="3"/>
      <c r="B469" s="3"/>
      <c r="C469" s="3"/>
      <c r="D469" s="3"/>
      <c r="E469" s="45"/>
      <c r="F469" s="45"/>
      <c r="G469" s="45"/>
      <c r="H469" s="45"/>
      <c r="I469" s="45"/>
      <c r="J469" s="45"/>
      <c r="K469" s="45"/>
      <c r="L469" s="3"/>
      <c r="M469" s="45"/>
      <c r="N469" s="45"/>
      <c r="O469" s="45"/>
      <c r="P469" s="3"/>
      <c r="Q469" s="79"/>
    </row>
    <row r="470" spans="1:17" x14ac:dyDescent="0.3">
      <c r="A470" s="3"/>
      <c r="B470" s="3"/>
      <c r="C470" s="3"/>
      <c r="D470" s="3"/>
      <c r="E470" s="45"/>
      <c r="F470" s="45"/>
      <c r="G470" s="45"/>
      <c r="H470" s="45"/>
      <c r="I470" s="45"/>
      <c r="J470" s="45"/>
      <c r="K470" s="45"/>
      <c r="L470" s="3"/>
      <c r="M470" s="45"/>
      <c r="N470" s="45"/>
      <c r="O470" s="45"/>
      <c r="P470" s="3"/>
      <c r="Q470" s="79"/>
    </row>
    <row r="471" spans="1:17" x14ac:dyDescent="0.3">
      <c r="A471" s="3"/>
      <c r="B471" s="3"/>
      <c r="C471" s="3"/>
      <c r="D471" s="3"/>
      <c r="E471" s="45"/>
      <c r="F471" s="45"/>
      <c r="G471" s="45"/>
      <c r="H471" s="45"/>
      <c r="I471" s="45"/>
      <c r="J471" s="45"/>
      <c r="K471" s="45"/>
      <c r="L471" s="3"/>
      <c r="M471" s="45"/>
      <c r="N471" s="45"/>
      <c r="O471" s="45"/>
      <c r="P471" s="3"/>
      <c r="Q471" s="79"/>
    </row>
    <row r="472" spans="1:17" x14ac:dyDescent="0.3">
      <c r="A472" s="3"/>
      <c r="B472" s="3"/>
      <c r="C472" s="3"/>
      <c r="D472" s="3"/>
      <c r="E472" s="45"/>
      <c r="F472" s="45"/>
      <c r="G472" s="45"/>
      <c r="H472" s="45"/>
      <c r="I472" s="45"/>
      <c r="J472" s="45"/>
      <c r="K472" s="45"/>
      <c r="L472" s="3"/>
      <c r="M472" s="45"/>
      <c r="N472" s="45"/>
      <c r="O472" s="45"/>
      <c r="P472" s="3"/>
      <c r="Q472" s="79"/>
    </row>
    <row r="473" spans="1:17" x14ac:dyDescent="0.3">
      <c r="A473" s="3"/>
      <c r="B473" s="3"/>
      <c r="C473" s="3"/>
      <c r="D473" s="3"/>
      <c r="E473" s="45"/>
      <c r="F473" s="45"/>
      <c r="G473" s="45"/>
      <c r="H473" s="45"/>
      <c r="I473" s="45"/>
      <c r="J473" s="45"/>
      <c r="K473" s="45"/>
      <c r="L473" s="3"/>
      <c r="M473" s="45"/>
      <c r="N473" s="45"/>
      <c r="O473" s="45"/>
      <c r="P473" s="3"/>
      <c r="Q473" s="79"/>
    </row>
    <row r="474" spans="1:17" x14ac:dyDescent="0.3">
      <c r="A474" s="3"/>
      <c r="B474" s="3"/>
      <c r="C474" s="3"/>
      <c r="D474" s="3"/>
      <c r="E474" s="45"/>
      <c r="F474" s="45"/>
      <c r="G474" s="45"/>
      <c r="H474" s="45"/>
      <c r="I474" s="45"/>
      <c r="J474" s="45"/>
      <c r="K474" s="45"/>
      <c r="L474" s="3"/>
      <c r="M474" s="45"/>
      <c r="N474" s="45"/>
      <c r="O474" s="45"/>
      <c r="P474" s="3"/>
      <c r="Q474" s="79"/>
    </row>
    <row r="475" spans="1:17" x14ac:dyDescent="0.3">
      <c r="A475" s="3"/>
      <c r="B475" s="3"/>
      <c r="C475" s="3"/>
      <c r="D475" s="3"/>
      <c r="E475" s="45"/>
      <c r="F475" s="45"/>
      <c r="G475" s="45"/>
      <c r="H475" s="45"/>
      <c r="I475" s="45"/>
      <c r="J475" s="45"/>
      <c r="K475" s="45"/>
      <c r="L475" s="3"/>
      <c r="M475" s="45"/>
      <c r="N475" s="45"/>
      <c r="O475" s="45"/>
      <c r="P475" s="3"/>
      <c r="Q475" s="79"/>
    </row>
    <row r="476" spans="1:17" x14ac:dyDescent="0.3">
      <c r="A476" s="3"/>
      <c r="B476" s="3"/>
      <c r="C476" s="3"/>
      <c r="D476" s="3"/>
      <c r="E476" s="45"/>
      <c r="F476" s="45"/>
      <c r="G476" s="45"/>
      <c r="H476" s="45"/>
      <c r="I476" s="45"/>
      <c r="J476" s="45"/>
      <c r="K476" s="45"/>
      <c r="L476" s="3"/>
      <c r="M476" s="45"/>
      <c r="N476" s="45"/>
      <c r="O476" s="45"/>
      <c r="P476" s="3"/>
      <c r="Q476" s="79"/>
    </row>
    <row r="477" spans="1:17" x14ac:dyDescent="0.3">
      <c r="A477" s="3"/>
      <c r="B477" s="3"/>
      <c r="C477" s="3"/>
      <c r="D477" s="3"/>
      <c r="E477" s="45"/>
      <c r="F477" s="45"/>
      <c r="G477" s="45"/>
      <c r="H477" s="45"/>
      <c r="I477" s="45"/>
      <c r="J477" s="45"/>
      <c r="K477" s="45"/>
      <c r="L477" s="3"/>
      <c r="M477" s="45"/>
      <c r="N477" s="45"/>
      <c r="O477" s="45"/>
      <c r="P477" s="3"/>
      <c r="Q477" s="79"/>
    </row>
    <row r="478" spans="1:17" x14ac:dyDescent="0.3">
      <c r="A478" s="3"/>
      <c r="B478" s="3"/>
      <c r="C478" s="3"/>
      <c r="D478" s="3"/>
      <c r="E478" s="45"/>
      <c r="F478" s="45"/>
      <c r="G478" s="45"/>
      <c r="H478" s="45"/>
      <c r="I478" s="45"/>
      <c r="J478" s="45"/>
      <c r="K478" s="45"/>
      <c r="L478" s="3"/>
      <c r="M478" s="45"/>
      <c r="N478" s="45"/>
      <c r="O478" s="45"/>
      <c r="P478" s="3"/>
      <c r="Q478" s="79"/>
    </row>
    <row r="479" spans="1:17" x14ac:dyDescent="0.3">
      <c r="A479" s="3"/>
      <c r="B479" s="3"/>
      <c r="C479" s="3"/>
      <c r="D479" s="3"/>
      <c r="E479" s="45"/>
      <c r="F479" s="45"/>
      <c r="G479" s="45"/>
      <c r="H479" s="45"/>
      <c r="I479" s="45"/>
      <c r="J479" s="45"/>
      <c r="K479" s="45"/>
      <c r="L479" s="3"/>
      <c r="M479" s="45"/>
      <c r="N479" s="45"/>
      <c r="O479" s="45"/>
      <c r="P479" s="3"/>
      <c r="Q479" s="79"/>
    </row>
    <row r="480" spans="1:17" x14ac:dyDescent="0.3">
      <c r="A480" s="3"/>
      <c r="B480" s="3"/>
      <c r="C480" s="3"/>
      <c r="D480" s="3"/>
      <c r="E480" s="45"/>
      <c r="F480" s="45"/>
      <c r="G480" s="45"/>
      <c r="H480" s="45"/>
      <c r="I480" s="45"/>
      <c r="J480" s="45"/>
      <c r="K480" s="45"/>
      <c r="L480" s="3"/>
      <c r="M480" s="45"/>
      <c r="N480" s="45"/>
      <c r="O480" s="45"/>
      <c r="P480" s="3"/>
      <c r="Q480" s="79"/>
    </row>
    <row r="481" spans="1:17" x14ac:dyDescent="0.3">
      <c r="A481" s="3"/>
      <c r="B481" s="3"/>
      <c r="C481" s="3"/>
      <c r="D481" s="3"/>
      <c r="E481" s="45"/>
      <c r="F481" s="45"/>
      <c r="G481" s="45"/>
      <c r="H481" s="45"/>
      <c r="I481" s="45"/>
      <c r="J481" s="45"/>
      <c r="K481" s="45"/>
      <c r="L481" s="3"/>
      <c r="M481" s="45"/>
      <c r="N481" s="45"/>
      <c r="O481" s="45"/>
      <c r="P481" s="3"/>
      <c r="Q481" s="79"/>
    </row>
    <row r="482" spans="1:17" x14ac:dyDescent="0.3">
      <c r="A482" s="3"/>
      <c r="B482" s="3"/>
      <c r="C482" s="3"/>
      <c r="D482" s="3"/>
      <c r="E482" s="45"/>
      <c r="F482" s="45"/>
      <c r="G482" s="45"/>
      <c r="H482" s="45"/>
      <c r="I482" s="45"/>
      <c r="J482" s="45"/>
      <c r="K482" s="45"/>
      <c r="L482" s="3"/>
      <c r="M482" s="45"/>
      <c r="N482" s="45"/>
      <c r="O482" s="45"/>
      <c r="P482" s="3"/>
      <c r="Q482" s="79"/>
    </row>
    <row r="483" spans="1:17" x14ac:dyDescent="0.3">
      <c r="A483" s="3"/>
      <c r="B483" s="3"/>
      <c r="C483" s="3"/>
      <c r="D483" s="3"/>
      <c r="E483" s="45"/>
      <c r="F483" s="45"/>
      <c r="G483" s="45"/>
      <c r="H483" s="45"/>
      <c r="I483" s="45"/>
      <c r="J483" s="45"/>
      <c r="K483" s="45"/>
      <c r="L483" s="3"/>
      <c r="M483" s="45"/>
      <c r="N483" s="45"/>
      <c r="O483" s="45"/>
      <c r="P483" s="3"/>
      <c r="Q483" s="79"/>
    </row>
    <row r="484" spans="1:17" x14ac:dyDescent="0.3">
      <c r="A484" s="3"/>
      <c r="B484" s="3"/>
      <c r="C484" s="3"/>
      <c r="D484" s="3"/>
      <c r="E484" s="45"/>
      <c r="F484" s="45"/>
      <c r="G484" s="45"/>
      <c r="H484" s="45"/>
      <c r="I484" s="45"/>
      <c r="J484" s="45"/>
      <c r="K484" s="45"/>
      <c r="L484" s="3"/>
      <c r="M484" s="45"/>
      <c r="N484" s="45"/>
      <c r="O484" s="45"/>
      <c r="P484" s="3"/>
      <c r="Q484" s="79"/>
    </row>
    <row r="485" spans="1:17" x14ac:dyDescent="0.3">
      <c r="A485" s="3"/>
      <c r="B485" s="3"/>
      <c r="C485" s="3"/>
      <c r="D485" s="3"/>
      <c r="E485" s="45"/>
      <c r="F485" s="45"/>
      <c r="G485" s="45"/>
      <c r="H485" s="45"/>
      <c r="I485" s="45"/>
      <c r="J485" s="45"/>
      <c r="K485" s="45"/>
      <c r="L485" s="3"/>
      <c r="M485" s="45"/>
      <c r="N485" s="45"/>
      <c r="O485" s="45"/>
      <c r="P485" s="3"/>
      <c r="Q485" s="79"/>
    </row>
    <row r="486" spans="1:17" x14ac:dyDescent="0.3">
      <c r="A486" s="3"/>
      <c r="B486" s="3"/>
      <c r="C486" s="3"/>
      <c r="D486" s="3"/>
      <c r="E486" s="45"/>
      <c r="F486" s="45"/>
      <c r="G486" s="45"/>
      <c r="H486" s="45"/>
      <c r="I486" s="45"/>
      <c r="J486" s="45"/>
      <c r="K486" s="45"/>
      <c r="L486" s="3"/>
      <c r="M486" s="45"/>
      <c r="N486" s="45"/>
      <c r="O486" s="45"/>
      <c r="P486" s="3"/>
      <c r="Q486" s="79"/>
    </row>
    <row r="487" spans="1:17" x14ac:dyDescent="0.3">
      <c r="A487" s="3"/>
      <c r="B487" s="3"/>
      <c r="C487" s="3"/>
      <c r="D487" s="3"/>
      <c r="E487" s="45"/>
      <c r="F487" s="45"/>
      <c r="G487" s="45"/>
      <c r="H487" s="45"/>
      <c r="I487" s="45"/>
      <c r="J487" s="45"/>
      <c r="K487" s="45"/>
      <c r="L487" s="3"/>
      <c r="M487" s="45"/>
      <c r="N487" s="45"/>
      <c r="O487" s="45"/>
      <c r="P487" s="3"/>
      <c r="Q487" s="79"/>
    </row>
    <row r="488" spans="1:17" x14ac:dyDescent="0.3">
      <c r="A488" s="3"/>
      <c r="B488" s="3"/>
      <c r="C488" s="3"/>
      <c r="D488" s="3"/>
      <c r="E488" s="45"/>
      <c r="F488" s="45"/>
      <c r="G488" s="45"/>
      <c r="H488" s="45"/>
      <c r="I488" s="45"/>
      <c r="J488" s="45"/>
      <c r="K488" s="45"/>
      <c r="L488" s="3"/>
      <c r="M488" s="45"/>
      <c r="N488" s="45"/>
      <c r="O488" s="45"/>
      <c r="P488" s="3"/>
      <c r="Q488" s="79"/>
    </row>
    <row r="489" spans="1:17" x14ac:dyDescent="0.3">
      <c r="A489" s="3"/>
      <c r="B489" s="3"/>
      <c r="C489" s="3"/>
      <c r="D489" s="3"/>
      <c r="E489" s="45"/>
      <c r="F489" s="45"/>
      <c r="G489" s="45"/>
      <c r="H489" s="45"/>
      <c r="I489" s="45"/>
      <c r="J489" s="45"/>
      <c r="K489" s="45"/>
      <c r="L489" s="3"/>
      <c r="M489" s="45"/>
      <c r="N489" s="45"/>
      <c r="O489" s="45"/>
      <c r="P489" s="3"/>
      <c r="Q489" s="79"/>
    </row>
    <row r="490" spans="1:17" x14ac:dyDescent="0.3">
      <c r="A490" s="3"/>
      <c r="B490" s="3"/>
      <c r="C490" s="3"/>
      <c r="D490" s="3"/>
      <c r="E490" s="45"/>
      <c r="F490" s="45"/>
      <c r="G490" s="45"/>
      <c r="H490" s="45"/>
      <c r="I490" s="45"/>
      <c r="J490" s="45"/>
      <c r="K490" s="45"/>
      <c r="L490" s="3"/>
      <c r="M490" s="45"/>
      <c r="N490" s="45"/>
      <c r="O490" s="45"/>
      <c r="P490" s="3"/>
      <c r="Q490" s="79"/>
    </row>
    <row r="491" spans="1:17" x14ac:dyDescent="0.3">
      <c r="A491" s="3"/>
      <c r="B491" s="3"/>
      <c r="C491" s="3"/>
      <c r="D491" s="3"/>
      <c r="E491" s="45"/>
      <c r="F491" s="45"/>
      <c r="G491" s="45"/>
      <c r="H491" s="45"/>
      <c r="I491" s="45"/>
      <c r="J491" s="45"/>
      <c r="K491" s="45"/>
      <c r="L491" s="3"/>
      <c r="M491" s="45"/>
      <c r="N491" s="45"/>
      <c r="O491" s="45"/>
      <c r="P491" s="3"/>
      <c r="Q491" s="79"/>
    </row>
    <row r="492" spans="1:17" x14ac:dyDescent="0.3">
      <c r="A492" s="3"/>
      <c r="B492" s="3"/>
      <c r="C492" s="3"/>
      <c r="D492" s="3"/>
      <c r="E492" s="45"/>
      <c r="F492" s="45"/>
      <c r="G492" s="45"/>
      <c r="H492" s="45"/>
      <c r="I492" s="45"/>
      <c r="J492" s="45"/>
      <c r="K492" s="45"/>
      <c r="L492" s="3"/>
      <c r="M492" s="45"/>
      <c r="N492" s="45"/>
      <c r="O492" s="45"/>
      <c r="P492" s="3"/>
      <c r="Q492" s="79"/>
    </row>
    <row r="493" spans="1:17" x14ac:dyDescent="0.3">
      <c r="A493" s="3"/>
      <c r="B493" s="3"/>
      <c r="C493" s="3"/>
      <c r="D493" s="3"/>
      <c r="E493" s="45"/>
      <c r="F493" s="45"/>
      <c r="G493" s="45"/>
      <c r="H493" s="45"/>
      <c r="I493" s="45"/>
      <c r="J493" s="45"/>
      <c r="K493" s="45"/>
      <c r="L493" s="3"/>
      <c r="M493" s="45"/>
      <c r="N493" s="45"/>
      <c r="O493" s="45"/>
      <c r="P493" s="3"/>
      <c r="Q493" s="79"/>
    </row>
    <row r="494" spans="1:17" x14ac:dyDescent="0.3">
      <c r="A494" s="3"/>
      <c r="B494" s="3"/>
      <c r="C494" s="3"/>
      <c r="D494" s="3"/>
      <c r="E494" s="45"/>
      <c r="F494" s="45"/>
      <c r="G494" s="45"/>
      <c r="H494" s="45"/>
      <c r="I494" s="45"/>
      <c r="J494" s="45"/>
      <c r="K494" s="45"/>
      <c r="L494" s="3"/>
      <c r="M494" s="45"/>
      <c r="N494" s="45"/>
      <c r="O494" s="45"/>
      <c r="P494" s="3"/>
      <c r="Q494" s="79"/>
    </row>
    <row r="495" spans="1:17" x14ac:dyDescent="0.3">
      <c r="A495" s="3"/>
      <c r="B495" s="3"/>
      <c r="C495" s="3"/>
      <c r="D495" s="3"/>
      <c r="E495" s="45"/>
      <c r="F495" s="45"/>
      <c r="G495" s="45"/>
      <c r="H495" s="45"/>
      <c r="I495" s="45"/>
      <c r="J495" s="45"/>
      <c r="K495" s="45"/>
      <c r="L495" s="3"/>
      <c r="M495" s="45"/>
      <c r="N495" s="45"/>
      <c r="O495" s="45"/>
      <c r="P495" s="3"/>
      <c r="Q495" s="79"/>
    </row>
    <row r="496" spans="1:17" x14ac:dyDescent="0.3">
      <c r="A496" s="3"/>
      <c r="B496" s="3"/>
      <c r="C496" s="3"/>
      <c r="D496" s="3"/>
      <c r="E496" s="45"/>
      <c r="F496" s="45"/>
      <c r="G496" s="45"/>
      <c r="H496" s="45"/>
      <c r="I496" s="45"/>
      <c r="J496" s="45"/>
      <c r="K496" s="45"/>
      <c r="L496" s="3"/>
      <c r="M496" s="45"/>
      <c r="N496" s="45"/>
      <c r="O496" s="45"/>
      <c r="P496" s="3"/>
      <c r="Q496" s="79"/>
    </row>
    <row r="497" spans="1:17" x14ac:dyDescent="0.3">
      <c r="A497" s="3"/>
      <c r="B497" s="3"/>
      <c r="C497" s="3"/>
      <c r="D497" s="3"/>
      <c r="E497" s="45"/>
      <c r="F497" s="45"/>
      <c r="G497" s="45"/>
      <c r="H497" s="45"/>
      <c r="I497" s="45"/>
      <c r="J497" s="45"/>
      <c r="K497" s="45"/>
      <c r="L497" s="3"/>
      <c r="M497" s="45"/>
      <c r="N497" s="45"/>
      <c r="O497" s="45"/>
      <c r="P497" s="3"/>
      <c r="Q497" s="79"/>
    </row>
    <row r="498" spans="1:17" x14ac:dyDescent="0.3">
      <c r="A498" s="3"/>
      <c r="B498" s="3"/>
      <c r="C498" s="3"/>
      <c r="D498" s="3"/>
      <c r="E498" s="45"/>
      <c r="F498" s="45"/>
      <c r="G498" s="45"/>
      <c r="H498" s="45"/>
      <c r="I498" s="45"/>
      <c r="J498" s="45"/>
      <c r="K498" s="45"/>
      <c r="L498" s="3"/>
      <c r="M498" s="45"/>
      <c r="N498" s="45"/>
      <c r="O498" s="45"/>
      <c r="P498" s="3"/>
      <c r="Q498" s="79"/>
    </row>
    <row r="499" spans="1:17" x14ac:dyDescent="0.3">
      <c r="A499" s="3"/>
      <c r="B499" s="3"/>
      <c r="C499" s="3"/>
      <c r="D499" s="3"/>
      <c r="E499" s="45"/>
      <c r="F499" s="45"/>
      <c r="G499" s="45"/>
      <c r="H499" s="45"/>
      <c r="I499" s="45"/>
      <c r="J499" s="45"/>
      <c r="K499" s="45"/>
      <c r="L499" s="3"/>
      <c r="M499" s="45"/>
      <c r="N499" s="45"/>
      <c r="O499" s="45"/>
      <c r="P499" s="3"/>
      <c r="Q499" s="79"/>
    </row>
    <row r="500" spans="1:17" x14ac:dyDescent="0.3">
      <c r="A500" s="3"/>
      <c r="B500" s="3"/>
      <c r="C500" s="3"/>
      <c r="D500" s="3"/>
      <c r="E500" s="45"/>
      <c r="F500" s="45"/>
      <c r="G500" s="45"/>
      <c r="H500" s="45"/>
      <c r="I500" s="45"/>
      <c r="J500" s="45"/>
      <c r="K500" s="45"/>
      <c r="L500" s="3"/>
      <c r="M500" s="45"/>
      <c r="N500" s="45"/>
      <c r="O500" s="45"/>
      <c r="P500" s="3"/>
      <c r="Q500" s="79"/>
    </row>
    <row r="501" spans="1:17" x14ac:dyDescent="0.3">
      <c r="A501" s="3"/>
      <c r="B501" s="3"/>
      <c r="C501" s="3"/>
      <c r="D501" s="3"/>
      <c r="E501" s="45"/>
      <c r="F501" s="45"/>
      <c r="G501" s="45"/>
      <c r="H501" s="45"/>
      <c r="I501" s="45"/>
      <c r="J501" s="45"/>
      <c r="K501" s="45"/>
      <c r="L501" s="3"/>
      <c r="M501" s="45"/>
      <c r="N501" s="45"/>
      <c r="O501" s="45"/>
      <c r="P501" s="3"/>
      <c r="Q501" s="79"/>
    </row>
    <row r="502" spans="1:17" x14ac:dyDescent="0.3">
      <c r="A502" s="3"/>
      <c r="B502" s="3"/>
      <c r="C502" s="3"/>
      <c r="D502" s="3"/>
      <c r="E502" s="45"/>
      <c r="F502" s="45"/>
      <c r="G502" s="45"/>
      <c r="H502" s="45"/>
      <c r="I502" s="45"/>
      <c r="J502" s="45"/>
      <c r="K502" s="45"/>
      <c r="L502" s="3"/>
      <c r="M502" s="45"/>
      <c r="N502" s="45"/>
      <c r="O502" s="45"/>
      <c r="P502" s="3"/>
      <c r="Q502" s="79"/>
    </row>
    <row r="503" spans="1:17" x14ac:dyDescent="0.3">
      <c r="A503" s="3"/>
      <c r="B503" s="3"/>
      <c r="C503" s="3"/>
      <c r="D503" s="3"/>
      <c r="E503" s="45"/>
      <c r="F503" s="45"/>
      <c r="G503" s="45"/>
      <c r="H503" s="45"/>
      <c r="I503" s="45"/>
      <c r="J503" s="45"/>
      <c r="K503" s="45"/>
      <c r="L503" s="3"/>
      <c r="M503" s="45"/>
      <c r="N503" s="45"/>
      <c r="O503" s="45"/>
      <c r="P503" s="3"/>
      <c r="Q503" s="79"/>
    </row>
    <row r="504" spans="1:17" x14ac:dyDescent="0.3">
      <c r="A504" s="3"/>
      <c r="B504" s="3"/>
      <c r="C504" s="3"/>
      <c r="D504" s="3"/>
      <c r="E504" s="45"/>
      <c r="F504" s="45"/>
      <c r="G504" s="45"/>
      <c r="H504" s="45"/>
      <c r="I504" s="45"/>
      <c r="J504" s="45"/>
      <c r="K504" s="45"/>
      <c r="L504" s="3"/>
      <c r="M504" s="45"/>
      <c r="N504" s="45"/>
      <c r="O504" s="45"/>
      <c r="P504" s="3"/>
      <c r="Q504" s="79"/>
    </row>
    <row r="505" spans="1:17" x14ac:dyDescent="0.3">
      <c r="A505" s="3"/>
      <c r="B505" s="3"/>
      <c r="C505" s="3"/>
      <c r="D505" s="3"/>
      <c r="E505" s="45"/>
      <c r="F505" s="45"/>
      <c r="G505" s="45"/>
      <c r="H505" s="45"/>
      <c r="I505" s="45"/>
      <c r="J505" s="45"/>
      <c r="K505" s="45"/>
      <c r="L505" s="3"/>
      <c r="M505" s="45"/>
      <c r="N505" s="45"/>
      <c r="O505" s="45"/>
      <c r="P505" s="3"/>
      <c r="Q505" s="79"/>
    </row>
    <row r="506" spans="1:17" x14ac:dyDescent="0.3">
      <c r="A506" s="3"/>
      <c r="B506" s="3"/>
      <c r="C506" s="3"/>
      <c r="D506" s="3"/>
      <c r="E506" s="45"/>
      <c r="F506" s="45"/>
      <c r="G506" s="45"/>
      <c r="H506" s="45"/>
      <c r="I506" s="45"/>
      <c r="J506" s="45"/>
      <c r="K506" s="45"/>
      <c r="L506" s="3"/>
      <c r="M506" s="45"/>
      <c r="N506" s="45"/>
      <c r="O506" s="45"/>
      <c r="P506" s="3"/>
      <c r="Q506" s="79"/>
    </row>
    <row r="507" spans="1:17" x14ac:dyDescent="0.3">
      <c r="A507" s="3"/>
      <c r="B507" s="3"/>
      <c r="C507" s="3"/>
      <c r="D507" s="3"/>
      <c r="E507" s="45"/>
      <c r="F507" s="45"/>
      <c r="G507" s="45"/>
      <c r="H507" s="45"/>
      <c r="I507" s="45"/>
      <c r="J507" s="45"/>
      <c r="K507" s="45"/>
      <c r="L507" s="3"/>
      <c r="M507" s="45"/>
      <c r="N507" s="45"/>
      <c r="O507" s="45"/>
      <c r="P507" s="3"/>
      <c r="Q507" s="79"/>
    </row>
    <row r="508" spans="1:17" x14ac:dyDescent="0.3">
      <c r="A508" s="3"/>
      <c r="B508" s="3"/>
      <c r="C508" s="3"/>
      <c r="D508" s="3"/>
      <c r="E508" s="45"/>
      <c r="F508" s="45"/>
      <c r="G508" s="45"/>
      <c r="H508" s="45"/>
      <c r="I508" s="45"/>
      <c r="J508" s="45"/>
      <c r="K508" s="45"/>
      <c r="L508" s="3"/>
      <c r="M508" s="45"/>
      <c r="N508" s="45"/>
      <c r="O508" s="45"/>
      <c r="P508" s="3"/>
      <c r="Q508" s="79"/>
    </row>
    <row r="509" spans="1:17" x14ac:dyDescent="0.3">
      <c r="A509" s="3"/>
      <c r="B509" s="3"/>
      <c r="C509" s="3"/>
      <c r="D509" s="3"/>
      <c r="E509" s="45"/>
      <c r="F509" s="45"/>
      <c r="G509" s="45"/>
      <c r="H509" s="45"/>
      <c r="I509" s="45"/>
      <c r="J509" s="45"/>
      <c r="K509" s="45"/>
      <c r="L509" s="3"/>
      <c r="M509" s="45"/>
      <c r="N509" s="45"/>
      <c r="O509" s="45"/>
      <c r="P509" s="3"/>
      <c r="Q509" s="79"/>
    </row>
    <row r="510" spans="1:17" x14ac:dyDescent="0.3">
      <c r="A510" s="3"/>
      <c r="B510" s="3"/>
      <c r="C510" s="3"/>
      <c r="D510" s="3"/>
      <c r="E510" s="45"/>
      <c r="F510" s="45"/>
      <c r="G510" s="45"/>
      <c r="H510" s="45"/>
      <c r="I510" s="45"/>
      <c r="J510" s="45"/>
      <c r="K510" s="45"/>
      <c r="L510" s="3"/>
      <c r="M510" s="45"/>
      <c r="N510" s="45"/>
      <c r="O510" s="45"/>
      <c r="P510" s="3"/>
      <c r="Q510" s="79"/>
    </row>
    <row r="511" spans="1:17" x14ac:dyDescent="0.3">
      <c r="A511" s="3"/>
      <c r="B511" s="3"/>
      <c r="C511" s="3"/>
      <c r="D511" s="3"/>
      <c r="E511" s="45"/>
      <c r="F511" s="45"/>
      <c r="G511" s="45"/>
      <c r="H511" s="45"/>
      <c r="I511" s="45"/>
      <c r="J511" s="45"/>
      <c r="K511" s="45"/>
      <c r="L511" s="3"/>
      <c r="M511" s="45"/>
      <c r="N511" s="45"/>
      <c r="O511" s="45"/>
      <c r="P511" s="3"/>
      <c r="Q511" s="79"/>
    </row>
    <row r="512" spans="1:17" x14ac:dyDescent="0.3">
      <c r="A512" s="3"/>
      <c r="B512" s="3"/>
      <c r="C512" s="3"/>
      <c r="D512" s="3"/>
      <c r="E512" s="45"/>
      <c r="F512" s="45"/>
      <c r="G512" s="45"/>
      <c r="H512" s="45"/>
      <c r="I512" s="45"/>
      <c r="J512" s="45"/>
      <c r="K512" s="45"/>
      <c r="L512" s="3"/>
      <c r="M512" s="45"/>
      <c r="N512" s="45"/>
      <c r="O512" s="45"/>
      <c r="P512" s="3"/>
      <c r="Q512" s="79"/>
    </row>
    <row r="513" spans="1:17" x14ac:dyDescent="0.3">
      <c r="A513" s="3"/>
      <c r="B513" s="3"/>
      <c r="C513" s="3"/>
      <c r="D513" s="3"/>
      <c r="E513" s="45"/>
      <c r="F513" s="45"/>
      <c r="G513" s="45"/>
      <c r="H513" s="45"/>
      <c r="I513" s="45"/>
      <c r="J513" s="45"/>
      <c r="K513" s="45"/>
      <c r="L513" s="3"/>
      <c r="M513" s="45"/>
      <c r="N513" s="45"/>
      <c r="O513" s="45"/>
      <c r="P513" s="3"/>
      <c r="Q513" s="79"/>
    </row>
    <row r="514" spans="1:17" x14ac:dyDescent="0.3">
      <c r="A514" s="3"/>
      <c r="B514" s="3"/>
      <c r="C514" s="3"/>
      <c r="D514" s="3"/>
      <c r="E514" s="45"/>
      <c r="F514" s="45"/>
      <c r="G514" s="45"/>
      <c r="H514" s="45"/>
      <c r="I514" s="45"/>
      <c r="J514" s="45"/>
      <c r="K514" s="45"/>
      <c r="L514" s="3"/>
      <c r="M514" s="45"/>
      <c r="N514" s="45"/>
      <c r="O514" s="45"/>
      <c r="P514" s="3"/>
      <c r="Q514" s="79"/>
    </row>
    <row r="515" spans="1:17" x14ac:dyDescent="0.3">
      <c r="A515" s="3"/>
      <c r="B515" s="3"/>
      <c r="C515" s="3"/>
      <c r="D515" s="3"/>
      <c r="E515" s="45"/>
      <c r="F515" s="45"/>
      <c r="G515" s="45"/>
      <c r="H515" s="45"/>
      <c r="I515" s="45"/>
      <c r="J515" s="45"/>
      <c r="K515" s="45"/>
      <c r="L515" s="3"/>
      <c r="M515" s="45"/>
      <c r="N515" s="45"/>
      <c r="O515" s="45"/>
      <c r="P515" s="3"/>
      <c r="Q515" s="79"/>
    </row>
    <row r="516" spans="1:17" x14ac:dyDescent="0.3">
      <c r="A516" s="3"/>
      <c r="B516" s="3"/>
      <c r="C516" s="3"/>
      <c r="D516" s="3"/>
      <c r="E516" s="45"/>
      <c r="F516" s="45"/>
      <c r="G516" s="45"/>
      <c r="H516" s="45"/>
      <c r="I516" s="45"/>
      <c r="J516" s="45"/>
      <c r="K516" s="45"/>
      <c r="L516" s="3"/>
      <c r="M516" s="45"/>
      <c r="N516" s="45"/>
      <c r="O516" s="45"/>
      <c r="P516" s="3"/>
      <c r="Q516" s="79"/>
    </row>
    <row r="517" spans="1:17" x14ac:dyDescent="0.3">
      <c r="A517" s="3"/>
      <c r="B517" s="3"/>
      <c r="C517" s="3"/>
      <c r="D517" s="3"/>
      <c r="E517" s="45"/>
      <c r="F517" s="45"/>
      <c r="G517" s="45"/>
      <c r="H517" s="45"/>
      <c r="I517" s="45"/>
      <c r="J517" s="45"/>
      <c r="K517" s="45"/>
      <c r="L517" s="3"/>
      <c r="M517" s="45"/>
      <c r="N517" s="45"/>
      <c r="O517" s="45"/>
      <c r="P517" s="3"/>
      <c r="Q517" s="79"/>
    </row>
    <row r="518" spans="1:17" x14ac:dyDescent="0.3">
      <c r="A518" s="3"/>
      <c r="B518" s="3"/>
      <c r="C518" s="3"/>
      <c r="D518" s="3"/>
      <c r="E518" s="45"/>
      <c r="F518" s="45"/>
      <c r="G518" s="45"/>
      <c r="H518" s="45"/>
      <c r="I518" s="45"/>
      <c r="J518" s="45"/>
      <c r="K518" s="45"/>
      <c r="L518" s="3"/>
      <c r="M518" s="45"/>
      <c r="N518" s="45"/>
      <c r="O518" s="45"/>
      <c r="P518" s="3"/>
      <c r="Q518" s="79"/>
    </row>
    <row r="519" spans="1:17" x14ac:dyDescent="0.3">
      <c r="A519" s="3"/>
      <c r="B519" s="3"/>
      <c r="C519" s="3"/>
      <c r="D519" s="3"/>
      <c r="E519" s="45"/>
      <c r="F519" s="45"/>
      <c r="G519" s="45"/>
      <c r="H519" s="45"/>
      <c r="I519" s="45"/>
      <c r="J519" s="45"/>
      <c r="K519" s="45"/>
      <c r="L519" s="3"/>
      <c r="M519" s="45"/>
      <c r="N519" s="45"/>
      <c r="O519" s="45"/>
      <c r="P519" s="3"/>
      <c r="Q519" s="79"/>
    </row>
    <row r="520" spans="1:17" x14ac:dyDescent="0.3">
      <c r="A520" s="3"/>
      <c r="B520" s="3"/>
      <c r="C520" s="3"/>
      <c r="D520" s="3"/>
      <c r="E520" s="45"/>
      <c r="F520" s="45"/>
      <c r="G520" s="45"/>
      <c r="H520" s="45"/>
      <c r="I520" s="45"/>
      <c r="J520" s="45"/>
      <c r="K520" s="45"/>
      <c r="L520" s="3"/>
      <c r="M520" s="45"/>
      <c r="N520" s="45"/>
      <c r="O520" s="45"/>
      <c r="P520" s="3"/>
      <c r="Q520" s="79"/>
    </row>
    <row r="521" spans="1:17" x14ac:dyDescent="0.3">
      <c r="A521" s="3"/>
      <c r="B521" s="3"/>
      <c r="C521" s="3"/>
      <c r="D521" s="3"/>
      <c r="E521" s="45"/>
      <c r="F521" s="45"/>
      <c r="G521" s="45"/>
      <c r="H521" s="45"/>
      <c r="I521" s="45"/>
      <c r="J521" s="45"/>
      <c r="K521" s="45"/>
      <c r="L521" s="3"/>
      <c r="M521" s="45"/>
      <c r="N521" s="45"/>
      <c r="O521" s="45"/>
      <c r="P521" s="3"/>
      <c r="Q521" s="79"/>
    </row>
    <row r="522" spans="1:17" x14ac:dyDescent="0.3">
      <c r="A522" s="3"/>
      <c r="B522" s="3"/>
      <c r="C522" s="3"/>
      <c r="D522" s="3"/>
      <c r="E522" s="45"/>
      <c r="F522" s="45"/>
      <c r="G522" s="45"/>
      <c r="H522" s="45"/>
      <c r="I522" s="45"/>
      <c r="J522" s="45"/>
      <c r="K522" s="45"/>
      <c r="L522" s="3"/>
      <c r="M522" s="45"/>
      <c r="N522" s="45"/>
      <c r="O522" s="45"/>
      <c r="P522" s="3"/>
      <c r="Q522" s="79"/>
    </row>
    <row r="523" spans="1:17" x14ac:dyDescent="0.3">
      <c r="A523" s="3"/>
      <c r="B523" s="3"/>
      <c r="C523" s="3"/>
      <c r="D523" s="3"/>
      <c r="E523" s="45"/>
      <c r="F523" s="45"/>
      <c r="G523" s="45"/>
      <c r="H523" s="45"/>
      <c r="I523" s="45"/>
      <c r="J523" s="45"/>
      <c r="K523" s="45"/>
      <c r="L523" s="3"/>
      <c r="M523" s="45"/>
      <c r="N523" s="45"/>
      <c r="O523" s="45"/>
      <c r="P523" s="3"/>
      <c r="Q523" s="79"/>
    </row>
    <row r="524" spans="1:17" x14ac:dyDescent="0.3">
      <c r="A524" s="3"/>
      <c r="B524" s="3"/>
      <c r="C524" s="3"/>
      <c r="D524" s="3"/>
      <c r="E524" s="45"/>
      <c r="F524" s="45"/>
      <c r="G524" s="45"/>
      <c r="H524" s="45"/>
      <c r="I524" s="45"/>
      <c r="J524" s="45"/>
      <c r="K524" s="45"/>
      <c r="L524" s="3"/>
      <c r="M524" s="45"/>
      <c r="N524" s="45"/>
      <c r="O524" s="45"/>
      <c r="P524" s="3"/>
      <c r="Q524" s="79"/>
    </row>
    <row r="525" spans="1:17" x14ac:dyDescent="0.3">
      <c r="A525" s="3"/>
      <c r="B525" s="3"/>
      <c r="C525" s="3"/>
      <c r="D525" s="3"/>
      <c r="E525" s="45"/>
      <c r="F525" s="45"/>
      <c r="G525" s="45"/>
      <c r="H525" s="45"/>
      <c r="I525" s="45"/>
      <c r="J525" s="45"/>
      <c r="K525" s="45"/>
      <c r="L525" s="3"/>
      <c r="M525" s="45"/>
      <c r="N525" s="45"/>
      <c r="O525" s="45"/>
      <c r="P525" s="3"/>
      <c r="Q525" s="79"/>
    </row>
    <row r="526" spans="1:17" x14ac:dyDescent="0.3">
      <c r="A526" s="3"/>
      <c r="B526" s="3"/>
      <c r="C526" s="3"/>
      <c r="D526" s="3"/>
      <c r="E526" s="45"/>
      <c r="F526" s="45"/>
      <c r="G526" s="45"/>
      <c r="H526" s="45"/>
      <c r="I526" s="45"/>
      <c r="J526" s="45"/>
      <c r="K526" s="45"/>
      <c r="L526" s="3"/>
      <c r="M526" s="45"/>
      <c r="N526" s="45"/>
      <c r="O526" s="45"/>
      <c r="P526" s="3"/>
      <c r="Q526" s="79"/>
    </row>
    <row r="527" spans="1:17" x14ac:dyDescent="0.3">
      <c r="A527" s="3"/>
      <c r="B527" s="3"/>
      <c r="C527" s="3"/>
      <c r="D527" s="3"/>
      <c r="E527" s="45"/>
      <c r="F527" s="45"/>
      <c r="G527" s="45"/>
      <c r="H527" s="45"/>
      <c r="I527" s="45"/>
      <c r="J527" s="45"/>
      <c r="K527" s="45"/>
      <c r="L527" s="3"/>
      <c r="M527" s="45"/>
      <c r="N527" s="45"/>
      <c r="O527" s="45"/>
      <c r="P527" s="3"/>
      <c r="Q527" s="79"/>
    </row>
    <row r="528" spans="1:17" x14ac:dyDescent="0.3">
      <c r="A528" s="3"/>
      <c r="B528" s="3"/>
      <c r="C528" s="3"/>
      <c r="D528" s="3"/>
      <c r="E528" s="45"/>
      <c r="F528" s="45"/>
      <c r="G528" s="45"/>
      <c r="H528" s="45"/>
      <c r="I528" s="45"/>
      <c r="J528" s="45"/>
      <c r="K528" s="45"/>
      <c r="L528" s="3"/>
      <c r="M528" s="45"/>
      <c r="N528" s="45"/>
      <c r="O528" s="45"/>
      <c r="P528" s="3"/>
      <c r="Q528" s="79"/>
    </row>
    <row r="529" spans="1:17" x14ac:dyDescent="0.3">
      <c r="A529" s="3"/>
      <c r="B529" s="3"/>
      <c r="C529" s="3"/>
      <c r="D529" s="3"/>
      <c r="E529" s="45"/>
      <c r="F529" s="45"/>
      <c r="G529" s="45"/>
      <c r="H529" s="45"/>
      <c r="I529" s="45"/>
      <c r="J529" s="45"/>
      <c r="K529" s="45"/>
      <c r="L529" s="3"/>
      <c r="M529" s="45"/>
      <c r="N529" s="45"/>
      <c r="O529" s="45"/>
      <c r="P529" s="3"/>
      <c r="Q529" s="79"/>
    </row>
    <row r="530" spans="1:17" x14ac:dyDescent="0.3">
      <c r="A530" s="3"/>
      <c r="B530" s="3"/>
      <c r="C530" s="3"/>
      <c r="D530" s="3"/>
      <c r="E530" s="45"/>
      <c r="F530" s="45"/>
      <c r="G530" s="45"/>
      <c r="H530" s="45"/>
      <c r="I530" s="45"/>
      <c r="J530" s="45"/>
      <c r="K530" s="45"/>
      <c r="L530" s="3"/>
      <c r="M530" s="45"/>
      <c r="N530" s="45"/>
      <c r="O530" s="45"/>
      <c r="P530" s="3"/>
      <c r="Q530" s="79"/>
    </row>
    <row r="531" spans="1:17" x14ac:dyDescent="0.3">
      <c r="A531" s="3"/>
      <c r="B531" s="3"/>
      <c r="C531" s="3"/>
      <c r="D531" s="3"/>
      <c r="E531" s="45"/>
      <c r="F531" s="45"/>
      <c r="G531" s="45"/>
      <c r="H531" s="45"/>
      <c r="I531" s="45"/>
      <c r="J531" s="45"/>
      <c r="K531" s="45"/>
      <c r="L531" s="3"/>
      <c r="M531" s="45"/>
      <c r="N531" s="45"/>
      <c r="O531" s="45"/>
      <c r="P531" s="3"/>
      <c r="Q531" s="79"/>
    </row>
    <row r="532" spans="1:17" x14ac:dyDescent="0.3">
      <c r="A532" s="3"/>
      <c r="B532" s="3"/>
      <c r="C532" s="3"/>
      <c r="D532" s="3"/>
      <c r="E532" s="45"/>
      <c r="F532" s="45"/>
      <c r="G532" s="45"/>
      <c r="H532" s="45"/>
      <c r="I532" s="45"/>
      <c r="J532" s="45"/>
      <c r="K532" s="45"/>
      <c r="L532" s="3"/>
      <c r="M532" s="45"/>
      <c r="N532" s="45"/>
      <c r="O532" s="45"/>
      <c r="P532" s="3"/>
      <c r="Q532" s="79"/>
    </row>
    <row r="533" spans="1:17" x14ac:dyDescent="0.3">
      <c r="A533" s="3"/>
      <c r="B533" s="3"/>
      <c r="C533" s="3"/>
      <c r="D533" s="3"/>
      <c r="E533" s="45"/>
      <c r="F533" s="45"/>
      <c r="G533" s="45"/>
      <c r="H533" s="45"/>
      <c r="I533" s="45"/>
      <c r="J533" s="45"/>
      <c r="K533" s="45"/>
      <c r="L533" s="3"/>
      <c r="M533" s="45"/>
      <c r="N533" s="45"/>
      <c r="O533" s="45"/>
      <c r="P533" s="3"/>
      <c r="Q533" s="79"/>
    </row>
    <row r="534" spans="1:17" x14ac:dyDescent="0.3">
      <c r="A534" s="3"/>
      <c r="B534" s="3"/>
      <c r="C534" s="3"/>
      <c r="D534" s="3"/>
      <c r="E534" s="45"/>
      <c r="F534" s="45"/>
      <c r="G534" s="45"/>
      <c r="H534" s="45"/>
      <c r="I534" s="45"/>
      <c r="J534" s="45"/>
      <c r="K534" s="45"/>
      <c r="L534" s="3"/>
      <c r="M534" s="45"/>
      <c r="N534" s="45"/>
      <c r="O534" s="45"/>
      <c r="P534" s="3"/>
      <c r="Q534" s="79"/>
    </row>
    <row r="535" spans="1:17" x14ac:dyDescent="0.3">
      <c r="A535" s="3"/>
      <c r="B535" s="3"/>
      <c r="C535" s="3"/>
      <c r="D535" s="3"/>
      <c r="E535" s="45"/>
      <c r="F535" s="45"/>
      <c r="G535" s="45"/>
      <c r="H535" s="45"/>
      <c r="I535" s="45"/>
      <c r="J535" s="45"/>
      <c r="K535" s="45"/>
      <c r="L535" s="3"/>
      <c r="M535" s="45"/>
      <c r="N535" s="45"/>
      <c r="O535" s="45"/>
      <c r="P535" s="3"/>
      <c r="Q535" s="79"/>
    </row>
    <row r="536" spans="1:17" x14ac:dyDescent="0.3">
      <c r="A536" s="3"/>
      <c r="B536" s="3"/>
      <c r="C536" s="3"/>
      <c r="D536" s="3"/>
      <c r="E536" s="45"/>
      <c r="F536" s="45"/>
      <c r="G536" s="45"/>
      <c r="H536" s="45"/>
      <c r="I536" s="45"/>
      <c r="J536" s="45"/>
      <c r="K536" s="45"/>
      <c r="L536" s="3"/>
      <c r="M536" s="45"/>
      <c r="N536" s="45"/>
      <c r="O536" s="45"/>
      <c r="P536" s="3"/>
      <c r="Q536" s="79"/>
    </row>
    <row r="537" spans="1:17" x14ac:dyDescent="0.3">
      <c r="A537" s="3"/>
      <c r="B537" s="3"/>
      <c r="C537" s="3"/>
      <c r="D537" s="3"/>
      <c r="E537" s="45"/>
      <c r="F537" s="45"/>
      <c r="G537" s="45"/>
      <c r="H537" s="45"/>
      <c r="I537" s="45"/>
      <c r="J537" s="45"/>
      <c r="K537" s="45"/>
      <c r="L537" s="3"/>
      <c r="M537" s="45"/>
      <c r="N537" s="45"/>
      <c r="O537" s="45"/>
      <c r="P537" s="3"/>
      <c r="Q537" s="79"/>
    </row>
    <row r="538" spans="1:17" x14ac:dyDescent="0.3">
      <c r="A538" s="3"/>
      <c r="B538" s="3"/>
      <c r="C538" s="3"/>
      <c r="D538" s="3"/>
      <c r="E538" s="45"/>
      <c r="F538" s="45"/>
      <c r="G538" s="45"/>
      <c r="H538" s="45"/>
      <c r="I538" s="45"/>
      <c r="J538" s="45"/>
      <c r="K538" s="45"/>
      <c r="L538" s="3"/>
      <c r="M538" s="45"/>
      <c r="N538" s="45"/>
      <c r="O538" s="45"/>
      <c r="P538" s="3"/>
      <c r="Q538" s="79"/>
    </row>
    <row r="539" spans="1:17" x14ac:dyDescent="0.3">
      <c r="A539" s="3"/>
      <c r="B539" s="3"/>
      <c r="C539" s="3"/>
      <c r="D539" s="3"/>
      <c r="E539" s="45"/>
      <c r="F539" s="45"/>
      <c r="G539" s="45"/>
      <c r="H539" s="45"/>
      <c r="I539" s="45"/>
      <c r="J539" s="45"/>
      <c r="K539" s="45"/>
      <c r="L539" s="3"/>
      <c r="M539" s="45"/>
      <c r="N539" s="45"/>
      <c r="O539" s="45"/>
      <c r="P539" s="3"/>
      <c r="Q539" s="79"/>
    </row>
    <row r="540" spans="1:17" x14ac:dyDescent="0.3">
      <c r="A540" s="3"/>
      <c r="B540" s="3"/>
      <c r="C540" s="3"/>
      <c r="D540" s="3"/>
      <c r="E540" s="45"/>
      <c r="F540" s="45"/>
      <c r="G540" s="45"/>
      <c r="H540" s="45"/>
      <c r="I540" s="45"/>
      <c r="J540" s="45"/>
      <c r="K540" s="45"/>
      <c r="L540" s="3"/>
      <c r="M540" s="45"/>
      <c r="N540" s="45"/>
      <c r="O540" s="45"/>
      <c r="P540" s="3"/>
      <c r="Q540" s="79"/>
    </row>
    <row r="541" spans="1:17" x14ac:dyDescent="0.3">
      <c r="A541" s="3"/>
      <c r="B541" s="3"/>
      <c r="C541" s="3"/>
      <c r="D541" s="3"/>
      <c r="E541" s="45"/>
      <c r="F541" s="45"/>
      <c r="G541" s="45"/>
      <c r="H541" s="45"/>
      <c r="I541" s="45"/>
      <c r="J541" s="45"/>
      <c r="K541" s="45"/>
      <c r="L541" s="3"/>
      <c r="M541" s="45"/>
      <c r="N541" s="45"/>
      <c r="O541" s="45"/>
      <c r="P541" s="3"/>
      <c r="Q541" s="79"/>
    </row>
    <row r="542" spans="1:17" x14ac:dyDescent="0.3">
      <c r="A542" s="3"/>
      <c r="B542" s="3"/>
      <c r="C542" s="3"/>
      <c r="D542" s="3"/>
      <c r="E542" s="45"/>
      <c r="F542" s="45"/>
      <c r="G542" s="45"/>
      <c r="H542" s="45"/>
      <c r="I542" s="45"/>
      <c r="J542" s="45"/>
      <c r="K542" s="45"/>
      <c r="L542" s="3"/>
      <c r="M542" s="45"/>
      <c r="N542" s="45"/>
      <c r="O542" s="45"/>
      <c r="P542" s="3"/>
      <c r="Q542" s="79"/>
    </row>
    <row r="543" spans="1:17" x14ac:dyDescent="0.3">
      <c r="A543" s="3"/>
      <c r="B543" s="3"/>
      <c r="C543" s="3"/>
      <c r="D543" s="3"/>
      <c r="E543" s="45"/>
      <c r="F543" s="45"/>
      <c r="G543" s="45"/>
      <c r="H543" s="45"/>
      <c r="I543" s="45"/>
      <c r="J543" s="45"/>
      <c r="K543" s="45"/>
      <c r="L543" s="3"/>
      <c r="M543" s="45"/>
      <c r="N543" s="45"/>
      <c r="O543" s="45"/>
      <c r="P543" s="3"/>
      <c r="Q543" s="79"/>
    </row>
    <row r="544" spans="1:17" x14ac:dyDescent="0.3">
      <c r="A544" s="3"/>
      <c r="B544" s="3"/>
      <c r="C544" s="3"/>
      <c r="D544" s="3"/>
      <c r="E544" s="45"/>
      <c r="F544" s="45"/>
      <c r="G544" s="45"/>
      <c r="H544" s="45"/>
      <c r="I544" s="45"/>
      <c r="J544" s="45"/>
      <c r="K544" s="45"/>
      <c r="L544" s="3"/>
      <c r="M544" s="45"/>
      <c r="N544" s="45"/>
      <c r="O544" s="45"/>
      <c r="P544" s="3"/>
      <c r="Q544" s="79"/>
    </row>
    <row r="545" spans="1:17" x14ac:dyDescent="0.3">
      <c r="A545" s="3"/>
      <c r="B545" s="3"/>
      <c r="C545" s="3"/>
      <c r="D545" s="3"/>
      <c r="E545" s="45"/>
      <c r="F545" s="45"/>
      <c r="G545" s="45"/>
      <c r="H545" s="45"/>
      <c r="I545" s="45"/>
      <c r="J545" s="45"/>
      <c r="K545" s="45"/>
      <c r="L545" s="3"/>
      <c r="M545" s="45"/>
      <c r="N545" s="45"/>
      <c r="O545" s="45"/>
      <c r="P545" s="3"/>
      <c r="Q545" s="79"/>
    </row>
    <row r="546" spans="1:17" x14ac:dyDescent="0.3">
      <c r="A546" s="3"/>
      <c r="B546" s="3"/>
      <c r="C546" s="3"/>
      <c r="D546" s="3"/>
      <c r="E546" s="45"/>
      <c r="F546" s="45"/>
      <c r="G546" s="45"/>
      <c r="H546" s="45"/>
      <c r="I546" s="45"/>
      <c r="J546" s="45"/>
      <c r="K546" s="45"/>
      <c r="L546" s="3"/>
      <c r="M546" s="45"/>
      <c r="N546" s="45"/>
      <c r="O546" s="45"/>
      <c r="P546" s="3"/>
      <c r="Q546" s="79"/>
    </row>
    <row r="547" spans="1:17" x14ac:dyDescent="0.3">
      <c r="A547" s="3"/>
      <c r="B547" s="3"/>
      <c r="C547" s="3"/>
      <c r="D547" s="3"/>
      <c r="E547" s="45"/>
      <c r="F547" s="45"/>
      <c r="G547" s="45"/>
      <c r="H547" s="45"/>
      <c r="I547" s="45"/>
      <c r="J547" s="45"/>
      <c r="K547" s="45"/>
      <c r="L547" s="3"/>
      <c r="M547" s="45"/>
      <c r="N547" s="45"/>
      <c r="O547" s="45"/>
      <c r="P547" s="3"/>
      <c r="Q547" s="79"/>
    </row>
    <row r="548" spans="1:17" x14ac:dyDescent="0.3">
      <c r="A548" s="3"/>
      <c r="B548" s="3"/>
      <c r="C548" s="3"/>
      <c r="D548" s="3"/>
      <c r="E548" s="45"/>
      <c r="F548" s="45"/>
      <c r="G548" s="45"/>
      <c r="H548" s="45"/>
      <c r="I548" s="45"/>
      <c r="J548" s="45"/>
      <c r="K548" s="45"/>
      <c r="L548" s="3"/>
      <c r="M548" s="45"/>
      <c r="N548" s="45"/>
      <c r="O548" s="45"/>
      <c r="P548" s="3"/>
      <c r="Q548" s="79"/>
    </row>
    <row r="549" spans="1:17" x14ac:dyDescent="0.3">
      <c r="A549" s="3"/>
      <c r="B549" s="3"/>
      <c r="C549" s="3"/>
      <c r="D549" s="3"/>
      <c r="E549" s="45"/>
      <c r="F549" s="45"/>
      <c r="G549" s="45"/>
      <c r="H549" s="45"/>
      <c r="I549" s="45"/>
      <c r="J549" s="45"/>
      <c r="K549" s="45"/>
      <c r="L549" s="3"/>
      <c r="M549" s="45"/>
      <c r="N549" s="45"/>
      <c r="O549" s="45"/>
      <c r="P549" s="3"/>
      <c r="Q549" s="79"/>
    </row>
    <row r="550" spans="1:17" x14ac:dyDescent="0.3">
      <c r="A550" s="3"/>
      <c r="B550" s="3"/>
      <c r="C550" s="3"/>
      <c r="D550" s="3"/>
      <c r="E550" s="45"/>
      <c r="F550" s="45"/>
      <c r="G550" s="45"/>
      <c r="H550" s="45"/>
      <c r="I550" s="45"/>
      <c r="J550" s="45"/>
      <c r="K550" s="45"/>
      <c r="L550" s="3"/>
      <c r="M550" s="45"/>
      <c r="N550" s="45"/>
      <c r="O550" s="45"/>
      <c r="P550" s="3"/>
      <c r="Q550" s="79"/>
    </row>
    <row r="551" spans="1:17" x14ac:dyDescent="0.3">
      <c r="A551" s="3"/>
      <c r="B551" s="3"/>
      <c r="C551" s="3"/>
      <c r="D551" s="3"/>
      <c r="E551" s="45"/>
      <c r="F551" s="45"/>
      <c r="G551" s="45"/>
      <c r="H551" s="45"/>
      <c r="I551" s="45"/>
      <c r="J551" s="45"/>
      <c r="K551" s="45"/>
      <c r="L551" s="3"/>
      <c r="M551" s="45"/>
      <c r="N551" s="45"/>
      <c r="O551" s="45"/>
      <c r="P551" s="3"/>
      <c r="Q551" s="79"/>
    </row>
    <row r="552" spans="1:17" x14ac:dyDescent="0.3">
      <c r="A552" s="3"/>
      <c r="B552" s="3"/>
      <c r="C552" s="3"/>
      <c r="D552" s="3"/>
      <c r="E552" s="45"/>
      <c r="F552" s="45"/>
      <c r="G552" s="45"/>
      <c r="H552" s="45"/>
      <c r="I552" s="45"/>
      <c r="J552" s="45"/>
      <c r="K552" s="45"/>
      <c r="L552" s="3"/>
      <c r="M552" s="45"/>
      <c r="N552" s="45"/>
      <c r="O552" s="45"/>
      <c r="P552" s="3"/>
      <c r="Q552" s="79"/>
    </row>
    <row r="553" spans="1:17" x14ac:dyDescent="0.3">
      <c r="A553" s="3"/>
      <c r="B553" s="3"/>
      <c r="C553" s="3"/>
      <c r="D553" s="3"/>
      <c r="E553" s="45"/>
      <c r="F553" s="45"/>
      <c r="G553" s="45"/>
      <c r="H553" s="45"/>
      <c r="I553" s="45"/>
      <c r="J553" s="45"/>
      <c r="K553" s="45"/>
      <c r="L553" s="3"/>
      <c r="M553" s="45"/>
      <c r="N553" s="45"/>
      <c r="O553" s="45"/>
      <c r="P553" s="3"/>
      <c r="Q553" s="79"/>
    </row>
    <row r="554" spans="1:17" x14ac:dyDescent="0.3">
      <c r="A554" s="3"/>
      <c r="B554" s="3"/>
      <c r="C554" s="3"/>
      <c r="D554" s="3"/>
      <c r="E554" s="45"/>
      <c r="F554" s="45"/>
      <c r="G554" s="45"/>
      <c r="H554" s="45"/>
      <c r="I554" s="45"/>
      <c r="J554" s="45"/>
      <c r="K554" s="45"/>
      <c r="L554" s="3"/>
      <c r="M554" s="45"/>
      <c r="N554" s="45"/>
      <c r="O554" s="45"/>
      <c r="P554" s="3"/>
      <c r="Q554" s="79"/>
    </row>
    <row r="555" spans="1:17" x14ac:dyDescent="0.3">
      <c r="A555" s="3"/>
      <c r="B555" s="3"/>
      <c r="C555" s="3"/>
      <c r="D555" s="3"/>
      <c r="E555" s="45"/>
      <c r="F555" s="45"/>
      <c r="G555" s="45"/>
      <c r="H555" s="45"/>
      <c r="I555" s="45"/>
      <c r="J555" s="45"/>
      <c r="K555" s="45"/>
      <c r="L555" s="3"/>
      <c r="M555" s="45"/>
      <c r="N555" s="45"/>
      <c r="O555" s="45"/>
      <c r="P555" s="3"/>
      <c r="Q555" s="79"/>
    </row>
    <row r="556" spans="1:17" x14ac:dyDescent="0.3">
      <c r="A556" s="3"/>
      <c r="B556" s="3"/>
      <c r="C556" s="3"/>
      <c r="D556" s="3"/>
      <c r="E556" s="45"/>
      <c r="F556" s="45"/>
      <c r="G556" s="45"/>
      <c r="H556" s="45"/>
      <c r="I556" s="45"/>
      <c r="J556" s="45"/>
      <c r="K556" s="45"/>
      <c r="L556" s="3"/>
      <c r="M556" s="45"/>
      <c r="N556" s="45"/>
      <c r="O556" s="45"/>
      <c r="P556" s="3"/>
      <c r="Q556" s="79"/>
    </row>
    <row r="557" spans="1:17" x14ac:dyDescent="0.3">
      <c r="A557" s="3"/>
      <c r="B557" s="3"/>
      <c r="C557" s="3"/>
      <c r="D557" s="3"/>
      <c r="E557" s="45"/>
      <c r="F557" s="45"/>
      <c r="G557" s="45"/>
      <c r="H557" s="45"/>
      <c r="I557" s="45"/>
      <c r="J557" s="45"/>
      <c r="K557" s="45"/>
      <c r="L557" s="3"/>
      <c r="M557" s="45"/>
      <c r="N557" s="45"/>
      <c r="O557" s="45"/>
      <c r="P557" s="3"/>
      <c r="Q557" s="79"/>
    </row>
    <row r="558" spans="1:17" x14ac:dyDescent="0.3">
      <c r="A558" s="3"/>
      <c r="B558" s="3"/>
      <c r="C558" s="3"/>
      <c r="D558" s="3"/>
      <c r="E558" s="45"/>
      <c r="F558" s="45"/>
      <c r="G558" s="45"/>
      <c r="H558" s="45"/>
      <c r="I558" s="45"/>
      <c r="J558" s="45"/>
      <c r="K558" s="45"/>
      <c r="L558" s="3"/>
      <c r="M558" s="45"/>
      <c r="N558" s="45"/>
      <c r="O558" s="45"/>
      <c r="P558" s="3"/>
      <c r="Q558" s="79"/>
    </row>
    <row r="559" spans="1:17" x14ac:dyDescent="0.3">
      <c r="A559" s="3"/>
      <c r="B559" s="3"/>
      <c r="C559" s="3"/>
      <c r="D559" s="3"/>
      <c r="E559" s="45"/>
      <c r="F559" s="45"/>
      <c r="G559" s="45"/>
      <c r="H559" s="45"/>
      <c r="I559" s="45"/>
      <c r="J559" s="45"/>
      <c r="K559" s="45"/>
      <c r="L559" s="3"/>
      <c r="M559" s="45"/>
      <c r="N559" s="45"/>
      <c r="O559" s="45"/>
      <c r="P559" s="3"/>
      <c r="Q559" s="79"/>
    </row>
    <row r="560" spans="1:17" x14ac:dyDescent="0.3">
      <c r="A560" s="3"/>
      <c r="B560" s="3"/>
      <c r="C560" s="3"/>
      <c r="D560" s="3"/>
      <c r="E560" s="45"/>
      <c r="F560" s="45"/>
      <c r="G560" s="45"/>
      <c r="H560" s="45"/>
      <c r="I560" s="45"/>
      <c r="J560" s="45"/>
      <c r="K560" s="45"/>
      <c r="L560" s="3"/>
      <c r="M560" s="45"/>
      <c r="N560" s="45"/>
      <c r="O560" s="45"/>
      <c r="P560" s="3"/>
      <c r="Q560" s="79"/>
    </row>
    <row r="561" spans="1:17" x14ac:dyDescent="0.3">
      <c r="A561" s="3"/>
      <c r="B561" s="3"/>
      <c r="C561" s="3"/>
      <c r="D561" s="3"/>
      <c r="E561" s="45"/>
      <c r="F561" s="45"/>
      <c r="G561" s="45"/>
      <c r="H561" s="45"/>
      <c r="I561" s="45"/>
      <c r="J561" s="45"/>
      <c r="K561" s="45"/>
      <c r="L561" s="3"/>
      <c r="M561" s="45"/>
      <c r="N561" s="45"/>
      <c r="O561" s="45"/>
      <c r="P561" s="3"/>
      <c r="Q561" s="79"/>
    </row>
    <row r="562" spans="1:17" x14ac:dyDescent="0.3">
      <c r="A562" s="3"/>
      <c r="B562" s="3"/>
      <c r="C562" s="3"/>
      <c r="D562" s="3"/>
      <c r="E562" s="45"/>
      <c r="F562" s="45"/>
      <c r="G562" s="45"/>
      <c r="H562" s="45"/>
      <c r="I562" s="45"/>
      <c r="J562" s="45"/>
      <c r="K562" s="45"/>
      <c r="L562" s="3"/>
      <c r="M562" s="45"/>
      <c r="N562" s="45"/>
      <c r="O562" s="45"/>
      <c r="P562" s="3"/>
      <c r="Q562" s="79"/>
    </row>
    <row r="563" spans="1:17" x14ac:dyDescent="0.3">
      <c r="A563" s="3"/>
      <c r="B563" s="3"/>
      <c r="C563" s="3"/>
      <c r="D563" s="3"/>
      <c r="E563" s="45"/>
      <c r="F563" s="45"/>
      <c r="G563" s="45"/>
      <c r="H563" s="45"/>
      <c r="I563" s="45"/>
      <c r="J563" s="45"/>
      <c r="K563" s="45"/>
      <c r="L563" s="3"/>
      <c r="M563" s="45"/>
      <c r="N563" s="45"/>
      <c r="O563" s="45"/>
      <c r="P563" s="3"/>
      <c r="Q563" s="79"/>
    </row>
    <row r="564" spans="1:17" x14ac:dyDescent="0.3">
      <c r="A564" s="3"/>
      <c r="B564" s="3"/>
      <c r="C564" s="3"/>
      <c r="D564" s="3"/>
      <c r="E564" s="45"/>
      <c r="F564" s="45"/>
      <c r="G564" s="45"/>
      <c r="H564" s="45"/>
      <c r="I564" s="45"/>
      <c r="J564" s="45"/>
      <c r="K564" s="45"/>
      <c r="L564" s="3"/>
      <c r="M564" s="45"/>
      <c r="N564" s="45"/>
      <c r="O564" s="45"/>
      <c r="P564" s="3"/>
      <c r="Q564" s="79"/>
    </row>
    <row r="565" spans="1:17" x14ac:dyDescent="0.3">
      <c r="A565" s="3"/>
      <c r="B565" s="3"/>
      <c r="C565" s="3"/>
      <c r="D565" s="3"/>
      <c r="E565" s="45"/>
      <c r="F565" s="45"/>
      <c r="G565" s="45"/>
      <c r="H565" s="45"/>
      <c r="I565" s="45"/>
      <c r="J565" s="45"/>
      <c r="K565" s="45"/>
      <c r="L565" s="3"/>
      <c r="M565" s="45"/>
      <c r="N565" s="45"/>
      <c r="O565" s="45"/>
      <c r="P565" s="3"/>
      <c r="Q565" s="79"/>
    </row>
    <row r="566" spans="1:17" x14ac:dyDescent="0.3">
      <c r="A566" s="3"/>
      <c r="B566" s="3"/>
      <c r="C566" s="3"/>
      <c r="D566" s="3"/>
      <c r="E566" s="45"/>
      <c r="F566" s="45"/>
      <c r="G566" s="45"/>
      <c r="H566" s="45"/>
      <c r="I566" s="45"/>
      <c r="J566" s="45"/>
      <c r="K566" s="45"/>
      <c r="L566" s="3"/>
      <c r="M566" s="45"/>
      <c r="N566" s="45"/>
      <c r="O566" s="45"/>
      <c r="P566" s="3"/>
      <c r="Q566" s="79"/>
    </row>
    <row r="567" spans="1:17" x14ac:dyDescent="0.3">
      <c r="A567" s="3"/>
      <c r="B567" s="3"/>
      <c r="C567" s="3"/>
      <c r="D567" s="3"/>
      <c r="E567" s="45"/>
      <c r="F567" s="45"/>
      <c r="G567" s="45"/>
      <c r="H567" s="45"/>
      <c r="I567" s="45"/>
      <c r="J567" s="45"/>
      <c r="K567" s="45"/>
      <c r="L567" s="3"/>
      <c r="M567" s="45"/>
      <c r="N567" s="45"/>
      <c r="O567" s="45"/>
      <c r="P567" s="3"/>
      <c r="Q567" s="79"/>
    </row>
    <row r="568" spans="1:17" x14ac:dyDescent="0.3">
      <c r="A568" s="3"/>
      <c r="B568" s="3"/>
      <c r="C568" s="3"/>
      <c r="D568" s="3"/>
      <c r="E568" s="45"/>
      <c r="F568" s="45"/>
      <c r="G568" s="45"/>
      <c r="H568" s="45"/>
      <c r="I568" s="45"/>
      <c r="J568" s="45"/>
      <c r="K568" s="45"/>
      <c r="L568" s="3"/>
      <c r="M568" s="45"/>
      <c r="N568" s="45"/>
      <c r="O568" s="45"/>
      <c r="P568" s="3"/>
      <c r="Q568" s="79"/>
    </row>
    <row r="569" spans="1:17" x14ac:dyDescent="0.3">
      <c r="A569" s="3"/>
      <c r="B569" s="3"/>
      <c r="C569" s="3"/>
      <c r="D569" s="3"/>
      <c r="E569" s="45"/>
      <c r="F569" s="45"/>
      <c r="G569" s="45"/>
      <c r="H569" s="45"/>
      <c r="I569" s="45"/>
      <c r="J569" s="45"/>
      <c r="K569" s="45"/>
      <c r="L569" s="3"/>
      <c r="M569" s="45"/>
      <c r="N569" s="45"/>
      <c r="O569" s="45"/>
      <c r="P569" s="3"/>
      <c r="Q569" s="79"/>
    </row>
    <row r="570" spans="1:17" x14ac:dyDescent="0.3">
      <c r="A570" s="3"/>
      <c r="B570" s="3"/>
      <c r="C570" s="3"/>
      <c r="D570" s="3"/>
      <c r="E570" s="45"/>
      <c r="F570" s="45"/>
      <c r="G570" s="45"/>
      <c r="H570" s="45"/>
      <c r="I570" s="45"/>
      <c r="J570" s="45"/>
      <c r="K570" s="45"/>
      <c r="L570" s="3"/>
      <c r="M570" s="45"/>
      <c r="N570" s="45"/>
      <c r="O570" s="45"/>
      <c r="P570" s="3"/>
      <c r="Q570" s="79"/>
    </row>
    <row r="571" spans="1:17" x14ac:dyDescent="0.3">
      <c r="A571" s="3"/>
      <c r="B571" s="3"/>
      <c r="C571" s="3"/>
      <c r="D571" s="3"/>
      <c r="E571" s="45"/>
      <c r="F571" s="45"/>
      <c r="G571" s="45"/>
      <c r="H571" s="45"/>
      <c r="I571" s="45"/>
      <c r="J571" s="45"/>
      <c r="K571" s="45"/>
      <c r="L571" s="3"/>
      <c r="M571" s="45"/>
      <c r="N571" s="45"/>
      <c r="O571" s="45"/>
      <c r="P571" s="3"/>
      <c r="Q571" s="79"/>
    </row>
    <row r="572" spans="1:17" x14ac:dyDescent="0.3">
      <c r="A572" s="3"/>
      <c r="B572" s="3"/>
      <c r="C572" s="3"/>
      <c r="D572" s="3"/>
      <c r="E572" s="45"/>
      <c r="F572" s="45"/>
      <c r="G572" s="45"/>
      <c r="H572" s="45"/>
      <c r="I572" s="45"/>
      <c r="J572" s="45"/>
      <c r="K572" s="45"/>
      <c r="L572" s="3"/>
      <c r="M572" s="45"/>
      <c r="N572" s="45"/>
      <c r="O572" s="45"/>
      <c r="P572" s="3"/>
      <c r="Q572" s="79"/>
    </row>
    <row r="573" spans="1:17" x14ac:dyDescent="0.3">
      <c r="A573" s="3"/>
      <c r="B573" s="3"/>
      <c r="C573" s="3"/>
      <c r="D573" s="3"/>
      <c r="E573" s="45"/>
      <c r="F573" s="45"/>
      <c r="G573" s="45"/>
      <c r="H573" s="45"/>
      <c r="I573" s="45"/>
      <c r="J573" s="45"/>
      <c r="K573" s="45"/>
      <c r="L573" s="3"/>
      <c r="M573" s="45"/>
      <c r="N573" s="45"/>
      <c r="O573" s="45"/>
      <c r="P573" s="3"/>
      <c r="Q573" s="79"/>
    </row>
    <row r="574" spans="1:17" x14ac:dyDescent="0.3">
      <c r="A574" s="3"/>
      <c r="B574" s="3"/>
      <c r="C574" s="3"/>
      <c r="D574" s="3"/>
      <c r="E574" s="45"/>
      <c r="F574" s="45"/>
      <c r="G574" s="45"/>
      <c r="H574" s="45"/>
      <c r="I574" s="45"/>
      <c r="J574" s="45"/>
      <c r="K574" s="45"/>
      <c r="L574" s="3"/>
      <c r="M574" s="45"/>
      <c r="N574" s="45"/>
      <c r="O574" s="45"/>
      <c r="P574" s="3"/>
      <c r="Q574" s="79"/>
    </row>
    <row r="575" spans="1:17" x14ac:dyDescent="0.3">
      <c r="A575" s="3"/>
      <c r="B575" s="3"/>
      <c r="C575" s="3"/>
      <c r="D575" s="3"/>
      <c r="E575" s="45"/>
      <c r="F575" s="45"/>
      <c r="G575" s="45"/>
      <c r="H575" s="45"/>
      <c r="I575" s="45"/>
      <c r="J575" s="45"/>
      <c r="K575" s="45"/>
      <c r="L575" s="3"/>
      <c r="M575" s="45"/>
      <c r="N575" s="45"/>
      <c r="O575" s="45"/>
      <c r="P575" s="3"/>
      <c r="Q575" s="79"/>
    </row>
    <row r="576" spans="1:17" x14ac:dyDescent="0.3">
      <c r="A576" s="3"/>
      <c r="B576" s="3"/>
      <c r="C576" s="3"/>
      <c r="D576" s="3"/>
      <c r="E576" s="45"/>
      <c r="F576" s="45"/>
      <c r="G576" s="45"/>
      <c r="H576" s="45"/>
      <c r="I576" s="45"/>
      <c r="J576" s="45"/>
      <c r="K576" s="45"/>
      <c r="L576" s="3"/>
      <c r="M576" s="45"/>
      <c r="N576" s="45"/>
      <c r="O576" s="45"/>
      <c r="P576" s="3"/>
      <c r="Q576" s="79"/>
    </row>
    <row r="577" spans="1:17" x14ac:dyDescent="0.3">
      <c r="A577" s="3"/>
      <c r="B577" s="3"/>
      <c r="C577" s="3"/>
      <c r="D577" s="3"/>
      <c r="E577" s="45"/>
      <c r="F577" s="45"/>
      <c r="G577" s="45"/>
      <c r="H577" s="45"/>
      <c r="I577" s="45"/>
      <c r="J577" s="45"/>
      <c r="K577" s="45"/>
      <c r="L577" s="3"/>
      <c r="M577" s="45"/>
      <c r="N577" s="45"/>
      <c r="O577" s="45"/>
      <c r="P577" s="3"/>
      <c r="Q577" s="79"/>
    </row>
    <row r="578" spans="1:17" x14ac:dyDescent="0.3">
      <c r="A578" s="3"/>
      <c r="B578" s="3"/>
      <c r="C578" s="3"/>
      <c r="D578" s="3"/>
      <c r="E578" s="45"/>
      <c r="F578" s="45"/>
      <c r="G578" s="45"/>
      <c r="H578" s="45"/>
      <c r="I578" s="45"/>
      <c r="J578" s="45"/>
      <c r="K578" s="45"/>
      <c r="L578" s="3"/>
      <c r="M578" s="45"/>
      <c r="N578" s="45"/>
      <c r="O578" s="45"/>
      <c r="P578" s="3"/>
      <c r="Q578" s="79"/>
    </row>
    <row r="579" spans="1:17" x14ac:dyDescent="0.3">
      <c r="A579" s="3"/>
      <c r="B579" s="3"/>
      <c r="C579" s="3"/>
      <c r="D579" s="3"/>
      <c r="E579" s="45"/>
      <c r="F579" s="45"/>
      <c r="G579" s="45"/>
      <c r="H579" s="45"/>
      <c r="I579" s="45"/>
      <c r="J579" s="45"/>
      <c r="K579" s="45"/>
      <c r="L579" s="3"/>
      <c r="M579" s="45"/>
      <c r="N579" s="45"/>
      <c r="O579" s="45"/>
      <c r="P579" s="3"/>
      <c r="Q579" s="79"/>
    </row>
    <row r="580" spans="1:17" x14ac:dyDescent="0.3">
      <c r="A580" s="3"/>
      <c r="B580" s="3"/>
      <c r="C580" s="3"/>
      <c r="D580" s="3"/>
      <c r="E580" s="45"/>
      <c r="F580" s="45"/>
      <c r="G580" s="45"/>
      <c r="H580" s="45"/>
      <c r="I580" s="45"/>
      <c r="J580" s="45"/>
      <c r="K580" s="45"/>
      <c r="L580" s="3"/>
      <c r="M580" s="45"/>
      <c r="N580" s="45"/>
      <c r="O580" s="45"/>
      <c r="P580" s="3"/>
      <c r="Q580" s="79"/>
    </row>
    <row r="581" spans="1:17" x14ac:dyDescent="0.3">
      <c r="A581" s="3"/>
      <c r="B581" s="3"/>
      <c r="C581" s="3"/>
      <c r="D581" s="3"/>
      <c r="E581" s="45"/>
      <c r="F581" s="45"/>
      <c r="G581" s="45"/>
      <c r="H581" s="45"/>
      <c r="I581" s="45"/>
      <c r="J581" s="45"/>
      <c r="K581" s="45"/>
      <c r="L581" s="3"/>
      <c r="M581" s="45"/>
      <c r="N581" s="45"/>
      <c r="O581" s="45"/>
      <c r="P581" s="3"/>
      <c r="Q581" s="79"/>
    </row>
    <row r="582" spans="1:17" x14ac:dyDescent="0.3">
      <c r="A582" s="3"/>
      <c r="B582" s="3"/>
      <c r="C582" s="3"/>
      <c r="D582" s="3"/>
      <c r="E582" s="45"/>
      <c r="F582" s="45"/>
      <c r="G582" s="45"/>
      <c r="H582" s="45"/>
      <c r="I582" s="45"/>
      <c r="J582" s="45"/>
      <c r="K582" s="45"/>
      <c r="L582" s="3"/>
      <c r="M582" s="45"/>
      <c r="N582" s="45"/>
      <c r="O582" s="45"/>
      <c r="P582" s="3"/>
      <c r="Q582" s="79"/>
    </row>
    <row r="583" spans="1:17" x14ac:dyDescent="0.3">
      <c r="A583" s="3"/>
      <c r="B583" s="3"/>
      <c r="C583" s="3"/>
      <c r="D583" s="3"/>
      <c r="E583" s="45"/>
      <c r="F583" s="45"/>
      <c r="G583" s="45"/>
      <c r="H583" s="45"/>
      <c r="I583" s="45"/>
      <c r="J583" s="45"/>
      <c r="K583" s="45"/>
      <c r="L583" s="3"/>
      <c r="M583" s="45"/>
      <c r="N583" s="45"/>
      <c r="O583" s="45"/>
      <c r="P583" s="3"/>
      <c r="Q583" s="79"/>
    </row>
    <row r="584" spans="1:17" x14ac:dyDescent="0.3">
      <c r="A584" s="3"/>
      <c r="B584" s="3"/>
      <c r="C584" s="3"/>
      <c r="D584" s="3"/>
      <c r="E584" s="45"/>
      <c r="F584" s="45"/>
      <c r="G584" s="45"/>
      <c r="H584" s="45"/>
      <c r="I584" s="45"/>
      <c r="J584" s="45"/>
      <c r="K584" s="45"/>
      <c r="L584" s="3"/>
      <c r="M584" s="45"/>
      <c r="N584" s="45"/>
      <c r="O584" s="45"/>
      <c r="P584" s="3"/>
      <c r="Q584" s="79"/>
    </row>
    <row r="585" spans="1:17" x14ac:dyDescent="0.3">
      <c r="A585" s="3"/>
      <c r="B585" s="3"/>
      <c r="C585" s="3"/>
      <c r="D585" s="3"/>
      <c r="E585" s="45"/>
      <c r="F585" s="45"/>
      <c r="G585" s="45"/>
      <c r="H585" s="45"/>
      <c r="I585" s="45"/>
      <c r="J585" s="45"/>
      <c r="K585" s="45"/>
      <c r="L585" s="3"/>
      <c r="M585" s="45"/>
      <c r="N585" s="45"/>
      <c r="O585" s="45"/>
      <c r="P585" s="3"/>
      <c r="Q585" s="79"/>
    </row>
    <row r="586" spans="1:17" x14ac:dyDescent="0.3">
      <c r="A586" s="3"/>
      <c r="B586" s="3"/>
      <c r="C586" s="3"/>
      <c r="D586" s="3"/>
      <c r="E586" s="45"/>
      <c r="F586" s="45"/>
      <c r="G586" s="45"/>
      <c r="H586" s="45"/>
      <c r="I586" s="45"/>
      <c r="J586" s="45"/>
      <c r="K586" s="45"/>
      <c r="L586" s="3"/>
      <c r="M586" s="45"/>
      <c r="N586" s="45"/>
      <c r="O586" s="45"/>
      <c r="P586" s="3"/>
      <c r="Q586" s="79"/>
    </row>
    <row r="587" spans="1:17" x14ac:dyDescent="0.3">
      <c r="A587" s="3"/>
      <c r="B587" s="3"/>
      <c r="C587" s="3"/>
      <c r="D587" s="3"/>
      <c r="E587" s="45"/>
      <c r="F587" s="45"/>
      <c r="G587" s="45"/>
      <c r="H587" s="45"/>
      <c r="I587" s="45"/>
      <c r="J587" s="45"/>
      <c r="K587" s="45"/>
      <c r="L587" s="3"/>
      <c r="M587" s="45"/>
      <c r="N587" s="45"/>
      <c r="O587" s="45"/>
      <c r="P587" s="3"/>
      <c r="Q587" s="79"/>
    </row>
    <row r="588" spans="1:17" x14ac:dyDescent="0.3">
      <c r="A588" s="3"/>
      <c r="B588" s="3"/>
      <c r="C588" s="3"/>
      <c r="D588" s="3"/>
      <c r="E588" s="45"/>
      <c r="F588" s="45"/>
      <c r="G588" s="45"/>
      <c r="H588" s="45"/>
      <c r="I588" s="45"/>
      <c r="J588" s="45"/>
      <c r="K588" s="45"/>
      <c r="L588" s="3"/>
      <c r="M588" s="45"/>
      <c r="N588" s="45"/>
      <c r="O588" s="45"/>
      <c r="P588" s="3"/>
      <c r="Q588" s="79"/>
    </row>
    <row r="589" spans="1:17" x14ac:dyDescent="0.3">
      <c r="A589" s="3"/>
      <c r="B589" s="3"/>
      <c r="C589" s="3"/>
      <c r="D589" s="3"/>
      <c r="E589" s="45"/>
      <c r="F589" s="45"/>
      <c r="G589" s="45"/>
      <c r="H589" s="45"/>
      <c r="I589" s="45"/>
      <c r="J589" s="45"/>
      <c r="K589" s="45"/>
      <c r="L589" s="3"/>
      <c r="M589" s="45"/>
      <c r="N589" s="45"/>
      <c r="O589" s="45"/>
      <c r="P589" s="3"/>
      <c r="Q589" s="79"/>
    </row>
    <row r="590" spans="1:17" x14ac:dyDescent="0.3">
      <c r="A590" s="3"/>
      <c r="B590" s="3"/>
      <c r="C590" s="3"/>
      <c r="D590" s="3"/>
      <c r="E590" s="45"/>
      <c r="F590" s="45"/>
      <c r="G590" s="45"/>
      <c r="H590" s="45"/>
      <c r="I590" s="45"/>
      <c r="J590" s="45"/>
      <c r="K590" s="45"/>
      <c r="L590" s="3"/>
      <c r="M590" s="45"/>
      <c r="N590" s="45"/>
      <c r="O590" s="45"/>
      <c r="P590" s="3"/>
      <c r="Q590" s="79"/>
    </row>
    <row r="591" spans="1:17" x14ac:dyDescent="0.3">
      <c r="A591" s="3"/>
      <c r="B591" s="3"/>
      <c r="C591" s="3"/>
      <c r="D591" s="3"/>
      <c r="E591" s="45"/>
      <c r="F591" s="45"/>
      <c r="G591" s="45"/>
      <c r="H591" s="45"/>
      <c r="I591" s="45"/>
      <c r="J591" s="45"/>
      <c r="K591" s="45"/>
      <c r="L591" s="3"/>
      <c r="M591" s="45"/>
      <c r="N591" s="45"/>
      <c r="O591" s="45"/>
      <c r="P591" s="3"/>
      <c r="Q591" s="79"/>
    </row>
    <row r="592" spans="1:17" x14ac:dyDescent="0.3">
      <c r="A592" s="3"/>
      <c r="B592" s="3"/>
      <c r="C592" s="3"/>
      <c r="D592" s="3"/>
      <c r="E592" s="45"/>
      <c r="F592" s="45"/>
      <c r="G592" s="45"/>
      <c r="H592" s="45"/>
      <c r="I592" s="45"/>
      <c r="J592" s="45"/>
      <c r="K592" s="45"/>
      <c r="L592" s="3"/>
      <c r="M592" s="45"/>
      <c r="N592" s="45"/>
      <c r="O592" s="45"/>
      <c r="P592" s="3"/>
      <c r="Q592" s="79"/>
    </row>
    <row r="593" spans="1:17" x14ac:dyDescent="0.3">
      <c r="A593" s="3"/>
      <c r="B593" s="3"/>
      <c r="C593" s="3"/>
      <c r="D593" s="3"/>
      <c r="E593" s="45"/>
      <c r="F593" s="45"/>
      <c r="G593" s="45"/>
      <c r="H593" s="45"/>
      <c r="I593" s="45"/>
      <c r="J593" s="45"/>
      <c r="K593" s="45"/>
      <c r="L593" s="3"/>
      <c r="M593" s="45"/>
      <c r="N593" s="45"/>
      <c r="O593" s="45"/>
      <c r="P593" s="3"/>
      <c r="Q593" s="79"/>
    </row>
    <row r="594" spans="1:17" x14ac:dyDescent="0.3">
      <c r="A594" s="3"/>
      <c r="B594" s="3"/>
      <c r="C594" s="3"/>
      <c r="D594" s="3"/>
      <c r="E594" s="45"/>
      <c r="F594" s="45"/>
      <c r="G594" s="45"/>
      <c r="H594" s="45"/>
      <c r="I594" s="45"/>
      <c r="J594" s="45"/>
      <c r="K594" s="45"/>
      <c r="L594" s="3"/>
      <c r="M594" s="45"/>
      <c r="N594" s="45"/>
      <c r="O594" s="45"/>
      <c r="P594" s="3"/>
      <c r="Q594" s="79"/>
    </row>
    <row r="595" spans="1:17" x14ac:dyDescent="0.3">
      <c r="A595" s="3"/>
      <c r="B595" s="3"/>
      <c r="C595" s="3"/>
      <c r="D595" s="3"/>
      <c r="E595" s="45"/>
      <c r="F595" s="45"/>
      <c r="G595" s="45"/>
      <c r="H595" s="45"/>
      <c r="I595" s="45"/>
      <c r="J595" s="45"/>
      <c r="K595" s="45"/>
      <c r="L595" s="3"/>
      <c r="M595" s="45"/>
      <c r="N595" s="45"/>
      <c r="O595" s="45"/>
      <c r="P595" s="3"/>
      <c r="Q595" s="79"/>
    </row>
    <row r="596" spans="1:17" x14ac:dyDescent="0.3">
      <c r="A596" s="3"/>
      <c r="B596" s="3"/>
      <c r="C596" s="3"/>
      <c r="D596" s="3"/>
      <c r="E596" s="45"/>
      <c r="F596" s="45"/>
      <c r="G596" s="45"/>
      <c r="H596" s="45"/>
      <c r="I596" s="45"/>
      <c r="J596" s="45"/>
      <c r="K596" s="45"/>
      <c r="L596" s="3"/>
      <c r="M596" s="45"/>
      <c r="N596" s="45"/>
      <c r="O596" s="45"/>
      <c r="P596" s="3"/>
      <c r="Q596" s="79"/>
    </row>
    <row r="597" spans="1:17" x14ac:dyDescent="0.3">
      <c r="A597" s="3"/>
      <c r="B597" s="3"/>
      <c r="C597" s="3"/>
      <c r="D597" s="3"/>
      <c r="E597" s="45"/>
      <c r="F597" s="45"/>
      <c r="G597" s="45"/>
      <c r="H597" s="45"/>
      <c r="I597" s="45"/>
      <c r="J597" s="45"/>
      <c r="K597" s="45"/>
      <c r="L597" s="3"/>
      <c r="M597" s="45"/>
      <c r="N597" s="45"/>
      <c r="O597" s="45"/>
      <c r="P597" s="3"/>
      <c r="Q597" s="79"/>
    </row>
    <row r="598" spans="1:17" x14ac:dyDescent="0.3">
      <c r="A598" s="3"/>
      <c r="B598" s="3"/>
      <c r="C598" s="3"/>
      <c r="D598" s="3"/>
      <c r="E598" s="45"/>
      <c r="F598" s="45"/>
      <c r="G598" s="45"/>
      <c r="H598" s="45"/>
      <c r="I598" s="45"/>
      <c r="J598" s="45"/>
      <c r="K598" s="45"/>
      <c r="L598" s="3"/>
      <c r="M598" s="45"/>
      <c r="N598" s="45"/>
      <c r="O598" s="45"/>
      <c r="P598" s="3"/>
      <c r="Q598" s="79"/>
    </row>
    <row r="599" spans="1:17" x14ac:dyDescent="0.3">
      <c r="A599" s="3"/>
      <c r="B599" s="3"/>
      <c r="C599" s="3"/>
      <c r="D599" s="3"/>
      <c r="E599" s="45"/>
      <c r="F599" s="45"/>
      <c r="G599" s="45"/>
      <c r="H599" s="45"/>
      <c r="I599" s="45"/>
      <c r="J599" s="45"/>
      <c r="K599" s="45"/>
      <c r="L599" s="3"/>
      <c r="M599" s="45"/>
      <c r="N599" s="45"/>
      <c r="O599" s="45"/>
      <c r="P599" s="3"/>
      <c r="Q599" s="79"/>
    </row>
    <row r="600" spans="1:17" x14ac:dyDescent="0.3">
      <c r="A600" s="3"/>
      <c r="B600" s="3"/>
      <c r="C600" s="3"/>
      <c r="D600" s="3"/>
      <c r="E600" s="45"/>
      <c r="F600" s="45"/>
      <c r="G600" s="45"/>
      <c r="H600" s="45"/>
      <c r="I600" s="45"/>
      <c r="J600" s="45"/>
      <c r="K600" s="45"/>
      <c r="L600" s="3"/>
      <c r="M600" s="45"/>
      <c r="N600" s="45"/>
      <c r="O600" s="45"/>
      <c r="P600" s="3"/>
      <c r="Q600" s="79"/>
    </row>
    <row r="601" spans="1:17" x14ac:dyDescent="0.3">
      <c r="A601" s="3"/>
      <c r="B601" s="3"/>
      <c r="C601" s="3"/>
      <c r="D601" s="3"/>
      <c r="E601" s="45"/>
      <c r="F601" s="45"/>
      <c r="G601" s="45"/>
      <c r="H601" s="45"/>
      <c r="I601" s="45"/>
      <c r="J601" s="45"/>
      <c r="K601" s="45"/>
      <c r="L601" s="3"/>
      <c r="M601" s="45"/>
      <c r="N601" s="45"/>
      <c r="O601" s="45"/>
      <c r="P601" s="3"/>
      <c r="Q601" s="79"/>
    </row>
    <row r="602" spans="1:17" x14ac:dyDescent="0.3">
      <c r="A602" s="3"/>
      <c r="B602" s="3"/>
      <c r="C602" s="3"/>
      <c r="D602" s="3"/>
      <c r="E602" s="45"/>
      <c r="F602" s="45"/>
      <c r="G602" s="45"/>
      <c r="H602" s="45"/>
      <c r="I602" s="45"/>
      <c r="J602" s="45"/>
      <c r="K602" s="45"/>
      <c r="L602" s="3"/>
      <c r="M602" s="45"/>
      <c r="N602" s="45"/>
      <c r="O602" s="45"/>
      <c r="P602" s="3"/>
      <c r="Q602" s="79"/>
    </row>
    <row r="603" spans="1:17" x14ac:dyDescent="0.3">
      <c r="A603" s="3"/>
      <c r="B603" s="3"/>
      <c r="C603" s="3"/>
      <c r="D603" s="3"/>
      <c r="E603" s="45"/>
      <c r="F603" s="45"/>
      <c r="G603" s="45"/>
      <c r="H603" s="45"/>
      <c r="I603" s="45"/>
      <c r="J603" s="45"/>
      <c r="K603" s="45"/>
      <c r="L603" s="3"/>
      <c r="M603" s="45"/>
      <c r="N603" s="45"/>
      <c r="O603" s="45"/>
      <c r="P603" s="3"/>
      <c r="Q603" s="79"/>
    </row>
    <row r="604" spans="1:17" x14ac:dyDescent="0.3">
      <c r="A604" s="3"/>
      <c r="B604" s="3"/>
      <c r="C604" s="3"/>
      <c r="D604" s="3"/>
      <c r="E604" s="45"/>
      <c r="F604" s="45"/>
      <c r="G604" s="45"/>
      <c r="H604" s="45"/>
      <c r="I604" s="45"/>
      <c r="J604" s="45"/>
      <c r="K604" s="45"/>
      <c r="L604" s="3"/>
      <c r="M604" s="45"/>
      <c r="N604" s="45"/>
      <c r="O604" s="45"/>
      <c r="P604" s="3"/>
      <c r="Q604" s="79"/>
    </row>
    <row r="605" spans="1:17" x14ac:dyDescent="0.3">
      <c r="A605" s="3"/>
      <c r="B605" s="3"/>
      <c r="C605" s="3"/>
      <c r="D605" s="3"/>
      <c r="E605" s="45"/>
      <c r="F605" s="45"/>
      <c r="G605" s="45"/>
      <c r="H605" s="45"/>
      <c r="I605" s="45"/>
      <c r="J605" s="45"/>
      <c r="K605" s="45"/>
      <c r="L605" s="3"/>
      <c r="M605" s="45"/>
      <c r="N605" s="45"/>
      <c r="O605" s="45"/>
      <c r="P605" s="3"/>
      <c r="Q605" s="79"/>
    </row>
    <row r="606" spans="1:17" x14ac:dyDescent="0.3">
      <c r="A606" s="3"/>
      <c r="B606" s="3"/>
      <c r="C606" s="3"/>
      <c r="D606" s="3"/>
      <c r="E606" s="45"/>
      <c r="F606" s="45"/>
      <c r="G606" s="45"/>
      <c r="H606" s="45"/>
      <c r="I606" s="45"/>
      <c r="J606" s="45"/>
      <c r="K606" s="45"/>
      <c r="L606" s="3"/>
      <c r="M606" s="45"/>
      <c r="N606" s="45"/>
      <c r="O606" s="45"/>
      <c r="P606" s="3"/>
      <c r="Q606" s="79"/>
    </row>
    <row r="607" spans="1:17" x14ac:dyDescent="0.3">
      <c r="A607" s="3"/>
      <c r="B607" s="3"/>
      <c r="C607" s="3"/>
      <c r="D607" s="3"/>
      <c r="E607" s="45"/>
      <c r="F607" s="45"/>
      <c r="G607" s="45"/>
      <c r="H607" s="45"/>
      <c r="I607" s="45"/>
      <c r="J607" s="45"/>
      <c r="K607" s="45"/>
      <c r="L607" s="3"/>
      <c r="M607" s="45"/>
      <c r="N607" s="45"/>
      <c r="O607" s="45"/>
      <c r="P607" s="3"/>
      <c r="Q607" s="79"/>
    </row>
    <row r="608" spans="1:17" x14ac:dyDescent="0.3">
      <c r="A608" s="3"/>
      <c r="B608" s="3"/>
      <c r="C608" s="3"/>
      <c r="D608" s="3"/>
      <c r="E608" s="45"/>
      <c r="F608" s="45"/>
      <c r="G608" s="45"/>
      <c r="H608" s="45"/>
      <c r="I608" s="45"/>
      <c r="J608" s="45"/>
      <c r="K608" s="45"/>
      <c r="L608" s="3"/>
      <c r="M608" s="45"/>
      <c r="N608" s="45"/>
      <c r="O608" s="45"/>
      <c r="P608" s="3"/>
      <c r="Q608" s="79"/>
    </row>
    <row r="609" spans="1:17" x14ac:dyDescent="0.3">
      <c r="A609" s="3"/>
      <c r="B609" s="3"/>
      <c r="C609" s="3"/>
      <c r="D609" s="3"/>
      <c r="E609" s="45"/>
      <c r="F609" s="45"/>
      <c r="G609" s="45"/>
      <c r="H609" s="45"/>
      <c r="I609" s="45"/>
      <c r="J609" s="45"/>
      <c r="K609" s="45"/>
      <c r="L609" s="3"/>
      <c r="M609" s="45"/>
      <c r="N609" s="45"/>
      <c r="O609" s="45"/>
      <c r="P609" s="3"/>
      <c r="Q609" s="79"/>
    </row>
    <row r="610" spans="1:17" x14ac:dyDescent="0.3">
      <c r="A610" s="3"/>
      <c r="B610" s="3"/>
      <c r="C610" s="3"/>
      <c r="D610" s="3"/>
      <c r="E610" s="45"/>
      <c r="F610" s="45"/>
      <c r="G610" s="45"/>
      <c r="H610" s="45"/>
      <c r="I610" s="45"/>
      <c r="J610" s="45"/>
      <c r="K610" s="45"/>
      <c r="L610" s="3"/>
      <c r="M610" s="45"/>
      <c r="N610" s="45"/>
      <c r="O610" s="45"/>
      <c r="P610" s="3"/>
      <c r="Q610" s="79"/>
    </row>
    <row r="611" spans="1:17" x14ac:dyDescent="0.3">
      <c r="A611" s="3"/>
      <c r="B611" s="3"/>
      <c r="C611" s="3"/>
      <c r="D611" s="3"/>
      <c r="E611" s="45"/>
      <c r="F611" s="45"/>
      <c r="G611" s="45"/>
      <c r="H611" s="45"/>
      <c r="I611" s="45"/>
      <c r="J611" s="45"/>
      <c r="K611" s="45"/>
      <c r="L611" s="3"/>
      <c r="M611" s="45"/>
      <c r="N611" s="45"/>
      <c r="O611" s="45"/>
      <c r="P611" s="3"/>
      <c r="Q611" s="79"/>
    </row>
    <row r="612" spans="1:17" x14ac:dyDescent="0.3">
      <c r="A612" s="3"/>
      <c r="B612" s="3"/>
      <c r="C612" s="3"/>
      <c r="D612" s="3"/>
      <c r="E612" s="45"/>
      <c r="F612" s="45"/>
      <c r="G612" s="45"/>
      <c r="H612" s="45"/>
      <c r="I612" s="45"/>
      <c r="J612" s="45"/>
      <c r="K612" s="45"/>
      <c r="L612" s="3"/>
      <c r="M612" s="45"/>
      <c r="N612" s="45"/>
      <c r="O612" s="45"/>
      <c r="P612" s="3"/>
      <c r="Q612" s="79"/>
    </row>
    <row r="613" spans="1:17" x14ac:dyDescent="0.3">
      <c r="A613" s="3"/>
      <c r="B613" s="3"/>
      <c r="C613" s="3"/>
      <c r="D613" s="3"/>
      <c r="E613" s="45"/>
      <c r="F613" s="45"/>
      <c r="G613" s="45"/>
      <c r="H613" s="45"/>
      <c r="I613" s="45"/>
      <c r="J613" s="45"/>
      <c r="K613" s="45"/>
      <c r="L613" s="3"/>
      <c r="M613" s="45"/>
      <c r="N613" s="45"/>
      <c r="O613" s="45"/>
      <c r="P613" s="3"/>
      <c r="Q613" s="79"/>
    </row>
    <row r="614" spans="1:17" x14ac:dyDescent="0.3">
      <c r="A614" s="3"/>
      <c r="B614" s="3"/>
      <c r="C614" s="3"/>
      <c r="D614" s="3"/>
      <c r="E614" s="45"/>
      <c r="F614" s="45"/>
      <c r="G614" s="45"/>
      <c r="H614" s="45"/>
      <c r="I614" s="45"/>
      <c r="J614" s="45"/>
      <c r="K614" s="45"/>
      <c r="L614" s="3"/>
      <c r="M614" s="45"/>
      <c r="N614" s="45"/>
      <c r="O614" s="45"/>
      <c r="P614" s="3"/>
      <c r="Q614" s="79"/>
    </row>
    <row r="615" spans="1:17" x14ac:dyDescent="0.3">
      <c r="A615" s="3"/>
      <c r="B615" s="3"/>
      <c r="C615" s="3"/>
      <c r="D615" s="3"/>
      <c r="E615" s="45"/>
      <c r="F615" s="45"/>
      <c r="G615" s="45"/>
      <c r="H615" s="45"/>
      <c r="I615" s="45"/>
      <c r="J615" s="45"/>
      <c r="K615" s="45"/>
      <c r="L615" s="3"/>
      <c r="M615" s="45"/>
      <c r="N615" s="45"/>
      <c r="O615" s="45"/>
      <c r="P615" s="3"/>
      <c r="Q615" s="79"/>
    </row>
    <row r="616" spans="1:17" x14ac:dyDescent="0.3">
      <c r="A616" s="3"/>
      <c r="B616" s="3"/>
      <c r="C616" s="3"/>
      <c r="D616" s="3"/>
      <c r="E616" s="45"/>
      <c r="F616" s="45"/>
      <c r="G616" s="45"/>
      <c r="H616" s="45"/>
      <c r="I616" s="45"/>
      <c r="J616" s="45"/>
      <c r="K616" s="45"/>
      <c r="L616" s="3"/>
      <c r="M616" s="45"/>
      <c r="N616" s="45"/>
      <c r="O616" s="45"/>
      <c r="P616" s="3"/>
      <c r="Q616" s="79"/>
    </row>
    <row r="617" spans="1:17" x14ac:dyDescent="0.3">
      <c r="A617" s="3"/>
      <c r="B617" s="3"/>
      <c r="C617" s="3"/>
      <c r="D617" s="3"/>
      <c r="E617" s="45"/>
      <c r="F617" s="45"/>
      <c r="G617" s="45"/>
      <c r="H617" s="45"/>
      <c r="I617" s="45"/>
      <c r="J617" s="45"/>
      <c r="K617" s="45"/>
      <c r="L617" s="3"/>
      <c r="M617" s="45"/>
      <c r="N617" s="45"/>
      <c r="O617" s="45"/>
      <c r="P617" s="3"/>
      <c r="Q617" s="79"/>
    </row>
    <row r="618" spans="1:17" x14ac:dyDescent="0.3">
      <c r="A618" s="3"/>
      <c r="B618" s="3"/>
      <c r="C618" s="3"/>
      <c r="D618" s="3"/>
      <c r="E618" s="45"/>
      <c r="F618" s="45"/>
      <c r="G618" s="45"/>
      <c r="H618" s="45"/>
      <c r="I618" s="45"/>
      <c r="J618" s="45"/>
      <c r="K618" s="45"/>
      <c r="L618" s="3"/>
      <c r="M618" s="45"/>
      <c r="N618" s="45"/>
      <c r="O618" s="45"/>
      <c r="P618" s="3"/>
      <c r="Q618" s="79"/>
    </row>
    <row r="619" spans="1:17" x14ac:dyDescent="0.3">
      <c r="A619" s="3"/>
      <c r="B619" s="3"/>
      <c r="C619" s="3"/>
      <c r="D619" s="3"/>
      <c r="E619" s="45"/>
      <c r="F619" s="45"/>
      <c r="G619" s="45"/>
      <c r="H619" s="45"/>
      <c r="I619" s="45"/>
      <c r="J619" s="45"/>
      <c r="K619" s="45"/>
      <c r="L619" s="3"/>
      <c r="M619" s="45"/>
      <c r="N619" s="45"/>
      <c r="O619" s="45"/>
      <c r="P619" s="3"/>
      <c r="Q619" s="79"/>
    </row>
    <row r="620" spans="1:17" x14ac:dyDescent="0.3">
      <c r="A620" s="3"/>
      <c r="B620" s="3"/>
      <c r="C620" s="3"/>
      <c r="D620" s="3"/>
      <c r="E620" s="45"/>
      <c r="F620" s="45"/>
      <c r="G620" s="45"/>
      <c r="H620" s="45"/>
      <c r="I620" s="45"/>
      <c r="J620" s="45"/>
      <c r="K620" s="45"/>
      <c r="L620" s="3"/>
      <c r="M620" s="45"/>
      <c r="N620" s="45"/>
      <c r="O620" s="45"/>
      <c r="P620" s="3"/>
      <c r="Q620" s="79"/>
    </row>
    <row r="621" spans="1:17" x14ac:dyDescent="0.3">
      <c r="A621" s="3"/>
      <c r="B621" s="3"/>
      <c r="C621" s="3"/>
      <c r="D621" s="3"/>
      <c r="E621" s="45"/>
      <c r="F621" s="45"/>
      <c r="G621" s="45"/>
      <c r="H621" s="45"/>
      <c r="I621" s="45"/>
      <c r="J621" s="45"/>
      <c r="K621" s="45"/>
      <c r="L621" s="3"/>
      <c r="M621" s="45"/>
      <c r="N621" s="45"/>
      <c r="O621" s="45"/>
      <c r="P621" s="3"/>
      <c r="Q621" s="79"/>
    </row>
    <row r="622" spans="1:17" x14ac:dyDescent="0.3">
      <c r="A622" s="3"/>
      <c r="B622" s="3"/>
      <c r="C622" s="3"/>
      <c r="D622" s="3"/>
      <c r="E622" s="45"/>
      <c r="F622" s="45"/>
      <c r="G622" s="45"/>
      <c r="H622" s="45"/>
      <c r="I622" s="45"/>
      <c r="J622" s="45"/>
      <c r="K622" s="45"/>
      <c r="L622" s="3"/>
      <c r="M622" s="45"/>
      <c r="N622" s="45"/>
      <c r="O622" s="45"/>
      <c r="P622" s="3"/>
      <c r="Q622" s="79"/>
    </row>
    <row r="623" spans="1:17" x14ac:dyDescent="0.3">
      <c r="A623" s="3"/>
      <c r="B623" s="3"/>
      <c r="C623" s="3"/>
      <c r="D623" s="3"/>
      <c r="E623" s="45"/>
      <c r="F623" s="45"/>
      <c r="G623" s="45"/>
      <c r="H623" s="45"/>
      <c r="I623" s="45"/>
      <c r="J623" s="45"/>
      <c r="K623" s="45"/>
      <c r="L623" s="3"/>
      <c r="M623" s="45"/>
      <c r="N623" s="45"/>
      <c r="O623" s="45"/>
      <c r="P623" s="3"/>
      <c r="Q623" s="79"/>
    </row>
    <row r="624" spans="1:17" x14ac:dyDescent="0.3">
      <c r="A624" s="3"/>
      <c r="B624" s="3"/>
      <c r="C624" s="3"/>
      <c r="D624" s="3"/>
      <c r="E624" s="45"/>
      <c r="F624" s="45"/>
      <c r="G624" s="45"/>
      <c r="H624" s="45"/>
      <c r="I624" s="45"/>
      <c r="J624" s="45"/>
      <c r="K624" s="45"/>
      <c r="L624" s="3"/>
      <c r="M624" s="45"/>
      <c r="N624" s="45"/>
      <c r="O624" s="45"/>
      <c r="P624" s="3"/>
      <c r="Q624" s="79"/>
    </row>
    <row r="625" spans="1:17" x14ac:dyDescent="0.3">
      <c r="A625" s="3"/>
      <c r="B625" s="3"/>
      <c r="C625" s="3"/>
      <c r="D625" s="3"/>
      <c r="E625" s="45"/>
      <c r="F625" s="45"/>
      <c r="G625" s="45"/>
      <c r="H625" s="45"/>
      <c r="I625" s="45"/>
      <c r="J625" s="45"/>
      <c r="K625" s="45"/>
      <c r="L625" s="3"/>
      <c r="M625" s="45"/>
      <c r="N625" s="45"/>
      <c r="O625" s="45"/>
      <c r="P625" s="3"/>
      <c r="Q625" s="79"/>
    </row>
    <row r="626" spans="1:17" x14ac:dyDescent="0.3">
      <c r="A626" s="3"/>
      <c r="B626" s="3"/>
      <c r="C626" s="3"/>
      <c r="D626" s="3"/>
      <c r="E626" s="45"/>
      <c r="F626" s="45"/>
      <c r="G626" s="45"/>
      <c r="H626" s="45"/>
      <c r="I626" s="45"/>
      <c r="J626" s="45"/>
      <c r="K626" s="45"/>
      <c r="L626" s="3"/>
      <c r="M626" s="45"/>
      <c r="N626" s="45"/>
      <c r="O626" s="45"/>
      <c r="P626" s="3"/>
      <c r="Q626" s="79"/>
    </row>
    <row r="627" spans="1:17" x14ac:dyDescent="0.3">
      <c r="A627" s="3"/>
      <c r="B627" s="3"/>
      <c r="C627" s="3"/>
      <c r="D627" s="3"/>
      <c r="E627" s="45"/>
      <c r="F627" s="45"/>
      <c r="G627" s="45"/>
      <c r="H627" s="45"/>
      <c r="I627" s="45"/>
      <c r="J627" s="45"/>
      <c r="K627" s="45"/>
      <c r="L627" s="3"/>
      <c r="M627" s="45"/>
      <c r="N627" s="45"/>
      <c r="O627" s="45"/>
      <c r="P627" s="3"/>
      <c r="Q627" s="79"/>
    </row>
    <row r="628" spans="1:17" x14ac:dyDescent="0.3">
      <c r="A628" s="3"/>
      <c r="B628" s="3"/>
      <c r="C628" s="3"/>
      <c r="D628" s="3"/>
      <c r="E628" s="45"/>
      <c r="F628" s="45"/>
      <c r="G628" s="45"/>
      <c r="H628" s="45"/>
      <c r="I628" s="45"/>
      <c r="J628" s="45"/>
      <c r="K628" s="45"/>
      <c r="L628" s="3"/>
      <c r="M628" s="45"/>
      <c r="N628" s="45"/>
      <c r="O628" s="45"/>
      <c r="P628" s="3"/>
      <c r="Q628" s="79"/>
    </row>
    <row r="629" spans="1:17" x14ac:dyDescent="0.3">
      <c r="A629" s="3"/>
      <c r="B629" s="3"/>
      <c r="C629" s="3"/>
      <c r="D629" s="3"/>
      <c r="E629" s="45"/>
      <c r="F629" s="45"/>
      <c r="G629" s="45"/>
      <c r="H629" s="45"/>
      <c r="I629" s="45"/>
      <c r="J629" s="45"/>
      <c r="K629" s="45"/>
      <c r="L629" s="3"/>
      <c r="M629" s="45"/>
      <c r="N629" s="45"/>
      <c r="O629" s="45"/>
      <c r="P629" s="3"/>
      <c r="Q629" s="79"/>
    </row>
    <row r="630" spans="1:17" x14ac:dyDescent="0.3">
      <c r="A630" s="3"/>
      <c r="B630" s="3"/>
      <c r="C630" s="3"/>
      <c r="D630" s="3"/>
      <c r="E630" s="45"/>
      <c r="F630" s="45"/>
      <c r="G630" s="45"/>
      <c r="H630" s="45"/>
      <c r="I630" s="45"/>
      <c r="J630" s="45"/>
      <c r="K630" s="45"/>
      <c r="L630" s="3"/>
      <c r="M630" s="45"/>
      <c r="N630" s="45"/>
      <c r="O630" s="45"/>
      <c r="P630" s="3"/>
      <c r="Q630" s="79"/>
    </row>
    <row r="631" spans="1:17" x14ac:dyDescent="0.3">
      <c r="A631" s="3"/>
      <c r="B631" s="3"/>
      <c r="C631" s="3"/>
      <c r="D631" s="3"/>
      <c r="E631" s="45"/>
      <c r="F631" s="45"/>
      <c r="G631" s="45"/>
      <c r="H631" s="45"/>
      <c r="I631" s="45"/>
      <c r="J631" s="45"/>
      <c r="K631" s="45"/>
      <c r="L631" s="3"/>
      <c r="M631" s="45"/>
      <c r="N631" s="45"/>
      <c r="O631" s="45"/>
      <c r="P631" s="3"/>
      <c r="Q631" s="79"/>
    </row>
    <row r="632" spans="1:17" x14ac:dyDescent="0.3">
      <c r="A632" s="3"/>
      <c r="B632" s="3"/>
      <c r="C632" s="3"/>
      <c r="D632" s="3"/>
      <c r="E632" s="45"/>
      <c r="F632" s="45"/>
      <c r="G632" s="45"/>
      <c r="H632" s="45"/>
      <c r="I632" s="45"/>
      <c r="J632" s="45"/>
      <c r="K632" s="45"/>
      <c r="L632" s="3"/>
      <c r="M632" s="45"/>
      <c r="N632" s="45"/>
      <c r="O632" s="45"/>
      <c r="P632" s="3"/>
      <c r="Q632" s="79"/>
    </row>
    <row r="633" spans="1:17" x14ac:dyDescent="0.3">
      <c r="A633" s="3"/>
      <c r="B633" s="3"/>
      <c r="C633" s="3"/>
      <c r="D633" s="3"/>
      <c r="E633" s="45"/>
      <c r="F633" s="45"/>
      <c r="G633" s="45"/>
      <c r="H633" s="45"/>
      <c r="I633" s="45"/>
      <c r="J633" s="45"/>
      <c r="K633" s="45"/>
      <c r="L633" s="3"/>
      <c r="M633" s="45"/>
      <c r="N633" s="45"/>
      <c r="O633" s="45"/>
      <c r="P633" s="3"/>
      <c r="Q633" s="79"/>
    </row>
    <row r="634" spans="1:17" x14ac:dyDescent="0.3">
      <c r="A634" s="3"/>
      <c r="B634" s="3"/>
      <c r="C634" s="3"/>
      <c r="D634" s="3"/>
      <c r="E634" s="45"/>
      <c r="F634" s="45"/>
      <c r="G634" s="45"/>
      <c r="H634" s="45"/>
      <c r="I634" s="45"/>
      <c r="J634" s="45"/>
      <c r="K634" s="45"/>
      <c r="L634" s="3"/>
      <c r="M634" s="45"/>
      <c r="N634" s="45"/>
      <c r="O634" s="45"/>
      <c r="P634" s="3"/>
      <c r="Q634" s="79"/>
    </row>
    <row r="635" spans="1:17" x14ac:dyDescent="0.3">
      <c r="A635" s="3"/>
      <c r="B635" s="3"/>
      <c r="C635" s="3"/>
      <c r="D635" s="3"/>
      <c r="E635" s="45"/>
      <c r="F635" s="45"/>
      <c r="G635" s="45"/>
      <c r="H635" s="45"/>
      <c r="I635" s="45"/>
      <c r="J635" s="45"/>
      <c r="K635" s="45"/>
      <c r="L635" s="3"/>
      <c r="M635" s="45"/>
      <c r="N635" s="45"/>
      <c r="O635" s="45"/>
      <c r="P635" s="3"/>
      <c r="Q635" s="79"/>
    </row>
    <row r="636" spans="1:17" x14ac:dyDescent="0.3">
      <c r="A636" s="3"/>
      <c r="B636" s="3"/>
      <c r="C636" s="3"/>
      <c r="D636" s="3"/>
      <c r="E636" s="45"/>
      <c r="F636" s="45"/>
      <c r="G636" s="45"/>
      <c r="H636" s="45"/>
      <c r="I636" s="45"/>
      <c r="J636" s="45"/>
      <c r="K636" s="45"/>
      <c r="L636" s="3"/>
      <c r="M636" s="45"/>
      <c r="N636" s="45"/>
      <c r="O636" s="45"/>
      <c r="P636" s="3"/>
      <c r="Q636" s="79"/>
    </row>
    <row r="637" spans="1:17" x14ac:dyDescent="0.3">
      <c r="A637" s="3"/>
      <c r="B637" s="3"/>
      <c r="C637" s="3"/>
      <c r="D637" s="3"/>
      <c r="E637" s="45"/>
      <c r="F637" s="45"/>
      <c r="G637" s="45"/>
      <c r="H637" s="45"/>
      <c r="I637" s="45"/>
      <c r="J637" s="45"/>
      <c r="K637" s="45"/>
      <c r="L637" s="3"/>
      <c r="M637" s="45"/>
      <c r="N637" s="45"/>
      <c r="O637" s="45"/>
      <c r="P637" s="3"/>
      <c r="Q637" s="79"/>
    </row>
    <row r="638" spans="1:17" x14ac:dyDescent="0.3">
      <c r="A638" s="3"/>
      <c r="B638" s="3"/>
      <c r="C638" s="3"/>
      <c r="D638" s="3"/>
      <c r="E638" s="45"/>
      <c r="F638" s="45"/>
      <c r="G638" s="45"/>
      <c r="H638" s="45"/>
      <c r="I638" s="45"/>
      <c r="J638" s="45"/>
      <c r="K638" s="45"/>
      <c r="L638" s="3"/>
      <c r="M638" s="45"/>
      <c r="N638" s="45"/>
      <c r="O638" s="45"/>
      <c r="P638" s="3"/>
      <c r="Q638" s="79"/>
    </row>
    <row r="639" spans="1:17" x14ac:dyDescent="0.3">
      <c r="A639" s="3"/>
      <c r="B639" s="3"/>
      <c r="C639" s="3"/>
      <c r="D639" s="3"/>
      <c r="E639" s="45"/>
      <c r="F639" s="45"/>
      <c r="G639" s="45"/>
      <c r="H639" s="45"/>
      <c r="I639" s="45"/>
      <c r="J639" s="45"/>
      <c r="K639" s="45"/>
      <c r="L639" s="3"/>
      <c r="M639" s="45"/>
      <c r="N639" s="45"/>
      <c r="O639" s="45"/>
      <c r="P639" s="3"/>
      <c r="Q639" s="79"/>
    </row>
    <row r="640" spans="1:17" x14ac:dyDescent="0.3">
      <c r="A640" s="3"/>
      <c r="B640" s="3"/>
      <c r="C640" s="3"/>
      <c r="D640" s="3"/>
      <c r="E640" s="45"/>
      <c r="F640" s="45"/>
      <c r="G640" s="45"/>
      <c r="H640" s="45"/>
      <c r="I640" s="45"/>
      <c r="J640" s="45"/>
      <c r="K640" s="45"/>
      <c r="L640" s="3"/>
      <c r="M640" s="45"/>
      <c r="N640" s="45"/>
      <c r="O640" s="45"/>
      <c r="P640" s="3"/>
      <c r="Q640" s="79"/>
    </row>
    <row r="641" spans="1:17" x14ac:dyDescent="0.3">
      <c r="A641" s="3"/>
      <c r="B641" s="3"/>
      <c r="C641" s="3"/>
      <c r="D641" s="3"/>
      <c r="E641" s="45"/>
      <c r="F641" s="45"/>
      <c r="G641" s="45"/>
      <c r="H641" s="45"/>
      <c r="I641" s="45"/>
      <c r="J641" s="45"/>
      <c r="K641" s="45"/>
      <c r="L641" s="3"/>
      <c r="M641" s="45"/>
      <c r="N641" s="45"/>
      <c r="O641" s="45"/>
      <c r="P641" s="3"/>
      <c r="Q641" s="79"/>
    </row>
    <row r="642" spans="1:17" x14ac:dyDescent="0.3">
      <c r="A642" s="3"/>
      <c r="B642" s="3"/>
      <c r="C642" s="3"/>
      <c r="D642" s="3"/>
      <c r="E642" s="45"/>
      <c r="F642" s="45"/>
      <c r="G642" s="45"/>
      <c r="H642" s="45"/>
      <c r="I642" s="45"/>
      <c r="J642" s="45"/>
      <c r="K642" s="45"/>
      <c r="L642" s="3"/>
      <c r="M642" s="45"/>
      <c r="N642" s="45"/>
      <c r="O642" s="45"/>
      <c r="P642" s="3"/>
      <c r="Q642" s="79"/>
    </row>
    <row r="643" spans="1:17" x14ac:dyDescent="0.3">
      <c r="A643" s="3"/>
      <c r="B643" s="3"/>
      <c r="C643" s="3"/>
      <c r="D643" s="3"/>
      <c r="E643" s="45"/>
      <c r="F643" s="45"/>
      <c r="G643" s="45"/>
      <c r="H643" s="45"/>
      <c r="I643" s="45"/>
      <c r="J643" s="45"/>
      <c r="K643" s="45"/>
      <c r="L643" s="3"/>
      <c r="M643" s="45"/>
      <c r="N643" s="45"/>
      <c r="O643" s="45"/>
      <c r="P643" s="3"/>
      <c r="Q643" s="79"/>
    </row>
    <row r="644" spans="1:17" x14ac:dyDescent="0.3">
      <c r="A644" s="3"/>
      <c r="B644" s="3"/>
      <c r="C644" s="3"/>
      <c r="D644" s="3"/>
      <c r="E644" s="45"/>
      <c r="F644" s="45"/>
      <c r="G644" s="45"/>
      <c r="H644" s="45"/>
      <c r="I644" s="45"/>
      <c r="J644" s="45"/>
      <c r="K644" s="45"/>
      <c r="L644" s="3"/>
      <c r="M644" s="45"/>
      <c r="N644" s="45"/>
      <c r="O644" s="45"/>
      <c r="P644" s="3"/>
      <c r="Q644" s="79"/>
    </row>
    <row r="645" spans="1:17" x14ac:dyDescent="0.3">
      <c r="A645" s="3"/>
      <c r="B645" s="3"/>
      <c r="C645" s="3"/>
      <c r="D645" s="3"/>
      <c r="E645" s="45"/>
      <c r="F645" s="45"/>
      <c r="G645" s="45"/>
      <c r="H645" s="45"/>
      <c r="I645" s="45"/>
      <c r="J645" s="45"/>
      <c r="K645" s="45"/>
      <c r="L645" s="3"/>
      <c r="M645" s="45"/>
      <c r="N645" s="45"/>
      <c r="O645" s="45"/>
      <c r="P645" s="3"/>
      <c r="Q645" s="79"/>
    </row>
    <row r="646" spans="1:17" x14ac:dyDescent="0.3">
      <c r="A646" s="3"/>
      <c r="B646" s="3"/>
      <c r="C646" s="3"/>
      <c r="D646" s="3"/>
      <c r="E646" s="45"/>
      <c r="F646" s="45"/>
      <c r="G646" s="45"/>
      <c r="H646" s="45"/>
      <c r="I646" s="45"/>
      <c r="J646" s="45"/>
      <c r="K646" s="45"/>
      <c r="L646" s="3"/>
      <c r="M646" s="45"/>
      <c r="N646" s="45"/>
      <c r="O646" s="45"/>
      <c r="P646" s="3"/>
      <c r="Q646" s="79"/>
    </row>
    <row r="647" spans="1:17" x14ac:dyDescent="0.3">
      <c r="A647" s="3"/>
      <c r="B647" s="3"/>
      <c r="C647" s="3"/>
      <c r="D647" s="3"/>
      <c r="E647" s="45"/>
      <c r="F647" s="45"/>
      <c r="G647" s="45"/>
      <c r="H647" s="45"/>
      <c r="I647" s="45"/>
      <c r="J647" s="45"/>
      <c r="K647" s="45"/>
      <c r="L647" s="3"/>
      <c r="M647" s="45"/>
      <c r="N647" s="45"/>
      <c r="O647" s="45"/>
      <c r="P647" s="3"/>
      <c r="Q647" s="79"/>
    </row>
    <row r="648" spans="1:17" x14ac:dyDescent="0.3">
      <c r="A648" s="3"/>
      <c r="B648" s="3"/>
      <c r="C648" s="3"/>
      <c r="D648" s="3"/>
      <c r="E648" s="45"/>
      <c r="F648" s="45"/>
      <c r="G648" s="45"/>
      <c r="H648" s="45"/>
      <c r="I648" s="45"/>
      <c r="J648" s="45"/>
      <c r="K648" s="45"/>
      <c r="L648" s="3"/>
      <c r="M648" s="45"/>
      <c r="N648" s="45"/>
      <c r="O648" s="45"/>
      <c r="P648" s="3"/>
      <c r="Q648" s="79"/>
    </row>
    <row r="649" spans="1:17" x14ac:dyDescent="0.3">
      <c r="A649" s="3"/>
      <c r="B649" s="3"/>
      <c r="C649" s="3"/>
      <c r="D649" s="3"/>
      <c r="E649" s="45"/>
      <c r="F649" s="45"/>
      <c r="G649" s="45"/>
      <c r="H649" s="45"/>
      <c r="I649" s="45"/>
      <c r="J649" s="45"/>
      <c r="K649" s="45"/>
      <c r="L649" s="3"/>
      <c r="M649" s="45"/>
      <c r="N649" s="45"/>
      <c r="O649" s="45"/>
      <c r="P649" s="3"/>
      <c r="Q649" s="79"/>
    </row>
    <row r="650" spans="1:17" x14ac:dyDescent="0.3">
      <c r="A650" s="3"/>
      <c r="B650" s="3"/>
      <c r="C650" s="3"/>
      <c r="D650" s="3"/>
      <c r="E650" s="45"/>
      <c r="F650" s="45"/>
      <c r="G650" s="45"/>
      <c r="H650" s="45"/>
      <c r="I650" s="45"/>
      <c r="J650" s="45"/>
      <c r="K650" s="45"/>
      <c r="L650" s="3"/>
      <c r="M650" s="45"/>
      <c r="N650" s="45"/>
      <c r="O650" s="45"/>
      <c r="P650" s="3"/>
      <c r="Q650" s="79"/>
    </row>
    <row r="651" spans="1:17" x14ac:dyDescent="0.3">
      <c r="A651" s="3"/>
      <c r="B651" s="3"/>
      <c r="C651" s="3"/>
      <c r="D651" s="3"/>
      <c r="E651" s="45"/>
      <c r="F651" s="45"/>
      <c r="G651" s="45"/>
      <c r="H651" s="45"/>
      <c r="I651" s="45"/>
      <c r="J651" s="45"/>
      <c r="K651" s="45"/>
      <c r="L651" s="3"/>
      <c r="M651" s="45"/>
      <c r="N651" s="45"/>
      <c r="O651" s="45"/>
      <c r="P651" s="3"/>
      <c r="Q651" s="79"/>
    </row>
    <row r="652" spans="1:17" x14ac:dyDescent="0.3">
      <c r="A652" s="3"/>
      <c r="B652" s="3"/>
      <c r="C652" s="3"/>
      <c r="D652" s="3"/>
      <c r="E652" s="45"/>
      <c r="F652" s="45"/>
      <c r="G652" s="45"/>
      <c r="H652" s="45"/>
      <c r="I652" s="45"/>
      <c r="J652" s="45"/>
      <c r="K652" s="45"/>
      <c r="L652" s="3"/>
      <c r="M652" s="45"/>
      <c r="N652" s="45"/>
      <c r="O652" s="45"/>
      <c r="P652" s="3"/>
      <c r="Q652" s="79"/>
    </row>
    <row r="653" spans="1:17" x14ac:dyDescent="0.3">
      <c r="A653" s="3"/>
      <c r="B653" s="3"/>
      <c r="C653" s="3"/>
      <c r="D653" s="3"/>
      <c r="E653" s="45"/>
      <c r="F653" s="45"/>
      <c r="G653" s="45"/>
      <c r="H653" s="45"/>
      <c r="I653" s="45"/>
      <c r="J653" s="45"/>
      <c r="K653" s="45"/>
      <c r="L653" s="3"/>
      <c r="M653" s="45"/>
      <c r="N653" s="45"/>
      <c r="O653" s="45"/>
      <c r="P653" s="3"/>
      <c r="Q653" s="79"/>
    </row>
    <row r="654" spans="1:17" x14ac:dyDescent="0.3">
      <c r="A654" s="3"/>
      <c r="B654" s="3"/>
      <c r="C654" s="3"/>
      <c r="D654" s="3"/>
      <c r="E654" s="45"/>
      <c r="F654" s="45"/>
      <c r="G654" s="45"/>
      <c r="H654" s="45"/>
      <c r="I654" s="45"/>
      <c r="J654" s="45"/>
      <c r="K654" s="45"/>
      <c r="L654" s="3"/>
      <c r="M654" s="45"/>
      <c r="N654" s="45"/>
      <c r="O654" s="45"/>
      <c r="P654" s="3"/>
      <c r="Q654" s="79"/>
    </row>
    <row r="655" spans="1:17" x14ac:dyDescent="0.3">
      <c r="A655" s="3"/>
      <c r="B655" s="3"/>
      <c r="C655" s="3"/>
      <c r="D655" s="3"/>
      <c r="E655" s="45"/>
      <c r="F655" s="45"/>
      <c r="G655" s="45"/>
      <c r="H655" s="45"/>
      <c r="I655" s="45"/>
      <c r="J655" s="45"/>
      <c r="K655" s="45"/>
      <c r="L655" s="3"/>
      <c r="M655" s="45"/>
      <c r="N655" s="45"/>
      <c r="O655" s="45"/>
      <c r="P655" s="3"/>
      <c r="Q655" s="79"/>
    </row>
    <row r="656" spans="1:17" x14ac:dyDescent="0.3">
      <c r="A656" s="3"/>
      <c r="B656" s="3"/>
      <c r="C656" s="3"/>
      <c r="D656" s="3"/>
      <c r="E656" s="45"/>
      <c r="F656" s="45"/>
      <c r="G656" s="45"/>
      <c r="H656" s="45"/>
      <c r="I656" s="45"/>
      <c r="J656" s="45"/>
      <c r="K656" s="45"/>
      <c r="L656" s="3"/>
      <c r="M656" s="45"/>
      <c r="N656" s="45"/>
      <c r="O656" s="45"/>
      <c r="P656" s="3"/>
      <c r="Q656" s="79"/>
    </row>
    <row r="657" spans="1:17" x14ac:dyDescent="0.3">
      <c r="A657" s="3"/>
      <c r="B657" s="3"/>
      <c r="C657" s="3"/>
      <c r="D657" s="3"/>
      <c r="E657" s="45"/>
      <c r="F657" s="45"/>
      <c r="G657" s="45"/>
      <c r="H657" s="45"/>
      <c r="I657" s="45"/>
      <c r="J657" s="45"/>
      <c r="K657" s="45"/>
      <c r="L657" s="3"/>
      <c r="M657" s="45"/>
      <c r="N657" s="45"/>
      <c r="O657" s="45"/>
      <c r="P657" s="3"/>
      <c r="Q657" s="79"/>
    </row>
    <row r="658" spans="1:17" x14ac:dyDescent="0.3">
      <c r="A658" s="3"/>
      <c r="B658" s="3"/>
      <c r="C658" s="3"/>
      <c r="D658" s="3"/>
      <c r="E658" s="45"/>
      <c r="F658" s="45"/>
      <c r="G658" s="45"/>
      <c r="H658" s="45"/>
      <c r="I658" s="45"/>
      <c r="J658" s="45"/>
      <c r="K658" s="45"/>
      <c r="L658" s="3"/>
      <c r="M658" s="45"/>
      <c r="N658" s="45"/>
      <c r="O658" s="45"/>
      <c r="P658" s="3"/>
      <c r="Q658" s="79"/>
    </row>
    <row r="659" spans="1:17" x14ac:dyDescent="0.3">
      <c r="A659" s="3"/>
      <c r="B659" s="3"/>
      <c r="C659" s="3"/>
      <c r="D659" s="3"/>
      <c r="E659" s="45"/>
      <c r="F659" s="45"/>
      <c r="G659" s="45"/>
      <c r="H659" s="45"/>
      <c r="I659" s="45"/>
      <c r="J659" s="45"/>
      <c r="K659" s="45"/>
      <c r="L659" s="3"/>
      <c r="M659" s="45"/>
      <c r="N659" s="45"/>
      <c r="O659" s="45"/>
      <c r="P659" s="3"/>
      <c r="Q659" s="79"/>
    </row>
    <row r="660" spans="1:17" x14ac:dyDescent="0.3">
      <c r="A660" s="3"/>
      <c r="B660" s="3"/>
      <c r="C660" s="3"/>
      <c r="D660" s="3"/>
      <c r="E660" s="45"/>
      <c r="F660" s="45"/>
      <c r="G660" s="45"/>
      <c r="H660" s="45"/>
      <c r="I660" s="45"/>
      <c r="J660" s="45"/>
      <c r="K660" s="45"/>
      <c r="L660" s="3"/>
      <c r="M660" s="45"/>
      <c r="N660" s="45"/>
      <c r="O660" s="45"/>
      <c r="P660" s="3"/>
      <c r="Q660" s="79"/>
    </row>
    <row r="661" spans="1:17" x14ac:dyDescent="0.3">
      <c r="A661" s="3"/>
      <c r="B661" s="3"/>
      <c r="C661" s="3"/>
      <c r="D661" s="3"/>
      <c r="E661" s="45"/>
      <c r="F661" s="45"/>
      <c r="G661" s="45"/>
      <c r="H661" s="45"/>
      <c r="I661" s="45"/>
      <c r="J661" s="45"/>
      <c r="K661" s="45"/>
      <c r="L661" s="3"/>
      <c r="M661" s="45"/>
      <c r="N661" s="45"/>
      <c r="O661" s="45"/>
      <c r="P661" s="3"/>
      <c r="Q661" s="79"/>
    </row>
    <row r="662" spans="1:17" x14ac:dyDescent="0.3">
      <c r="A662" s="3"/>
      <c r="B662" s="3"/>
      <c r="C662" s="3"/>
      <c r="D662" s="3"/>
      <c r="E662" s="45"/>
      <c r="F662" s="45"/>
      <c r="G662" s="45"/>
      <c r="H662" s="45"/>
      <c r="I662" s="45"/>
      <c r="J662" s="45"/>
      <c r="K662" s="45"/>
      <c r="L662" s="3"/>
      <c r="M662" s="45"/>
      <c r="N662" s="45"/>
      <c r="O662" s="45"/>
      <c r="P662" s="3"/>
      <c r="Q662" s="79"/>
    </row>
    <row r="663" spans="1:17" x14ac:dyDescent="0.3">
      <c r="A663" s="3"/>
      <c r="B663" s="3"/>
      <c r="C663" s="3"/>
      <c r="D663" s="3"/>
      <c r="E663" s="45"/>
      <c r="F663" s="45"/>
      <c r="G663" s="45"/>
      <c r="H663" s="45"/>
      <c r="I663" s="45"/>
      <c r="J663" s="45"/>
      <c r="K663" s="45"/>
      <c r="L663" s="3"/>
      <c r="M663" s="45"/>
      <c r="N663" s="45"/>
      <c r="O663" s="45"/>
      <c r="P663" s="3"/>
      <c r="Q663" s="79"/>
    </row>
    <row r="664" spans="1:17" x14ac:dyDescent="0.3">
      <c r="A664" s="3"/>
      <c r="B664" s="3"/>
      <c r="C664" s="3"/>
      <c r="D664" s="3"/>
      <c r="E664" s="45"/>
      <c r="F664" s="45"/>
      <c r="G664" s="45"/>
      <c r="H664" s="45"/>
      <c r="I664" s="45"/>
      <c r="J664" s="45"/>
      <c r="K664" s="45"/>
      <c r="L664" s="3"/>
      <c r="M664" s="45"/>
      <c r="N664" s="45"/>
      <c r="O664" s="45"/>
      <c r="P664" s="3"/>
      <c r="Q664" s="79"/>
    </row>
    <row r="665" spans="1:17" x14ac:dyDescent="0.3">
      <c r="A665" s="3"/>
      <c r="B665" s="3"/>
      <c r="C665" s="3"/>
      <c r="D665" s="3"/>
      <c r="E665" s="45"/>
      <c r="F665" s="45"/>
      <c r="G665" s="45"/>
      <c r="H665" s="45"/>
      <c r="I665" s="45"/>
      <c r="J665" s="45"/>
      <c r="K665" s="45"/>
      <c r="L665" s="3"/>
      <c r="M665" s="45"/>
      <c r="N665" s="45"/>
      <c r="O665" s="45"/>
      <c r="P665" s="3"/>
      <c r="Q665" s="79"/>
    </row>
    <row r="666" spans="1:17" x14ac:dyDescent="0.3">
      <c r="A666" s="3"/>
      <c r="B666" s="3"/>
      <c r="C666" s="3"/>
      <c r="D666" s="3"/>
      <c r="E666" s="45"/>
      <c r="F666" s="45"/>
      <c r="G666" s="45"/>
      <c r="H666" s="45"/>
      <c r="I666" s="45"/>
      <c r="J666" s="45"/>
      <c r="K666" s="45"/>
      <c r="L666" s="3"/>
      <c r="M666" s="45"/>
      <c r="N666" s="45"/>
      <c r="O666" s="45"/>
      <c r="P666" s="3"/>
      <c r="Q666" s="79"/>
    </row>
    <row r="667" spans="1:17" x14ac:dyDescent="0.3">
      <c r="A667" s="3"/>
      <c r="B667" s="3"/>
      <c r="C667" s="3"/>
      <c r="D667" s="3"/>
      <c r="E667" s="45"/>
      <c r="F667" s="45"/>
      <c r="G667" s="45"/>
      <c r="H667" s="45"/>
      <c r="I667" s="45"/>
      <c r="J667" s="45"/>
      <c r="K667" s="45"/>
      <c r="L667" s="3"/>
      <c r="M667" s="45"/>
      <c r="N667" s="45"/>
      <c r="O667" s="45"/>
      <c r="P667" s="3"/>
      <c r="Q667" s="79"/>
    </row>
    <row r="668" spans="1:17" x14ac:dyDescent="0.3">
      <c r="A668" s="3"/>
      <c r="B668" s="3"/>
      <c r="C668" s="3"/>
      <c r="D668" s="3"/>
      <c r="E668" s="45"/>
      <c r="F668" s="45"/>
      <c r="G668" s="45"/>
      <c r="H668" s="45"/>
      <c r="I668" s="45"/>
      <c r="J668" s="45"/>
      <c r="K668" s="45"/>
      <c r="L668" s="3"/>
      <c r="M668" s="45"/>
      <c r="N668" s="45"/>
      <c r="O668" s="45"/>
      <c r="P668" s="3"/>
      <c r="Q668" s="79"/>
    </row>
    <row r="669" spans="1:17" x14ac:dyDescent="0.3">
      <c r="A669" s="3"/>
      <c r="B669" s="3"/>
      <c r="C669" s="3"/>
      <c r="D669" s="3"/>
      <c r="E669" s="45"/>
      <c r="F669" s="45"/>
      <c r="G669" s="45"/>
      <c r="H669" s="45"/>
      <c r="I669" s="45"/>
      <c r="J669" s="45"/>
      <c r="K669" s="45"/>
      <c r="L669" s="3"/>
      <c r="M669" s="45"/>
      <c r="N669" s="45"/>
      <c r="O669" s="45"/>
      <c r="P669" s="3"/>
      <c r="Q669" s="79"/>
    </row>
    <row r="670" spans="1:17" x14ac:dyDescent="0.3">
      <c r="A670" s="3"/>
      <c r="B670" s="3"/>
      <c r="C670" s="3"/>
      <c r="D670" s="3"/>
      <c r="E670" s="45"/>
      <c r="F670" s="45"/>
      <c r="G670" s="45"/>
      <c r="H670" s="45"/>
      <c r="I670" s="45"/>
      <c r="J670" s="45"/>
      <c r="K670" s="45"/>
      <c r="L670" s="3"/>
      <c r="M670" s="45"/>
      <c r="N670" s="45"/>
      <c r="O670" s="45"/>
      <c r="P670" s="3"/>
      <c r="Q670" s="79"/>
    </row>
    <row r="671" spans="1:17" x14ac:dyDescent="0.3">
      <c r="A671" s="3"/>
      <c r="B671" s="3"/>
      <c r="C671" s="3"/>
      <c r="D671" s="3"/>
      <c r="E671" s="45"/>
      <c r="F671" s="45"/>
      <c r="G671" s="45"/>
      <c r="H671" s="45"/>
      <c r="I671" s="45"/>
      <c r="J671" s="45"/>
      <c r="K671" s="45"/>
      <c r="L671" s="3"/>
      <c r="M671" s="45"/>
      <c r="N671" s="45"/>
      <c r="O671" s="45"/>
      <c r="P671" s="3"/>
      <c r="Q671" s="79"/>
    </row>
    <row r="672" spans="1:17" x14ac:dyDescent="0.3">
      <c r="A672" s="3"/>
      <c r="B672" s="3"/>
      <c r="C672" s="3"/>
      <c r="D672" s="3"/>
      <c r="E672" s="45"/>
      <c r="F672" s="45"/>
      <c r="G672" s="45"/>
      <c r="H672" s="45"/>
      <c r="I672" s="45"/>
      <c r="J672" s="45"/>
      <c r="K672" s="45"/>
      <c r="L672" s="3"/>
      <c r="M672" s="45"/>
      <c r="N672" s="45"/>
      <c r="O672" s="45"/>
      <c r="P672" s="3"/>
      <c r="Q672" s="79"/>
    </row>
    <row r="673" spans="1:17" x14ac:dyDescent="0.3">
      <c r="A673" s="3"/>
      <c r="B673" s="3"/>
      <c r="C673" s="3"/>
      <c r="D673" s="3"/>
      <c r="E673" s="45"/>
      <c r="F673" s="45"/>
      <c r="G673" s="45"/>
      <c r="H673" s="45"/>
      <c r="I673" s="45"/>
      <c r="J673" s="45"/>
      <c r="K673" s="45"/>
      <c r="L673" s="3"/>
      <c r="M673" s="45"/>
      <c r="N673" s="45"/>
      <c r="O673" s="45"/>
      <c r="P673" s="3"/>
      <c r="Q673" s="79"/>
    </row>
    <row r="674" spans="1:17" x14ac:dyDescent="0.3">
      <c r="A674" s="3"/>
      <c r="B674" s="3"/>
      <c r="C674" s="3"/>
      <c r="D674" s="3"/>
      <c r="E674" s="45"/>
      <c r="F674" s="45"/>
      <c r="G674" s="45"/>
      <c r="H674" s="45"/>
      <c r="I674" s="45"/>
      <c r="J674" s="45"/>
      <c r="K674" s="45"/>
      <c r="L674" s="3"/>
      <c r="M674" s="45"/>
      <c r="N674" s="45"/>
      <c r="O674" s="45"/>
      <c r="P674" s="3"/>
      <c r="Q674" s="79"/>
    </row>
    <row r="675" spans="1:17" x14ac:dyDescent="0.3">
      <c r="A675" s="3"/>
      <c r="B675" s="3"/>
      <c r="C675" s="3"/>
      <c r="D675" s="3"/>
      <c r="E675" s="45"/>
      <c r="F675" s="45"/>
      <c r="G675" s="45"/>
      <c r="H675" s="45"/>
      <c r="I675" s="45"/>
      <c r="J675" s="45"/>
      <c r="K675" s="45"/>
      <c r="L675" s="3"/>
      <c r="M675" s="45"/>
      <c r="N675" s="45"/>
      <c r="O675" s="45"/>
      <c r="P675" s="3"/>
      <c r="Q675" s="79"/>
    </row>
    <row r="676" spans="1:17" x14ac:dyDescent="0.3">
      <c r="A676" s="3"/>
      <c r="B676" s="3"/>
      <c r="C676" s="3"/>
      <c r="D676" s="3"/>
      <c r="E676" s="45"/>
      <c r="F676" s="45"/>
      <c r="G676" s="45"/>
      <c r="H676" s="45"/>
      <c r="I676" s="45"/>
      <c r="J676" s="45"/>
      <c r="K676" s="45"/>
      <c r="L676" s="3"/>
      <c r="M676" s="45"/>
      <c r="N676" s="45"/>
      <c r="O676" s="45"/>
      <c r="P676" s="3"/>
      <c r="Q676" s="79"/>
    </row>
    <row r="677" spans="1:17" x14ac:dyDescent="0.3">
      <c r="A677" s="3"/>
      <c r="B677" s="3"/>
      <c r="C677" s="3"/>
      <c r="D677" s="3"/>
      <c r="E677" s="45"/>
      <c r="F677" s="45"/>
      <c r="G677" s="45"/>
      <c r="H677" s="45"/>
      <c r="I677" s="45"/>
      <c r="J677" s="45"/>
      <c r="K677" s="45"/>
      <c r="L677" s="3"/>
      <c r="M677" s="45"/>
      <c r="N677" s="45"/>
      <c r="O677" s="45"/>
      <c r="P677" s="3"/>
      <c r="Q677" s="79"/>
    </row>
    <row r="678" spans="1:17" x14ac:dyDescent="0.3">
      <c r="A678" s="3"/>
      <c r="B678" s="3"/>
      <c r="C678" s="3"/>
      <c r="D678" s="3"/>
      <c r="E678" s="45"/>
      <c r="F678" s="45"/>
      <c r="G678" s="45"/>
      <c r="H678" s="45"/>
      <c r="I678" s="45"/>
      <c r="J678" s="45"/>
      <c r="K678" s="45"/>
      <c r="L678" s="3"/>
      <c r="M678" s="45"/>
      <c r="N678" s="45"/>
      <c r="O678" s="45"/>
      <c r="P678" s="3"/>
      <c r="Q678" s="79"/>
    </row>
    <row r="679" spans="1:17" x14ac:dyDescent="0.3">
      <c r="A679" s="3"/>
      <c r="B679" s="3"/>
      <c r="C679" s="3"/>
      <c r="D679" s="3"/>
      <c r="E679" s="45"/>
      <c r="F679" s="45"/>
      <c r="G679" s="45"/>
      <c r="H679" s="45"/>
      <c r="I679" s="45"/>
      <c r="J679" s="45"/>
      <c r="K679" s="45"/>
      <c r="L679" s="3"/>
      <c r="M679" s="45"/>
      <c r="N679" s="45"/>
      <c r="O679" s="45"/>
      <c r="P679" s="3"/>
      <c r="Q679" s="79"/>
    </row>
    <row r="680" spans="1:17" x14ac:dyDescent="0.3">
      <c r="A680" s="3"/>
      <c r="B680" s="3"/>
      <c r="C680" s="3"/>
      <c r="D680" s="3"/>
      <c r="E680" s="45"/>
      <c r="F680" s="45"/>
      <c r="G680" s="45"/>
      <c r="H680" s="45"/>
      <c r="I680" s="45"/>
      <c r="J680" s="45"/>
      <c r="K680" s="45"/>
      <c r="L680" s="3"/>
      <c r="M680" s="45"/>
      <c r="N680" s="45"/>
      <c r="O680" s="45"/>
      <c r="P680" s="3"/>
      <c r="Q680" s="79"/>
    </row>
    <row r="681" spans="1:17" x14ac:dyDescent="0.3">
      <c r="A681" s="3"/>
      <c r="B681" s="3"/>
      <c r="C681" s="3"/>
      <c r="D681" s="3"/>
      <c r="E681" s="45"/>
      <c r="F681" s="45"/>
      <c r="G681" s="45"/>
      <c r="H681" s="45"/>
      <c r="I681" s="45"/>
      <c r="J681" s="45"/>
      <c r="K681" s="45"/>
      <c r="L681" s="3"/>
      <c r="M681" s="45"/>
      <c r="N681" s="45"/>
      <c r="O681" s="45"/>
      <c r="P681" s="3"/>
      <c r="Q681" s="79"/>
    </row>
    <row r="682" spans="1:17" x14ac:dyDescent="0.3">
      <c r="A682" s="3"/>
      <c r="B682" s="3"/>
      <c r="C682" s="3"/>
      <c r="D682" s="3"/>
      <c r="E682" s="45"/>
      <c r="F682" s="45"/>
      <c r="G682" s="45"/>
      <c r="H682" s="45"/>
      <c r="I682" s="45"/>
      <c r="J682" s="45"/>
      <c r="K682" s="45"/>
      <c r="L682" s="3"/>
      <c r="M682" s="45"/>
      <c r="N682" s="45"/>
      <c r="O682" s="45"/>
      <c r="P682" s="3"/>
      <c r="Q682" s="79"/>
    </row>
    <row r="683" spans="1:17" x14ac:dyDescent="0.3">
      <c r="A683" s="3"/>
      <c r="B683" s="3"/>
      <c r="C683" s="3"/>
      <c r="D683" s="3"/>
      <c r="E683" s="45"/>
      <c r="F683" s="45"/>
      <c r="G683" s="45"/>
      <c r="H683" s="45"/>
      <c r="I683" s="45"/>
      <c r="J683" s="45"/>
      <c r="K683" s="45"/>
      <c r="L683" s="3"/>
      <c r="M683" s="45"/>
      <c r="N683" s="45"/>
      <c r="O683" s="45"/>
      <c r="P683" s="3"/>
      <c r="Q683" s="79"/>
    </row>
    <row r="684" spans="1:17" x14ac:dyDescent="0.3">
      <c r="A684" s="3"/>
      <c r="B684" s="3"/>
      <c r="C684" s="3"/>
      <c r="D684" s="3"/>
      <c r="E684" s="45"/>
      <c r="F684" s="45"/>
      <c r="G684" s="45"/>
      <c r="H684" s="45"/>
      <c r="I684" s="45"/>
      <c r="J684" s="45"/>
      <c r="K684" s="45"/>
      <c r="L684" s="3"/>
      <c r="M684" s="45"/>
      <c r="N684" s="45"/>
      <c r="O684" s="45"/>
      <c r="P684" s="3"/>
      <c r="Q684" s="79"/>
    </row>
    <row r="685" spans="1:17" x14ac:dyDescent="0.3">
      <c r="A685" s="3"/>
      <c r="B685" s="3"/>
      <c r="C685" s="3"/>
      <c r="D685" s="3"/>
      <c r="E685" s="45"/>
      <c r="F685" s="45"/>
      <c r="G685" s="45"/>
      <c r="H685" s="45"/>
      <c r="I685" s="45"/>
      <c r="J685" s="45"/>
      <c r="K685" s="45"/>
      <c r="L685" s="3"/>
      <c r="M685" s="45"/>
      <c r="N685" s="45"/>
      <c r="O685" s="45"/>
      <c r="P685" s="3"/>
      <c r="Q685" s="79"/>
    </row>
    <row r="686" spans="1:17" x14ac:dyDescent="0.3">
      <c r="A686" s="3"/>
      <c r="B686" s="3"/>
      <c r="C686" s="3"/>
      <c r="D686" s="3"/>
      <c r="E686" s="45"/>
      <c r="F686" s="45"/>
      <c r="G686" s="45"/>
      <c r="H686" s="45"/>
      <c r="I686" s="45"/>
      <c r="J686" s="45"/>
      <c r="K686" s="45"/>
      <c r="L686" s="3"/>
      <c r="M686" s="45"/>
      <c r="N686" s="45"/>
      <c r="O686" s="45"/>
      <c r="P686" s="3"/>
      <c r="Q686" s="79"/>
    </row>
    <row r="687" spans="1:17" x14ac:dyDescent="0.3">
      <c r="A687" s="3"/>
      <c r="B687" s="3"/>
      <c r="C687" s="3"/>
      <c r="D687" s="3"/>
      <c r="E687" s="45"/>
      <c r="F687" s="45"/>
      <c r="G687" s="45"/>
      <c r="H687" s="45"/>
      <c r="I687" s="45"/>
      <c r="J687" s="45"/>
      <c r="K687" s="45"/>
      <c r="L687" s="3"/>
      <c r="M687" s="45"/>
      <c r="N687" s="45"/>
      <c r="O687" s="45"/>
      <c r="P687" s="3"/>
      <c r="Q687" s="79"/>
    </row>
    <row r="688" spans="1:17" x14ac:dyDescent="0.3">
      <c r="A688" s="3"/>
      <c r="B688" s="3"/>
      <c r="C688" s="3"/>
      <c r="D688" s="3"/>
      <c r="E688" s="45"/>
      <c r="F688" s="45"/>
      <c r="G688" s="45"/>
      <c r="H688" s="45"/>
      <c r="I688" s="45"/>
      <c r="J688" s="45"/>
      <c r="K688" s="45"/>
      <c r="L688" s="3"/>
      <c r="M688" s="45"/>
      <c r="N688" s="45"/>
      <c r="O688" s="45"/>
      <c r="P688" s="3"/>
      <c r="Q688" s="79"/>
    </row>
    <row r="689" spans="1:17" x14ac:dyDescent="0.3">
      <c r="A689" s="3"/>
      <c r="B689" s="3"/>
      <c r="C689" s="3"/>
      <c r="D689" s="3"/>
      <c r="E689" s="45"/>
      <c r="F689" s="45"/>
      <c r="G689" s="45"/>
      <c r="H689" s="45"/>
      <c r="I689" s="45"/>
      <c r="J689" s="45"/>
      <c r="K689" s="45"/>
      <c r="L689" s="3"/>
      <c r="M689" s="45"/>
      <c r="N689" s="45"/>
      <c r="O689" s="45"/>
      <c r="P689" s="3"/>
      <c r="Q689" s="79"/>
    </row>
    <row r="690" spans="1:17" x14ac:dyDescent="0.3">
      <c r="A690" s="3"/>
      <c r="B690" s="3"/>
      <c r="C690" s="3"/>
      <c r="D690" s="3"/>
      <c r="E690" s="45"/>
      <c r="F690" s="45"/>
      <c r="G690" s="45"/>
      <c r="H690" s="45"/>
      <c r="I690" s="45"/>
      <c r="J690" s="45"/>
      <c r="K690" s="45"/>
      <c r="L690" s="3"/>
      <c r="M690" s="45"/>
      <c r="N690" s="45"/>
      <c r="O690" s="45"/>
      <c r="P690" s="3"/>
      <c r="Q690" s="79"/>
    </row>
    <row r="691" spans="1:17" x14ac:dyDescent="0.3">
      <c r="A691" s="3"/>
      <c r="B691" s="3"/>
      <c r="C691" s="3"/>
      <c r="D691" s="3"/>
      <c r="E691" s="45"/>
      <c r="F691" s="45"/>
      <c r="G691" s="45"/>
      <c r="H691" s="45"/>
      <c r="I691" s="45"/>
      <c r="J691" s="45"/>
      <c r="K691" s="45"/>
      <c r="L691" s="3"/>
      <c r="M691" s="45"/>
      <c r="N691" s="45"/>
      <c r="O691" s="45"/>
      <c r="P691" s="3"/>
      <c r="Q691" s="79"/>
    </row>
    <row r="692" spans="1:17" x14ac:dyDescent="0.3">
      <c r="A692" s="3"/>
      <c r="B692" s="3"/>
      <c r="C692" s="3"/>
      <c r="D692" s="3"/>
      <c r="E692" s="45"/>
      <c r="F692" s="45"/>
      <c r="G692" s="45"/>
      <c r="H692" s="45"/>
      <c r="I692" s="45"/>
      <c r="J692" s="45"/>
      <c r="K692" s="45"/>
      <c r="L692" s="3"/>
      <c r="M692" s="45"/>
      <c r="N692" s="45"/>
      <c r="O692" s="45"/>
      <c r="P692" s="3"/>
      <c r="Q692" s="79"/>
    </row>
    <row r="693" spans="1:17" x14ac:dyDescent="0.3">
      <c r="A693" s="3"/>
      <c r="B693" s="3"/>
      <c r="C693" s="3"/>
      <c r="D693" s="3"/>
      <c r="E693" s="45"/>
      <c r="F693" s="45"/>
      <c r="G693" s="45"/>
      <c r="H693" s="45"/>
      <c r="I693" s="45"/>
      <c r="J693" s="45"/>
      <c r="K693" s="45"/>
      <c r="L693" s="3"/>
      <c r="M693" s="45"/>
      <c r="N693" s="45"/>
      <c r="O693" s="45"/>
      <c r="P693" s="3"/>
      <c r="Q693" s="79"/>
    </row>
    <row r="694" spans="1:17" x14ac:dyDescent="0.3">
      <c r="A694" s="3"/>
      <c r="B694" s="3"/>
      <c r="C694" s="3"/>
      <c r="D694" s="3"/>
      <c r="E694" s="45"/>
      <c r="F694" s="45"/>
      <c r="G694" s="45"/>
      <c r="H694" s="45"/>
      <c r="I694" s="45"/>
      <c r="J694" s="45"/>
      <c r="K694" s="45"/>
      <c r="L694" s="3"/>
      <c r="M694" s="45"/>
      <c r="N694" s="45"/>
      <c r="O694" s="45"/>
      <c r="P694" s="3"/>
      <c r="Q694" s="79"/>
    </row>
    <row r="695" spans="1:17" x14ac:dyDescent="0.3">
      <c r="A695" s="3"/>
      <c r="B695" s="3"/>
      <c r="C695" s="3"/>
      <c r="D695" s="3"/>
      <c r="E695" s="45"/>
      <c r="F695" s="45"/>
      <c r="G695" s="45"/>
      <c r="H695" s="45"/>
      <c r="I695" s="45"/>
      <c r="J695" s="45"/>
      <c r="K695" s="45"/>
      <c r="L695" s="3"/>
      <c r="M695" s="45"/>
      <c r="N695" s="45"/>
      <c r="O695" s="45"/>
      <c r="P695" s="3"/>
      <c r="Q695" s="79"/>
    </row>
    <row r="696" spans="1:17" x14ac:dyDescent="0.3">
      <c r="A696" s="3"/>
      <c r="B696" s="3"/>
      <c r="C696" s="3"/>
      <c r="D696" s="3"/>
      <c r="E696" s="45"/>
      <c r="F696" s="45"/>
      <c r="G696" s="45"/>
      <c r="H696" s="45"/>
      <c r="I696" s="45"/>
      <c r="J696" s="45"/>
      <c r="K696" s="45"/>
      <c r="L696" s="3"/>
      <c r="M696" s="45"/>
      <c r="N696" s="45"/>
      <c r="O696" s="45"/>
      <c r="P696" s="3"/>
      <c r="Q696" s="79"/>
    </row>
    <row r="697" spans="1:17" x14ac:dyDescent="0.3">
      <c r="A697" s="3"/>
      <c r="B697" s="3"/>
      <c r="C697" s="3"/>
      <c r="D697" s="3"/>
      <c r="E697" s="45"/>
      <c r="F697" s="45"/>
      <c r="G697" s="45"/>
      <c r="H697" s="45"/>
      <c r="I697" s="45"/>
      <c r="J697" s="45"/>
      <c r="K697" s="45"/>
      <c r="L697" s="3"/>
      <c r="M697" s="45"/>
      <c r="N697" s="45"/>
      <c r="O697" s="45"/>
      <c r="P697" s="3"/>
      <c r="Q697" s="79"/>
    </row>
    <row r="698" spans="1:17" x14ac:dyDescent="0.3">
      <c r="A698" s="3"/>
      <c r="B698" s="3"/>
      <c r="C698" s="3"/>
      <c r="D698" s="3"/>
      <c r="E698" s="45"/>
      <c r="F698" s="45"/>
      <c r="G698" s="45"/>
      <c r="H698" s="45"/>
      <c r="I698" s="45"/>
      <c r="J698" s="45"/>
      <c r="K698" s="45"/>
      <c r="L698" s="3"/>
      <c r="M698" s="45"/>
      <c r="N698" s="45"/>
      <c r="O698" s="45"/>
      <c r="P698" s="3"/>
      <c r="Q698" s="79"/>
    </row>
    <row r="699" spans="1:17" x14ac:dyDescent="0.3">
      <c r="A699" s="3"/>
      <c r="B699" s="3"/>
      <c r="C699" s="3"/>
      <c r="D699" s="3"/>
      <c r="E699" s="45"/>
      <c r="F699" s="45"/>
      <c r="G699" s="45"/>
      <c r="H699" s="45"/>
      <c r="I699" s="45"/>
      <c r="J699" s="45"/>
      <c r="K699" s="45"/>
      <c r="L699" s="3"/>
      <c r="M699" s="45"/>
      <c r="N699" s="45"/>
      <c r="O699" s="45"/>
      <c r="P699" s="3"/>
      <c r="Q699" s="79"/>
    </row>
    <row r="700" spans="1:17" x14ac:dyDescent="0.3">
      <c r="A700" s="3"/>
      <c r="B700" s="3"/>
      <c r="C700" s="3"/>
      <c r="D700" s="3"/>
      <c r="E700" s="45"/>
      <c r="F700" s="45"/>
      <c r="G700" s="45"/>
      <c r="H700" s="45"/>
      <c r="I700" s="45"/>
      <c r="J700" s="45"/>
      <c r="K700" s="45"/>
      <c r="L700" s="3"/>
      <c r="M700" s="45"/>
      <c r="N700" s="45"/>
      <c r="O700" s="45"/>
      <c r="P700" s="3"/>
      <c r="Q700" s="79"/>
    </row>
    <row r="701" spans="1:17" x14ac:dyDescent="0.3">
      <c r="A701" s="3"/>
      <c r="B701" s="3"/>
      <c r="C701" s="3"/>
      <c r="D701" s="3"/>
      <c r="E701" s="45"/>
      <c r="F701" s="45"/>
      <c r="G701" s="45"/>
      <c r="H701" s="45"/>
      <c r="I701" s="45"/>
      <c r="J701" s="45"/>
      <c r="K701" s="45"/>
      <c r="L701" s="3"/>
      <c r="M701" s="45"/>
      <c r="N701" s="45"/>
      <c r="O701" s="45"/>
      <c r="P701" s="3"/>
      <c r="Q701" s="79"/>
    </row>
    <row r="702" spans="1:17" x14ac:dyDescent="0.3">
      <c r="A702" s="3"/>
      <c r="B702" s="3"/>
      <c r="C702" s="3"/>
      <c r="D702" s="3"/>
      <c r="E702" s="45"/>
      <c r="F702" s="45"/>
      <c r="G702" s="45"/>
      <c r="H702" s="45"/>
      <c r="I702" s="45"/>
      <c r="J702" s="45"/>
      <c r="K702" s="45"/>
      <c r="L702" s="3"/>
      <c r="M702" s="45"/>
      <c r="N702" s="45"/>
      <c r="O702" s="45"/>
      <c r="P702" s="3"/>
      <c r="Q702" s="79"/>
    </row>
    <row r="703" spans="1:17" x14ac:dyDescent="0.3">
      <c r="A703" s="3"/>
      <c r="B703" s="3"/>
      <c r="C703" s="3"/>
      <c r="D703" s="3"/>
      <c r="E703" s="45"/>
      <c r="F703" s="45"/>
      <c r="G703" s="45"/>
      <c r="H703" s="45"/>
      <c r="I703" s="45"/>
      <c r="J703" s="45"/>
      <c r="K703" s="45"/>
      <c r="L703" s="3"/>
      <c r="M703" s="45"/>
      <c r="N703" s="45"/>
      <c r="O703" s="45"/>
      <c r="P703" s="3"/>
      <c r="Q703" s="79"/>
    </row>
  </sheetData>
  <sheetProtection sheet="1" objects="1" scenarios="1"/>
  <sortState xmlns:xlrd2="http://schemas.microsoft.com/office/spreadsheetml/2017/richdata2" ref="A2:Q9">
    <sortCondition ref="A2:A9"/>
  </sortState>
  <phoneticPr fontId="3" type="noConversion"/>
  <conditionalFormatting sqref="E2:K18">
    <cfRule type="colorScale" priority="3">
      <colorScale>
        <cfvo type="num" val="-9"/>
        <cfvo type="num" val="0"/>
        <cfvo type="num" val="9"/>
        <color rgb="FFFF0000"/>
        <color theme="0"/>
        <color rgb="FF00B050"/>
      </colorScale>
    </cfRule>
  </conditionalFormatting>
  <conditionalFormatting sqref="M2:O18">
    <cfRule type="colorScale" priority="2">
      <colorScale>
        <cfvo type="num" val="-9"/>
        <cfvo type="num" val="0"/>
        <cfvo type="num" val="9"/>
        <color rgb="FFFF0000"/>
        <color theme="0"/>
        <color rgb="FF00B050"/>
      </colorScale>
    </cfRule>
    <cfRule type="cellIs" dxfId="0" priority="1" operator="equal">
      <formula>"N/A"</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47" stopIfTrue="1" id="{823ACBCD-020E-40F5-8324-9E0B1B0B5D03}">
            <xm:f>_xlfn.XOR('Adaptation-Risk 1'!E3="N/A",'Adaptation-Risk 1'!J3="N/A",'Adaptation-Risk 1'!Q3="N/A")</xm:f>
            <x14:dxf>
              <font>
                <u/>
              </font>
            </x14:dxf>
          </x14:cfRule>
          <x14:cfRule type="expression" priority="145" stopIfTrue="1" id="{459C88DD-F07C-4124-B1CE-FB3C1A90C379}">
            <xm:f>'Adaptation-Risk 1'!W3="N/A"</xm:f>
            <x14:dxf>
              <font>
                <b val="0"/>
                <i val="0"/>
              </font>
              <fill>
                <patternFill>
                  <bgColor theme="0" tint="-0.14996795556505021"/>
                </patternFill>
              </fill>
            </x14:dxf>
          </x14:cfRule>
          <x14:cfRule type="expression" priority="146" id="{B1754666-89D3-4F16-9FBB-6F81AB742963}">
            <xm:f>NOT(OR('Adaptation-Risk 1'!E3="N/A",'Adaptation-Risk 1'!J3="N/A",'Adaptation-Risk 1'!Q3="N/A"))</xm:f>
            <x14:dxf>
              <font>
                <b/>
                <i val="0"/>
                <u val="double"/>
              </font>
            </x14:dxf>
          </x14:cfRule>
          <x14:cfRule type="expression" priority="148" id="{D83E7416-DCE0-49F9-8AC8-923AF286262C}">
            <xm:f>AND('Adaptation-Risk 1'!J3="N/A", 'Adaptation-Risk 1'!Q3="N/A")</xm:f>
            <x14:dxf>
              <font>
                <b val="0"/>
                <i/>
              </font>
            </x14:dxf>
          </x14:cfRule>
          <x14:cfRule type="expression" priority="149" id="{200C66C9-5F75-4981-BF24-1A7ADE290E51}">
            <xm:f>_xlfn.XOR('Adaptation-Risk 1'!N3="N/A", 'Adaptation-Risk 1'!Q3="N/A")</xm:f>
            <x14:dxf>
              <font>
                <b val="0"/>
                <i/>
              </font>
            </x14:dxf>
          </x14:cfRule>
          <x14:cfRule type="expression" priority="150" id="{C1351C3F-7915-415F-B84E-497C6FBF496B}">
            <xm:f>AND('Adaptation-Risk 1'!E3="N/A", 'Adaptation-Risk 1'!Q3="N/A")</xm:f>
            <x14:dxf>
              <font>
                <b val="0"/>
                <i/>
              </font>
            </x14:dxf>
          </x14:cfRule>
          <xm:sqref>E2:E18</xm:sqref>
        </x14:conditionalFormatting>
        <x14:conditionalFormatting xmlns:xm="http://schemas.microsoft.com/office/excel/2006/main">
          <x14:cfRule type="expression" priority="152" id="{B743088B-5E3B-4C8D-8380-52FDB6D139FD}">
            <xm:f>NOT(OR('Adaptation-Risk 2'!E3="N/A",'Adaptation-Risk 2'!J3="N/A",'Adaptation-Risk 2'!Q3="N/A"))</xm:f>
            <x14:dxf>
              <font>
                <b/>
                <i val="0"/>
                <u val="double"/>
              </font>
            </x14:dxf>
          </x14:cfRule>
          <x14:cfRule type="expression" priority="151" stopIfTrue="1" id="{A39C5A70-1569-4ADB-B0BD-3EB87FC97DB8}">
            <xm:f>'Adaptation-Risk 2'!W3="N/A"</xm:f>
            <x14:dxf>
              <font>
                <b val="0"/>
                <i val="0"/>
              </font>
              <fill>
                <patternFill>
                  <bgColor theme="0" tint="-0.14996795556505021"/>
                </patternFill>
              </fill>
            </x14:dxf>
          </x14:cfRule>
          <x14:cfRule type="expression" priority="153" stopIfTrue="1" id="{56A06A9A-2823-426A-A511-1C927A9631D2}">
            <xm:f>_xlfn.XOR('Adaptation-Risk 2'!E3="N/A",'Adaptation-Risk 2'!J3="N/A",'Adaptation-Risk 2'!Q3="N/A")</xm:f>
            <x14:dxf>
              <font>
                <u/>
              </font>
            </x14:dxf>
          </x14:cfRule>
          <x14:cfRule type="expression" priority="154" id="{0A620566-6486-4D7F-8DCF-98D977263519}">
            <xm:f>AND('Adaptation-Risk 2'!J3="N/A", 'Adaptation-Risk 2'!Q3="N/A")</xm:f>
            <x14:dxf>
              <font>
                <b val="0"/>
                <i/>
              </font>
            </x14:dxf>
          </x14:cfRule>
          <x14:cfRule type="expression" priority="155" id="{A330D639-CD82-4A71-A9F7-9D3C13F2EE18}">
            <xm:f>_xlfn.XOR('Adaptation-Risk 2'!N3="N/A",'Adaptation-Risk 2'!Q3="N/A")</xm:f>
            <x14:dxf>
              <font>
                <b val="0"/>
                <i/>
              </font>
            </x14:dxf>
          </x14:cfRule>
          <x14:cfRule type="expression" priority="156" id="{179AB8F4-BC0B-431B-848A-F6574733AB4E}">
            <xm:f>AND('Adaptation-Risk 2'!E3="N/A", 'Adaptation-Risk 2'!Q3="N/A")</xm:f>
            <x14:dxf>
              <font>
                <b val="0"/>
                <i/>
              </font>
            </x14:dxf>
          </x14:cfRule>
          <xm:sqref>F2:F18</xm:sqref>
        </x14:conditionalFormatting>
        <x14:conditionalFormatting xmlns:xm="http://schemas.microsoft.com/office/excel/2006/main">
          <x14:cfRule type="expression" priority="161" id="{D1986FBB-5E5A-476A-8C49-D0EDD2B4A19B}">
            <xm:f>_xlfn.XOR('Adaptation-Risk 3'!N3="N/A",'Adaptation-Risk 3'!Q3="N/A")</xm:f>
            <x14:dxf>
              <font>
                <b val="0"/>
                <i/>
              </font>
            </x14:dxf>
          </x14:cfRule>
          <x14:cfRule type="expression" priority="162" id="{77090145-AA57-4874-A156-61CD4F2B3F10}">
            <xm:f>AND('Adaptation-Risk 3'!E3="N/A", 'Adaptation-Risk 3'!Q3="N/A")</xm:f>
            <x14:dxf>
              <font>
                <b val="0"/>
                <i/>
              </font>
            </x14:dxf>
          </x14:cfRule>
          <x14:cfRule type="expression" priority="157" stopIfTrue="1" id="{7AFB45E6-0C72-4A24-95B1-E041B76D7BE3}">
            <xm:f>'Adaptation-Risk 3'!W3="N/A"</xm:f>
            <x14:dxf>
              <font>
                <b val="0"/>
                <i val="0"/>
              </font>
              <fill>
                <patternFill>
                  <bgColor theme="0" tint="-0.14996795556505021"/>
                </patternFill>
              </fill>
            </x14:dxf>
          </x14:cfRule>
          <x14:cfRule type="expression" priority="158" id="{8C7A02D3-D5CC-421D-9D9B-99AD1A6F8191}">
            <xm:f>NOT(OR('Adaptation-Risk 3'!E3="N/A",'Adaptation-Risk 3'!J3="N/A",'Adaptation-Risk 3'!Q3="N/A"))</xm:f>
            <x14:dxf>
              <font>
                <b/>
                <i val="0"/>
                <u val="double"/>
              </font>
            </x14:dxf>
          </x14:cfRule>
          <x14:cfRule type="expression" priority="159" stopIfTrue="1" id="{7C6FB846-3EEC-4F0D-818B-994A3C4AA849}">
            <xm:f>_xlfn.XOR('Adaptation-Risk 3'!E3="N/A",'Adaptation-Risk 3'!J3="N/A",'Adaptation-Risk 3'!Q3="N/A")</xm:f>
            <x14:dxf>
              <font>
                <u/>
              </font>
            </x14:dxf>
          </x14:cfRule>
          <x14:cfRule type="expression" priority="160" id="{01747493-DD3E-4921-88BE-AF09CE573AE3}">
            <xm:f>AND('Adaptation-Risk 3'!J3="N/A", 'Adaptation-Risk 3'!Q3="N/A")</xm:f>
            <x14:dxf>
              <font>
                <b val="0"/>
                <i/>
              </font>
            </x14:dxf>
          </x14:cfRule>
          <xm:sqref>G2:G18</xm:sqref>
        </x14:conditionalFormatting>
        <x14:conditionalFormatting xmlns:xm="http://schemas.microsoft.com/office/excel/2006/main">
          <x14:cfRule type="expression" priority="167" id="{43319677-DA0E-4F8F-979B-30CBEEEA6057}">
            <xm:f>_xlfn.XOR('Adaptation-Risk 4'!N3="N/A",'Adaptation-Risk 4'!Q3="N/A")</xm:f>
            <x14:dxf>
              <font>
                <b val="0"/>
                <i/>
              </font>
            </x14:dxf>
          </x14:cfRule>
          <x14:cfRule type="expression" priority="168" id="{025F5397-C1D6-44DF-93B9-39502957976D}">
            <xm:f>AND('Adaptation-Risk 4'!E3="N/A", 'Adaptation-Risk 4'!Q3="N/A")</xm:f>
            <x14:dxf>
              <font>
                <b val="0"/>
                <i/>
              </font>
            </x14:dxf>
          </x14:cfRule>
          <x14:cfRule type="expression" priority="163" stopIfTrue="1" id="{BB8D7715-4CBE-493B-BFB5-BA2740EC0CC1}">
            <xm:f>'Adaptation-Risk 4'!W3="N/A"</xm:f>
            <x14:dxf>
              <font>
                <b val="0"/>
                <i val="0"/>
              </font>
              <fill>
                <patternFill>
                  <bgColor theme="0" tint="-0.14996795556505021"/>
                </patternFill>
              </fill>
            </x14:dxf>
          </x14:cfRule>
          <x14:cfRule type="expression" priority="164" id="{29CBFBAD-7298-40BD-BC57-D29FF2D1EE73}">
            <xm:f>NOT(OR('Adaptation-Risk 4'!E3="N/A",'Adaptation-Risk 4'!J3="N/A",'Adaptation-Risk 4'!Q3="N/A"))</xm:f>
            <x14:dxf>
              <font>
                <b/>
                <i val="0"/>
                <u val="double"/>
              </font>
            </x14:dxf>
          </x14:cfRule>
          <x14:cfRule type="expression" priority="165" stopIfTrue="1" id="{DADC532A-4A5D-43B8-8FEE-F095B2905913}">
            <xm:f>_xlfn.XOR('Adaptation-Risk 4'!E3="N/A",'Adaptation-Risk 4'!J3="N/A",'Adaptation-Risk 4'!Q3="N/A")</xm:f>
            <x14:dxf>
              <font>
                <u/>
              </font>
            </x14:dxf>
          </x14:cfRule>
          <x14:cfRule type="expression" priority="166" id="{0C0D76DA-4197-4EE5-A2CF-FED0BBAF3276}">
            <xm:f>AND('Adaptation-Risk 4'!J3="N/A", 'Adaptation-Risk 4'!Q3="N/A")</xm:f>
            <x14:dxf>
              <font>
                <b val="0"/>
                <i/>
              </font>
            </x14:dxf>
          </x14:cfRule>
          <xm:sqref>H2:H18</xm:sqref>
        </x14:conditionalFormatting>
        <x14:conditionalFormatting xmlns:xm="http://schemas.microsoft.com/office/excel/2006/main">
          <x14:cfRule type="expression" priority="169" stopIfTrue="1" id="{3DAF9630-7762-4BBF-B3D0-55AF5DC5F342}">
            <xm:f>'Adaptation-Risk 5'!W3="N/A"</xm:f>
            <x14:dxf>
              <font>
                <b val="0"/>
                <i val="0"/>
              </font>
              <fill>
                <patternFill>
                  <bgColor theme="0" tint="-0.14996795556505021"/>
                </patternFill>
              </fill>
            </x14:dxf>
          </x14:cfRule>
          <x14:cfRule type="expression" priority="170" id="{DDB2FEBD-0B6F-42FE-93A3-E097BF46E4BC}">
            <xm:f>NOT(OR('Adaptation-Risk 5'!E3="N/A",'Adaptation-Risk 5'!J3="N/A",'Adaptation-Risk 5'!Q3="N/A"))</xm:f>
            <x14:dxf>
              <font>
                <b/>
                <i val="0"/>
                <u val="double"/>
              </font>
            </x14:dxf>
          </x14:cfRule>
          <x14:cfRule type="expression" priority="171" stopIfTrue="1" id="{D22B9855-71B3-488A-AEAF-2C91F182E365}">
            <xm:f>_xlfn.XOR('Adaptation-Risk 5'!E3="N/A",'Adaptation-Risk 5'!J3="N/A",'Adaptation-Risk 5'!Q3="N/A")</xm:f>
            <x14:dxf>
              <font>
                <u/>
              </font>
            </x14:dxf>
          </x14:cfRule>
          <x14:cfRule type="expression" priority="172" id="{0BD01695-141D-4CA2-B41D-B6CC0673CD02}">
            <xm:f>AND('Adaptation-Risk 5'!J3="N/A", 'Adaptation-Risk 5'!Q3="N/A")</xm:f>
            <x14:dxf>
              <font>
                <b val="0"/>
                <i/>
              </font>
            </x14:dxf>
          </x14:cfRule>
          <x14:cfRule type="expression" priority="173" id="{4BAC5D83-615D-4E9A-A52A-9E6604465A1D}">
            <xm:f>_xlfn.XOR('Adaptation-Risk 5'!N3="N/A",'Adaptation-Risk 5'!Q3="N/A")</xm:f>
            <x14:dxf>
              <font>
                <b val="0"/>
                <i/>
              </font>
            </x14:dxf>
          </x14:cfRule>
          <x14:cfRule type="expression" priority="174" id="{756C9A6C-E560-4A9C-BD6E-A0F56385732D}">
            <xm:f>AND('Adaptation-Risk 5'!E3="N/A", 'Adaptation-Risk 5'!Q3="N/A")</xm:f>
            <x14:dxf>
              <font>
                <b val="0"/>
                <i/>
              </font>
            </x14:dxf>
          </x14:cfRule>
          <xm:sqref>I2:I18</xm:sqref>
        </x14:conditionalFormatting>
        <x14:conditionalFormatting xmlns:xm="http://schemas.microsoft.com/office/excel/2006/main">
          <x14:cfRule type="expression" priority="175" stopIfTrue="1" id="{1488AE60-ABCF-443F-BE1B-7B12171CAA80}">
            <xm:f>'Adaptation-Risk 6'!W3="N/A"</xm:f>
            <x14:dxf>
              <font>
                <b val="0"/>
                <i val="0"/>
              </font>
              <fill>
                <patternFill>
                  <bgColor theme="0" tint="-0.14996795556505021"/>
                </patternFill>
              </fill>
            </x14:dxf>
          </x14:cfRule>
          <x14:cfRule type="expression" priority="176" id="{B8F46976-279F-4B9E-80F7-3CF0A8F533CD}">
            <xm:f>NOT(OR('Adaptation-Risk 6'!E3="N/A",'Adaptation-Risk 6'!J3="N/A",'Adaptation-Risk 6'!Q3="N/A"))</xm:f>
            <x14:dxf>
              <font>
                <b/>
                <i val="0"/>
                <u val="double"/>
              </font>
            </x14:dxf>
          </x14:cfRule>
          <x14:cfRule type="expression" priority="177" stopIfTrue="1" id="{8EE48797-EC22-4166-B30F-2E9E1D231BC6}">
            <xm:f>_xlfn.XOR('Adaptation-Risk 6'!E3="N/A",'Adaptation-Risk 6'!J3="N/A",'Adaptation-Risk 6'!Q3="N/A")</xm:f>
            <x14:dxf>
              <font>
                <u/>
              </font>
            </x14:dxf>
          </x14:cfRule>
          <x14:cfRule type="expression" priority="178" id="{ED4CD8B7-F1E3-4DCD-B536-45002D761A0A}">
            <xm:f>AND('Adaptation-Risk 6'!J3="N/A", 'Adaptation-Risk 6'!Q3="N/A")</xm:f>
            <x14:dxf>
              <font>
                <b val="0"/>
                <i/>
              </font>
            </x14:dxf>
          </x14:cfRule>
          <x14:cfRule type="expression" priority="179" id="{AFC891D4-A1B1-498B-9C96-4DBAEB49C160}">
            <xm:f>_xlfn.XOR('Adaptation-Risk 6'!N3="N/A",'Adaptation-Risk 6'!Q3="N/A")</xm:f>
            <x14:dxf>
              <font>
                <b val="0"/>
                <i/>
              </font>
            </x14:dxf>
          </x14:cfRule>
          <x14:cfRule type="expression" priority="180" id="{D59B5B7B-4BE0-4B4A-9463-D2821D434C45}">
            <xm:f>AND('Adaptation-Risk 6'!E3="N/A", 'Adaptation-Risk 6'!Q3="N/A")</xm:f>
            <x14:dxf>
              <font>
                <b val="0"/>
                <i/>
              </font>
            </x14:dxf>
          </x14:cfRule>
          <xm:sqref>J2:J18</xm:sqref>
        </x14:conditionalFormatting>
        <x14:conditionalFormatting xmlns:xm="http://schemas.microsoft.com/office/excel/2006/main">
          <x14:cfRule type="expression" priority="181" stopIfTrue="1" id="{23D5DBB1-E353-4F44-8B74-3D7B51DF474E}">
            <xm:f>'Adaptation-Risk 7'!W3="N/A"</xm:f>
            <x14:dxf>
              <font>
                <b val="0"/>
                <i val="0"/>
              </font>
              <fill>
                <patternFill>
                  <bgColor theme="0" tint="-0.14996795556505021"/>
                </patternFill>
              </fill>
            </x14:dxf>
          </x14:cfRule>
          <x14:cfRule type="expression" priority="182" id="{466AA74A-2859-45E6-82FD-5A371AE071C5}">
            <xm:f>NOT(OR('Adaptation-Risk 7'!E3="N/A",'Adaptation-Risk 7'!J3="N/A",'Adaptation-Risk 7'!Q3="N/A"))</xm:f>
            <x14:dxf>
              <font>
                <b/>
                <i val="0"/>
                <u val="double"/>
              </font>
            </x14:dxf>
          </x14:cfRule>
          <x14:cfRule type="expression" priority="183" stopIfTrue="1" id="{6B301410-C122-4242-ABFF-B4F9BABF42AF}">
            <xm:f>_xlfn.XOR('Adaptation-Risk 7'!E3="N/A",'Adaptation-Risk 7'!J3="N/A",'Adaptation-Risk 7'!Q3="N/A")</xm:f>
            <x14:dxf>
              <font>
                <u/>
              </font>
            </x14:dxf>
          </x14:cfRule>
          <x14:cfRule type="expression" priority="184" id="{FA89758F-E883-4F00-BE9C-202D4BFD4595}">
            <xm:f>AND('Adaptation-Risk 7'!J3="N/A", 'Adaptation-Risk 7'!Q3="N/A")</xm:f>
            <x14:dxf>
              <font>
                <b val="0"/>
                <i/>
              </font>
            </x14:dxf>
          </x14:cfRule>
          <x14:cfRule type="expression" priority="185" id="{C854E649-1E1E-4FCC-9EF6-84522BCBAD4C}">
            <xm:f>_xlfn.XOR('Adaptation-Risk 7'!N3="N/A",'Adaptation-Risk 7'!Q3="N/A")</xm:f>
            <x14:dxf>
              <font>
                <b val="0"/>
                <i/>
              </font>
            </x14:dxf>
          </x14:cfRule>
          <x14:cfRule type="expression" priority="186" id="{97C2B9AA-2C28-4ECA-9988-FB2059B55808}">
            <xm:f>AND('Adaptation-Risk 7'!E3="N/A", 'Adaptation-Risk 7'!Q3="N/A")</xm:f>
            <x14:dxf>
              <font>
                <b val="0"/>
                <i/>
              </font>
            </x14:dxf>
          </x14:cfRule>
          <xm:sqref>K2:K18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Dropdowns!$J$2:$J$3</xm:f>
          </x14:formula1>
          <xm:sqref>B5:B1921 B2:B3</xm:sqref>
        </x14:dataValidation>
        <x14:dataValidation type="list" allowBlank="1" showInputMessage="1" showErrorMessage="1" xr:uid="{00000000-0002-0000-0A00-000001000000}">
          <x14:formula1>
            <xm:f>Dropdowns!$P$2:$P$5</xm:f>
          </x14:formula1>
          <xm:sqref>L12:L15 L4:L10 L2 P2:P1131</xm:sqref>
        </x14:dataValidation>
        <x14:dataValidation type="list" allowBlank="1" showInputMessage="1" showErrorMessage="1" xr:uid="{00000000-0002-0000-0A00-000002000000}">
          <x14:formula1>
            <xm:f>Dropdowns!$N$3:$N$9</xm:f>
          </x14:formula1>
          <xm:sqref>M19:O1193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P9"/>
  <sheetViews>
    <sheetView workbookViewId="0">
      <selection activeCell="N11" sqref="N11"/>
    </sheetView>
  </sheetViews>
  <sheetFormatPr defaultRowHeight="14" x14ac:dyDescent="0.3"/>
  <sheetData>
    <row r="2" spans="2:16" x14ac:dyDescent="0.3">
      <c r="B2" t="s">
        <v>492</v>
      </c>
      <c r="D2" t="s">
        <v>493</v>
      </c>
      <c r="F2" t="s">
        <v>494</v>
      </c>
      <c r="H2" t="s">
        <v>495</v>
      </c>
      <c r="J2" t="s">
        <v>63</v>
      </c>
      <c r="L2" t="s">
        <v>496</v>
      </c>
      <c r="N2" s="80" t="s">
        <v>53</v>
      </c>
      <c r="P2">
        <v>2030</v>
      </c>
    </row>
    <row r="3" spans="2:16" x14ac:dyDescent="0.3">
      <c r="B3" t="s">
        <v>497</v>
      </c>
      <c r="D3" t="s">
        <v>498</v>
      </c>
      <c r="F3" t="s">
        <v>499</v>
      </c>
      <c r="H3" t="s">
        <v>500</v>
      </c>
      <c r="J3" t="s">
        <v>49</v>
      </c>
      <c r="L3" t="s">
        <v>501</v>
      </c>
      <c r="N3">
        <v>3</v>
      </c>
      <c r="P3">
        <v>2050</v>
      </c>
    </row>
    <row r="4" spans="2:16" x14ac:dyDescent="0.3">
      <c r="F4" t="s">
        <v>502</v>
      </c>
      <c r="H4" t="s">
        <v>503</v>
      </c>
      <c r="N4">
        <v>2</v>
      </c>
      <c r="P4">
        <v>2080</v>
      </c>
    </row>
    <row r="5" spans="2:16" x14ac:dyDescent="0.3">
      <c r="F5" t="s">
        <v>504</v>
      </c>
      <c r="H5" t="s">
        <v>505</v>
      </c>
      <c r="N5">
        <v>1</v>
      </c>
      <c r="P5">
        <v>2100</v>
      </c>
    </row>
    <row r="6" spans="2:16" x14ac:dyDescent="0.3">
      <c r="F6" t="s">
        <v>506</v>
      </c>
      <c r="H6" t="s">
        <v>507</v>
      </c>
      <c r="N6">
        <v>0</v>
      </c>
    </row>
    <row r="7" spans="2:16" x14ac:dyDescent="0.3">
      <c r="F7" t="s">
        <v>508</v>
      </c>
      <c r="N7">
        <v>-1</v>
      </c>
    </row>
    <row r="8" spans="2:16" x14ac:dyDescent="0.3">
      <c r="F8" t="s">
        <v>507</v>
      </c>
      <c r="N8">
        <v>-2</v>
      </c>
    </row>
    <row r="9" spans="2:16" x14ac:dyDescent="0.3">
      <c r="N9">
        <v>-3</v>
      </c>
    </row>
  </sheetData>
  <sheetProtection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74BDD756C511CF4098F5E91FBE615FDF" ma:contentTypeVersion="20" ma:contentTypeDescription="Create a new document." ma:contentTypeScope="" ma:versionID="df96787f608f6799fb3a02cd906cc1bc">
  <xsd:schema xmlns:xsd="http://www.w3.org/2001/XMLSchema" xmlns:xs="http://www.w3.org/2001/XMLSchema" xmlns:p="http://schemas.microsoft.com/office/2006/metadata/properties" xmlns:ns2="0f9fa326-da26-4ea8-b6a9-645e8136fe1d" xmlns:ns3="fac6d48b-0ba1-4e6e-8708-afbc42d454a7" xmlns:ns4="aaacb922-5235-4a66-b188-303b9b46fbd7" xmlns:ns5="9f4ea59a-54c4-445a-928e-48598482cfd4" targetNamespace="http://schemas.microsoft.com/office/2006/metadata/properties" ma:root="true" ma:fieldsID="3a31e7d2ed04ca48dc50b099e4856c43" ns2:_="" ns3:_="" ns4:_="" ns5:_="">
    <xsd:import namespace="0f9fa326-da26-4ea8-b6a9-645e8136fe1d"/>
    <xsd:import namespace="fac6d48b-0ba1-4e6e-8708-afbc42d454a7"/>
    <xsd:import namespace="aaacb922-5235-4a66-b188-303b9b46fbd7"/>
    <xsd:import namespace="9f4ea59a-54c4-445a-928e-48598482cfd4"/>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AutoKeyPoints" minOccurs="0"/>
                <xsd:element ref="ns5:MediaServiceKeyPoints" minOccurs="0"/>
                <xsd:element ref="ns5:MediaServiceDateTaken" minOccurs="0"/>
                <xsd:element ref="ns5:MediaLengthInSeconds" minOccurs="0"/>
                <xsd:element ref="ns3:SharedWithUsers" minOccurs="0"/>
                <xsd:element ref="ns3:SharedWithDetails" minOccurs="0"/>
                <xsd:element ref="ns5:lcf76f155ced4ddcb4097134ff3c332f" minOccurs="0"/>
                <xsd:element ref="ns5:MediaServiceOCR" minOccurs="0"/>
                <xsd:element ref="ns5:MediaServiceGenerationTime" minOccurs="0"/>
                <xsd:element ref="ns5:MediaServiceEventHashCode"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and Climate|67dfd3db-8e6c-4d42-96c1-aed1098cd89b"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Science and Innovation Climate and Energy|be2a594f-9998-4d66-95ce-d3cb16df5f51"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ac6d48b-0ba1-4e6e-8708-afbc42d454a7"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48c6dac-88c8-461c-8460-dd324751eaab}" ma:internalName="TaxCatchAll" ma:showField="CatchAllData" ma:web="fac6d48b-0ba1-4e6e-8708-afbc42d454a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48c6dac-88c8-461c-8460-dd324751eaab}" ma:internalName="TaxCatchAllLabel" ma:readOnly="true" ma:showField="CatchAllDataLabel" ma:web="fac6d48b-0ba1-4e6e-8708-afbc42d454a7">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4ea59a-54c4-445a-928e-48598482cfd4"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Location" ma:index="34" nillable="true" ma:displayName="Location" ma:indexed="true" ma:internalName="MediaServiceLocation"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LegacyData xmlns="aaacb922-5235-4a66-b188-303b9b46fbd7" xsi:nil="true"/>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and Climate</TermName>
          <TermId xmlns="http://schemas.microsoft.com/office/infopath/2007/PartnerControls">67dfd3db-8e6c-4d42-96c1-aed1098cd89b</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Science and Innovation Climate and Energy</TermName>
          <TermId xmlns="http://schemas.microsoft.com/office/infopath/2007/PartnerControls">be2a594f-9998-4d66-95ce-d3cb16df5f51</TermId>
        </TermInfo>
      </Terms>
    </h573c97cf80c4aa6b446c5363dc3ac94>
    <TaxCatchAll xmlns="fac6d48b-0ba1-4e6e-8708-afbc42d454a7">
      <Value>3</Value>
      <Value>2</Value>
      <Value>1</Value>
    </TaxCatchAll>
    <_dlc_DocId xmlns="fac6d48b-0ba1-4e6e-8708-afbc42d454a7">WKHM77QDQZZC-765366671-5626</_dlc_DocId>
    <_dlc_DocIdUrl xmlns="fac6d48b-0ba1-4e6e-8708-afbc42d454a7">
      <Url>https://beisgov.sharepoint.com/sites/ClimateServicesForANetZeroResilientWorld-EXT-ALL/_layouts/15/DocIdRedir.aspx?ID=WKHM77QDQZZC-765366671-5626</Url>
      <Description>WKHM77QDQZZC-765366671-5626</Description>
    </_dlc_DocIdUrl>
    <_dlc_DocIdPersistId xmlns="fac6d48b-0ba1-4e6e-8708-afbc42d454a7">false</_dlc_DocIdPersistId>
    <lcf76f155ced4ddcb4097134ff3c332f xmlns="9f4ea59a-54c4-445a-928e-48598482cfd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927AB22-02CF-4238-9194-593F8AE4EB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fac6d48b-0ba1-4e6e-8708-afbc42d454a7"/>
    <ds:schemaRef ds:uri="aaacb922-5235-4a66-b188-303b9b46fbd7"/>
    <ds:schemaRef ds:uri="9f4ea59a-54c4-445a-928e-48598482cf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51745A-6B2D-407D-97BB-DF184088048A}">
  <ds:schemaRefs>
    <ds:schemaRef ds:uri="http://purl.org/dc/dcmitype/"/>
    <ds:schemaRef ds:uri="http://schemas.microsoft.com/office/infopath/2007/PartnerControls"/>
    <ds:schemaRef ds:uri="0f9fa326-da26-4ea8-b6a9-645e8136fe1d"/>
    <ds:schemaRef ds:uri="http://schemas.microsoft.com/office/2006/documentManagement/types"/>
    <ds:schemaRef ds:uri="http://purl.org/dc/elements/1.1/"/>
    <ds:schemaRef ds:uri="http://schemas.microsoft.com/office/2006/metadata/properties"/>
    <ds:schemaRef ds:uri="aaacb922-5235-4a66-b188-303b9b46fbd7"/>
    <ds:schemaRef ds:uri="http://purl.org/dc/terms/"/>
    <ds:schemaRef ds:uri="http://www.w3.org/XML/1998/namespace"/>
    <ds:schemaRef ds:uri="http://schemas.openxmlformats.org/package/2006/metadata/core-properties"/>
    <ds:schemaRef ds:uri="9f4ea59a-54c4-445a-928e-48598482cfd4"/>
    <ds:schemaRef ds:uri="fac6d48b-0ba1-4e6e-8708-afbc42d454a7"/>
  </ds:schemaRefs>
</ds:datastoreItem>
</file>

<file path=customXml/itemProps3.xml><?xml version="1.0" encoding="utf-8"?>
<ds:datastoreItem xmlns:ds="http://schemas.openxmlformats.org/officeDocument/2006/customXml" ds:itemID="{8A6893C6-ADE1-4CC9-96D4-15C6975CC75B}">
  <ds:schemaRefs>
    <ds:schemaRef ds:uri="http://schemas.microsoft.com/sharepoint/v3/contenttype/forms"/>
  </ds:schemaRefs>
</ds:datastoreItem>
</file>

<file path=customXml/itemProps4.xml><?xml version="1.0" encoding="utf-8"?>
<ds:datastoreItem xmlns:ds="http://schemas.openxmlformats.org/officeDocument/2006/customXml" ds:itemID="{7F8474A3-666A-4514-BBFD-12E81BB1B0E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Sheet1</vt:lpstr>
      <vt:lpstr>READ ME</vt:lpstr>
      <vt:lpstr>Mitigation</vt:lpstr>
      <vt:lpstr>Adaptation-Risk 1</vt:lpstr>
      <vt:lpstr>Adaptation-Risk 2</vt:lpstr>
      <vt:lpstr>Adaptation-Risk 3</vt:lpstr>
      <vt:lpstr>Adaptation-Risk 4</vt:lpstr>
      <vt:lpstr>Adaptation-Risk 5</vt:lpstr>
      <vt:lpstr>Adaptation-Risk 6</vt:lpstr>
      <vt:lpstr>Adaptation-Risk 7</vt:lpstr>
      <vt:lpstr>Synthesis</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Steller, Rachael</dc:creator>
  <cp:keywords/>
  <dc:description/>
  <cp:lastModifiedBy>Gresswell, Emma (Energy Security)</cp:lastModifiedBy>
  <cp:revision>2</cp:revision>
  <dcterms:created xsi:type="dcterms:W3CDTF">2012-01-31T16:41:36Z</dcterms:created>
  <dcterms:modified xsi:type="dcterms:W3CDTF">2025-01-10T09:09:31Z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0x0101004691A8DE0991884F8E90AD6474FC7373010074BDD756C511CF4098F5E91FBE615FDF</vt:lpwstr>
  </property>
  <property fmtid="{D5CDD505-2E9C-101B-9397-08002B2CF9AE}" pid="3" name="KIM_Activity">
    <vt:lpwstr>2;#Science and Innovation Climate and Energy|be2a594f-9998-4d66-95ce-d3cb16df5f51</vt:lpwstr>
  </property>
  <property fmtid="{D5CDD505-2E9C-101B-9397-08002B2CF9AE}" pid="4" name="KIM_Function">
    <vt:lpwstr>1;#Energy and Climate|67dfd3db-8e6c-4d42-96c1-aed1098cd89b</vt:lpwstr>
  </property>
  <property fmtid="{D5CDD505-2E9C-101B-9397-08002B2CF9AE}" pid="5" name="_dlc_DocIdItemGuid">
    <vt:lpwstr>7e581417-d2f8-47cb-acfd-08cd96ffd4fe</vt:lpwstr>
  </property>
  <property fmtid="{D5CDD505-2E9C-101B-9397-08002B2CF9AE}" pid="6" name="KIM_GovernmentBody">
    <vt:lpwstr>3;#BEIS|b386cac2-c28c-4db4-8fca-43733d0e74ef</vt:lpwstr>
  </property>
  <property fmtid="{D5CDD505-2E9C-101B-9397-08002B2CF9AE}" pid="7" name="MSIP_Label_ba62f585-b40f-4ab9-bafe-39150f03d124_Enabled">
    <vt:lpwstr>true</vt:lpwstr>
  </property>
  <property fmtid="{D5CDD505-2E9C-101B-9397-08002B2CF9AE}" pid="8" name="MSIP_Label_ba62f585-b40f-4ab9-bafe-39150f03d124_SetDate">
    <vt:lpwstr>2023-05-10T13:18:42Z</vt:lpwstr>
  </property>
  <property fmtid="{D5CDD505-2E9C-101B-9397-08002B2CF9AE}" pid="9" name="MSIP_Label_ba62f585-b40f-4ab9-bafe-39150f03d124_Method">
    <vt:lpwstr>Standard</vt:lpwstr>
  </property>
  <property fmtid="{D5CDD505-2E9C-101B-9397-08002B2CF9AE}" pid="10" name="MSIP_Label_ba62f585-b40f-4ab9-bafe-39150f03d124_Name">
    <vt:lpwstr>OFFICIAL</vt:lpwstr>
  </property>
  <property fmtid="{D5CDD505-2E9C-101B-9397-08002B2CF9AE}" pid="11" name="MSIP_Label_ba62f585-b40f-4ab9-bafe-39150f03d124_SiteId">
    <vt:lpwstr>cbac7005-02c1-43eb-b497-e6492d1b2dd8</vt:lpwstr>
  </property>
  <property fmtid="{D5CDD505-2E9C-101B-9397-08002B2CF9AE}" pid="12" name="MSIP_Label_ba62f585-b40f-4ab9-bafe-39150f03d124_ActionId">
    <vt:lpwstr>11bc156c-fb05-4149-9421-d8744df82c54</vt:lpwstr>
  </property>
  <property fmtid="{D5CDD505-2E9C-101B-9397-08002B2CF9AE}" pid="13" name="MSIP_Label_ba62f585-b40f-4ab9-bafe-39150f03d124_ContentBits">
    <vt:lpwstr>0</vt:lpwstr>
  </property>
  <property fmtid="{D5CDD505-2E9C-101B-9397-08002B2CF9AE}" pid="14" name="MediaServiceImageTags">
    <vt:lpwstr/>
  </property>
  <property fmtid="{D5CDD505-2E9C-101B-9397-08002B2CF9AE}" pid="15" name="xd_ProgID">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y fmtid="{D5CDD505-2E9C-101B-9397-08002B2CF9AE}" pid="20" name="xd_Signature">
    <vt:bool>false</vt:bool>
  </property>
</Properties>
</file>