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obinson\Desktop\"/>
    </mc:Choice>
  </mc:AlternateContent>
  <xr:revisionPtr revIDLastSave="0" documentId="8_{85DE232A-FB7B-4FAE-A1FD-82D684E519D0}" xr6:coauthVersionLast="47" xr6:coauthVersionMax="47" xr10:uidLastSave="{00000000-0000-0000-0000-000000000000}"/>
  <bookViews>
    <workbookView xWindow="-12660" yWindow="-16320" windowWidth="29040" windowHeight="15840" xr2:uid="{EF03DD94-AC96-47A3-93C8-56BF0814AED5}"/>
  </bookViews>
  <sheets>
    <sheet name="Cover" sheetId="2" r:id="rId1"/>
    <sheet name="Summary" sheetId="1" r:id="rId2"/>
    <sheet name="Graph" sheetId="3" r:id="rId3"/>
  </sheets>
  <externalReferences>
    <externalReference r:id="rId4"/>
  </externalReferences>
  <definedNames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6" i="1" l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D8" i="3"/>
  <c r="D7" i="3"/>
  <c r="D6" i="3"/>
  <c r="D15" i="3"/>
  <c r="D14" i="3"/>
  <c r="D13" i="3"/>
  <c r="D10" i="3" l="1"/>
  <c r="D17" i="3"/>
  <c r="D19" i="3" l="1"/>
</calcChain>
</file>

<file path=xl/sharedStrings.xml><?xml version="1.0" encoding="utf-8"?>
<sst xmlns="http://schemas.openxmlformats.org/spreadsheetml/2006/main" count="743" uniqueCount="325">
  <si>
    <t>Opportunity Name</t>
  </si>
  <si>
    <t>Applicant Organisation</t>
  </si>
  <si>
    <t>Gen capex (£m)</t>
  </si>
  <si>
    <t>Retail capex (£m)</t>
  </si>
  <si>
    <t>Dist capex (£m)</t>
  </si>
  <si>
    <t>Other capex (£m)</t>
  </si>
  <si>
    <t>Total capex (£m)</t>
  </si>
  <si>
    <t>Average annual demand (GWh/Y)</t>
  </si>
  <si>
    <t>PIRR after grant</t>
  </si>
  <si>
    <t>FID</t>
  </si>
  <si>
    <t>Construction start</t>
  </si>
  <si>
    <t>Heat on</t>
  </si>
  <si>
    <t>All connected</t>
  </si>
  <si>
    <t>Stage</t>
  </si>
  <si>
    <t>Primary applicant contact</t>
  </si>
  <si>
    <t>LZC Primary heat technology</t>
  </si>
  <si>
    <t>Pursuing third party finance?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</si>
  <si>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</si>
  <si>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</si>
  <si>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</si>
  <si>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</si>
  <si>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</si>
  <si>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CHP - gas</t>
  </si>
  <si>
    <t>Redcliffe Heat Network</t>
  </si>
  <si>
    <t>Bristol City Council</t>
  </si>
  <si>
    <t>&gt;10%</t>
  </si>
  <si>
    <t>Old Market Network</t>
  </si>
  <si>
    <t>Heat pump: marine source</t>
  </si>
  <si>
    <t>Swaffham Prior Community Heat Network</t>
  </si>
  <si>
    <t>Cambridgeshire County Council</t>
  </si>
  <si>
    <t>Heat pump: ground source</t>
  </si>
  <si>
    <t>Cardiff</t>
  </si>
  <si>
    <t>County Council of the City and County of Cardiff</t>
  </si>
  <si>
    <t>Construction</t>
  </si>
  <si>
    <t>Industrial heat - EFW</t>
  </si>
  <si>
    <t>Town Centre Heat Network_COM_CST</t>
  </si>
  <si>
    <t>Crawley Borough Council</t>
  </si>
  <si>
    <t>Under Construction</t>
  </si>
  <si>
    <t>No</t>
  </si>
  <si>
    <t>South Seaham Garden Village Heat Network</t>
  </si>
  <si>
    <t>Durham County Council</t>
  </si>
  <si>
    <t>Heat pump: mine water</t>
  </si>
  <si>
    <t>Gateshead District Energy Scheme - East Extension</t>
  </si>
  <si>
    <t>Gateshead Council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</si>
  <si>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</si>
  <si>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</si>
  <si>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</si>
  <si>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</si>
  <si>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</si>
  <si>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</si>
  <si>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>North and west strategic extensions to Meridian Water Heat Network</t>
  </si>
  <si>
    <t>London Borough of Enfield (C/O Energetik)</t>
  </si>
  <si>
    <t xml:space="preserve">Manchester OPEN </t>
  </si>
  <si>
    <t>MEPL</t>
  </si>
  <si>
    <t>Newcastle University Merz Court Energy Centre</t>
  </si>
  <si>
    <t>Newcastle University</t>
  </si>
  <si>
    <t>Boiler - biomethane</t>
  </si>
  <si>
    <t>Liverpool Waters District Heat Network - Phase 1B Road Crossings</t>
  </si>
  <si>
    <t>Peel NRE Developments Ltd</t>
  </si>
  <si>
    <t>Boiler - gas</t>
  </si>
  <si>
    <t>Solihull Town Centre</t>
  </si>
  <si>
    <t>Solihull Metropolitan County Council</t>
  </si>
  <si>
    <t>CHP - biomass</t>
  </si>
  <si>
    <t>Not Stated</t>
  </si>
  <si>
    <t>SELCHP Phase 2</t>
  </si>
  <si>
    <t>Veolia ES (UK) Limited</t>
  </si>
  <si>
    <t>HNIP</t>
  </si>
  <si>
    <t>Silvertown Quays</t>
  </si>
  <si>
    <t>E.ON Energy Infrastrucutre Services Ltd</t>
  </si>
  <si>
    <t>Anthony Poole</t>
  </si>
  <si>
    <t>Anthony.poole@eonenergy.com</t>
  </si>
  <si>
    <t>Heat pump: water source - decentralised (ambient loop)</t>
  </si>
  <si>
    <t>Cranbrook Expansion</t>
  </si>
  <si>
    <t>East Devon District Council</t>
  </si>
  <si>
    <t>This is Gravity</t>
  </si>
  <si>
    <t>Eon</t>
  </si>
  <si>
    <t>Gateshead Low Rise council estates</t>
  </si>
  <si>
    <t>Tottenham Hale and Broadwater Farm District Heating Network</t>
  </si>
  <si>
    <t>London Borough of Haringey</t>
  </si>
  <si>
    <t>Wood Green District Heating Network</t>
  </si>
  <si>
    <t>Portsmouth Naval Base Low Carbon Heat Network</t>
  </si>
  <si>
    <t>Ministry of Defence</t>
  </si>
  <si>
    <t>Industrial heat - other</t>
  </si>
  <si>
    <t>Central Cluster extension and heat pump</t>
  </si>
  <si>
    <t>Heat pump: water source - centralised</t>
  </si>
  <si>
    <t>Riverside Heat Network</t>
  </si>
  <si>
    <t>Riverside Resource Recovery Limited / Vattenfall Heat UK Limited or an entitiy over which those party(ies) have control</t>
  </si>
  <si>
    <t>Notting Dale Heat Network</t>
  </si>
  <si>
    <t>Royal Borough of Kensington and Chelsea</t>
  </si>
  <si>
    <t>Heat pump: air source</t>
  </si>
  <si>
    <t>Woking Heat Network</t>
  </si>
  <si>
    <t>ThamesWey Energy Limited</t>
  </si>
  <si>
    <t>SELCHP Southwark : LBS2.0 DHN Expansion Scheme</t>
  </si>
  <si>
    <t>Veolia ES Southwark Limited</t>
  </si>
  <si>
    <t>Rookery South Heat network</t>
  </si>
  <si>
    <t>Vital Energi Utilities Ltd</t>
  </si>
  <si>
    <t>Simon  Leonard</t>
  </si>
  <si>
    <t>simon.leonard@vitalenergi.co.uk</t>
  </si>
  <si>
    <t>The Galleries Re-development Project</t>
  </si>
  <si>
    <t>Wigan Metropolitan Borough Council</t>
  </si>
  <si>
    <t>Worthing Civic Centre</t>
  </si>
  <si>
    <t>Worthing Borough Council</t>
  </si>
  <si>
    <t>Heat pump: sewer source</t>
  </si>
  <si>
    <t>GHNF</t>
  </si>
  <si>
    <t>East Riding of Yorkshire Council</t>
  </si>
  <si>
    <t>Waste heat recovered (no heat pump)</t>
  </si>
  <si>
    <t>HNDU ACTIVE</t>
  </si>
  <si>
    <t>Ebbw Vale (Rassau)_FES</t>
  </si>
  <si>
    <t>Blaenau Gwent County Borough Council</t>
  </si>
  <si>
    <t>Feasibility</t>
  </si>
  <si>
    <t>The Works_FES</t>
  </si>
  <si>
    <t>Boiler - biomass</t>
  </si>
  <si>
    <t>Bolton Town Centre Heat network</t>
  </si>
  <si>
    <t>Bolton Metropolitan Borough Council</t>
  </si>
  <si>
    <t>Commercialisation / DPD</t>
  </si>
  <si>
    <t>Yes</t>
  </si>
  <si>
    <t>City Centre Phase 2_FES</t>
  </si>
  <si>
    <t>Halifax Town Centre_FES</t>
  </si>
  <si>
    <t>Calderdale Metropolitan Borough Council</t>
  </si>
  <si>
    <t>Aberystwyth_MAP</t>
  </si>
  <si>
    <t>Ceredigion County Council</t>
  </si>
  <si>
    <t>Heat mapping and masterplanning</t>
  </si>
  <si>
    <t>Tregaron_MAP</t>
  </si>
  <si>
    <t>Crewe Town Centre_DPD</t>
  </si>
  <si>
    <t>Cheshire East Council</t>
  </si>
  <si>
    <t>Alderley Park_DPD</t>
  </si>
  <si>
    <t>North Cheshire Garden Village_FES</t>
  </si>
  <si>
    <t>Whitehaven Westlakes Science Park_FES</t>
  </si>
  <si>
    <t>Copeland Borough Council</t>
  </si>
  <si>
    <t>Whitehaven Minewater Heat Kells Lane_FES</t>
  </si>
  <si>
    <t>Durham University_FES</t>
  </si>
  <si>
    <t>Durham Town Centre_FES</t>
  </si>
  <si>
    <t>Goole District Energy Network_DPD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</si>
  <si>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</si>
  <si>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</si>
  <si>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</si>
  <si>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</si>
  <si>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</si>
  <si>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</si>
  <si>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</si>
  <si>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Wood Green_FES</t>
  </si>
  <si>
    <t>North Lewisham Heat Network_FES</t>
  </si>
  <si>
    <t>London Borough of Lewisham</t>
  </si>
  <si>
    <t>Boiler - EfW</t>
  </si>
  <si>
    <t>Chatham Maritime_FES</t>
  </si>
  <si>
    <t>Medway Council</t>
  </si>
  <si>
    <t>GIFHE(peak)_FES</t>
  </si>
  <si>
    <t>North East Lincolnshire Council</t>
  </si>
  <si>
    <t>Corby Town Centre_MAP</t>
  </si>
  <si>
    <t>North Northamptonshire Council</t>
  </si>
  <si>
    <t>Oldham_MWSHP Town Centre_Scenariro 1A_FES</t>
  </si>
  <si>
    <t>Oldham Metropolitan Borough Council</t>
  </si>
  <si>
    <t>Andrew Hunt</t>
  </si>
  <si>
    <t>andrew.hunt@oldham.gov.uk</t>
  </si>
  <si>
    <t>Plymouth Southern City Centre District Energy Scheme</t>
  </si>
  <si>
    <t>Plymouth City Council</t>
  </si>
  <si>
    <t>RBGreenwichWoolwichTC_FES</t>
  </si>
  <si>
    <t>Royal Borough of Greenwich</t>
  </si>
  <si>
    <t>RBGreenwichAbbeywoodE_FES</t>
  </si>
  <si>
    <t>RBGreenwichThamesmeadN_FES</t>
  </si>
  <si>
    <t>RBGreenwichWestGrPen_FES</t>
  </si>
  <si>
    <t>RBGreenwichDecentralised Energy_FES</t>
  </si>
  <si>
    <t>2019/20 HNDU_ Notting Dale Heat Network DPD</t>
  </si>
  <si>
    <t>West Bromwich_FES</t>
  </si>
  <si>
    <t>Sandwell Metropolitan Borough Council</t>
  </si>
  <si>
    <t>Mark Taylor</t>
  </si>
  <si>
    <t>mark_taylor@sandwell.gov.uk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</si>
  <si>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</si>
  <si>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</si>
  <si>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</si>
  <si>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</si>
  <si>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</si>
  <si>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</si>
  <si>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North Star and Town Centre_FES</t>
  </si>
  <si>
    <t>Swindon Borough Council</t>
  </si>
  <si>
    <t>Middlesbrough_DPD</t>
  </si>
  <si>
    <t>Tees Valley Combined Authority</t>
  </si>
  <si>
    <t>Wigan Town Centre_FES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</si>
  <si>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</si>
  <si>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</si>
  <si>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</si>
  <si>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</si>
  <si>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</si>
  <si>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</si>
  <si>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</si>
  <si>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</si>
  <si>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</si>
  <si>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</si>
  <si>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</si>
  <si>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</si>
  <si>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</si>
  <si>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Castle Lane East Network_FES</t>
  </si>
  <si>
    <t>BCP Council</t>
  </si>
  <si>
    <t>Rookery South - Scenario 3_FES</t>
  </si>
  <si>
    <t xml:space="preserve">Bedford Council </t>
  </si>
  <si>
    <t>Rookery South - Scenario 2_FES</t>
  </si>
  <si>
    <t>Rookery South - Scenario 1_FES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</si>
  <si>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</si>
  <si>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</si>
  <si>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</si>
  <si>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</si>
  <si>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</si>
  <si>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Shadsworth Industrial Estate_MAP</t>
  </si>
  <si>
    <t>Daisyfield_MAP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</si>
  <si>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</si>
  <si>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</si>
  <si>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</si>
  <si>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</si>
  <si>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</si>
  <si>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</si>
  <si>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</si>
  <si>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</si>
  <si>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</si>
  <si>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Manor Royal _ Industrial and business area_MAP</t>
  </si>
  <si>
    <t>Manor Royal_Fleming Way and Manor Royal Road_MAP</t>
  </si>
  <si>
    <t>Clay Cross_MAP</t>
  </si>
  <si>
    <t>Derbyshire county</t>
  </si>
  <si>
    <t>Matlock_MAP</t>
  </si>
  <si>
    <t>Chesterfield_MAP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</si>
  <si>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</si>
  <si>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</si>
  <si>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</si>
  <si>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</si>
  <si>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</si>
  <si>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</si>
  <si>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</si>
  <si>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Maidstone Heat Energy Networks</t>
  </si>
  <si>
    <t>Kent County Council</t>
  </si>
  <si>
    <t>Steve Baggs</t>
  </si>
  <si>
    <t>steven.baggs@kent.gov.uk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</si>
  <si>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</si>
  <si>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</si>
  <si>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</si>
  <si>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</si>
  <si>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</si>
  <si>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</si>
  <si>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</si>
  <si>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</si>
  <si>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</si>
  <si>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</si>
  <si>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</si>
  <si>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</si>
  <si>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</si>
  <si>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</si>
  <si>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Oldham_Ambient Loop_MWSHP_ASHP_Scenario 5A_FES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</si>
  <si>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</si>
  <si>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</si>
  <si>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</si>
  <si>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</si>
  <si>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</si>
  <si>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</si>
  <si>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Charlestown_FES</t>
  </si>
  <si>
    <t>Salford City Council</t>
  </si>
  <si>
    <t>Smethwick_DPD</t>
  </si>
  <si>
    <t>South Bank_FES</t>
  </si>
  <si>
    <t>CHP - other LZC</t>
  </si>
  <si>
    <t>Central Redcar_FES</t>
  </si>
  <si>
    <t>Castleford C6 Development_MAP</t>
  </si>
  <si>
    <t>Wakefield Metropolitan District Council</t>
  </si>
  <si>
    <t>£m</t>
  </si>
  <si>
    <t>HNIP + HNDU under construction</t>
  </si>
  <si>
    <t>HNIP forecast capex where commercialisation &amp; construction funding applied for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</si>
  <si>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</si>
  <si>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</si>
  <si>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</si>
  <si>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</si>
  <si>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</si>
  <si>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</si>
  <si>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</si>
  <si>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</si>
  <si>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</si>
  <si>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</si>
  <si>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</si>
  <si>
    <t>Carolina  Borgstrom</t>
  </si>
  <si>
    <t>Carolina.Borgstrom@nelincs.gov.uk</t>
  </si>
  <si>
    <t>HEAT NETWORKS PIPELINE: 2022 Q4</t>
  </si>
  <si>
    <t>Handforth Garden Village Heat Network</t>
  </si>
  <si>
    <t>Chilton Woods, Sudbury</t>
  </si>
  <si>
    <t>GTC Infrastructure Ltd</t>
  </si>
  <si>
    <t>Exeter Energy Network</t>
  </si>
  <si>
    <t>Exeter Energy Ltd</t>
  </si>
  <si>
    <t xml:space="preserve">Cranbrook Heat Network Expansion </t>
  </si>
  <si>
    <t>South Kilburn District Heating Network</t>
  </si>
  <si>
    <t>London Borough of Brent</t>
  </si>
  <si>
    <t xml:space="preserve">Heat pump: waste heat source </t>
  </si>
  <si>
    <t>SouthbankWestEnergyNetwork_FES</t>
  </si>
  <si>
    <t>James Caspell</t>
  </si>
  <si>
    <t>James.Caspell@rbkc.gov.uk</t>
  </si>
  <si>
    <t>Chamberlains Barn</t>
  </si>
  <si>
    <t>AW Geothermal Limited</t>
  </si>
  <si>
    <t>Bradford Energy Network</t>
  </si>
  <si>
    <t>Bradford Energy Limited</t>
  </si>
  <si>
    <t>Langarth Deep Geothermal Heat Network</t>
  </si>
  <si>
    <t>Cornwall Council</t>
  </si>
  <si>
    <t>Deep geothermal</t>
  </si>
  <si>
    <t>MyDMU Greenheat</t>
  </si>
  <si>
    <t>De Montfort University</t>
  </si>
  <si>
    <t xml:space="preserve">Cranbrook Town Centre </t>
  </si>
  <si>
    <t>E.ON UK PLC</t>
  </si>
  <si>
    <t xml:space="preserve">Goole District Energy Network </t>
  </si>
  <si>
    <t>Hull District Heat Network</t>
  </si>
  <si>
    <t>Hull City Council</t>
  </si>
  <si>
    <t>Huddersfield District Energy Network</t>
  </si>
  <si>
    <t>Lancaster University Net Zero</t>
  </si>
  <si>
    <t>Lancaster University Energy Services Ltd</t>
  </si>
  <si>
    <t>Welborne Garden Village - Buckland Development</t>
  </si>
  <si>
    <t>Last Mile Heat Limited</t>
  </si>
  <si>
    <t>Ben Smith</t>
  </si>
  <si>
    <t>ben.smith@eastriding.gov.uk</t>
  </si>
  <si>
    <t>Joe Callin</t>
  </si>
  <si>
    <t>joseph.callin@leeds.gov.uk</t>
  </si>
  <si>
    <t>TownCentreHN_FES</t>
  </si>
  <si>
    <t>Rochdale Metropolitan Borough Council</t>
  </si>
  <si>
    <t>Mark Bramah</t>
  </si>
  <si>
    <t>Mark.Bramah@Rochdale.Gov.uk</t>
  </si>
  <si>
    <t>Blackburn Meadows Heat Network Expansion</t>
  </si>
  <si>
    <t>E.ON UK plc</t>
  </si>
  <si>
    <t>East London Energy</t>
  </si>
  <si>
    <t>East London Energy Limited</t>
  </si>
  <si>
    <t xml:space="preserve">West King Street District Heat Network </t>
  </si>
  <si>
    <t>London Borough of Hammersmith &amp; Fulham</t>
  </si>
  <si>
    <t xml:space="preserve">Old Oak and Park Royal Energy Network </t>
  </si>
  <si>
    <t>OPDC</t>
  </si>
  <si>
    <t>Hull East Heat Network</t>
  </si>
  <si>
    <t>Vital Energi Utiltiies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</si>
</sst>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&quot;£&quot;#,##0.00_);\(&quot;£&quot;#,##0.00\)"/>
    <numFmt numFmtId="16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4" fontId="0" fillId="0" borderId="0" xfId="0" applyNumberFormat="1"/>
    <xf numFmtId="0" fontId="2" fillId="2" borderId="0" xfId="0" applyFont="1" applyFill="1"/>
    <xf numFmtId="0" fontId="0" fillId="0" borderId="0" xfId="0" applyAlignment="1">
      <alignment vertical="center"/>
    </xf>
    <xf numFmtId="2" fontId="0" fillId="3" borderId="1" xfId="0" applyNumberFormat="1" applyFill="1" applyBorder="1"/>
    <xf numFmtId="2" fontId="0" fillId="0" borderId="0" xfId="0" applyNumberFormat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8" fontId="5" fillId="0" borderId="0" xfId="0" applyNumberFormat="1" applyFont="1"/>
    <xf numFmtId="4" fontId="0" fillId="0" borderId="0" xfId="0" applyNumberFormat="1"/>
    <xf numFmtId="0" fontId="2" fillId="4" borderId="0" xfId="0" applyFont="1" applyFill="1"/>
    <xf numFmtId="0" fontId="2" fillId="2" borderId="0" xfId="0" applyFont="1" applyFill="1" applyAlignment="1">
      <alignment wrapText="1"/>
    </xf>
    <xf numFmtId="0" fontId="6" fillId="5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10" fontId="0" fillId="0" borderId="0" xfId="1" applyNumberFormat="1" applyFont="1" applyAlignment="1">
      <alignment horizontal="right"/>
    </xf>
    <xf numFmtId="165" fontId="2" fillId="4" borderId="0" xfId="0" applyNumberFormat="1" applyFont="1" applyFill="1"/>
    <xf numFmtId="0" fontId="2" fillId="0" borderId="0" xfId="0" applyFont="1"/>
    <xf numFmtId="0" fontId="5" fillId="6" borderId="0" xfId="0" applyFont="1" applyFill="1"/>
    <xf numFmtId="0" fontId="2" fillId="2" borderId="0" xfId="0" applyFont="1" applyFill="1" applyAlignment="1">
      <alignment horizontal="right" wrapText="1"/>
    </xf>
    <xf numFmtId="0" fontId="2" fillId="4" borderId="0" xfId="0" applyFont="1" applyFill="1" applyAlignment="1">
      <alignment horizontal="right"/>
    </xf>
    <xf numFmtId="0" fontId="0" fillId="0" borderId="0" xfId="0" applyAlignment="1">
      <alignment horizontal="right"/>
    </xf>
    <xf numFmtId="10" fontId="5" fillId="0" borderId="0" xfId="1" applyNumberFormat="1" applyFont="1" applyAlignment="1">
      <alignment horizontal="right"/>
    </xf>
    <xf numFmtId="0" fontId="2" fillId="0" borderId="0" xfId="0" applyFont="1" applyAlignment="1">
      <alignment horizontal="right"/>
    </xf>
    <xf numFmtId="10" fontId="0" fillId="0" borderId="0" xfId="0" applyNumberFormat="1" applyAlignment="1">
      <alignment horizontal="right"/>
    </xf>
    <xf numFmtId="10" fontId="2" fillId="4" borderId="0" xfId="0" applyNumberFormat="1" applyFont="1" applyFill="1" applyAlignment="1">
      <alignment horizontal="right"/>
    </xf>
    <xf numFmtId="4" fontId="2" fillId="2" borderId="0" xfId="1" applyNumberFormat="1" applyFont="1" applyFill="1" applyAlignment="1">
      <alignment wrapText="1"/>
    </xf>
    <xf numFmtId="4" fontId="2" fillId="4" borderId="0" xfId="1" applyNumberFormat="1" applyFont="1" applyFill="1"/>
    <xf numFmtId="4" fontId="0" fillId="0" borderId="0" xfId="1" applyNumberFormat="1" applyFont="1"/>
    <xf numFmtId="4" fontId="5" fillId="0" borderId="0" xfId="0" applyNumberFormat="1" applyFont="1"/>
    <xf numFmtId="4" fontId="2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15AB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2023 Q2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42-4D38-8B73-B1E6EE135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42-4D38-8B73-B1E6EE135D7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42-4D38-8B73-B1E6EE135D7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42-4D38-8B73-B1E6EE135D7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42-4D38-8B73-B1E6EE135D7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42-4D38-8B73-B1E6EE135D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315.18208299999998</c:v>
                </c:pt>
                <c:pt idx="1">
                  <c:v>443.69</c:v>
                </c:pt>
                <c:pt idx="2">
                  <c:v>1234.2393306900001</c:v>
                </c:pt>
                <c:pt idx="3">
                  <c:v>129.05000000000001</c:v>
                </c:pt>
                <c:pt idx="4">
                  <c:v>593.71</c:v>
                </c:pt>
                <c:pt idx="5">
                  <c:v>39.959999999999994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42-4D38-8B73-B1E6EE135D7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C4295D3-6D85-4B43-B5B3-C4A984F77B7F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HN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Head of Commercial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307242</xdr:colOff>
      <xdr:row>1</xdr:row>
      <xdr:rowOff>95166</xdr:rowOff>
    </xdr:from>
    <xdr:to>
      <xdr:col>2</xdr:col>
      <xdr:colOff>569058</xdr:colOff>
      <xdr:row>6</xdr:row>
      <xdr:rowOff>32319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A5ED3CE-3D05-7998-DD61-2766B4E85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242" y="283224"/>
          <a:ext cx="1482970" cy="8774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53A1F-85A8-437C-886A-CB649929B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eisgov.sharepoint.com/sites/HNDU-OS-Other/Shared%20Documents/Other/HNDU%20Pipeline/2023%20Q2/Draft/Extract%20Summary%20non%20active.xlsx" TargetMode="External"/><Relationship Id="rId1" Type="http://schemas.openxmlformats.org/officeDocument/2006/relationships/externalLinkPath" Target="https://beisgov.sharepoint.com/sites/HNDU-OS-Other/Shared%20Documents/Other/HNDU%20Pipeline/2023%20Q2/Draft/Extract%20Summary%20non%20ac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</sheetNames>
    <sheetDataSet>
      <sheetData sheetId="0">
        <row r="2">
          <cell r="A2" t="str">
            <v>Alternative heat sources_DPD</v>
          </cell>
        </row>
        <row r="3">
          <cell r="A3" t="str">
            <v>Town Centre Hub_DPD</v>
          </cell>
        </row>
        <row r="4">
          <cell r="A4" t="str">
            <v>Lillyhall Hub_FES</v>
          </cell>
        </row>
        <row r="5">
          <cell r="A5" t="str">
            <v>Barnsley Civic Quarter_FES</v>
          </cell>
        </row>
        <row r="6">
          <cell r="A6" t="str">
            <v>Barnsley Town Centre Civic Quarter</v>
          </cell>
        </row>
        <row r="7">
          <cell r="A7" t="str">
            <v>Basingstoke_FES</v>
          </cell>
        </row>
        <row r="8">
          <cell r="A8" t="str">
            <v>Castle Lane East Network_FES</v>
          </cell>
        </row>
        <row r="9">
          <cell r="A9" t="str">
            <v>Rookery South - Scenario 3_FES</v>
          </cell>
        </row>
        <row r="10">
          <cell r="A10" t="str">
            <v>Rookery South - Scenario 2_FES</v>
          </cell>
        </row>
        <row r="11">
          <cell r="A11" t="str">
            <v>Rookery South - Scenario 1_FES</v>
          </cell>
        </row>
        <row r="12">
          <cell r="A12" t="str">
            <v>IcknieldSohoLoop&amp;SmethwickGas CHP/WSHP_MAP</v>
          </cell>
        </row>
        <row r="13">
          <cell r="A13" t="str">
            <v>Langley &amp; Peddimore_FES</v>
          </cell>
        </row>
        <row r="14">
          <cell r="A14" t="str">
            <v>Daisyfield_MAP</v>
          </cell>
        </row>
        <row r="15">
          <cell r="A15" t="str">
            <v>Blackburn Town Centre_MAP</v>
          </cell>
        </row>
        <row r="16">
          <cell r="A16" t="str">
            <v>Shadsworth Industrial Estate_MAP</v>
          </cell>
        </row>
        <row r="17">
          <cell r="A17" t="str">
            <v>Bradford Civic Quarter_FES</v>
          </cell>
        </row>
        <row r="18">
          <cell r="A18" t="str">
            <v>Bury Town Cenre_FES</v>
          </cell>
        </row>
        <row r="19">
          <cell r="A19" t="str">
            <v>South Halifax</v>
          </cell>
        </row>
        <row r="20">
          <cell r="A20" t="str">
            <v>Cherwell - Bicester EcoTown_FES</v>
          </cell>
        </row>
        <row r="21">
          <cell r="A21" t="str">
            <v>Manor Royal _ Industrial and business area_MAP</v>
          </cell>
        </row>
        <row r="22">
          <cell r="A22" t="str">
            <v>Manor Royal_Fleming Way and Manor Royal Road_MAP</v>
          </cell>
        </row>
        <row r="23">
          <cell r="A23" t="str">
            <v>Clay Cross_MAP</v>
          </cell>
        </row>
        <row r="24">
          <cell r="A24" t="str">
            <v>Matlock_MAP</v>
          </cell>
        </row>
        <row r="25">
          <cell r="A25" t="str">
            <v>Chesterfield_MAP</v>
          </cell>
        </row>
        <row r="26">
          <cell r="A26" t="str">
            <v>Exeter City Centre_DPD</v>
          </cell>
        </row>
        <row r="27">
          <cell r="A27" t="str">
            <v>Flint Town_MAP</v>
          </cell>
        </row>
        <row r="28">
          <cell r="A28" t="str">
            <v>Northop Road_MAP</v>
          </cell>
        </row>
        <row r="29">
          <cell r="A29" t="str">
            <v>Nicholson Road_MAP</v>
          </cell>
        </row>
        <row r="30">
          <cell r="A30" t="str">
            <v>Maidstone Heat Energy Networks</v>
          </cell>
        </row>
        <row r="31">
          <cell r="A31" t="str">
            <v>Cultural Quarter_FES</v>
          </cell>
        </row>
        <row r="32">
          <cell r="A32" t="str">
            <v>Waterside_FES</v>
          </cell>
        </row>
        <row r="33">
          <cell r="A33" t="str">
            <v>County Hall site at Glenfield_FES</v>
          </cell>
        </row>
        <row r="34">
          <cell r="A34" t="str">
            <v>New Cross Heat Network_FES</v>
          </cell>
        </row>
        <row r="35">
          <cell r="A35" t="str">
            <v>North Peckham_MAP</v>
          </cell>
        </row>
        <row r="36">
          <cell r="A36" t="str">
            <v>Manchester Science Park_FES</v>
          </cell>
        </row>
        <row r="37">
          <cell r="A37" t="str">
            <v>Killingworth Moor_MAP</v>
          </cell>
        </row>
        <row r="38">
          <cell r="A38" t="str">
            <v>Northallerton town centre_MAP</v>
          </cell>
        </row>
        <row r="39">
          <cell r="A39" t="str">
            <v>Oldham_Ambient Loop_MWSHP_ASHP_Scenario 5A_FES</v>
          </cell>
        </row>
        <row r="40">
          <cell r="A40" t="str">
            <v>Oxford City Centre_FES</v>
          </cell>
        </row>
        <row r="41">
          <cell r="A41" t="str">
            <v>Oxford Headington_FES</v>
          </cell>
        </row>
        <row r="42">
          <cell r="A42" t="str">
            <v>Poole - Twin Sails East_FES</v>
          </cell>
        </row>
        <row r="43">
          <cell r="A43" t="str">
            <v>Greenwich Power Station District Heat Network_FES</v>
          </cell>
        </row>
        <row r="44">
          <cell r="A44" t="str">
            <v>Charlestown_FES</v>
          </cell>
        </row>
        <row r="45">
          <cell r="A45" t="str">
            <v>Smethwick_DPD</v>
          </cell>
        </row>
        <row r="46">
          <cell r="A46" t="str">
            <v>South Bank_FES</v>
          </cell>
        </row>
        <row r="47">
          <cell r="A47" t="str">
            <v>Central Redcar_FES</v>
          </cell>
        </row>
        <row r="48">
          <cell r="A48" t="str">
            <v>Castleford C6 Development_MAP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AFB9-145E-4A9C-88C5-CE2708328A9C}">
  <dimension ref="A1"/>
  <sheetViews>
    <sheetView showGridLines="0" tabSelected="1" zoomScale="80" zoomScaleNormal="80" workbookViewId="0"/>
  </sheetViews>
  <sheetFormatPr defaultRowHeight="14.75" x14ac:dyDescent="0.7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76060-DCA9-47D4-97AC-FEE53333358E}">
  <dimension ref="A1:U156"/>
  <sheetViews>
    <sheetView showGridLines="0" workbookViewId="0">
      <pane ySplit="1" topLeftCell="A2" activePane="bottomLeft" state="frozen"/>
      <selection pane="bottomLeft" activeCell="N51" sqref="N51"/>
    </sheetView>
  </sheetViews>
  <sheetFormatPr defaultRowHeight="14.75" x14ac:dyDescent="0.75"/>
  <cols>
    <col min="1" max="1" width="51" bestFit="1" customWidth="1"/>
    <col min="2" max="2" width="27.76953125" bestFit="1" customWidth="1"/>
    <col min="8" max="8" width="8.7265625" style="11"/>
    <col min="9" max="9" width="8.76953125" style="23"/>
    <col min="13" max="13" width="12.54296875" bestFit="1" customWidth="1"/>
    <col min="14" max="14" width="30.31640625" bestFit="1" customWidth="1"/>
  </cols>
  <sheetData>
    <row r="1" spans="1:19" s="15" customFormat="1" ht="73.75" x14ac:dyDescent="0.7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28" t="s">
        <v>7</v>
      </c>
      <c r="I1" s="21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14</v>
      </c>
      <c r="Q1" s="13" t="s">
        <v>15</v>
      </c>
      <c r="R1" s="14" t="s">
        <v>16</v>
      </c>
      <c r="S1" s="13" t="s">
        <v>17</v>
      </c>
    </row>
    <row r="3" spans="1:19" x14ac:dyDescent="0.75">
      <c r="A3" s="12" t="s">
        <v>18</v>
      </c>
      <c r="B3" s="12"/>
      <c r="C3" s="12"/>
      <c r="D3" s="12"/>
      <c r="E3" s="12"/>
      <c r="F3" s="12"/>
      <c r="G3" s="12"/>
      <c r="H3" s="29"/>
      <c r="I3" s="2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x14ac:dyDescent="0.75">
      <c r="H4" s="30"/>
    </row>
    <row r="5" spans="1:19" x14ac:dyDescent="0.75">
      <c r="A5" t="s">
        <v>19</v>
      </c>
      <c r="B5" t="s">
        <v>20</v>
      </c>
      <c r="G5">
        <v>4.2</v>
      </c>
      <c r="H5" s="11">
        <v>2.9893999999999998</v>
      </c>
      <c r="I5" s="17">
        <v>5.1499999999999997E-2</v>
      </c>
      <c r="J5">
        <v>2020</v>
      </c>
      <c r="K5">
        <v>2020</v>
      </c>
      <c r="L5">
        <v>2020</v>
      </c>
      <c r="N5" t="s">
        <v>21</v>
      </c>
      <c r="Q5" t="s">
        <v>22</v>
      </c>
      <c r="S5">
        <v>2019</v>
      </c>
    </row>
    <row r="6" spans="1:19" x14ac:dyDescent="0.75">
      <c r="A6" t="s">
        <v>23</v>
      </c>
      <c r="B6" t="s">
        <v>24</v>
      </c>
      <c r="G6">
        <v>8.06</v>
      </c>
      <c r="H6" s="11">
        <v>13.888</v>
      </c>
      <c r="I6" s="24" t="s">
        <v>25</v>
      </c>
      <c r="J6">
        <v>2020</v>
      </c>
      <c r="K6">
        <v>2020</v>
      </c>
      <c r="L6">
        <v>2020</v>
      </c>
      <c r="N6" t="s">
        <v>21</v>
      </c>
      <c r="Q6" t="s">
        <v>22</v>
      </c>
      <c r="S6">
        <v>2019</v>
      </c>
    </row>
    <row r="7" spans="1:19" x14ac:dyDescent="0.75">
      <c r="A7" t="s">
        <v>26</v>
      </c>
      <c r="B7" t="s">
        <v>24</v>
      </c>
      <c r="G7">
        <v>18.149999999999999</v>
      </c>
      <c r="H7" s="11">
        <v>14.36</v>
      </c>
      <c r="I7" s="17">
        <v>5.8999999999999997E-2</v>
      </c>
      <c r="J7">
        <v>2020</v>
      </c>
      <c r="K7">
        <v>2020</v>
      </c>
      <c r="L7">
        <v>2020</v>
      </c>
      <c r="N7" t="s">
        <v>21</v>
      </c>
      <c r="Q7" t="s">
        <v>27</v>
      </c>
      <c r="S7">
        <v>2019</v>
      </c>
    </row>
    <row r="8" spans="1:19" x14ac:dyDescent="0.75">
      <c r="A8" t="s">
        <v>28</v>
      </c>
      <c r="B8" t="s">
        <v>29</v>
      </c>
      <c r="G8">
        <v>12.17</v>
      </c>
      <c r="H8" s="11">
        <v>4.6119000000000003</v>
      </c>
      <c r="I8" s="17">
        <v>5.6899999999999999E-2</v>
      </c>
      <c r="J8">
        <v>2020</v>
      </c>
      <c r="K8">
        <v>2021</v>
      </c>
      <c r="L8">
        <v>2022</v>
      </c>
      <c r="N8" t="s">
        <v>21</v>
      </c>
      <c r="Q8" t="s">
        <v>30</v>
      </c>
      <c r="S8">
        <v>2019</v>
      </c>
    </row>
    <row r="9" spans="1:19" x14ac:dyDescent="0.75">
      <c r="A9" t="s">
        <v>31</v>
      </c>
      <c r="B9" t="s">
        <v>32</v>
      </c>
      <c r="G9">
        <v>15.63</v>
      </c>
      <c r="H9" s="11">
        <v>34.5</v>
      </c>
      <c r="I9" s="17">
        <v>0.04</v>
      </c>
      <c r="J9">
        <v>2022</v>
      </c>
      <c r="K9">
        <v>2024</v>
      </c>
      <c r="L9">
        <v>2024</v>
      </c>
      <c r="N9" t="s">
        <v>33</v>
      </c>
      <c r="Q9" t="s">
        <v>34</v>
      </c>
      <c r="S9">
        <v>2019</v>
      </c>
    </row>
    <row r="10" spans="1:19" x14ac:dyDescent="0.75">
      <c r="A10" s="16" t="s">
        <v>35</v>
      </c>
      <c r="B10" s="16" t="s">
        <v>36</v>
      </c>
      <c r="C10" s="16">
        <v>5.27</v>
      </c>
      <c r="D10" s="16">
        <v>0</v>
      </c>
      <c r="E10" s="16">
        <v>0</v>
      </c>
      <c r="F10" s="16">
        <v>0</v>
      </c>
      <c r="G10" s="16">
        <v>5.27</v>
      </c>
      <c r="H10" s="31"/>
      <c r="I10" s="24">
        <v>0.03</v>
      </c>
      <c r="J10" s="16">
        <v>2019</v>
      </c>
      <c r="K10" s="16">
        <v>2020</v>
      </c>
      <c r="L10" s="16">
        <v>2022</v>
      </c>
      <c r="M10" s="16">
        <v>2024</v>
      </c>
      <c r="N10" s="16" t="s">
        <v>37</v>
      </c>
      <c r="O10" s="16"/>
      <c r="P10" s="16"/>
      <c r="Q10" s="16" t="s">
        <v>22</v>
      </c>
      <c r="R10" s="16" t="s">
        <v>38</v>
      </c>
      <c r="S10" s="16">
        <v>2022</v>
      </c>
    </row>
    <row r="11" spans="1:19" x14ac:dyDescent="0.75">
      <c r="A11" t="s">
        <v>39</v>
      </c>
      <c r="B11" t="s">
        <v>40</v>
      </c>
      <c r="G11">
        <v>18.7</v>
      </c>
      <c r="H11" s="11">
        <v>7.2329999999999997</v>
      </c>
      <c r="I11" s="17">
        <v>5.7000000000000002E-2</v>
      </c>
      <c r="J11">
        <v>2020</v>
      </c>
      <c r="K11">
        <v>2022</v>
      </c>
      <c r="L11">
        <v>2023</v>
      </c>
      <c r="N11" t="s">
        <v>21</v>
      </c>
      <c r="Q11" t="s">
        <v>41</v>
      </c>
      <c r="S11">
        <v>2020</v>
      </c>
    </row>
    <row r="12" spans="1:19" x14ac:dyDescent="0.75">
      <c r="A12" t="s">
        <v>42</v>
      </c>
      <c r="B12" t="s">
        <v>43</v>
      </c>
      <c r="G12">
        <v>15.6</v>
      </c>
      <c r="H12" s="11">
        <v>12.4</v>
      </c>
      <c r="I12" s="17">
        <v>1.5100000000000001E-2</v>
      </c>
      <c r="J12">
        <v>2020</v>
      </c>
      <c r="K12">
        <v>2021</v>
      </c>
      <c r="L12">
        <v>2022</v>
      </c>
      <c r="N12" t="s">
        <v>33</v>
      </c>
      <c r="Q12" t="s">
        <v>41</v>
      </c>
      <c r="S12">
        <v>2019</v>
      </c>
    </row>
    <row r="13" spans="1:19" x14ac:dyDescent="0.75">
      <c r="A13" t="s">
        <v>44</v>
      </c>
      <c r="B13" t="s">
        <v>45</v>
      </c>
      <c r="G13">
        <v>5.3</v>
      </c>
      <c r="H13" s="11">
        <v>27.1</v>
      </c>
      <c r="I13" s="24" t="s">
        <v>25</v>
      </c>
      <c r="J13">
        <v>2019</v>
      </c>
      <c r="K13">
        <v>2019</v>
      </c>
      <c r="L13">
        <v>2021</v>
      </c>
      <c r="N13" t="s">
        <v>33</v>
      </c>
      <c r="Q13" t="s">
        <v>34</v>
      </c>
      <c r="S13">
        <v>2019</v>
      </c>
    </row>
    <row r="14" spans="1:19" x14ac:dyDescent="0.75">
      <c r="A14" t="s">
        <v>46</v>
      </c>
      <c r="B14" t="s">
        <v>47</v>
      </c>
      <c r="H14" s="11">
        <v>32.4</v>
      </c>
      <c r="I14" s="17">
        <v>5.8599999999999999E-2</v>
      </c>
      <c r="J14">
        <v>2020</v>
      </c>
      <c r="K14">
        <v>2020</v>
      </c>
      <c r="L14">
        <v>2020</v>
      </c>
      <c r="N14" t="s">
        <v>33</v>
      </c>
      <c r="Q14" t="s">
        <v>22</v>
      </c>
      <c r="S14">
        <v>2019</v>
      </c>
    </row>
    <row r="15" spans="1:19" x14ac:dyDescent="0.75">
      <c r="A15" t="s">
        <v>48</v>
      </c>
      <c r="B15" t="s">
        <v>49</v>
      </c>
      <c r="G15">
        <v>34.4</v>
      </c>
      <c r="H15" s="11">
        <v>44</v>
      </c>
      <c r="I15" s="17">
        <v>9.0899999999999995E-2</v>
      </c>
      <c r="J15">
        <v>2020</v>
      </c>
      <c r="K15">
        <v>2020</v>
      </c>
      <c r="L15">
        <v>2022</v>
      </c>
      <c r="N15" t="s">
        <v>33</v>
      </c>
      <c r="Q15" t="s">
        <v>34</v>
      </c>
      <c r="S15">
        <v>2020</v>
      </c>
    </row>
    <row r="16" spans="1:19" x14ac:dyDescent="0.75">
      <c r="A16" t="s">
        <v>50</v>
      </c>
      <c r="B16" t="s">
        <v>51</v>
      </c>
      <c r="G16">
        <v>48.65</v>
      </c>
      <c r="H16" s="11">
        <v>42.777500000000003</v>
      </c>
      <c r="I16" s="17">
        <v>8.14E-2</v>
      </c>
      <c r="K16">
        <v>2023</v>
      </c>
      <c r="L16">
        <v>2024</v>
      </c>
      <c r="N16" t="s">
        <v>33</v>
      </c>
      <c r="Q16" t="s">
        <v>34</v>
      </c>
      <c r="S16">
        <v>2020</v>
      </c>
    </row>
    <row r="17" spans="1:19" x14ac:dyDescent="0.75">
      <c r="A17" t="s">
        <v>52</v>
      </c>
      <c r="B17" t="s">
        <v>53</v>
      </c>
      <c r="H17" s="11">
        <v>69.547799999999995</v>
      </c>
      <c r="I17" s="17"/>
      <c r="J17">
        <v>2022</v>
      </c>
      <c r="K17">
        <v>2020</v>
      </c>
      <c r="L17">
        <v>2021</v>
      </c>
      <c r="N17" t="s">
        <v>21</v>
      </c>
      <c r="Q17" t="s">
        <v>22</v>
      </c>
      <c r="S17">
        <v>2020</v>
      </c>
    </row>
    <row r="18" spans="1:19" x14ac:dyDescent="0.75">
      <c r="A18" t="s">
        <v>54</v>
      </c>
      <c r="B18" t="s">
        <v>55</v>
      </c>
      <c r="G18">
        <v>6</v>
      </c>
      <c r="H18" s="11">
        <v>10.8597</v>
      </c>
      <c r="I18" s="17">
        <v>4.8000000000000001E-2</v>
      </c>
      <c r="J18">
        <v>2020</v>
      </c>
      <c r="K18">
        <v>2021</v>
      </c>
      <c r="L18">
        <v>2021</v>
      </c>
      <c r="N18" t="s">
        <v>33</v>
      </c>
      <c r="Q18" t="s">
        <v>56</v>
      </c>
      <c r="S18">
        <v>2020</v>
      </c>
    </row>
    <row r="19" spans="1:19" x14ac:dyDescent="0.75">
      <c r="A19" t="s">
        <v>57</v>
      </c>
      <c r="B19" t="s">
        <v>58</v>
      </c>
      <c r="H19" s="11">
        <v>7.3</v>
      </c>
      <c r="I19" s="17"/>
      <c r="J19">
        <v>2020</v>
      </c>
      <c r="K19">
        <v>2019</v>
      </c>
      <c r="L19">
        <v>2020</v>
      </c>
      <c r="N19" t="s">
        <v>33</v>
      </c>
      <c r="Q19" t="s">
        <v>59</v>
      </c>
      <c r="S19">
        <v>2020</v>
      </c>
    </row>
    <row r="20" spans="1:19" x14ac:dyDescent="0.75">
      <c r="A20" t="s">
        <v>60</v>
      </c>
      <c r="B20" t="s">
        <v>61</v>
      </c>
      <c r="G20">
        <v>18.39</v>
      </c>
      <c r="H20" s="11">
        <v>12.914899999999999</v>
      </c>
      <c r="I20" s="17">
        <v>6.3899999999999998E-2</v>
      </c>
      <c r="J20">
        <v>2020</v>
      </c>
      <c r="K20">
        <v>2021</v>
      </c>
      <c r="L20">
        <v>2024</v>
      </c>
      <c r="N20" t="s">
        <v>21</v>
      </c>
      <c r="Q20" t="s">
        <v>62</v>
      </c>
      <c r="S20">
        <v>2019</v>
      </c>
    </row>
    <row r="21" spans="1:19" x14ac:dyDescent="0.75">
      <c r="A21" t="s">
        <v>64</v>
      </c>
      <c r="B21" t="s">
        <v>65</v>
      </c>
      <c r="H21" s="11">
        <v>30</v>
      </c>
      <c r="I21" s="17">
        <v>5.9200000000000003E-2</v>
      </c>
      <c r="J21">
        <v>2020</v>
      </c>
      <c r="K21">
        <v>2021</v>
      </c>
      <c r="L21">
        <v>2022</v>
      </c>
      <c r="N21" t="s">
        <v>21</v>
      </c>
      <c r="Q21" t="s">
        <v>34</v>
      </c>
      <c r="S21">
        <v>2020</v>
      </c>
    </row>
    <row r="22" spans="1:19" x14ac:dyDescent="0.75">
      <c r="G22" s="1"/>
      <c r="H22" s="30"/>
    </row>
    <row r="23" spans="1:19" x14ac:dyDescent="0.75">
      <c r="A23" s="12" t="s">
        <v>66</v>
      </c>
      <c r="B23" s="12"/>
      <c r="C23" s="12"/>
      <c r="D23" s="12"/>
      <c r="E23" s="12"/>
      <c r="F23" s="12"/>
      <c r="G23" s="12"/>
      <c r="H23" s="29"/>
      <c r="I23" s="2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x14ac:dyDescent="0.75">
      <c r="H24" s="30"/>
    </row>
    <row r="25" spans="1:19" x14ac:dyDescent="0.75">
      <c r="A25" t="s">
        <v>67</v>
      </c>
      <c r="B25" t="s">
        <v>68</v>
      </c>
      <c r="G25">
        <v>20.89</v>
      </c>
      <c r="H25" s="11">
        <v>26.623999999999999</v>
      </c>
      <c r="I25" s="17">
        <v>7.2900000000000006E-2</v>
      </c>
      <c r="J25">
        <v>2022</v>
      </c>
      <c r="K25">
        <v>2023</v>
      </c>
      <c r="L25">
        <v>2023</v>
      </c>
      <c r="N25" t="s">
        <v>21</v>
      </c>
      <c r="O25" t="s">
        <v>69</v>
      </c>
      <c r="P25" t="s">
        <v>70</v>
      </c>
      <c r="Q25" t="s">
        <v>71</v>
      </c>
      <c r="S25">
        <v>2022</v>
      </c>
    </row>
    <row r="26" spans="1:19" x14ac:dyDescent="0.75">
      <c r="A26" t="s">
        <v>72</v>
      </c>
      <c r="B26" t="s">
        <v>73</v>
      </c>
      <c r="G26">
        <v>20.79</v>
      </c>
      <c r="H26" s="11">
        <v>64.180999999999997</v>
      </c>
      <c r="I26" s="17">
        <v>7.9500000000000001E-2</v>
      </c>
      <c r="L26">
        <v>2023</v>
      </c>
      <c r="N26" t="s">
        <v>21</v>
      </c>
      <c r="Q26" t="s">
        <v>34</v>
      </c>
      <c r="S26">
        <v>2019</v>
      </c>
    </row>
    <row r="27" spans="1:19" x14ac:dyDescent="0.75">
      <c r="A27" t="s">
        <v>74</v>
      </c>
      <c r="B27" t="s">
        <v>75</v>
      </c>
      <c r="G27">
        <v>47.14</v>
      </c>
      <c r="H27" s="11">
        <v>14.359</v>
      </c>
      <c r="I27" s="17"/>
      <c r="J27">
        <v>2022</v>
      </c>
      <c r="K27">
        <v>2022</v>
      </c>
      <c r="L27">
        <v>2023</v>
      </c>
      <c r="N27" t="s">
        <v>21</v>
      </c>
      <c r="Q27" t="s">
        <v>71</v>
      </c>
      <c r="S27">
        <v>2020</v>
      </c>
    </row>
    <row r="28" spans="1:19" x14ac:dyDescent="0.75">
      <c r="A28" t="s">
        <v>76</v>
      </c>
      <c r="B28" t="s">
        <v>43</v>
      </c>
      <c r="H28" s="11">
        <v>5.9150999999999998</v>
      </c>
      <c r="I28" s="17"/>
      <c r="J28">
        <v>2022</v>
      </c>
      <c r="K28">
        <v>2022</v>
      </c>
      <c r="L28">
        <v>2023</v>
      </c>
      <c r="N28" t="s">
        <v>33</v>
      </c>
      <c r="Q28" t="s">
        <v>41</v>
      </c>
      <c r="S28">
        <v>2021</v>
      </c>
    </row>
    <row r="29" spans="1:19" x14ac:dyDescent="0.75">
      <c r="A29" t="s">
        <v>77</v>
      </c>
      <c r="B29" t="s">
        <v>78</v>
      </c>
      <c r="G29">
        <v>32.47</v>
      </c>
      <c r="H29" s="11">
        <v>43.973999999999997</v>
      </c>
      <c r="I29" s="17">
        <v>5.62E-2</v>
      </c>
      <c r="J29">
        <v>2022</v>
      </c>
      <c r="K29">
        <v>2023</v>
      </c>
      <c r="L29">
        <v>2024</v>
      </c>
      <c r="N29" t="s">
        <v>21</v>
      </c>
      <c r="Q29" t="s">
        <v>34</v>
      </c>
      <c r="S29">
        <v>2019</v>
      </c>
    </row>
    <row r="30" spans="1:19" x14ac:dyDescent="0.75">
      <c r="A30" t="s">
        <v>79</v>
      </c>
      <c r="B30" t="s">
        <v>78</v>
      </c>
      <c r="G30">
        <v>33.89</v>
      </c>
      <c r="H30" s="11">
        <v>36.238999999999997</v>
      </c>
      <c r="I30" s="17">
        <v>5.5399999999999998E-2</v>
      </c>
      <c r="J30">
        <v>2022</v>
      </c>
      <c r="K30">
        <v>2023</v>
      </c>
      <c r="L30">
        <v>2025</v>
      </c>
      <c r="N30" t="s">
        <v>21</v>
      </c>
      <c r="Q30" t="s">
        <v>34</v>
      </c>
      <c r="S30">
        <v>2021</v>
      </c>
    </row>
    <row r="31" spans="1:19" x14ac:dyDescent="0.75">
      <c r="A31" t="s">
        <v>80</v>
      </c>
      <c r="B31" t="s">
        <v>81</v>
      </c>
      <c r="H31" s="11">
        <v>56</v>
      </c>
      <c r="I31" s="17"/>
      <c r="J31">
        <v>2022</v>
      </c>
      <c r="K31">
        <v>2023</v>
      </c>
      <c r="L31">
        <v>2024</v>
      </c>
      <c r="N31" t="s">
        <v>21</v>
      </c>
      <c r="Q31" t="s">
        <v>82</v>
      </c>
      <c r="S31">
        <v>2022</v>
      </c>
    </row>
    <row r="32" spans="1:19" x14ac:dyDescent="0.75">
      <c r="A32" t="s">
        <v>83</v>
      </c>
      <c r="B32" t="s">
        <v>58</v>
      </c>
      <c r="H32" s="11">
        <v>16.079999999999998</v>
      </c>
      <c r="I32" s="17"/>
      <c r="J32">
        <v>2022</v>
      </c>
      <c r="K32">
        <v>2022</v>
      </c>
      <c r="L32">
        <v>2023</v>
      </c>
      <c r="N32" t="s">
        <v>21</v>
      </c>
      <c r="Q32" t="s">
        <v>84</v>
      </c>
      <c r="S32">
        <v>2021</v>
      </c>
    </row>
    <row r="33" spans="1:19" x14ac:dyDescent="0.75">
      <c r="A33" t="s">
        <v>85</v>
      </c>
      <c r="B33" t="s">
        <v>86</v>
      </c>
      <c r="H33" s="11">
        <v>43.915999999999997</v>
      </c>
      <c r="I33" s="17"/>
      <c r="J33">
        <v>2020</v>
      </c>
      <c r="K33">
        <v>2022</v>
      </c>
      <c r="L33">
        <v>2024</v>
      </c>
      <c r="N33" t="s">
        <v>21</v>
      </c>
      <c r="Q33" t="s">
        <v>34</v>
      </c>
      <c r="S33">
        <v>2019</v>
      </c>
    </row>
    <row r="34" spans="1:19" x14ac:dyDescent="0.75">
      <c r="A34" t="s">
        <v>87</v>
      </c>
      <c r="B34" t="s">
        <v>88</v>
      </c>
      <c r="H34" s="11">
        <v>6.944</v>
      </c>
      <c r="I34" s="17"/>
      <c r="J34">
        <v>2021</v>
      </c>
      <c r="K34">
        <v>2022</v>
      </c>
      <c r="L34">
        <v>2023</v>
      </c>
      <c r="N34" t="s">
        <v>33</v>
      </c>
      <c r="Q34" t="s">
        <v>89</v>
      </c>
      <c r="S34">
        <v>2021</v>
      </c>
    </row>
    <row r="35" spans="1:19" x14ac:dyDescent="0.75">
      <c r="A35" t="s">
        <v>90</v>
      </c>
      <c r="B35" t="s">
        <v>91</v>
      </c>
      <c r="G35">
        <v>19.21</v>
      </c>
      <c r="H35" s="11">
        <v>27.678000000000001</v>
      </c>
      <c r="I35" s="17">
        <v>5.96E-2</v>
      </c>
      <c r="J35">
        <v>2021</v>
      </c>
      <c r="K35">
        <v>2022</v>
      </c>
      <c r="L35">
        <v>2024</v>
      </c>
      <c r="N35" t="s">
        <v>33</v>
      </c>
      <c r="Q35" t="s">
        <v>22</v>
      </c>
      <c r="S35">
        <v>2021</v>
      </c>
    </row>
    <row r="36" spans="1:19" x14ac:dyDescent="0.75">
      <c r="A36" t="s">
        <v>92</v>
      </c>
      <c r="B36" t="s">
        <v>93</v>
      </c>
      <c r="G36">
        <v>28.86</v>
      </c>
      <c r="H36" s="11">
        <v>64.128</v>
      </c>
      <c r="I36" s="24" t="s">
        <v>25</v>
      </c>
      <c r="J36">
        <v>2022</v>
      </c>
      <c r="K36">
        <v>2022</v>
      </c>
      <c r="L36">
        <v>2023</v>
      </c>
      <c r="N36" t="s">
        <v>21</v>
      </c>
      <c r="Q36" t="s">
        <v>34</v>
      </c>
      <c r="S36">
        <v>2021</v>
      </c>
    </row>
    <row r="37" spans="1:19" x14ac:dyDescent="0.75">
      <c r="A37" t="s">
        <v>94</v>
      </c>
      <c r="B37" t="s">
        <v>95</v>
      </c>
      <c r="G37">
        <v>71.5</v>
      </c>
      <c r="H37" s="11">
        <v>40.134999999999998</v>
      </c>
      <c r="I37" s="17">
        <v>9.4299999999999995E-2</v>
      </c>
      <c r="J37">
        <v>2022</v>
      </c>
      <c r="K37">
        <v>2023</v>
      </c>
      <c r="L37">
        <v>2023</v>
      </c>
      <c r="N37" t="s">
        <v>21</v>
      </c>
      <c r="O37" t="s">
        <v>96</v>
      </c>
      <c r="P37" t="s">
        <v>97</v>
      </c>
      <c r="Q37" t="s">
        <v>34</v>
      </c>
      <c r="S37">
        <v>2022</v>
      </c>
    </row>
    <row r="38" spans="1:19" x14ac:dyDescent="0.75">
      <c r="A38" t="s">
        <v>98</v>
      </c>
      <c r="B38" t="s">
        <v>99</v>
      </c>
      <c r="H38" s="11">
        <v>8.5983000000000001</v>
      </c>
      <c r="I38" s="17"/>
      <c r="J38">
        <v>2023</v>
      </c>
      <c r="K38">
        <v>2023</v>
      </c>
      <c r="L38">
        <v>2023</v>
      </c>
      <c r="N38" t="s">
        <v>21</v>
      </c>
      <c r="Q38" t="s">
        <v>30</v>
      </c>
      <c r="S38">
        <v>2022</v>
      </c>
    </row>
    <row r="39" spans="1:19" x14ac:dyDescent="0.75">
      <c r="A39" t="s">
        <v>100</v>
      </c>
      <c r="B39" t="s">
        <v>101</v>
      </c>
      <c r="G39">
        <v>14.7</v>
      </c>
      <c r="H39" s="11">
        <v>16.5</v>
      </c>
      <c r="I39" s="24" t="s">
        <v>25</v>
      </c>
      <c r="J39">
        <v>2020</v>
      </c>
      <c r="K39">
        <v>2021</v>
      </c>
      <c r="L39">
        <v>2024</v>
      </c>
      <c r="N39" t="s">
        <v>21</v>
      </c>
      <c r="Q39" t="s">
        <v>102</v>
      </c>
      <c r="S39">
        <v>2020</v>
      </c>
    </row>
    <row r="41" spans="1:19" x14ac:dyDescent="0.75">
      <c r="A41" s="12" t="s">
        <v>103</v>
      </c>
      <c r="B41" s="12"/>
      <c r="C41" s="12"/>
      <c r="D41" s="12"/>
      <c r="E41" s="12"/>
      <c r="F41" s="12"/>
      <c r="G41" s="12"/>
      <c r="H41" s="29"/>
      <c r="I41" s="2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3" spans="1:19" x14ac:dyDescent="0.75">
      <c r="A43" s="16" t="s">
        <v>288</v>
      </c>
      <c r="B43" s="20" t="s">
        <v>289</v>
      </c>
      <c r="C43">
        <v>2.98</v>
      </c>
      <c r="D43">
        <v>0.02</v>
      </c>
      <c r="E43">
        <v>0.33</v>
      </c>
      <c r="F43">
        <v>0</v>
      </c>
      <c r="G43">
        <v>3.33</v>
      </c>
      <c r="H43" s="5">
        <v>1.218205</v>
      </c>
      <c r="I43" s="24">
        <v>8.8918934466448302E-2</v>
      </c>
      <c r="J43" s="16">
        <v>2022</v>
      </c>
      <c r="K43" s="16">
        <v>2022</v>
      </c>
      <c r="L43" s="16">
        <v>2025</v>
      </c>
      <c r="M43" s="16">
        <v>2027</v>
      </c>
      <c r="N43" s="16"/>
      <c r="O43" s="16"/>
      <c r="P43" s="16"/>
      <c r="Q43" s="16" t="s">
        <v>30</v>
      </c>
      <c r="R43" s="16" t="s">
        <v>63</v>
      </c>
      <c r="S43" s="16">
        <v>2022</v>
      </c>
    </row>
    <row r="44" spans="1:19" x14ac:dyDescent="0.75">
      <c r="A44" s="16" t="s">
        <v>290</v>
      </c>
      <c r="B44" s="20" t="s">
        <v>291</v>
      </c>
      <c r="C44">
        <v>8.2899999999999991</v>
      </c>
      <c r="D44">
        <v>0</v>
      </c>
      <c r="E44">
        <v>7.34</v>
      </c>
      <c r="F44">
        <v>0</v>
      </c>
      <c r="G44">
        <v>15.63</v>
      </c>
      <c r="H44" s="5">
        <v>15.101887899999999</v>
      </c>
      <c r="I44" s="24" t="s">
        <v>25</v>
      </c>
      <c r="J44" s="16">
        <v>2022</v>
      </c>
      <c r="K44" s="16">
        <v>2023</v>
      </c>
      <c r="L44" s="16">
        <v>2024</v>
      </c>
      <c r="M44" s="16">
        <v>2027</v>
      </c>
      <c r="N44" s="16"/>
      <c r="O44" s="16"/>
      <c r="P44" s="16"/>
      <c r="Q44" s="16" t="s">
        <v>89</v>
      </c>
      <c r="R44" s="16" t="s">
        <v>63</v>
      </c>
      <c r="S44" s="16">
        <v>2021</v>
      </c>
    </row>
    <row r="45" spans="1:19" x14ac:dyDescent="0.75">
      <c r="A45" s="16" t="s">
        <v>276</v>
      </c>
      <c r="B45" s="16" t="s">
        <v>124</v>
      </c>
      <c r="C45">
        <v>5.67</v>
      </c>
      <c r="D45">
        <v>0</v>
      </c>
      <c r="E45">
        <v>6.87</v>
      </c>
      <c r="F45">
        <v>0</v>
      </c>
      <c r="G45">
        <v>12.54</v>
      </c>
      <c r="H45" s="5">
        <v>6.0939349474217597</v>
      </c>
      <c r="I45" s="24">
        <v>5.9129848518016503E-2</v>
      </c>
      <c r="J45" s="16">
        <v>2023</v>
      </c>
      <c r="K45" s="16">
        <v>2024</v>
      </c>
      <c r="L45" s="16">
        <v>2025</v>
      </c>
      <c r="M45" s="16">
        <v>2027</v>
      </c>
      <c r="N45" s="16"/>
      <c r="O45" s="16"/>
      <c r="P45" s="16"/>
      <c r="Q45" s="16" t="s">
        <v>71</v>
      </c>
      <c r="R45" s="16" t="s">
        <v>63</v>
      </c>
      <c r="S45" s="16">
        <v>2023</v>
      </c>
    </row>
    <row r="46" spans="1:19" x14ac:dyDescent="0.75">
      <c r="A46" s="16" t="s">
        <v>292</v>
      </c>
      <c r="B46" s="20" t="s">
        <v>293</v>
      </c>
      <c r="C46">
        <v>14.09</v>
      </c>
      <c r="D46">
        <v>8.2799999999999994</v>
      </c>
      <c r="E46">
        <v>67.58</v>
      </c>
      <c r="F46">
        <v>0</v>
      </c>
      <c r="G46">
        <v>89.95</v>
      </c>
      <c r="H46" s="5">
        <v>33.2146340726079</v>
      </c>
      <c r="I46" s="24">
        <v>9.8533911710406E-2</v>
      </c>
      <c r="J46" s="16">
        <v>2023</v>
      </c>
      <c r="K46" s="16">
        <v>2023</v>
      </c>
      <c r="L46" s="16">
        <v>2024</v>
      </c>
      <c r="M46" s="16">
        <v>2041</v>
      </c>
      <c r="N46" s="16"/>
      <c r="O46" s="16"/>
      <c r="P46" s="16"/>
      <c r="Q46" s="16" t="s">
        <v>294</v>
      </c>
      <c r="R46" s="16" t="s">
        <v>63</v>
      </c>
      <c r="S46" s="16">
        <v>2022</v>
      </c>
    </row>
    <row r="47" spans="1:19" x14ac:dyDescent="0.75">
      <c r="A47" s="16" t="s">
        <v>295</v>
      </c>
      <c r="B47" s="20" t="s">
        <v>296</v>
      </c>
      <c r="C47">
        <v>18.600000000000001</v>
      </c>
      <c r="D47">
        <v>0</v>
      </c>
      <c r="E47">
        <v>0</v>
      </c>
      <c r="F47">
        <v>0</v>
      </c>
      <c r="G47">
        <v>18.600000000000001</v>
      </c>
      <c r="H47" s="5">
        <v>11.881570066666701</v>
      </c>
      <c r="I47" s="24">
        <v>9.5531206894074999E-3</v>
      </c>
      <c r="J47" s="16">
        <v>2023</v>
      </c>
      <c r="K47" s="16">
        <v>2023</v>
      </c>
      <c r="L47" s="16">
        <v>2024</v>
      </c>
      <c r="M47" s="16">
        <v>2024</v>
      </c>
      <c r="N47" s="16"/>
      <c r="O47" s="16"/>
      <c r="P47" s="16"/>
      <c r="Q47" s="16" t="s">
        <v>89</v>
      </c>
      <c r="R47" s="16" t="s">
        <v>63</v>
      </c>
      <c r="S47" s="16">
        <v>2023</v>
      </c>
    </row>
    <row r="48" spans="1:19" x14ac:dyDescent="0.75">
      <c r="A48" s="16" t="s">
        <v>297</v>
      </c>
      <c r="B48" s="20" t="s">
        <v>298</v>
      </c>
      <c r="C48">
        <v>0.79</v>
      </c>
      <c r="D48">
        <v>0.37</v>
      </c>
      <c r="E48">
        <v>1.0900000000000001</v>
      </c>
      <c r="F48">
        <v>0</v>
      </c>
      <c r="G48">
        <v>2.25</v>
      </c>
      <c r="H48" s="5">
        <v>1.1381523484848499</v>
      </c>
      <c r="I48" s="24" t="s">
        <v>25</v>
      </c>
      <c r="J48" s="16">
        <v>2022</v>
      </c>
      <c r="K48" s="16">
        <v>2022</v>
      </c>
      <c r="L48" s="16">
        <v>2023</v>
      </c>
      <c r="M48" s="16">
        <v>2025</v>
      </c>
      <c r="N48" s="16"/>
      <c r="O48" s="16"/>
      <c r="P48" s="16"/>
      <c r="Q48" s="16" t="s">
        <v>34</v>
      </c>
      <c r="R48" s="16" t="s">
        <v>63</v>
      </c>
      <c r="S48" s="16">
        <v>2022</v>
      </c>
    </row>
    <row r="49" spans="1:19" x14ac:dyDescent="0.75">
      <c r="A49" t="s">
        <v>315</v>
      </c>
      <c r="B49" t="s">
        <v>316</v>
      </c>
      <c r="C49">
        <v>0</v>
      </c>
      <c r="D49">
        <v>0.5</v>
      </c>
      <c r="E49">
        <v>37.35</v>
      </c>
      <c r="F49">
        <v>0</v>
      </c>
      <c r="G49">
        <v>37.86</v>
      </c>
      <c r="H49" s="5">
        <v>32.274817882763202</v>
      </c>
      <c r="I49" s="24">
        <v>7.0411460734505202E-2</v>
      </c>
      <c r="J49">
        <v>2024</v>
      </c>
      <c r="K49">
        <v>2024</v>
      </c>
      <c r="L49">
        <v>2026</v>
      </c>
      <c r="M49">
        <v>2027</v>
      </c>
      <c r="Q49" t="s">
        <v>105</v>
      </c>
      <c r="R49" t="s">
        <v>63</v>
      </c>
      <c r="S49">
        <v>2023</v>
      </c>
    </row>
    <row r="50" spans="1:19" x14ac:dyDescent="0.75">
      <c r="A50" s="16" t="s">
        <v>281</v>
      </c>
      <c r="B50" s="20" t="s">
        <v>73</v>
      </c>
      <c r="C50">
        <v>0</v>
      </c>
      <c r="D50">
        <v>0</v>
      </c>
      <c r="E50">
        <v>31.13</v>
      </c>
      <c r="F50">
        <v>0</v>
      </c>
      <c r="G50">
        <v>31.13</v>
      </c>
      <c r="H50" s="5">
        <v>17.6995273333333</v>
      </c>
      <c r="I50" s="24">
        <v>9.9655122241401897E-2</v>
      </c>
      <c r="J50" s="16">
        <v>2023</v>
      </c>
      <c r="K50" s="16">
        <v>2023</v>
      </c>
      <c r="L50" s="16">
        <v>2024</v>
      </c>
      <c r="M50" s="16">
        <v>2032</v>
      </c>
      <c r="N50" s="16"/>
      <c r="O50" s="16"/>
      <c r="P50" s="16"/>
      <c r="Q50" s="16" t="s">
        <v>34</v>
      </c>
      <c r="R50" s="16" t="s">
        <v>63</v>
      </c>
      <c r="S50" s="16">
        <v>2023</v>
      </c>
    </row>
    <row r="51" spans="1:19" x14ac:dyDescent="0.75">
      <c r="A51" t="s">
        <v>317</v>
      </c>
      <c r="B51" t="s">
        <v>318</v>
      </c>
      <c r="C51">
        <v>0.32</v>
      </c>
      <c r="D51">
        <v>0</v>
      </c>
      <c r="E51">
        <v>4.16</v>
      </c>
      <c r="F51">
        <v>0</v>
      </c>
      <c r="G51">
        <v>4.4800000000000004</v>
      </c>
      <c r="H51" s="5">
        <v>2.6499292178095599</v>
      </c>
      <c r="I51" s="24" t="s">
        <v>25</v>
      </c>
      <c r="J51">
        <v>2022</v>
      </c>
      <c r="K51">
        <v>2022</v>
      </c>
      <c r="L51">
        <v>2023</v>
      </c>
      <c r="M51">
        <v>2023</v>
      </c>
      <c r="Q51" t="s">
        <v>284</v>
      </c>
      <c r="R51" t="s">
        <v>63</v>
      </c>
      <c r="S51">
        <v>2022</v>
      </c>
    </row>
    <row r="52" spans="1:19" x14ac:dyDescent="0.75">
      <c r="A52" s="16" t="s">
        <v>299</v>
      </c>
      <c r="B52" s="20" t="s">
        <v>104</v>
      </c>
      <c r="C52">
        <v>4.8499999999999996</v>
      </c>
      <c r="D52">
        <v>0</v>
      </c>
      <c r="E52">
        <v>22.28</v>
      </c>
      <c r="F52">
        <v>0</v>
      </c>
      <c r="G52">
        <v>27.13</v>
      </c>
      <c r="H52" s="5">
        <v>34.721106962626898</v>
      </c>
      <c r="I52" s="24">
        <v>8.1779146687292095E-2</v>
      </c>
      <c r="J52" s="16">
        <v>2023</v>
      </c>
      <c r="K52" s="16">
        <v>2023</v>
      </c>
      <c r="L52" s="16">
        <v>2024</v>
      </c>
      <c r="M52" s="16">
        <v>2035</v>
      </c>
      <c r="N52" s="16"/>
      <c r="O52" s="16"/>
      <c r="P52" s="16"/>
      <c r="Q52" s="16" t="s">
        <v>105</v>
      </c>
      <c r="R52" s="16" t="s">
        <v>63</v>
      </c>
      <c r="S52" s="16">
        <v>2022</v>
      </c>
    </row>
    <row r="53" spans="1:19" x14ac:dyDescent="0.75">
      <c r="A53" s="16" t="s">
        <v>279</v>
      </c>
      <c r="B53" s="20" t="s">
        <v>280</v>
      </c>
      <c r="C53">
        <v>36.33</v>
      </c>
      <c r="D53">
        <v>0</v>
      </c>
      <c r="E53">
        <v>70.78</v>
      </c>
      <c r="F53">
        <v>0</v>
      </c>
      <c r="G53">
        <v>107.11</v>
      </c>
      <c r="H53" s="5">
        <v>80.881139085524097</v>
      </c>
      <c r="I53" s="24" t="s">
        <v>25</v>
      </c>
      <c r="J53" s="16">
        <v>2023</v>
      </c>
      <c r="K53" s="16">
        <v>2023</v>
      </c>
      <c r="L53" s="16">
        <v>2026</v>
      </c>
      <c r="M53" s="16">
        <v>2034</v>
      </c>
      <c r="N53" s="16"/>
      <c r="O53" s="16"/>
      <c r="P53" s="16"/>
      <c r="Q53" s="16" t="s">
        <v>89</v>
      </c>
      <c r="R53" s="16" t="s">
        <v>63</v>
      </c>
      <c r="S53" s="16">
        <v>2023</v>
      </c>
    </row>
    <row r="54" spans="1:19" x14ac:dyDescent="0.75">
      <c r="A54" t="s">
        <v>277</v>
      </c>
      <c r="B54" t="s">
        <v>278</v>
      </c>
      <c r="C54">
        <v>2.34</v>
      </c>
      <c r="D54">
        <v>1.19</v>
      </c>
      <c r="E54">
        <v>2.27</v>
      </c>
      <c r="F54">
        <v>0</v>
      </c>
      <c r="G54">
        <v>5.81</v>
      </c>
      <c r="H54" s="5">
        <v>4.2525985879999997</v>
      </c>
      <c r="I54" s="24" t="s">
        <v>25</v>
      </c>
      <c r="J54">
        <v>2022</v>
      </c>
      <c r="K54">
        <v>2022</v>
      </c>
      <c r="L54">
        <v>2023</v>
      </c>
      <c r="M54">
        <v>2029</v>
      </c>
      <c r="Q54" t="s">
        <v>89</v>
      </c>
      <c r="R54" t="s">
        <v>63</v>
      </c>
      <c r="S54">
        <v>2023</v>
      </c>
    </row>
    <row r="55" spans="1:19" x14ac:dyDescent="0.75">
      <c r="A55" t="s">
        <v>300</v>
      </c>
      <c r="B55" t="s">
        <v>301</v>
      </c>
      <c r="C55">
        <v>5.96</v>
      </c>
      <c r="D55">
        <v>0</v>
      </c>
      <c r="E55">
        <v>18.96</v>
      </c>
      <c r="F55">
        <v>0</v>
      </c>
      <c r="G55">
        <v>24.92</v>
      </c>
      <c r="H55" s="5">
        <v>20.964818508879599</v>
      </c>
      <c r="I55" s="24" t="s">
        <v>25</v>
      </c>
      <c r="J55">
        <v>2023</v>
      </c>
      <c r="K55">
        <v>2024</v>
      </c>
      <c r="L55">
        <v>2025</v>
      </c>
      <c r="M55">
        <v>2025</v>
      </c>
      <c r="Q55" t="s">
        <v>105</v>
      </c>
      <c r="R55" t="s">
        <v>63</v>
      </c>
      <c r="S55">
        <v>2022</v>
      </c>
    </row>
    <row r="56" spans="1:19" x14ac:dyDescent="0.75">
      <c r="A56" t="s">
        <v>302</v>
      </c>
      <c r="B56" t="s">
        <v>136</v>
      </c>
      <c r="C56">
        <v>5.52</v>
      </c>
      <c r="D56">
        <v>0</v>
      </c>
      <c r="E56">
        <v>10.119999999999999</v>
      </c>
      <c r="F56">
        <v>4.08</v>
      </c>
      <c r="G56">
        <v>19.72</v>
      </c>
      <c r="H56" s="5">
        <v>13.9337621580058</v>
      </c>
      <c r="I56" s="24">
        <v>2.93598622990725E-2</v>
      </c>
      <c r="J56">
        <v>2024</v>
      </c>
      <c r="K56">
        <v>2024</v>
      </c>
      <c r="L56">
        <v>2025</v>
      </c>
      <c r="M56">
        <v>2037</v>
      </c>
      <c r="Q56" t="s">
        <v>34</v>
      </c>
      <c r="R56" t="s">
        <v>63</v>
      </c>
      <c r="S56">
        <v>2022</v>
      </c>
    </row>
    <row r="57" spans="1:19" x14ac:dyDescent="0.75">
      <c r="A57" t="s">
        <v>303</v>
      </c>
      <c r="B57" t="s">
        <v>304</v>
      </c>
      <c r="C57">
        <v>23.99</v>
      </c>
      <c r="D57">
        <v>0</v>
      </c>
      <c r="E57">
        <v>17.53</v>
      </c>
      <c r="F57">
        <v>18.89</v>
      </c>
      <c r="G57">
        <v>60.41</v>
      </c>
      <c r="H57" s="5">
        <v>44.397171486036399</v>
      </c>
      <c r="I57" s="24">
        <v>8.1483231988704705E-2</v>
      </c>
      <c r="J57">
        <v>2023</v>
      </c>
      <c r="K57">
        <v>2024</v>
      </c>
      <c r="L57">
        <v>2026</v>
      </c>
      <c r="M57">
        <v>2026</v>
      </c>
      <c r="Q57" t="s">
        <v>89</v>
      </c>
      <c r="R57" t="s">
        <v>63</v>
      </c>
      <c r="S57">
        <v>2023</v>
      </c>
    </row>
    <row r="58" spans="1:19" x14ac:dyDescent="0.75">
      <c r="A58" t="s">
        <v>305</v>
      </c>
      <c r="B58" t="s">
        <v>306</v>
      </c>
      <c r="C58">
        <v>7.85</v>
      </c>
      <c r="D58">
        <v>0</v>
      </c>
      <c r="E58">
        <v>1.71</v>
      </c>
      <c r="F58">
        <v>0</v>
      </c>
      <c r="G58">
        <v>9.56</v>
      </c>
      <c r="H58" s="5">
        <v>4.4330837750000001</v>
      </c>
      <c r="I58" s="24">
        <v>6.4908232781928102E-2</v>
      </c>
      <c r="J58">
        <v>2022</v>
      </c>
      <c r="K58">
        <v>2023</v>
      </c>
      <c r="L58">
        <v>2023</v>
      </c>
      <c r="M58">
        <v>2030</v>
      </c>
      <c r="Q58" t="s">
        <v>71</v>
      </c>
      <c r="R58" t="s">
        <v>63</v>
      </c>
      <c r="S58">
        <v>2022</v>
      </c>
    </row>
    <row r="59" spans="1:19" x14ac:dyDescent="0.75">
      <c r="A59" t="s">
        <v>282</v>
      </c>
      <c r="B59" t="s">
        <v>283</v>
      </c>
      <c r="C59">
        <v>9.73</v>
      </c>
      <c r="D59">
        <v>0</v>
      </c>
      <c r="E59">
        <v>7.39</v>
      </c>
      <c r="F59">
        <v>0</v>
      </c>
      <c r="G59">
        <v>17.12</v>
      </c>
      <c r="H59" s="5">
        <v>17.600535952297001</v>
      </c>
      <c r="I59" s="24">
        <v>6.4662587588193904E-2</v>
      </c>
      <c r="J59">
        <v>2023</v>
      </c>
      <c r="K59">
        <v>2024</v>
      </c>
      <c r="L59">
        <v>2025</v>
      </c>
      <c r="M59">
        <v>2030</v>
      </c>
      <c r="Q59" t="s">
        <v>89</v>
      </c>
      <c r="R59" t="s">
        <v>63</v>
      </c>
      <c r="S59">
        <v>2023</v>
      </c>
    </row>
    <row r="60" spans="1:19" x14ac:dyDescent="0.75">
      <c r="A60" t="s">
        <v>319</v>
      </c>
      <c r="B60" t="s">
        <v>320</v>
      </c>
      <c r="C60">
        <v>2.59</v>
      </c>
      <c r="D60">
        <v>0.18</v>
      </c>
      <c r="E60">
        <v>4.3099999999999996</v>
      </c>
      <c r="F60">
        <v>0</v>
      </c>
      <c r="G60">
        <v>7.09</v>
      </c>
      <c r="H60" s="5">
        <v>7.85682057116151</v>
      </c>
      <c r="I60" s="24">
        <v>6.0003252631532597E-2</v>
      </c>
      <c r="J60">
        <v>2021</v>
      </c>
      <c r="K60">
        <v>2021</v>
      </c>
      <c r="L60">
        <v>2023</v>
      </c>
      <c r="M60">
        <v>2024</v>
      </c>
      <c r="Q60" t="s">
        <v>30</v>
      </c>
      <c r="R60" t="s">
        <v>63</v>
      </c>
      <c r="S60">
        <v>2023</v>
      </c>
    </row>
    <row r="61" spans="1:19" x14ac:dyDescent="0.75">
      <c r="A61" t="s">
        <v>321</v>
      </c>
      <c r="B61" t="s">
        <v>322</v>
      </c>
      <c r="C61">
        <v>74.44</v>
      </c>
      <c r="D61">
        <v>3.32</v>
      </c>
      <c r="E61">
        <v>35.380000000000003</v>
      </c>
      <c r="F61">
        <v>0</v>
      </c>
      <c r="G61">
        <v>113.14</v>
      </c>
      <c r="H61" s="5">
        <v>76.138797744894404</v>
      </c>
      <c r="I61" s="24">
        <v>9.5859493459955897E-2</v>
      </c>
      <c r="J61">
        <v>2024</v>
      </c>
      <c r="K61">
        <v>2025</v>
      </c>
      <c r="L61">
        <v>2026</v>
      </c>
      <c r="M61">
        <v>2040</v>
      </c>
      <c r="Q61" t="s">
        <v>284</v>
      </c>
      <c r="R61" t="s">
        <v>63</v>
      </c>
      <c r="S61">
        <v>2023</v>
      </c>
    </row>
    <row r="62" spans="1:19" x14ac:dyDescent="0.75">
      <c r="A62" t="s">
        <v>323</v>
      </c>
      <c r="B62" t="s">
        <v>324</v>
      </c>
      <c r="C62">
        <v>16.63</v>
      </c>
      <c r="D62">
        <v>0</v>
      </c>
      <c r="E62">
        <v>27.38</v>
      </c>
      <c r="F62">
        <v>0</v>
      </c>
      <c r="G62">
        <v>44.01</v>
      </c>
      <c r="H62" s="5">
        <v>57.620753981596302</v>
      </c>
      <c r="I62" s="24">
        <v>9.9412772328896906E-2</v>
      </c>
      <c r="J62">
        <v>2024</v>
      </c>
      <c r="K62">
        <v>2024</v>
      </c>
      <c r="L62">
        <v>2026</v>
      </c>
      <c r="M62">
        <v>2026</v>
      </c>
      <c r="Q62" t="s">
        <v>105</v>
      </c>
      <c r="R62" t="s">
        <v>63</v>
      </c>
      <c r="S62">
        <v>2023</v>
      </c>
    </row>
    <row r="64" spans="1:19" x14ac:dyDescent="0.75">
      <c r="A64" s="12" t="s">
        <v>106</v>
      </c>
      <c r="B64" s="12"/>
      <c r="C64" s="12"/>
      <c r="D64" s="12"/>
      <c r="E64" s="12"/>
      <c r="F64" s="12"/>
      <c r="G64" s="12"/>
      <c r="H64" s="29"/>
      <c r="I64" s="22"/>
      <c r="J64" s="12"/>
      <c r="K64" s="12"/>
      <c r="L64" s="12"/>
      <c r="M64" s="12"/>
      <c r="N64" s="12"/>
      <c r="O64" s="12"/>
      <c r="P64" s="12"/>
      <c r="Q64" s="12"/>
      <c r="R64" s="12"/>
      <c r="S64" s="12"/>
    </row>
    <row r="65" spans="1:19" x14ac:dyDescent="0.75">
      <c r="A65" s="19"/>
      <c r="B65" s="19"/>
      <c r="C65" s="19"/>
      <c r="D65" s="19"/>
      <c r="E65" s="19"/>
      <c r="F65" s="19"/>
      <c r="G65" s="19"/>
      <c r="H65" s="32"/>
      <c r="I65" s="25"/>
      <c r="J65" s="19"/>
      <c r="K65" s="19"/>
      <c r="L65" s="19"/>
      <c r="M65" s="19"/>
      <c r="N65" s="19"/>
      <c r="O65" s="19"/>
      <c r="P65" s="19"/>
      <c r="Q65" s="19"/>
      <c r="R65" s="19"/>
      <c r="S65" s="19"/>
    </row>
    <row r="66" spans="1:19" x14ac:dyDescent="0.75">
      <c r="A66" s="16" t="s">
        <v>107</v>
      </c>
      <c r="B66" s="16" t="s">
        <v>108</v>
      </c>
      <c r="C66" s="16">
        <v>2.41</v>
      </c>
      <c r="D66" s="16">
        <v>0</v>
      </c>
      <c r="E66" s="16">
        <v>2.83</v>
      </c>
      <c r="F66" s="16">
        <v>1.83</v>
      </c>
      <c r="G66" s="16">
        <v>7.07</v>
      </c>
      <c r="H66" s="31">
        <v>5.8339999999999998E-3</v>
      </c>
      <c r="I66" s="24">
        <v>9.5322519540786705E-3</v>
      </c>
      <c r="J66" s="16"/>
      <c r="K66" s="16"/>
      <c r="L66" s="16"/>
      <c r="M66" s="16">
        <v>2019</v>
      </c>
      <c r="N66" s="16" t="s">
        <v>109</v>
      </c>
      <c r="O66" s="16"/>
      <c r="P66" s="16"/>
      <c r="Q66" s="16" t="s">
        <v>22</v>
      </c>
      <c r="R66" s="16" t="s">
        <v>63</v>
      </c>
      <c r="S66" s="16"/>
    </row>
    <row r="67" spans="1:19" x14ac:dyDescent="0.75">
      <c r="A67" s="16" t="s">
        <v>110</v>
      </c>
      <c r="B67" s="16" t="s">
        <v>108</v>
      </c>
      <c r="C67" s="16">
        <v>0</v>
      </c>
      <c r="D67" s="16">
        <v>0</v>
      </c>
      <c r="E67" s="16">
        <v>0.92</v>
      </c>
      <c r="F67" s="16">
        <v>0</v>
      </c>
      <c r="G67" s="16">
        <v>0.92</v>
      </c>
      <c r="H67" s="31">
        <v>1.8981597890000002</v>
      </c>
      <c r="I67" s="24">
        <v>-4.2789600789547001E-2</v>
      </c>
      <c r="J67" s="16"/>
      <c r="K67" s="16"/>
      <c r="L67" s="16"/>
      <c r="M67" s="16">
        <v>2019</v>
      </c>
      <c r="N67" s="16" t="s">
        <v>109</v>
      </c>
      <c r="O67" s="16"/>
      <c r="P67" s="16"/>
      <c r="Q67" s="16" t="s">
        <v>111</v>
      </c>
      <c r="R67" s="16" t="s">
        <v>63</v>
      </c>
      <c r="S67" s="16"/>
    </row>
    <row r="68" spans="1:19" x14ac:dyDescent="0.75">
      <c r="A68" s="16" t="s">
        <v>112</v>
      </c>
      <c r="B68" s="16" t="s">
        <v>113</v>
      </c>
      <c r="C68" s="16">
        <v>13.8</v>
      </c>
      <c r="D68" s="16">
        <v>0</v>
      </c>
      <c r="E68" s="16">
        <v>8.6</v>
      </c>
      <c r="F68" s="16">
        <v>0</v>
      </c>
      <c r="G68" s="16">
        <v>22.4</v>
      </c>
      <c r="H68" s="31">
        <v>32.802999999999997</v>
      </c>
      <c r="I68" s="24">
        <v>1.4E-2</v>
      </c>
      <c r="J68" s="16">
        <v>2021</v>
      </c>
      <c r="K68" s="16">
        <v>2021</v>
      </c>
      <c r="L68" s="16">
        <v>2023</v>
      </c>
      <c r="M68" s="16">
        <v>2027</v>
      </c>
      <c r="N68" t="s">
        <v>114</v>
      </c>
      <c r="O68" s="16"/>
      <c r="P68" s="16"/>
      <c r="Q68" s="16" t="s">
        <v>22</v>
      </c>
      <c r="R68" s="16" t="s">
        <v>115</v>
      </c>
      <c r="S68" s="16">
        <v>2021</v>
      </c>
    </row>
    <row r="69" spans="1:19" x14ac:dyDescent="0.75">
      <c r="A69" s="16" t="s">
        <v>116</v>
      </c>
      <c r="B69" s="16" t="s">
        <v>24</v>
      </c>
      <c r="C69" s="16">
        <v>2.39</v>
      </c>
      <c r="D69" s="16">
        <v>0</v>
      </c>
      <c r="E69" s="16">
        <v>10.86</v>
      </c>
      <c r="F69" s="16">
        <v>1.1200000000000001</v>
      </c>
      <c r="G69" s="16">
        <v>14.37</v>
      </c>
      <c r="H69" s="31">
        <v>39.268735</v>
      </c>
      <c r="I69" s="24">
        <v>6.5000000000000002E-2</v>
      </c>
      <c r="J69" s="16"/>
      <c r="K69" s="16">
        <v>2020</v>
      </c>
      <c r="L69" s="16">
        <v>2021</v>
      </c>
      <c r="M69" s="16">
        <v>2028</v>
      </c>
      <c r="N69" s="16" t="s">
        <v>109</v>
      </c>
      <c r="O69" s="16"/>
      <c r="P69" s="16"/>
      <c r="Q69" s="16" t="s">
        <v>84</v>
      </c>
      <c r="R69" s="16" t="s">
        <v>38</v>
      </c>
      <c r="S69" s="16"/>
    </row>
    <row r="70" spans="1:19" x14ac:dyDescent="0.75">
      <c r="A70" s="16" t="s">
        <v>117</v>
      </c>
      <c r="B70" s="16" t="s">
        <v>118</v>
      </c>
      <c r="C70" s="16">
        <v>3.65</v>
      </c>
      <c r="D70" s="16">
        <v>0.41</v>
      </c>
      <c r="E70" s="16">
        <v>5.26</v>
      </c>
      <c r="F70" s="16">
        <v>0.23</v>
      </c>
      <c r="G70" s="16">
        <v>9.5500000000000007</v>
      </c>
      <c r="H70" s="31">
        <v>4.5011380000000001</v>
      </c>
      <c r="I70" s="24">
        <v>5.8999999999999997E-2</v>
      </c>
      <c r="J70" s="16">
        <v>2019</v>
      </c>
      <c r="K70" s="16">
        <v>2020</v>
      </c>
      <c r="L70" s="16">
        <v>2021</v>
      </c>
      <c r="M70" s="16"/>
      <c r="N70" s="16" t="s">
        <v>109</v>
      </c>
      <c r="O70" s="16"/>
      <c r="P70" s="16"/>
      <c r="Q70" s="16" t="s">
        <v>22</v>
      </c>
      <c r="R70" s="16" t="s">
        <v>115</v>
      </c>
      <c r="S70" s="16"/>
    </row>
    <row r="71" spans="1:19" x14ac:dyDescent="0.75">
      <c r="A71" s="16" t="s">
        <v>119</v>
      </c>
      <c r="B71" s="16" t="s">
        <v>120</v>
      </c>
      <c r="C71" s="16">
        <v>1.77</v>
      </c>
      <c r="D71" s="16">
        <v>0.28999999999999998</v>
      </c>
      <c r="E71" s="16">
        <v>1.89</v>
      </c>
      <c r="F71" s="16">
        <v>0</v>
      </c>
      <c r="G71" s="16">
        <v>3.94</v>
      </c>
      <c r="H71" s="31">
        <v>19.279893999999999</v>
      </c>
      <c r="I71" s="24" t="s">
        <v>25</v>
      </c>
      <c r="J71" s="16"/>
      <c r="K71" s="16"/>
      <c r="L71" s="16"/>
      <c r="M71" s="16"/>
      <c r="N71" s="16" t="s">
        <v>121</v>
      </c>
      <c r="O71" s="16"/>
      <c r="P71" s="16"/>
      <c r="Q71" s="16" t="s">
        <v>111</v>
      </c>
      <c r="R71" s="16" t="s">
        <v>63</v>
      </c>
      <c r="S71" s="16"/>
    </row>
    <row r="72" spans="1:19" x14ac:dyDescent="0.75">
      <c r="A72" s="16" t="s">
        <v>122</v>
      </c>
      <c r="B72" s="16" t="s">
        <v>120</v>
      </c>
      <c r="C72" s="16">
        <v>0.23</v>
      </c>
      <c r="D72" s="16">
        <v>0</v>
      </c>
      <c r="E72" s="16">
        <v>0.16</v>
      </c>
      <c r="F72" s="16">
        <v>0</v>
      </c>
      <c r="G72" s="16">
        <v>0.4</v>
      </c>
      <c r="H72" s="31">
        <v>1.046076</v>
      </c>
      <c r="I72" s="24">
        <v>6.6000000000000003E-2</v>
      </c>
      <c r="J72" s="16"/>
      <c r="K72" s="16"/>
      <c r="L72" s="16"/>
      <c r="M72" s="16"/>
      <c r="N72" s="16" t="s">
        <v>121</v>
      </c>
      <c r="O72" s="16"/>
      <c r="P72" s="16"/>
      <c r="Q72" s="16" t="s">
        <v>111</v>
      </c>
      <c r="R72" s="16" t="s">
        <v>63</v>
      </c>
      <c r="S72" s="16"/>
    </row>
    <row r="73" spans="1:19" x14ac:dyDescent="0.75">
      <c r="A73" s="16" t="s">
        <v>123</v>
      </c>
      <c r="B73" s="16" t="s">
        <v>124</v>
      </c>
      <c r="C73" s="16">
        <v>0.5</v>
      </c>
      <c r="D73" s="16">
        <v>0.32</v>
      </c>
      <c r="E73" s="16">
        <v>0.76</v>
      </c>
      <c r="F73" s="16">
        <v>1.39</v>
      </c>
      <c r="G73" s="16">
        <v>2.97</v>
      </c>
      <c r="H73" s="31">
        <v>11</v>
      </c>
      <c r="I73" s="24">
        <v>0.02</v>
      </c>
      <c r="J73" s="16"/>
      <c r="K73" s="16"/>
      <c r="L73" s="16"/>
      <c r="M73" s="16"/>
      <c r="N73" t="s">
        <v>114</v>
      </c>
      <c r="O73" s="16"/>
      <c r="P73" s="16"/>
      <c r="Q73" s="16" t="s">
        <v>22</v>
      </c>
      <c r="R73" s="16" t="s">
        <v>115</v>
      </c>
      <c r="S73" s="16">
        <v>2019</v>
      </c>
    </row>
    <row r="74" spans="1:19" x14ac:dyDescent="0.75">
      <c r="A74" s="16" t="s">
        <v>125</v>
      </c>
      <c r="B74" s="16" t="s">
        <v>124</v>
      </c>
      <c r="C74" s="16">
        <v>0.68</v>
      </c>
      <c r="D74" s="16">
        <v>0</v>
      </c>
      <c r="E74" s="16">
        <v>0.44</v>
      </c>
      <c r="F74" s="16">
        <v>0</v>
      </c>
      <c r="G74" s="16">
        <v>1.1200000000000001</v>
      </c>
      <c r="H74" s="31">
        <v>2.5781000000000001</v>
      </c>
      <c r="I74" s="24">
        <v>2.9000000000000001E-2</v>
      </c>
      <c r="J74" s="16"/>
      <c r="K74" s="16"/>
      <c r="L74" s="16">
        <v>2023</v>
      </c>
      <c r="M74" s="16">
        <v>2025</v>
      </c>
      <c r="N74" t="s">
        <v>114</v>
      </c>
      <c r="O74" s="16"/>
      <c r="P74" s="16"/>
      <c r="Q74" s="16" t="s">
        <v>30</v>
      </c>
      <c r="R74" s="16" t="s">
        <v>63</v>
      </c>
      <c r="S74" s="16"/>
    </row>
    <row r="75" spans="1:19" x14ac:dyDescent="0.75">
      <c r="A75" s="16" t="s">
        <v>126</v>
      </c>
      <c r="B75" s="16" t="s">
        <v>124</v>
      </c>
      <c r="C75" s="16">
        <v>3.18</v>
      </c>
      <c r="D75" s="16">
        <v>0</v>
      </c>
      <c r="E75" s="16">
        <v>4.83</v>
      </c>
      <c r="F75" s="16">
        <v>0.52</v>
      </c>
      <c r="G75" s="16">
        <v>8.5299999999999994</v>
      </c>
      <c r="H75" s="31">
        <v>7.3861412582015094</v>
      </c>
      <c r="I75" s="24">
        <v>2.3158858619431999E-4</v>
      </c>
      <c r="J75" s="16"/>
      <c r="K75" s="16">
        <v>1905</v>
      </c>
      <c r="L75" s="16">
        <v>1905</v>
      </c>
      <c r="M75" s="16">
        <v>1905</v>
      </c>
      <c r="N75" s="16" t="s">
        <v>109</v>
      </c>
      <c r="O75" s="16"/>
      <c r="P75" s="16"/>
      <c r="Q75" s="16" t="s">
        <v>30</v>
      </c>
      <c r="R75" s="16" t="s">
        <v>115</v>
      </c>
      <c r="S75" s="16">
        <v>2020</v>
      </c>
    </row>
    <row r="76" spans="1:19" x14ac:dyDescent="0.75">
      <c r="A76" s="16" t="s">
        <v>129</v>
      </c>
      <c r="B76" s="16" t="s">
        <v>128</v>
      </c>
      <c r="C76" s="16">
        <v>3.8</v>
      </c>
      <c r="D76" s="16">
        <v>0</v>
      </c>
      <c r="E76" s="16">
        <v>2.1800000000000002</v>
      </c>
      <c r="F76" s="16">
        <v>2.17</v>
      </c>
      <c r="G76" s="16">
        <v>8.15</v>
      </c>
      <c r="H76" s="31">
        <v>6.0255609999999997</v>
      </c>
      <c r="I76" s="24">
        <v>0.04</v>
      </c>
      <c r="J76" s="16"/>
      <c r="K76" s="16">
        <v>2021</v>
      </c>
      <c r="L76" s="16">
        <v>2021</v>
      </c>
      <c r="M76" s="16"/>
      <c r="N76" s="16" t="s">
        <v>109</v>
      </c>
      <c r="O76" s="16"/>
      <c r="P76" s="16"/>
      <c r="Q76" s="16" t="s">
        <v>41</v>
      </c>
      <c r="R76" s="16" t="s">
        <v>63</v>
      </c>
      <c r="S76" s="16"/>
    </row>
    <row r="77" spans="1:19" x14ac:dyDescent="0.75">
      <c r="A77" s="16" t="s">
        <v>127</v>
      </c>
      <c r="B77" s="16" t="s">
        <v>128</v>
      </c>
      <c r="C77" s="16">
        <v>3.67</v>
      </c>
      <c r="D77" s="16">
        <v>1.43</v>
      </c>
      <c r="E77" s="16">
        <v>2.6</v>
      </c>
      <c r="F77" s="16">
        <v>2.72</v>
      </c>
      <c r="G77" s="16">
        <v>10.43</v>
      </c>
      <c r="H77" s="31">
        <v>7.2722220000000002</v>
      </c>
      <c r="I77" s="24">
        <v>3.8800000000000001E-2</v>
      </c>
      <c r="J77" s="16"/>
      <c r="K77" s="16"/>
      <c r="L77" s="16">
        <v>2020</v>
      </c>
      <c r="M77" s="16">
        <v>2025</v>
      </c>
      <c r="N77" s="16" t="s">
        <v>109</v>
      </c>
      <c r="O77" s="16"/>
      <c r="P77" s="16"/>
      <c r="Q77" s="16" t="s">
        <v>22</v>
      </c>
      <c r="R77" s="16" t="s">
        <v>63</v>
      </c>
      <c r="S77" s="16"/>
    </row>
    <row r="78" spans="1:19" x14ac:dyDescent="0.75">
      <c r="A78" s="16" t="s">
        <v>130</v>
      </c>
      <c r="B78" s="16" t="s">
        <v>40</v>
      </c>
      <c r="C78" s="16">
        <v>8.32</v>
      </c>
      <c r="D78" s="16">
        <v>2.37</v>
      </c>
      <c r="E78" s="16">
        <v>10.18</v>
      </c>
      <c r="F78" s="16">
        <v>1.23</v>
      </c>
      <c r="G78" s="16">
        <v>22.11</v>
      </c>
      <c r="H78" s="31">
        <v>30.99</v>
      </c>
      <c r="I78" s="24">
        <v>7.3999999999999996E-2</v>
      </c>
      <c r="J78" s="16"/>
      <c r="K78" s="16">
        <v>2019</v>
      </c>
      <c r="L78" s="16">
        <v>2020</v>
      </c>
      <c r="M78" s="16">
        <v>2023</v>
      </c>
      <c r="N78" s="16" t="s">
        <v>109</v>
      </c>
      <c r="O78" s="16"/>
      <c r="P78" s="16"/>
      <c r="Q78" s="16" t="s">
        <v>22</v>
      </c>
      <c r="R78" s="16" t="s">
        <v>63</v>
      </c>
      <c r="S78" s="16"/>
    </row>
    <row r="79" spans="1:19" x14ac:dyDescent="0.75">
      <c r="A79" s="16" t="s">
        <v>131</v>
      </c>
      <c r="B79" s="16" t="s">
        <v>40</v>
      </c>
      <c r="C79" s="16">
        <v>4.93</v>
      </c>
      <c r="D79" s="16">
        <v>0.63</v>
      </c>
      <c r="E79" s="16">
        <v>3.75</v>
      </c>
      <c r="F79" s="16">
        <v>1.84</v>
      </c>
      <c r="G79" s="16">
        <v>11.15</v>
      </c>
      <c r="H79" s="31">
        <v>14.769</v>
      </c>
      <c r="I79" s="24">
        <v>0.03</v>
      </c>
      <c r="J79" s="16"/>
      <c r="K79" s="16"/>
      <c r="L79" s="16">
        <v>2019</v>
      </c>
      <c r="M79" s="16">
        <v>2022</v>
      </c>
      <c r="N79" s="16" t="s">
        <v>109</v>
      </c>
      <c r="O79" s="16"/>
      <c r="P79" s="16"/>
      <c r="Q79" s="16" t="s">
        <v>84</v>
      </c>
      <c r="R79" s="16" t="s">
        <v>115</v>
      </c>
      <c r="S79" s="16">
        <v>2020</v>
      </c>
    </row>
    <row r="80" spans="1:19" x14ac:dyDescent="0.75">
      <c r="A80" s="16" t="s">
        <v>132</v>
      </c>
      <c r="B80" s="16" t="s">
        <v>104</v>
      </c>
      <c r="C80" s="16">
        <v>3.03</v>
      </c>
      <c r="D80" s="16">
        <v>0</v>
      </c>
      <c r="E80" s="16">
        <v>18.23</v>
      </c>
      <c r="F80" s="16">
        <v>4.29</v>
      </c>
      <c r="G80" s="16">
        <v>25.56</v>
      </c>
      <c r="H80" s="31">
        <v>30.760268</v>
      </c>
      <c r="I80" s="24"/>
      <c r="J80" s="16"/>
      <c r="K80" s="16">
        <v>2024</v>
      </c>
      <c r="L80" s="16">
        <v>2024</v>
      </c>
      <c r="M80" s="16">
        <v>2035</v>
      </c>
      <c r="N80" t="s">
        <v>114</v>
      </c>
      <c r="O80" s="16" t="s">
        <v>307</v>
      </c>
      <c r="P80" s="16" t="s">
        <v>308</v>
      </c>
      <c r="Q80" s="16" t="s">
        <v>105</v>
      </c>
      <c r="R80" s="16" t="s">
        <v>115</v>
      </c>
      <c r="S80" s="16">
        <v>2023</v>
      </c>
    </row>
    <row r="81" spans="1:19" x14ac:dyDescent="0.75">
      <c r="A81" s="16" t="s">
        <v>133</v>
      </c>
      <c r="B81" s="16" t="s">
        <v>134</v>
      </c>
      <c r="C81" s="16">
        <v>3.45</v>
      </c>
      <c r="D81" s="16">
        <v>0</v>
      </c>
      <c r="E81" s="16">
        <v>4.7699999999999996</v>
      </c>
      <c r="F81" s="16">
        <v>1.9</v>
      </c>
      <c r="G81" s="16">
        <v>10.119999999999999</v>
      </c>
      <c r="H81" s="31"/>
      <c r="I81" s="24"/>
      <c r="J81" s="16"/>
      <c r="K81" s="16"/>
      <c r="L81" s="16">
        <v>2018</v>
      </c>
      <c r="M81" s="16">
        <v>2034</v>
      </c>
      <c r="N81" s="16" t="s">
        <v>109</v>
      </c>
      <c r="O81" s="16"/>
      <c r="P81" s="16"/>
      <c r="Q81" s="16" t="s">
        <v>22</v>
      </c>
      <c r="R81" s="16" t="s">
        <v>63</v>
      </c>
      <c r="S81" s="16"/>
    </row>
    <row r="82" spans="1:19" x14ac:dyDescent="0.75">
      <c r="A82" s="16" t="s">
        <v>135</v>
      </c>
      <c r="B82" s="16" t="s">
        <v>136</v>
      </c>
      <c r="C82" s="16">
        <v>4.26</v>
      </c>
      <c r="D82" s="16">
        <v>2.59</v>
      </c>
      <c r="E82" s="16">
        <v>6.31</v>
      </c>
      <c r="F82" s="16">
        <v>3.29</v>
      </c>
      <c r="G82" s="16">
        <v>16.45</v>
      </c>
      <c r="H82" s="31">
        <v>25.103010897466</v>
      </c>
      <c r="I82" s="24" t="s">
        <v>25</v>
      </c>
      <c r="J82" s="16">
        <v>2022</v>
      </c>
      <c r="K82" s="16">
        <v>2024</v>
      </c>
      <c r="L82" s="16">
        <v>2025</v>
      </c>
      <c r="M82" s="16">
        <v>2039</v>
      </c>
      <c r="N82" t="s">
        <v>114</v>
      </c>
      <c r="O82" s="16"/>
      <c r="P82" s="16"/>
      <c r="Q82" s="16" t="s">
        <v>34</v>
      </c>
      <c r="R82" s="16" t="s">
        <v>115</v>
      </c>
      <c r="S82" s="16">
        <v>2020</v>
      </c>
    </row>
    <row r="83" spans="1:19" x14ac:dyDescent="0.75">
      <c r="A83" s="16" t="s">
        <v>285</v>
      </c>
      <c r="B83" s="16" t="s">
        <v>45</v>
      </c>
      <c r="C83" s="16">
        <v>8.84</v>
      </c>
      <c r="D83" s="16">
        <v>0</v>
      </c>
      <c r="E83" s="16">
        <v>9.9700000000000006</v>
      </c>
      <c r="F83" s="16">
        <v>11.28</v>
      </c>
      <c r="G83" s="16">
        <v>30.09</v>
      </c>
      <c r="H83" s="31">
        <v>21.230298000000001</v>
      </c>
      <c r="I83" s="24"/>
      <c r="J83" s="16"/>
      <c r="K83" s="16">
        <v>2024</v>
      </c>
      <c r="L83" s="16">
        <v>2026</v>
      </c>
      <c r="M83" s="16">
        <v>2030</v>
      </c>
      <c r="N83" s="16" t="s">
        <v>109</v>
      </c>
      <c r="O83" s="16" t="s">
        <v>309</v>
      </c>
      <c r="P83" s="16" t="s">
        <v>310</v>
      </c>
      <c r="Q83" s="16" t="s">
        <v>105</v>
      </c>
      <c r="R83" s="16" t="s">
        <v>63</v>
      </c>
      <c r="S83" s="16"/>
    </row>
    <row r="84" spans="1:19" x14ac:dyDescent="0.75">
      <c r="A84" s="16" t="s">
        <v>137</v>
      </c>
      <c r="B84" s="16" t="s">
        <v>138</v>
      </c>
      <c r="C84" s="16">
        <v>5.48</v>
      </c>
      <c r="D84" s="16">
        <v>0</v>
      </c>
      <c r="E84" s="16">
        <v>3.67</v>
      </c>
      <c r="F84" s="16">
        <v>0</v>
      </c>
      <c r="G84" s="16">
        <v>9.15</v>
      </c>
      <c r="H84" s="31"/>
      <c r="I84" s="24" t="s">
        <v>25</v>
      </c>
      <c r="J84" s="16"/>
      <c r="K84" s="16"/>
      <c r="L84" s="16">
        <v>2019</v>
      </c>
      <c r="M84" s="16">
        <v>2043</v>
      </c>
      <c r="N84" s="16" t="s">
        <v>109</v>
      </c>
      <c r="O84" s="16"/>
      <c r="P84" s="16"/>
      <c r="Q84" s="16" t="s">
        <v>22</v>
      </c>
      <c r="R84" s="16" t="s">
        <v>63</v>
      </c>
      <c r="S84" s="16"/>
    </row>
    <row r="85" spans="1:19" x14ac:dyDescent="0.75">
      <c r="A85" s="16" t="s">
        <v>140</v>
      </c>
      <c r="B85" s="16" t="s">
        <v>78</v>
      </c>
      <c r="C85" s="16">
        <v>22.1</v>
      </c>
      <c r="D85" s="16">
        <v>0</v>
      </c>
      <c r="E85" s="16">
        <v>6.8</v>
      </c>
      <c r="F85" s="16">
        <v>2</v>
      </c>
      <c r="G85" s="16">
        <v>30.9</v>
      </c>
      <c r="H85" s="31">
        <v>28.204999999999998</v>
      </c>
      <c r="I85" s="24">
        <v>2.5999999999999999E-2</v>
      </c>
      <c r="J85" s="16"/>
      <c r="K85" s="16"/>
      <c r="L85" s="16">
        <v>2023</v>
      </c>
      <c r="M85" s="16">
        <v>2038</v>
      </c>
      <c r="N85" t="s">
        <v>109</v>
      </c>
      <c r="O85" s="16"/>
      <c r="P85" s="16"/>
      <c r="Q85" s="16" t="s">
        <v>22</v>
      </c>
      <c r="R85" s="16" t="s">
        <v>38</v>
      </c>
      <c r="S85" s="16">
        <v>2019</v>
      </c>
    </row>
    <row r="86" spans="1:19" x14ac:dyDescent="0.75">
      <c r="A86" s="16" t="s">
        <v>139</v>
      </c>
      <c r="B86" s="16" t="s">
        <v>78</v>
      </c>
      <c r="C86" s="16">
        <v>4.6500000000000004</v>
      </c>
      <c r="D86" s="16">
        <v>0</v>
      </c>
      <c r="E86" s="16">
        <v>3.89</v>
      </c>
      <c r="F86" s="16">
        <v>2.13</v>
      </c>
      <c r="G86" s="16">
        <v>10.66</v>
      </c>
      <c r="H86" s="31"/>
      <c r="I86" s="24"/>
      <c r="J86" s="16">
        <v>2020</v>
      </c>
      <c r="K86" s="16">
        <v>2022</v>
      </c>
      <c r="L86" s="16">
        <v>2024</v>
      </c>
      <c r="M86" s="16">
        <v>2035</v>
      </c>
      <c r="N86" s="16" t="s">
        <v>114</v>
      </c>
      <c r="O86" s="16"/>
      <c r="P86" s="16"/>
      <c r="Q86" s="16" t="s">
        <v>22</v>
      </c>
      <c r="R86" s="16" t="s">
        <v>38</v>
      </c>
      <c r="S86" s="16">
        <v>2019</v>
      </c>
    </row>
    <row r="87" spans="1:19" x14ac:dyDescent="0.75">
      <c r="A87" s="16" t="s">
        <v>141</v>
      </c>
      <c r="B87" s="16" t="s">
        <v>142</v>
      </c>
      <c r="C87" s="16">
        <v>0</v>
      </c>
      <c r="D87" s="16">
        <v>0</v>
      </c>
      <c r="E87" s="16">
        <v>7.68</v>
      </c>
      <c r="F87" s="16">
        <v>0</v>
      </c>
      <c r="G87" s="16">
        <v>7.68</v>
      </c>
      <c r="H87" s="31">
        <v>47.11</v>
      </c>
      <c r="I87" s="24" t="s">
        <v>25</v>
      </c>
      <c r="J87" s="16"/>
      <c r="K87" s="16"/>
      <c r="L87" s="16"/>
      <c r="M87" s="16">
        <v>2025</v>
      </c>
      <c r="N87" s="16" t="s">
        <v>109</v>
      </c>
      <c r="O87" s="16"/>
      <c r="P87" s="16"/>
      <c r="Q87" s="16" t="s">
        <v>143</v>
      </c>
      <c r="R87" s="16" t="s">
        <v>115</v>
      </c>
      <c r="S87" s="16"/>
    </row>
    <row r="88" spans="1:19" x14ac:dyDescent="0.75">
      <c r="A88" s="16" t="s">
        <v>144</v>
      </c>
      <c r="B88" s="16" t="s">
        <v>145</v>
      </c>
      <c r="C88" s="16">
        <v>20.72</v>
      </c>
      <c r="D88" s="16">
        <v>0</v>
      </c>
      <c r="E88" s="16">
        <v>16.760000000000002</v>
      </c>
      <c r="F88" s="16">
        <v>9.2100000000000009</v>
      </c>
      <c r="G88" s="16">
        <v>46.69</v>
      </c>
      <c r="H88" s="31">
        <v>6.6662748982931508E-2</v>
      </c>
      <c r="I88" s="24">
        <v>1.9E-2</v>
      </c>
      <c r="J88" s="16"/>
      <c r="K88" s="16">
        <v>2023</v>
      </c>
      <c r="L88" s="16">
        <v>2025</v>
      </c>
      <c r="M88" s="16"/>
      <c r="N88" s="16" t="s">
        <v>109</v>
      </c>
      <c r="O88" s="16"/>
      <c r="P88" s="16"/>
      <c r="Q88" s="16" t="s">
        <v>84</v>
      </c>
      <c r="R88" s="16" t="s">
        <v>115</v>
      </c>
      <c r="S88" s="16"/>
    </row>
    <row r="89" spans="1:19" x14ac:dyDescent="0.75">
      <c r="A89" s="16" t="s">
        <v>146</v>
      </c>
      <c r="B89" s="16" t="s">
        <v>147</v>
      </c>
      <c r="C89" s="16">
        <v>5.64</v>
      </c>
      <c r="D89" s="16">
        <v>1.21</v>
      </c>
      <c r="E89" s="16">
        <v>9.33</v>
      </c>
      <c r="F89" s="16">
        <v>3.25</v>
      </c>
      <c r="G89" s="16">
        <v>19.43</v>
      </c>
      <c r="H89" s="31">
        <v>9.1611185272447209</v>
      </c>
      <c r="I89" s="24">
        <v>2.5000000000000001E-2</v>
      </c>
      <c r="J89" s="16"/>
      <c r="K89" s="16"/>
      <c r="L89" s="16">
        <v>2022</v>
      </c>
      <c r="M89" s="16"/>
      <c r="N89" s="16" t="s">
        <v>109</v>
      </c>
      <c r="O89" s="16" t="s">
        <v>273</v>
      </c>
      <c r="P89" s="16" t="s">
        <v>274</v>
      </c>
      <c r="Q89" s="16" t="s">
        <v>22</v>
      </c>
      <c r="R89" s="16" t="s">
        <v>115</v>
      </c>
      <c r="S89" s="16">
        <v>2020</v>
      </c>
    </row>
    <row r="90" spans="1:19" x14ac:dyDescent="0.75">
      <c r="A90" s="16" t="s">
        <v>148</v>
      </c>
      <c r="B90" s="16" t="s">
        <v>149</v>
      </c>
      <c r="C90" s="16">
        <v>0.81</v>
      </c>
      <c r="D90" s="16">
        <v>0.12</v>
      </c>
      <c r="E90" s="16">
        <v>0.45</v>
      </c>
      <c r="F90" s="16">
        <v>0.33</v>
      </c>
      <c r="G90" s="16">
        <v>1.71</v>
      </c>
      <c r="H90" s="31">
        <v>4.9469952857499999</v>
      </c>
      <c r="I90" s="24">
        <v>0.06</v>
      </c>
      <c r="J90" s="16"/>
      <c r="K90" s="16"/>
      <c r="L90" s="16"/>
      <c r="M90" s="16"/>
      <c r="N90" s="16" t="s">
        <v>121</v>
      </c>
      <c r="O90" s="16"/>
      <c r="P90" s="16"/>
      <c r="Q90" s="16" t="s">
        <v>22</v>
      </c>
      <c r="R90" s="16" t="s">
        <v>115</v>
      </c>
      <c r="S90" s="16">
        <v>2019</v>
      </c>
    </row>
    <row r="91" spans="1:19" x14ac:dyDescent="0.75">
      <c r="A91" s="16" t="s">
        <v>150</v>
      </c>
      <c r="B91" s="16" t="s">
        <v>151</v>
      </c>
      <c r="C91" s="16">
        <v>6.68</v>
      </c>
      <c r="D91" s="16">
        <v>0</v>
      </c>
      <c r="E91" s="16">
        <v>4.92</v>
      </c>
      <c r="F91" s="16">
        <v>4.26</v>
      </c>
      <c r="G91" s="16">
        <v>15.86</v>
      </c>
      <c r="H91" s="31">
        <v>6.6470000000000002</v>
      </c>
      <c r="I91" s="24"/>
      <c r="J91" s="16">
        <v>2022</v>
      </c>
      <c r="K91" s="16">
        <v>2023</v>
      </c>
      <c r="L91" s="16">
        <v>2024</v>
      </c>
      <c r="M91" s="16">
        <v>2028</v>
      </c>
      <c r="N91" s="16" t="s">
        <v>109</v>
      </c>
      <c r="O91" s="16" t="s">
        <v>152</v>
      </c>
      <c r="P91" s="16" t="s">
        <v>153</v>
      </c>
      <c r="Q91" s="16" t="s">
        <v>41</v>
      </c>
      <c r="R91" s="16" t="s">
        <v>115</v>
      </c>
      <c r="S91" s="16"/>
    </row>
    <row r="92" spans="1:19" x14ac:dyDescent="0.75">
      <c r="A92" s="16" t="s">
        <v>154</v>
      </c>
      <c r="B92" s="16" t="s">
        <v>155</v>
      </c>
      <c r="C92" s="16">
        <v>1.1000000000000001</v>
      </c>
      <c r="D92" s="16">
        <v>0</v>
      </c>
      <c r="E92" s="16">
        <v>1.66</v>
      </c>
      <c r="F92" s="16">
        <v>0.79</v>
      </c>
      <c r="G92" s="16">
        <v>3.55</v>
      </c>
      <c r="H92" s="31">
        <v>7.3220000000000001</v>
      </c>
      <c r="I92" s="24"/>
      <c r="J92" s="16"/>
      <c r="K92" s="16">
        <v>2020</v>
      </c>
      <c r="L92" s="16">
        <v>2021</v>
      </c>
      <c r="M92" s="16">
        <v>2028</v>
      </c>
      <c r="N92" s="16" t="s">
        <v>109</v>
      </c>
      <c r="O92" s="16"/>
      <c r="P92" s="16"/>
      <c r="Q92" s="16" t="s">
        <v>89</v>
      </c>
      <c r="R92" s="16" t="s">
        <v>115</v>
      </c>
      <c r="S92" s="16">
        <v>2020</v>
      </c>
    </row>
    <row r="93" spans="1:19" x14ac:dyDescent="0.75">
      <c r="A93" s="16" t="s">
        <v>311</v>
      </c>
      <c r="B93" s="16" t="s">
        <v>312</v>
      </c>
      <c r="C93" s="16">
        <v>10.5</v>
      </c>
      <c r="D93" s="16">
        <v>0</v>
      </c>
      <c r="E93" s="16">
        <v>14.4</v>
      </c>
      <c r="F93" s="16">
        <v>11.45</v>
      </c>
      <c r="G93" s="16">
        <v>36.35</v>
      </c>
      <c r="H93" s="31">
        <v>27.898690562883999</v>
      </c>
      <c r="I93" s="24">
        <v>1.6E-2</v>
      </c>
      <c r="J93" s="16"/>
      <c r="K93" s="16">
        <v>2025</v>
      </c>
      <c r="L93" s="16">
        <v>2026</v>
      </c>
      <c r="M93" s="16">
        <v>2032</v>
      </c>
      <c r="N93" s="16" t="s">
        <v>109</v>
      </c>
      <c r="O93" s="16" t="s">
        <v>313</v>
      </c>
      <c r="P93" s="16" t="s">
        <v>314</v>
      </c>
      <c r="Q93" s="16" t="s">
        <v>102</v>
      </c>
      <c r="R93" s="16" t="s">
        <v>63</v>
      </c>
      <c r="S93" s="16"/>
    </row>
    <row r="94" spans="1:19" x14ac:dyDescent="0.75">
      <c r="A94" s="16" t="s">
        <v>158</v>
      </c>
      <c r="B94" s="16" t="s">
        <v>157</v>
      </c>
      <c r="C94" s="16">
        <v>1.76</v>
      </c>
      <c r="D94" s="16">
        <v>0</v>
      </c>
      <c r="E94" s="16">
        <v>3.62</v>
      </c>
      <c r="F94" s="16">
        <v>0.31</v>
      </c>
      <c r="G94" s="16">
        <v>5.7</v>
      </c>
      <c r="H94" s="31">
        <v>6.0505871707004406</v>
      </c>
      <c r="I94" s="24">
        <v>3.2125167144617203E-2</v>
      </c>
      <c r="J94" s="16"/>
      <c r="K94" s="16">
        <v>2025</v>
      </c>
      <c r="L94" s="16">
        <v>2027</v>
      </c>
      <c r="M94" s="16">
        <v>2029</v>
      </c>
      <c r="N94" s="16" t="s">
        <v>109</v>
      </c>
      <c r="O94" s="16"/>
      <c r="P94" s="16"/>
      <c r="Q94" s="16" t="s">
        <v>34</v>
      </c>
      <c r="R94" s="16" t="s">
        <v>115</v>
      </c>
      <c r="S94" s="16">
        <v>2023</v>
      </c>
    </row>
    <row r="95" spans="1:19" x14ac:dyDescent="0.75">
      <c r="A95" s="16" t="s">
        <v>159</v>
      </c>
      <c r="B95" s="16" t="s">
        <v>157</v>
      </c>
      <c r="C95" s="16">
        <v>3.47</v>
      </c>
      <c r="D95" s="16">
        <v>0</v>
      </c>
      <c r="E95" s="16">
        <v>51.41</v>
      </c>
      <c r="F95" s="16">
        <v>2.64</v>
      </c>
      <c r="G95" s="16">
        <v>57.51</v>
      </c>
      <c r="H95" s="31">
        <v>22.170165202461398</v>
      </c>
      <c r="I95" s="24" t="s">
        <v>25</v>
      </c>
      <c r="J95" s="16"/>
      <c r="K95" s="16">
        <v>2025</v>
      </c>
      <c r="L95" s="16">
        <v>2027</v>
      </c>
      <c r="M95" s="16">
        <v>2029</v>
      </c>
      <c r="N95" s="16" t="s">
        <v>109</v>
      </c>
      <c r="O95" s="16"/>
      <c r="P95" s="16"/>
      <c r="Q95" s="16" t="s">
        <v>34</v>
      </c>
      <c r="R95" s="16" t="s">
        <v>115</v>
      </c>
      <c r="S95" s="16">
        <v>2023</v>
      </c>
    </row>
    <row r="96" spans="1:19" x14ac:dyDescent="0.75">
      <c r="A96" s="16" t="s">
        <v>160</v>
      </c>
      <c r="B96" s="16" t="s">
        <v>157</v>
      </c>
      <c r="C96" s="16">
        <v>9.3800000000000008</v>
      </c>
      <c r="D96" s="16">
        <v>0</v>
      </c>
      <c r="E96" s="16">
        <v>74.569999999999993</v>
      </c>
      <c r="F96" s="16">
        <v>3.25</v>
      </c>
      <c r="G96" s="16">
        <v>87.2</v>
      </c>
      <c r="H96" s="31">
        <v>29.267372238994199</v>
      </c>
      <c r="I96" s="24">
        <v>2.13591264012742E-2</v>
      </c>
      <c r="J96" s="16"/>
      <c r="K96" s="16">
        <v>2025</v>
      </c>
      <c r="L96" s="16">
        <v>2027</v>
      </c>
      <c r="M96" s="16">
        <v>2029</v>
      </c>
      <c r="N96" s="16" t="s">
        <v>109</v>
      </c>
      <c r="O96" s="16"/>
      <c r="P96" s="16"/>
      <c r="Q96" s="16" t="s">
        <v>84</v>
      </c>
      <c r="R96" s="16" t="s">
        <v>115</v>
      </c>
      <c r="S96" s="16"/>
    </row>
    <row r="97" spans="1:21" x14ac:dyDescent="0.75">
      <c r="A97" s="16" t="s">
        <v>161</v>
      </c>
      <c r="B97" s="16" t="s">
        <v>157</v>
      </c>
      <c r="C97" s="16">
        <v>7.65</v>
      </c>
      <c r="D97" s="16">
        <v>0</v>
      </c>
      <c r="E97" s="16">
        <v>4.7</v>
      </c>
      <c r="F97" s="16">
        <v>1.08</v>
      </c>
      <c r="G97" s="16">
        <v>13.44</v>
      </c>
      <c r="H97" s="31">
        <v>16.762912795875401</v>
      </c>
      <c r="I97" s="24">
        <v>4.52908226171711E-2</v>
      </c>
      <c r="J97" s="16"/>
      <c r="K97" s="16">
        <v>2023</v>
      </c>
      <c r="L97" s="16">
        <v>2024</v>
      </c>
      <c r="M97" s="16">
        <v>2030</v>
      </c>
      <c r="N97" s="16" t="s">
        <v>109</v>
      </c>
      <c r="O97" s="16"/>
      <c r="P97" s="16"/>
      <c r="Q97" s="16" t="s">
        <v>34</v>
      </c>
      <c r="R97" s="16" t="s">
        <v>115</v>
      </c>
      <c r="S97" s="16"/>
    </row>
    <row r="98" spans="1:21" x14ac:dyDescent="0.75">
      <c r="A98" s="16" t="s">
        <v>156</v>
      </c>
      <c r="B98" s="16" t="s">
        <v>157</v>
      </c>
      <c r="C98" s="16">
        <v>9.94</v>
      </c>
      <c r="D98" s="16">
        <v>0</v>
      </c>
      <c r="E98" s="16">
        <v>29.06</v>
      </c>
      <c r="F98" s="16">
        <v>0</v>
      </c>
      <c r="G98" s="16">
        <v>39.01</v>
      </c>
      <c r="H98" s="31">
        <v>19.437803767160698</v>
      </c>
      <c r="I98" s="24">
        <v>4.7558983321727101E-3</v>
      </c>
      <c r="J98" s="16"/>
      <c r="K98" s="16">
        <v>2025</v>
      </c>
      <c r="L98" s="16">
        <v>2027</v>
      </c>
      <c r="M98" s="16">
        <v>2029</v>
      </c>
      <c r="N98" t="s">
        <v>109</v>
      </c>
      <c r="O98" s="16"/>
      <c r="P98" s="16"/>
      <c r="Q98" s="16" t="s">
        <v>84</v>
      </c>
      <c r="R98" s="16" t="s">
        <v>115</v>
      </c>
      <c r="S98" s="16">
        <v>2023</v>
      </c>
    </row>
    <row r="99" spans="1:21" x14ac:dyDescent="0.75">
      <c r="A99" s="16" t="s">
        <v>162</v>
      </c>
      <c r="B99" s="16" t="s">
        <v>88</v>
      </c>
      <c r="C99" s="16">
        <v>0</v>
      </c>
      <c r="D99" s="16">
        <v>0</v>
      </c>
      <c r="E99" s="16">
        <v>0</v>
      </c>
      <c r="F99" s="16">
        <v>0</v>
      </c>
      <c r="G99" s="16">
        <v>19.89</v>
      </c>
      <c r="H99" s="31">
        <v>4.4110639999999997</v>
      </c>
      <c r="I99" s="24"/>
      <c r="J99" s="16"/>
      <c r="K99" s="16">
        <v>2024</v>
      </c>
      <c r="L99" s="16">
        <v>2024</v>
      </c>
      <c r="M99" s="16">
        <v>2025</v>
      </c>
      <c r="N99" s="16" t="s">
        <v>114</v>
      </c>
      <c r="O99" s="16" t="s">
        <v>286</v>
      </c>
      <c r="P99" s="16" t="s">
        <v>287</v>
      </c>
      <c r="Q99" s="16" t="s">
        <v>89</v>
      </c>
      <c r="R99" s="16" t="s">
        <v>63</v>
      </c>
      <c r="S99" s="16">
        <v>2023</v>
      </c>
    </row>
    <row r="100" spans="1:21" x14ac:dyDescent="0.75">
      <c r="A100" s="16" t="s">
        <v>163</v>
      </c>
      <c r="B100" s="16" t="s">
        <v>164</v>
      </c>
      <c r="C100" s="16">
        <v>9.8000000000000007</v>
      </c>
      <c r="D100" s="16">
        <v>0</v>
      </c>
      <c r="E100" s="16">
        <v>25.2</v>
      </c>
      <c r="F100" s="16">
        <v>9.1999999999999993</v>
      </c>
      <c r="G100" s="16">
        <v>43.3</v>
      </c>
      <c r="H100" s="31">
        <v>4.4756444999999999E-2</v>
      </c>
      <c r="I100" s="24">
        <v>9.1999999999999998E-2</v>
      </c>
      <c r="J100" s="16">
        <v>2019</v>
      </c>
      <c r="K100" s="16">
        <v>2024</v>
      </c>
      <c r="L100" s="16">
        <v>2026</v>
      </c>
      <c r="M100" s="16">
        <v>2038</v>
      </c>
      <c r="N100" s="16" t="s">
        <v>109</v>
      </c>
      <c r="O100" s="16" t="s">
        <v>165</v>
      </c>
      <c r="P100" s="16" t="s">
        <v>166</v>
      </c>
      <c r="Q100" s="16" t="s">
        <v>143</v>
      </c>
      <c r="R100" s="16" t="s">
        <v>115</v>
      </c>
      <c r="S100" s="16">
        <v>2022</v>
      </c>
    </row>
    <row r="101" spans="1:21" x14ac:dyDescent="0.75">
      <c r="A101" s="16" t="s">
        <v>167</v>
      </c>
      <c r="B101" s="16" t="s">
        <v>168</v>
      </c>
      <c r="C101" s="16">
        <v>4.5999999999999996</v>
      </c>
      <c r="D101" s="16">
        <v>0.39</v>
      </c>
      <c r="E101" s="16">
        <v>14.88</v>
      </c>
      <c r="F101" s="16">
        <v>0</v>
      </c>
      <c r="G101" s="16">
        <v>19.48</v>
      </c>
      <c r="H101" s="31">
        <v>49.528337969554798</v>
      </c>
      <c r="I101" s="24">
        <v>3.7181028723716703E-2</v>
      </c>
      <c r="J101" s="16"/>
      <c r="K101" s="16"/>
      <c r="L101" s="16">
        <v>2023</v>
      </c>
      <c r="M101" s="16">
        <v>2027</v>
      </c>
      <c r="N101" s="16" t="s">
        <v>109</v>
      </c>
      <c r="O101" s="16"/>
      <c r="P101" s="16"/>
      <c r="Q101" s="16" t="s">
        <v>22</v>
      </c>
      <c r="R101" s="16" t="s">
        <v>63</v>
      </c>
      <c r="S101" s="16">
        <v>2022</v>
      </c>
    </row>
    <row r="102" spans="1:21" x14ac:dyDescent="0.75">
      <c r="A102" s="16" t="s">
        <v>169</v>
      </c>
      <c r="B102" s="16" t="s">
        <v>170</v>
      </c>
      <c r="C102" s="16">
        <v>3.05</v>
      </c>
      <c r="D102" s="16">
        <v>0</v>
      </c>
      <c r="E102" s="16">
        <v>27.83</v>
      </c>
      <c r="F102" s="16">
        <v>3.03</v>
      </c>
      <c r="G102" s="16">
        <v>33.909999999999997</v>
      </c>
      <c r="H102" s="31"/>
      <c r="I102" s="24"/>
      <c r="J102" s="16"/>
      <c r="K102" s="16"/>
      <c r="L102" s="16"/>
      <c r="M102" s="16"/>
      <c r="N102" s="16" t="s">
        <v>121</v>
      </c>
      <c r="O102" s="16"/>
      <c r="P102" s="16"/>
      <c r="Q102" s="16" t="s">
        <v>34</v>
      </c>
      <c r="R102" s="16" t="s">
        <v>63</v>
      </c>
      <c r="S102" s="16"/>
    </row>
    <row r="103" spans="1:21" x14ac:dyDescent="0.75">
      <c r="A103" s="16" t="s">
        <v>171</v>
      </c>
      <c r="B103" s="16" t="s">
        <v>172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31"/>
      <c r="I103" s="24"/>
      <c r="J103" s="16"/>
      <c r="K103" s="16"/>
      <c r="L103" s="16"/>
      <c r="M103" s="16"/>
      <c r="N103" s="16" t="s">
        <v>109</v>
      </c>
      <c r="O103" s="16"/>
      <c r="P103" s="16"/>
      <c r="Q103" s="16" t="s">
        <v>34</v>
      </c>
      <c r="R103" s="16" t="s">
        <v>63</v>
      </c>
      <c r="S103" s="16"/>
    </row>
    <row r="104" spans="1:21" x14ac:dyDescent="0.75">
      <c r="A104" s="16" t="s">
        <v>173</v>
      </c>
      <c r="B104" s="16" t="s">
        <v>174</v>
      </c>
      <c r="C104" s="16">
        <v>8.4600000000000009</v>
      </c>
      <c r="D104" s="16">
        <v>0</v>
      </c>
      <c r="E104" s="16">
        <v>7.14</v>
      </c>
      <c r="F104" s="16">
        <v>4.68</v>
      </c>
      <c r="G104" s="16">
        <v>20.28</v>
      </c>
      <c r="H104" s="31"/>
      <c r="I104" s="24">
        <v>0.08</v>
      </c>
      <c r="J104" s="16"/>
      <c r="K104" s="16">
        <v>2019</v>
      </c>
      <c r="L104" s="16"/>
      <c r="M104" s="16">
        <v>2027</v>
      </c>
      <c r="N104" t="s">
        <v>109</v>
      </c>
      <c r="O104" s="16"/>
      <c r="P104" s="16"/>
      <c r="Q104" s="16" t="s">
        <v>22</v>
      </c>
      <c r="R104" s="16" t="s">
        <v>63</v>
      </c>
      <c r="S104" s="16"/>
    </row>
    <row r="105" spans="1:21" x14ac:dyDescent="0.75">
      <c r="A105" s="16" t="s">
        <v>175</v>
      </c>
      <c r="B105" s="16" t="s">
        <v>176</v>
      </c>
      <c r="C105" s="16">
        <v>0</v>
      </c>
      <c r="D105" s="16">
        <v>0</v>
      </c>
      <c r="E105" s="16">
        <v>0</v>
      </c>
      <c r="F105" s="16">
        <v>0</v>
      </c>
      <c r="G105" s="16">
        <v>30</v>
      </c>
      <c r="H105" s="31"/>
      <c r="I105" s="24"/>
      <c r="J105" s="16"/>
      <c r="K105" s="16"/>
      <c r="L105" s="16"/>
      <c r="M105" s="16"/>
      <c r="N105" t="s">
        <v>114</v>
      </c>
      <c r="O105" s="16"/>
      <c r="P105" s="16"/>
      <c r="Q105" s="16" t="s">
        <v>22</v>
      </c>
      <c r="R105" s="16" t="s">
        <v>115</v>
      </c>
      <c r="S105" s="16"/>
    </row>
    <row r="106" spans="1:21" x14ac:dyDescent="0.75">
      <c r="A106" s="16" t="s">
        <v>177</v>
      </c>
      <c r="B106" s="16" t="s">
        <v>99</v>
      </c>
      <c r="C106" s="16">
        <v>3.35</v>
      </c>
      <c r="D106" s="16">
        <v>0</v>
      </c>
      <c r="E106" s="16">
        <v>2.34</v>
      </c>
      <c r="F106" s="16">
        <v>0</v>
      </c>
      <c r="G106" s="16">
        <v>5.69</v>
      </c>
      <c r="H106" s="31">
        <v>6.1130000000000004</v>
      </c>
      <c r="I106" s="24" t="s">
        <v>25</v>
      </c>
      <c r="J106" s="16"/>
      <c r="K106" s="16"/>
      <c r="L106" s="16"/>
      <c r="M106" s="16"/>
      <c r="N106" t="s">
        <v>109</v>
      </c>
      <c r="O106" s="16"/>
      <c r="P106" s="16"/>
      <c r="Q106" s="16" t="s">
        <v>30</v>
      </c>
      <c r="R106" s="16" t="s">
        <v>63</v>
      </c>
      <c r="S106" s="16"/>
    </row>
    <row r="107" spans="1:21" x14ac:dyDescent="0.75">
      <c r="I107" s="26"/>
    </row>
    <row r="108" spans="1:21" x14ac:dyDescent="0.75">
      <c r="A108" s="12" t="s">
        <v>178</v>
      </c>
      <c r="B108" s="12"/>
      <c r="C108" s="18"/>
      <c r="D108" s="18"/>
      <c r="E108" s="18"/>
      <c r="F108" s="18"/>
      <c r="G108" s="18"/>
      <c r="H108" s="29"/>
      <c r="I108" s="27"/>
      <c r="J108" s="12"/>
      <c r="K108" s="12"/>
      <c r="L108" s="12"/>
      <c r="M108" s="12"/>
      <c r="N108" s="12"/>
      <c r="O108" s="12"/>
      <c r="P108" s="12"/>
      <c r="Q108" s="12"/>
      <c r="R108" s="12"/>
      <c r="S108" s="12"/>
    </row>
    <row r="109" spans="1:21" x14ac:dyDescent="0.75">
      <c r="I109" s="26"/>
    </row>
    <row r="110" spans="1:21" x14ac:dyDescent="0.75">
      <c r="A110" s="16" t="s">
        <v>179</v>
      </c>
      <c r="B110" s="16" t="s">
        <v>180</v>
      </c>
      <c r="C110" s="16">
        <v>5.98</v>
      </c>
      <c r="D110" s="16">
        <v>0</v>
      </c>
      <c r="E110" s="16">
        <v>3.41</v>
      </c>
      <c r="F110" s="16">
        <v>2.4500000000000002</v>
      </c>
      <c r="G110" s="16">
        <v>11.84</v>
      </c>
      <c r="H110" s="31">
        <v>10.641999999999999</v>
      </c>
      <c r="I110" s="24">
        <v>7.6999999999999999E-2</v>
      </c>
      <c r="J110" s="16"/>
      <c r="K110" s="16"/>
      <c r="L110" s="16"/>
      <c r="M110" s="16"/>
      <c r="N110" t="s">
        <v>114</v>
      </c>
      <c r="O110" s="16" t="s">
        <v>181</v>
      </c>
      <c r="P110" s="16" t="s">
        <v>182</v>
      </c>
      <c r="Q110" s="16" t="s">
        <v>89</v>
      </c>
      <c r="R110" s="16" t="s">
        <v>63</v>
      </c>
      <c r="S110" s="16"/>
      <c r="U110">
        <f>MATCH(A110,[1]Summary!$A$2:$A$48,0)</f>
        <v>1</v>
      </c>
    </row>
    <row r="111" spans="1:21" x14ac:dyDescent="0.75">
      <c r="A111" s="16" t="s">
        <v>183</v>
      </c>
      <c r="B111" s="16" t="s">
        <v>184</v>
      </c>
      <c r="C111" s="16">
        <v>1.08</v>
      </c>
      <c r="D111" s="16">
        <v>0.11</v>
      </c>
      <c r="E111" s="16">
        <v>2.39</v>
      </c>
      <c r="F111" s="16">
        <v>1.1599999999999999</v>
      </c>
      <c r="G111" s="16">
        <v>4.75</v>
      </c>
      <c r="H111" s="31"/>
      <c r="I111" s="24">
        <v>5.4199999999999998E-2</v>
      </c>
      <c r="J111" s="16">
        <v>2019</v>
      </c>
      <c r="K111" s="16">
        <v>2020</v>
      </c>
      <c r="L111" s="16">
        <v>2021</v>
      </c>
      <c r="M111" s="16"/>
      <c r="N111" t="s">
        <v>114</v>
      </c>
      <c r="O111" s="16"/>
      <c r="P111" s="16"/>
      <c r="Q111" s="16" t="s">
        <v>22</v>
      </c>
      <c r="R111" s="16" t="s">
        <v>63</v>
      </c>
      <c r="S111" s="16">
        <v>2019</v>
      </c>
      <c r="U111">
        <f>MATCH(A111,[1]Summary!$A$2:$A$48,0)</f>
        <v>2</v>
      </c>
    </row>
    <row r="112" spans="1:21" x14ac:dyDescent="0.75">
      <c r="A112" s="16" t="s">
        <v>185</v>
      </c>
      <c r="B112" s="16" t="s">
        <v>184</v>
      </c>
      <c r="C112" s="16">
        <v>0</v>
      </c>
      <c r="D112" s="16">
        <v>0</v>
      </c>
      <c r="E112" s="16">
        <v>0</v>
      </c>
      <c r="F112" s="16">
        <v>2.44</v>
      </c>
      <c r="G112" s="16">
        <v>2.44</v>
      </c>
      <c r="H112" s="31">
        <v>0.87</v>
      </c>
      <c r="I112" s="24">
        <v>8.0000000000000002E-3</v>
      </c>
      <c r="J112" s="16"/>
      <c r="K112" s="16">
        <v>2018</v>
      </c>
      <c r="L112" s="16"/>
      <c r="M112" s="16"/>
      <c r="N112" s="16" t="s">
        <v>109</v>
      </c>
      <c r="O112" s="16"/>
      <c r="P112" s="16"/>
      <c r="Q112" s="16" t="s">
        <v>111</v>
      </c>
      <c r="R112" s="16" t="s">
        <v>63</v>
      </c>
      <c r="S112" s="16"/>
      <c r="U112">
        <f>MATCH(A112,[1]Summary!$A$2:$A$48,0)</f>
        <v>3</v>
      </c>
    </row>
    <row r="113" spans="1:21" x14ac:dyDescent="0.75">
      <c r="A113" s="16" t="s">
        <v>188</v>
      </c>
      <c r="B113" s="16" t="s">
        <v>187</v>
      </c>
      <c r="C113" s="16">
        <v>2.37</v>
      </c>
      <c r="D113" s="16">
        <v>0.28999999999999998</v>
      </c>
      <c r="E113" s="16">
        <v>2.75</v>
      </c>
      <c r="F113" s="16">
        <v>6</v>
      </c>
      <c r="G113" s="16">
        <v>11.41</v>
      </c>
      <c r="H113" s="31">
        <v>7.2539999999999996</v>
      </c>
      <c r="I113" s="24">
        <v>4.3999999999999997E-2</v>
      </c>
      <c r="J113" s="16"/>
      <c r="K113" s="16">
        <v>2018</v>
      </c>
      <c r="L113" s="16">
        <v>2019</v>
      </c>
      <c r="M113" s="16">
        <v>2022</v>
      </c>
      <c r="N113" t="s">
        <v>109</v>
      </c>
      <c r="O113" s="16"/>
      <c r="P113" s="16"/>
      <c r="Q113" s="16" t="s">
        <v>22</v>
      </c>
      <c r="R113" s="16" t="s">
        <v>115</v>
      </c>
      <c r="S113" s="16"/>
      <c r="U113">
        <f>MATCH(A113,[1]Summary!$A$2:$A$48,0)</f>
        <v>4</v>
      </c>
    </row>
    <row r="114" spans="1:21" x14ac:dyDescent="0.75">
      <c r="A114" s="16" t="s">
        <v>186</v>
      </c>
      <c r="B114" s="16" t="s">
        <v>187</v>
      </c>
      <c r="C114" s="16">
        <v>4.9400000000000004</v>
      </c>
      <c r="D114" s="16">
        <v>0</v>
      </c>
      <c r="E114" s="16">
        <v>2.85</v>
      </c>
      <c r="F114" s="16">
        <v>3.15</v>
      </c>
      <c r="G114" s="16">
        <v>10.95</v>
      </c>
      <c r="H114" s="31">
        <v>1.045474</v>
      </c>
      <c r="I114" s="24">
        <v>1.4E-2</v>
      </c>
      <c r="J114" s="16">
        <v>2021</v>
      </c>
      <c r="K114" s="16">
        <v>2021</v>
      </c>
      <c r="L114" s="16">
        <v>2022</v>
      </c>
      <c r="M114" s="16">
        <v>2022</v>
      </c>
      <c r="N114" s="16" t="s">
        <v>114</v>
      </c>
      <c r="O114" s="16"/>
      <c r="P114" s="16"/>
      <c r="Q114" s="16" t="s">
        <v>30</v>
      </c>
      <c r="R114" s="16" t="s">
        <v>115</v>
      </c>
      <c r="S114" s="16"/>
      <c r="U114">
        <f>MATCH(A114,[1]Summary!$A$2:$A$48,0)</f>
        <v>5</v>
      </c>
    </row>
    <row r="115" spans="1:21" x14ac:dyDescent="0.75">
      <c r="A115" s="16" t="s">
        <v>189</v>
      </c>
      <c r="B115" s="16" t="s">
        <v>190</v>
      </c>
      <c r="C115" s="16">
        <v>2.1</v>
      </c>
      <c r="D115" s="16">
        <v>0</v>
      </c>
      <c r="E115" s="16">
        <v>3.07</v>
      </c>
      <c r="F115" s="16">
        <v>3.06</v>
      </c>
      <c r="G115" s="16">
        <v>8.36</v>
      </c>
      <c r="H115" s="31">
        <v>13.7735795468771</v>
      </c>
      <c r="I115" s="24">
        <v>6.8000000000000005E-2</v>
      </c>
      <c r="J115" s="16">
        <v>2020</v>
      </c>
      <c r="K115" s="16">
        <v>2021</v>
      </c>
      <c r="L115" s="16">
        <v>2021</v>
      </c>
      <c r="M115" s="16">
        <v>2025</v>
      </c>
      <c r="N115" s="16" t="s">
        <v>109</v>
      </c>
      <c r="O115" s="16"/>
      <c r="P115" s="16"/>
      <c r="Q115" s="16" t="s">
        <v>22</v>
      </c>
      <c r="R115" s="16" t="s">
        <v>115</v>
      </c>
      <c r="S115" s="16">
        <v>2019</v>
      </c>
      <c r="U115">
        <f>MATCH(A115,[1]Summary!$A$2:$A$48,0)</f>
        <v>6</v>
      </c>
    </row>
    <row r="116" spans="1:21" x14ac:dyDescent="0.75">
      <c r="A116" s="16" t="s">
        <v>191</v>
      </c>
      <c r="B116" s="16" t="s">
        <v>192</v>
      </c>
      <c r="C116" s="16">
        <v>0</v>
      </c>
      <c r="D116" s="16">
        <v>0</v>
      </c>
      <c r="E116" s="16">
        <v>0</v>
      </c>
      <c r="F116" s="16">
        <v>9.1</v>
      </c>
      <c r="G116" s="16">
        <v>9.1</v>
      </c>
      <c r="H116" s="31">
        <v>0</v>
      </c>
      <c r="I116" s="24" t="s">
        <v>25</v>
      </c>
      <c r="J116" s="16"/>
      <c r="K116" s="16"/>
      <c r="L116" s="16">
        <v>2020</v>
      </c>
      <c r="M116" s="16">
        <v>2023</v>
      </c>
      <c r="N116" s="16" t="s">
        <v>109</v>
      </c>
      <c r="O116" s="16"/>
      <c r="P116" s="16"/>
      <c r="Q116" s="16" t="s">
        <v>143</v>
      </c>
      <c r="R116" s="16" t="s">
        <v>63</v>
      </c>
      <c r="S116" s="16"/>
      <c r="U116">
        <f>MATCH(A116,[1]Summary!$A$2:$A$48,0)</f>
        <v>7</v>
      </c>
    </row>
    <row r="117" spans="1:21" x14ac:dyDescent="0.75">
      <c r="A117" s="16" t="s">
        <v>193</v>
      </c>
      <c r="B117" s="16" t="s">
        <v>194</v>
      </c>
      <c r="C117" s="16">
        <v>10</v>
      </c>
      <c r="D117" s="16">
        <v>0</v>
      </c>
      <c r="E117" s="16">
        <v>36.340000000000003</v>
      </c>
      <c r="F117" s="16">
        <v>20.079999999999998</v>
      </c>
      <c r="G117" s="16">
        <v>66.42</v>
      </c>
      <c r="H117" s="31">
        <v>52.238673531000003</v>
      </c>
      <c r="I117" s="24">
        <v>5.3233141989657499E-2</v>
      </c>
      <c r="J117" s="16"/>
      <c r="K117" s="16">
        <v>2021</v>
      </c>
      <c r="L117" s="16">
        <v>2022</v>
      </c>
      <c r="M117" s="16">
        <v>2022</v>
      </c>
      <c r="N117" s="16" t="s">
        <v>109</v>
      </c>
      <c r="O117" s="16"/>
      <c r="P117" s="16"/>
      <c r="Q117" s="16" t="s">
        <v>143</v>
      </c>
      <c r="R117" s="16" t="s">
        <v>63</v>
      </c>
      <c r="S117" s="16"/>
      <c r="U117">
        <f>MATCH(A117,[1]Summary!$A$2:$A$48,0)</f>
        <v>8</v>
      </c>
    </row>
    <row r="118" spans="1:21" x14ac:dyDescent="0.75">
      <c r="A118" s="16" t="s">
        <v>195</v>
      </c>
      <c r="B118" s="16" t="s">
        <v>194</v>
      </c>
      <c r="C118" s="16">
        <v>8.09</v>
      </c>
      <c r="D118" s="16">
        <v>0</v>
      </c>
      <c r="E118" s="16">
        <v>24.25</v>
      </c>
      <c r="F118" s="16">
        <v>14.24</v>
      </c>
      <c r="G118" s="16">
        <v>46.58</v>
      </c>
      <c r="H118" s="31">
        <v>32.802</v>
      </c>
      <c r="I118" s="24">
        <v>5.3017060737450099E-2</v>
      </c>
      <c r="J118" s="16"/>
      <c r="K118" s="16">
        <v>2021</v>
      </c>
      <c r="L118" s="16">
        <v>2022</v>
      </c>
      <c r="M118" s="16">
        <v>2022</v>
      </c>
      <c r="N118" s="16" t="s">
        <v>109</v>
      </c>
      <c r="O118" s="16"/>
      <c r="P118" s="16"/>
      <c r="Q118" s="16" t="s">
        <v>143</v>
      </c>
      <c r="R118" s="16" t="s">
        <v>63</v>
      </c>
      <c r="S118" s="16"/>
      <c r="U118">
        <f>MATCH(A118,[1]Summary!$A$2:$A$48,0)</f>
        <v>9</v>
      </c>
    </row>
    <row r="119" spans="1:21" x14ac:dyDescent="0.75">
      <c r="A119" s="16" t="s">
        <v>196</v>
      </c>
      <c r="B119" s="16" t="s">
        <v>194</v>
      </c>
      <c r="C119" s="16">
        <v>6.57</v>
      </c>
      <c r="D119" s="16">
        <v>0</v>
      </c>
      <c r="E119" s="16">
        <v>14.77</v>
      </c>
      <c r="F119" s="16">
        <v>9.66</v>
      </c>
      <c r="G119" s="16">
        <v>31</v>
      </c>
      <c r="H119" s="31">
        <v>25.818000000000001</v>
      </c>
      <c r="I119" s="24">
        <v>5.7689596561813397E-2</v>
      </c>
      <c r="J119" s="16"/>
      <c r="K119" s="16">
        <v>2021</v>
      </c>
      <c r="L119" s="16">
        <v>2022</v>
      </c>
      <c r="M119" s="16">
        <v>2022</v>
      </c>
      <c r="N119" s="16" t="s">
        <v>109</v>
      </c>
      <c r="O119" s="16"/>
      <c r="P119" s="16"/>
      <c r="Q119" s="16" t="s">
        <v>143</v>
      </c>
      <c r="R119" s="16" t="s">
        <v>63</v>
      </c>
      <c r="S119" s="16"/>
      <c r="U119">
        <f>MATCH(A119,[1]Summary!$A$2:$A$48,0)</f>
        <v>10</v>
      </c>
    </row>
    <row r="120" spans="1:21" x14ac:dyDescent="0.75">
      <c r="A120" s="16" t="s">
        <v>197</v>
      </c>
      <c r="B120" s="16" t="s">
        <v>198</v>
      </c>
      <c r="C120" s="16">
        <v>10.06</v>
      </c>
      <c r="D120" s="16">
        <v>0.48</v>
      </c>
      <c r="E120" s="16">
        <v>13.29</v>
      </c>
      <c r="F120" s="16">
        <v>5.0599999999999996</v>
      </c>
      <c r="G120" s="16">
        <v>28.89</v>
      </c>
      <c r="H120" s="31">
        <v>26.823029999999999</v>
      </c>
      <c r="I120" s="24">
        <v>3.52551915505026E-2</v>
      </c>
      <c r="J120" s="16"/>
      <c r="K120" s="16"/>
      <c r="L120" s="16"/>
      <c r="M120" s="16">
        <v>2021</v>
      </c>
      <c r="N120" s="16" t="s">
        <v>121</v>
      </c>
      <c r="O120" s="16"/>
      <c r="P120" s="16"/>
      <c r="Q120" s="16" t="s">
        <v>22</v>
      </c>
      <c r="R120" s="16" t="s">
        <v>63</v>
      </c>
      <c r="S120" s="16"/>
      <c r="U120">
        <f>MATCH(A120,[1]Summary!$A$2:$A$48,0)</f>
        <v>11</v>
      </c>
    </row>
    <row r="121" spans="1:21" x14ac:dyDescent="0.75">
      <c r="A121" s="16" t="s">
        <v>199</v>
      </c>
      <c r="B121" s="16" t="s">
        <v>198</v>
      </c>
      <c r="C121" s="16">
        <v>11.69</v>
      </c>
      <c r="D121" s="16">
        <v>0.22</v>
      </c>
      <c r="E121" s="16">
        <v>5.07</v>
      </c>
      <c r="F121" s="16">
        <v>0</v>
      </c>
      <c r="G121" s="16">
        <v>16.98</v>
      </c>
      <c r="H121" s="31">
        <v>23.739000000000001</v>
      </c>
      <c r="I121" s="24">
        <v>6.6000000000000003E-2</v>
      </c>
      <c r="J121" s="16"/>
      <c r="K121" s="16"/>
      <c r="L121" s="16"/>
      <c r="M121" s="16"/>
      <c r="N121" s="16" t="s">
        <v>109</v>
      </c>
      <c r="O121" s="16"/>
      <c r="P121" s="16"/>
      <c r="Q121" s="16" t="s">
        <v>22</v>
      </c>
      <c r="R121" s="16" t="s">
        <v>38</v>
      </c>
      <c r="S121" s="16"/>
      <c r="U121">
        <f>MATCH(A121,[1]Summary!$A$2:$A$48,0)</f>
        <v>12</v>
      </c>
    </row>
    <row r="122" spans="1:21" x14ac:dyDescent="0.75">
      <c r="A122" s="16" t="s">
        <v>203</v>
      </c>
      <c r="B122" s="16" t="s">
        <v>201</v>
      </c>
      <c r="C122" s="16">
        <v>0.72</v>
      </c>
      <c r="D122" s="16">
        <v>0</v>
      </c>
      <c r="E122" s="16">
        <v>1.02</v>
      </c>
      <c r="F122" s="16">
        <v>0.67</v>
      </c>
      <c r="G122" s="16">
        <v>2.41</v>
      </c>
      <c r="H122" s="31">
        <v>2.5018328125903899</v>
      </c>
      <c r="I122" s="24">
        <v>1.8024845742743701E-2</v>
      </c>
      <c r="J122" s="16"/>
      <c r="K122" s="16"/>
      <c r="L122" s="16"/>
      <c r="M122" s="16">
        <v>2021</v>
      </c>
      <c r="N122" s="16" t="s">
        <v>121</v>
      </c>
      <c r="O122" s="16"/>
      <c r="P122" s="16"/>
      <c r="Q122" s="16" t="s">
        <v>30</v>
      </c>
      <c r="R122" s="16" t="s">
        <v>38</v>
      </c>
      <c r="S122" s="16">
        <v>2019</v>
      </c>
      <c r="U122">
        <f>MATCH(A122,[1]Summary!$A$2:$A$48,0)</f>
        <v>13</v>
      </c>
    </row>
    <row r="123" spans="1:21" x14ac:dyDescent="0.75">
      <c r="A123" s="16" t="s">
        <v>200</v>
      </c>
      <c r="B123" s="16" t="s">
        <v>201</v>
      </c>
      <c r="C123" s="16">
        <v>3.14</v>
      </c>
      <c r="D123" s="16">
        <v>0.36</v>
      </c>
      <c r="E123" s="16">
        <v>6.26</v>
      </c>
      <c r="F123" s="16">
        <v>2.6</v>
      </c>
      <c r="G123" s="16">
        <v>12.36</v>
      </c>
      <c r="H123" s="31">
        <v>14.6134941698015</v>
      </c>
      <c r="I123" s="24">
        <v>3.9998253068301001E-2</v>
      </c>
      <c r="J123" s="16"/>
      <c r="K123" s="16"/>
      <c r="L123" s="16"/>
      <c r="M123" s="16">
        <v>2021</v>
      </c>
      <c r="N123" s="16" t="s">
        <v>121</v>
      </c>
      <c r="O123" s="16"/>
      <c r="P123" s="16"/>
      <c r="Q123" s="16" t="s">
        <v>22</v>
      </c>
      <c r="R123" s="16" t="s">
        <v>38</v>
      </c>
      <c r="S123" s="16">
        <v>2019</v>
      </c>
      <c r="U123">
        <f>MATCH(A123,[1]Summary!$A$2:$A$48,0)</f>
        <v>14</v>
      </c>
    </row>
    <row r="124" spans="1:21" x14ac:dyDescent="0.75">
      <c r="A124" s="16" t="s">
        <v>202</v>
      </c>
      <c r="B124" s="16" t="s">
        <v>201</v>
      </c>
      <c r="C124" s="16">
        <v>8.89</v>
      </c>
      <c r="D124" s="16">
        <v>0.25</v>
      </c>
      <c r="E124" s="16">
        <v>4.04</v>
      </c>
      <c r="F124" s="16">
        <v>2.88</v>
      </c>
      <c r="G124" s="16">
        <v>16.05</v>
      </c>
      <c r="H124" s="31">
        <v>33.741980649226896</v>
      </c>
      <c r="I124" s="24">
        <v>3.54945325077205E-2</v>
      </c>
      <c r="J124" s="16"/>
      <c r="K124" s="16"/>
      <c r="L124" s="16"/>
      <c r="M124" s="16">
        <v>2021</v>
      </c>
      <c r="N124" s="16" t="s">
        <v>121</v>
      </c>
      <c r="O124" s="16"/>
      <c r="P124" s="16"/>
      <c r="Q124" s="16" t="s">
        <v>22</v>
      </c>
      <c r="R124" s="16" t="s">
        <v>38</v>
      </c>
      <c r="S124" s="16">
        <v>2019</v>
      </c>
      <c r="U124">
        <f>MATCH(A124,[1]Summary!$A$2:$A$48,0)</f>
        <v>15</v>
      </c>
    </row>
    <row r="125" spans="1:21" x14ac:dyDescent="0.75">
      <c r="A125" s="16" t="s">
        <v>204</v>
      </c>
      <c r="B125" s="16" t="s">
        <v>205</v>
      </c>
      <c r="C125" s="16">
        <v>3.02</v>
      </c>
      <c r="D125" s="16">
        <v>0.31</v>
      </c>
      <c r="E125" s="16">
        <v>3.53</v>
      </c>
      <c r="F125" s="16">
        <v>1.24</v>
      </c>
      <c r="G125" s="16">
        <v>8.09</v>
      </c>
      <c r="H125" s="31"/>
      <c r="I125" s="24"/>
      <c r="J125" s="16"/>
      <c r="K125" s="16"/>
      <c r="L125" s="16"/>
      <c r="M125" s="16"/>
      <c r="N125" s="16" t="s">
        <v>109</v>
      </c>
      <c r="O125" s="16"/>
      <c r="P125" s="16"/>
      <c r="Q125" s="16" t="s">
        <v>22</v>
      </c>
      <c r="R125" s="16" t="s">
        <v>115</v>
      </c>
      <c r="S125" s="16"/>
      <c r="U125">
        <f>MATCH(A125,[1]Summary!$A$2:$A$48,0)</f>
        <v>16</v>
      </c>
    </row>
    <row r="126" spans="1:21" x14ac:dyDescent="0.75">
      <c r="A126" s="16" t="s">
        <v>206</v>
      </c>
      <c r="B126" s="16" t="s">
        <v>207</v>
      </c>
      <c r="C126" s="16">
        <v>2.15</v>
      </c>
      <c r="D126" s="16">
        <v>1.07</v>
      </c>
      <c r="E126" s="16">
        <v>4.0999999999999996</v>
      </c>
      <c r="F126" s="16">
        <v>0</v>
      </c>
      <c r="G126" s="16">
        <v>7.32</v>
      </c>
      <c r="H126" s="31">
        <v>15.972899999999999</v>
      </c>
      <c r="I126" s="24">
        <v>5.3999999999999999E-2</v>
      </c>
      <c r="J126" s="16"/>
      <c r="K126" s="16">
        <v>2018</v>
      </c>
      <c r="L126" s="16"/>
      <c r="M126" s="16"/>
      <c r="N126" s="16" t="s">
        <v>109</v>
      </c>
      <c r="O126" s="16" t="s">
        <v>208</v>
      </c>
      <c r="P126" s="16" t="s">
        <v>209</v>
      </c>
      <c r="Q126" s="16" t="s">
        <v>22</v>
      </c>
      <c r="R126" s="16" t="s">
        <v>38</v>
      </c>
      <c r="S126" s="16">
        <v>2019</v>
      </c>
      <c r="U126">
        <f>MATCH(A126,[1]Summary!$A$2:$A$48,0)</f>
        <v>17</v>
      </c>
    </row>
    <row r="127" spans="1:21" x14ac:dyDescent="0.75">
      <c r="A127" s="16" t="s">
        <v>210</v>
      </c>
      <c r="B127" s="16" t="s">
        <v>118</v>
      </c>
      <c r="C127" s="16">
        <v>1.65</v>
      </c>
      <c r="D127" s="16">
        <v>7.0000000000000007E-2</v>
      </c>
      <c r="E127" s="16">
        <v>2.85</v>
      </c>
      <c r="F127" s="16">
        <v>0.27</v>
      </c>
      <c r="G127" s="16">
        <v>4.8499999999999996</v>
      </c>
      <c r="H127" s="31">
        <v>23.0288</v>
      </c>
      <c r="I127" s="24" t="s">
        <v>25</v>
      </c>
      <c r="J127" s="16"/>
      <c r="K127" s="16"/>
      <c r="L127" s="16"/>
      <c r="M127" s="16"/>
      <c r="N127" s="16" t="s">
        <v>121</v>
      </c>
      <c r="O127" s="16"/>
      <c r="P127" s="16"/>
      <c r="Q127" s="16" t="s">
        <v>22</v>
      </c>
      <c r="R127" s="16" t="s">
        <v>63</v>
      </c>
      <c r="S127" s="16"/>
      <c r="U127">
        <f>MATCH(A127,[1]Summary!$A$2:$A$48,0)</f>
        <v>18</v>
      </c>
    </row>
    <row r="128" spans="1:21" x14ac:dyDescent="0.75">
      <c r="A128" s="16" t="s">
        <v>211</v>
      </c>
      <c r="B128" s="16" t="s">
        <v>212</v>
      </c>
      <c r="C128" s="16">
        <v>0</v>
      </c>
      <c r="D128" s="16">
        <v>0</v>
      </c>
      <c r="E128" s="16">
        <v>9.74</v>
      </c>
      <c r="F128" s="16">
        <v>0</v>
      </c>
      <c r="G128" s="16">
        <v>9.74</v>
      </c>
      <c r="H128" s="31">
        <v>155</v>
      </c>
      <c r="I128" s="24">
        <v>5.2699999999999997E-2</v>
      </c>
      <c r="J128" s="16"/>
      <c r="K128" s="16"/>
      <c r="L128" s="16">
        <v>2023</v>
      </c>
      <c r="M128" s="16"/>
      <c r="N128" s="16" t="s">
        <v>109</v>
      </c>
      <c r="O128" s="16"/>
      <c r="P128" s="16"/>
      <c r="Q128" s="16" t="s">
        <v>34</v>
      </c>
      <c r="R128" s="16" t="s">
        <v>115</v>
      </c>
      <c r="S128" s="16"/>
      <c r="U128">
        <f>MATCH(A128,[1]Summary!$A$2:$A$48,0)</f>
        <v>19</v>
      </c>
    </row>
    <row r="129" spans="1:21" x14ac:dyDescent="0.75">
      <c r="A129" s="16" t="s">
        <v>213</v>
      </c>
      <c r="B129" s="16" t="s">
        <v>36</v>
      </c>
      <c r="C129" s="16">
        <v>3</v>
      </c>
      <c r="D129" s="16">
        <v>0.09</v>
      </c>
      <c r="E129" s="16">
        <v>2.29</v>
      </c>
      <c r="F129" s="16">
        <v>0.97</v>
      </c>
      <c r="G129" s="16">
        <v>6.35</v>
      </c>
      <c r="H129" s="31">
        <v>6.6470000000000002</v>
      </c>
      <c r="I129" s="24">
        <v>3.9E-2</v>
      </c>
      <c r="J129" s="16"/>
      <c r="K129" s="16">
        <v>2020</v>
      </c>
      <c r="L129" s="16">
        <v>2021</v>
      </c>
      <c r="M129" s="16">
        <v>2021</v>
      </c>
      <c r="N129" s="16" t="s">
        <v>121</v>
      </c>
      <c r="O129" s="16"/>
      <c r="P129" s="16"/>
      <c r="Q129" s="16" t="s">
        <v>22</v>
      </c>
      <c r="R129" s="16" t="s">
        <v>38</v>
      </c>
      <c r="S129" s="16"/>
      <c r="U129">
        <f>MATCH(A129,[1]Summary!$A$2:$A$48,0)</f>
        <v>20</v>
      </c>
    </row>
    <row r="130" spans="1:21" x14ac:dyDescent="0.75">
      <c r="A130" s="16" t="s">
        <v>214</v>
      </c>
      <c r="B130" s="16" t="s">
        <v>36</v>
      </c>
      <c r="C130" s="16">
        <v>3.58</v>
      </c>
      <c r="D130" s="16">
        <v>0.08</v>
      </c>
      <c r="E130" s="16">
        <v>2.44</v>
      </c>
      <c r="F130" s="16">
        <v>1.03</v>
      </c>
      <c r="G130" s="16">
        <v>7.14</v>
      </c>
      <c r="H130" s="31">
        <v>9.7149999999999999</v>
      </c>
      <c r="I130" s="24">
        <v>8.1000000000000003E-2</v>
      </c>
      <c r="J130" s="16"/>
      <c r="K130" s="16">
        <v>2020</v>
      </c>
      <c r="L130" s="16">
        <v>2021</v>
      </c>
      <c r="M130" s="16">
        <v>2021</v>
      </c>
      <c r="N130" s="16" t="s">
        <v>121</v>
      </c>
      <c r="O130" s="16"/>
      <c r="P130" s="16"/>
      <c r="Q130" s="16" t="s">
        <v>22</v>
      </c>
      <c r="R130" s="16" t="s">
        <v>38</v>
      </c>
      <c r="S130" s="16"/>
      <c r="U130">
        <f>MATCH(A130,[1]Summary!$A$2:$A$48,0)</f>
        <v>21</v>
      </c>
    </row>
    <row r="131" spans="1:21" x14ac:dyDescent="0.75">
      <c r="A131" s="16" t="s">
        <v>215</v>
      </c>
      <c r="B131" s="16" t="s">
        <v>216</v>
      </c>
      <c r="C131" s="16">
        <v>2.68</v>
      </c>
      <c r="D131" s="16">
        <v>0</v>
      </c>
      <c r="E131" s="16">
        <v>5.55</v>
      </c>
      <c r="F131" s="16">
        <v>0.41</v>
      </c>
      <c r="G131" s="16">
        <v>8.65</v>
      </c>
      <c r="H131" s="31">
        <v>11.769</v>
      </c>
      <c r="I131" s="24">
        <v>7.5399999999999995E-2</v>
      </c>
      <c r="J131" s="16"/>
      <c r="K131" s="16"/>
      <c r="L131" s="16"/>
      <c r="M131" s="16">
        <v>2020</v>
      </c>
      <c r="N131" s="16" t="s">
        <v>121</v>
      </c>
      <c r="O131" s="16"/>
      <c r="P131" s="16"/>
      <c r="Q131" s="16" t="s">
        <v>34</v>
      </c>
      <c r="R131" s="16" t="s">
        <v>115</v>
      </c>
      <c r="S131" s="16"/>
      <c r="U131">
        <f>MATCH(A131,[1]Summary!$A$2:$A$48,0)</f>
        <v>22</v>
      </c>
    </row>
    <row r="132" spans="1:21" x14ac:dyDescent="0.75">
      <c r="A132" s="16" t="s">
        <v>217</v>
      </c>
      <c r="B132" s="16" t="s">
        <v>216</v>
      </c>
      <c r="C132" s="16">
        <v>4.01</v>
      </c>
      <c r="D132" s="16">
        <v>0</v>
      </c>
      <c r="E132" s="16">
        <v>14.73</v>
      </c>
      <c r="F132" s="16">
        <v>1.34</v>
      </c>
      <c r="G132" s="16">
        <v>20.079999999999998</v>
      </c>
      <c r="H132" s="31">
        <v>20.65654</v>
      </c>
      <c r="I132" s="24">
        <v>1.7000000000000001E-2</v>
      </c>
      <c r="J132" s="16"/>
      <c r="K132" s="16"/>
      <c r="L132" s="16"/>
      <c r="M132" s="16">
        <v>2020</v>
      </c>
      <c r="N132" s="16" t="s">
        <v>121</v>
      </c>
      <c r="O132" s="16"/>
      <c r="P132" s="16"/>
      <c r="Q132" s="16" t="s">
        <v>82</v>
      </c>
      <c r="R132" s="16" t="s">
        <v>63</v>
      </c>
      <c r="S132" s="16"/>
      <c r="U132">
        <f>MATCH(A132,[1]Summary!$A$2:$A$48,0)</f>
        <v>23</v>
      </c>
    </row>
    <row r="133" spans="1:21" x14ac:dyDescent="0.75">
      <c r="A133" s="16" t="s">
        <v>218</v>
      </c>
      <c r="B133" s="16" t="s">
        <v>216</v>
      </c>
      <c r="C133" s="16">
        <v>14.09</v>
      </c>
      <c r="D133" s="16">
        <v>0.22</v>
      </c>
      <c r="E133" s="16">
        <v>15.7</v>
      </c>
      <c r="F133" s="16">
        <v>1.85</v>
      </c>
      <c r="G133" s="16">
        <v>31.86</v>
      </c>
      <c r="H133" s="31">
        <v>52.179054000000001</v>
      </c>
      <c r="I133" s="24">
        <v>0.1028</v>
      </c>
      <c r="J133" s="16"/>
      <c r="K133" s="16"/>
      <c r="L133" s="16"/>
      <c r="M133" s="16">
        <v>2020</v>
      </c>
      <c r="N133" s="16" t="s">
        <v>121</v>
      </c>
      <c r="O133" s="16"/>
      <c r="P133" s="16"/>
      <c r="Q133" s="16" t="s">
        <v>22</v>
      </c>
      <c r="R133" s="16" t="s">
        <v>38</v>
      </c>
      <c r="S133" s="16"/>
      <c r="U133">
        <f>MATCH(A133,[1]Summary!$A$2:$A$48,0)</f>
        <v>24</v>
      </c>
    </row>
    <row r="134" spans="1:21" x14ac:dyDescent="0.75">
      <c r="A134" s="16" t="s">
        <v>219</v>
      </c>
      <c r="B134" s="16" t="s">
        <v>220</v>
      </c>
      <c r="C134" s="16">
        <v>10.4</v>
      </c>
      <c r="D134" s="16">
        <v>0</v>
      </c>
      <c r="E134" s="16">
        <v>8.1999999999999993</v>
      </c>
      <c r="F134" s="16">
        <v>0</v>
      </c>
      <c r="G134" s="16">
        <v>18.600000000000001</v>
      </c>
      <c r="H134" s="31"/>
      <c r="I134" s="24"/>
      <c r="J134" s="16"/>
      <c r="K134" s="16"/>
      <c r="L134" s="16"/>
      <c r="M134" s="16"/>
      <c r="N134" t="s">
        <v>114</v>
      </c>
      <c r="O134" s="16"/>
      <c r="P134" s="16"/>
      <c r="Q134" s="16" t="s">
        <v>22</v>
      </c>
      <c r="R134" s="16" t="s">
        <v>63</v>
      </c>
      <c r="S134" s="16"/>
      <c r="U134">
        <f>MATCH(A134,[1]Summary!$A$2:$A$48,0)</f>
        <v>25</v>
      </c>
    </row>
    <row r="135" spans="1:21" x14ac:dyDescent="0.75">
      <c r="A135" s="16" t="s">
        <v>223</v>
      </c>
      <c r="B135" s="16" t="s">
        <v>222</v>
      </c>
      <c r="C135" s="16">
        <v>0</v>
      </c>
      <c r="D135" s="16">
        <v>0</v>
      </c>
      <c r="E135" s="16">
        <v>0</v>
      </c>
      <c r="F135" s="16">
        <v>0</v>
      </c>
      <c r="G135" s="16">
        <v>2.0699999999999998</v>
      </c>
      <c r="H135" s="31">
        <v>5.6340000000000003</v>
      </c>
      <c r="I135" s="24">
        <v>8.5000000000000006E-2</v>
      </c>
      <c r="J135" s="16"/>
      <c r="K135" s="16"/>
      <c r="L135" s="16"/>
      <c r="M135" s="16"/>
      <c r="N135" s="16" t="s">
        <v>121</v>
      </c>
      <c r="O135" s="16"/>
      <c r="P135" s="16"/>
      <c r="Q135" s="16" t="s">
        <v>111</v>
      </c>
      <c r="R135" s="16" t="s">
        <v>63</v>
      </c>
      <c r="S135" s="16"/>
      <c r="U135">
        <f>MATCH(A135,[1]Summary!$A$2:$A$48,0)</f>
        <v>26</v>
      </c>
    </row>
    <row r="136" spans="1:21" x14ac:dyDescent="0.75">
      <c r="A136" s="16" t="s">
        <v>221</v>
      </c>
      <c r="B136" s="16" t="s">
        <v>222</v>
      </c>
      <c r="C136" s="16">
        <v>0</v>
      </c>
      <c r="D136" s="16">
        <v>0</v>
      </c>
      <c r="E136" s="16">
        <v>0</v>
      </c>
      <c r="F136" s="16">
        <v>0</v>
      </c>
      <c r="G136" s="16">
        <v>0.95</v>
      </c>
      <c r="H136" s="31">
        <v>2.5859999999999999</v>
      </c>
      <c r="I136" s="24">
        <v>7.5999999999999998E-2</v>
      </c>
      <c r="J136" s="16"/>
      <c r="K136" s="16"/>
      <c r="L136" s="16"/>
      <c r="M136" s="16"/>
      <c r="N136" s="16" t="s">
        <v>121</v>
      </c>
      <c r="O136" s="16"/>
      <c r="P136" s="16"/>
      <c r="Q136" s="16" t="s">
        <v>111</v>
      </c>
      <c r="R136" s="16" t="s">
        <v>63</v>
      </c>
      <c r="S136" s="16"/>
      <c r="U136">
        <f>MATCH(A136,[1]Summary!$A$2:$A$48,0)</f>
        <v>27</v>
      </c>
    </row>
    <row r="137" spans="1:21" x14ac:dyDescent="0.75">
      <c r="A137" s="16" t="s">
        <v>224</v>
      </c>
      <c r="B137" s="16" t="s">
        <v>225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31">
        <v>0</v>
      </c>
      <c r="I137" s="24"/>
      <c r="J137" s="16"/>
      <c r="K137" s="16"/>
      <c r="L137" s="16"/>
      <c r="M137" s="16">
        <v>2022</v>
      </c>
      <c r="N137" s="16" t="s">
        <v>121</v>
      </c>
      <c r="O137" s="16"/>
      <c r="P137" s="16"/>
      <c r="Q137" s="16" t="s">
        <v>111</v>
      </c>
      <c r="R137" s="16" t="s">
        <v>63</v>
      </c>
      <c r="S137" s="16"/>
      <c r="U137">
        <f>MATCH(A137,[1]Summary!$A$2:$A$48,0)</f>
        <v>28</v>
      </c>
    </row>
    <row r="138" spans="1:21" x14ac:dyDescent="0.75">
      <c r="A138" s="16" t="s">
        <v>226</v>
      </c>
      <c r="B138" s="16" t="s">
        <v>227</v>
      </c>
      <c r="C138" s="16">
        <v>3.9</v>
      </c>
      <c r="D138" s="16">
        <v>0</v>
      </c>
      <c r="E138" s="16">
        <v>2.2999999999999998</v>
      </c>
      <c r="F138" s="16">
        <v>3.4</v>
      </c>
      <c r="G138" s="16">
        <v>9.6</v>
      </c>
      <c r="H138" s="31">
        <v>24.2</v>
      </c>
      <c r="I138" s="24">
        <v>3.2000000000000001E-2</v>
      </c>
      <c r="J138" s="16"/>
      <c r="K138" s="16">
        <v>2021</v>
      </c>
      <c r="L138" s="16"/>
      <c r="M138" s="16">
        <v>2022</v>
      </c>
      <c r="N138" t="s">
        <v>114</v>
      </c>
      <c r="O138" s="16" t="s">
        <v>228</v>
      </c>
      <c r="P138" s="16" t="s">
        <v>229</v>
      </c>
      <c r="Q138" s="16" t="s">
        <v>84</v>
      </c>
      <c r="R138" s="16" t="s">
        <v>115</v>
      </c>
      <c r="S138" s="16">
        <v>2021</v>
      </c>
      <c r="U138">
        <f>MATCH(A138,[1]Summary!$A$2:$A$48,0)</f>
        <v>29</v>
      </c>
    </row>
    <row r="139" spans="1:21" x14ac:dyDescent="0.75">
      <c r="A139" s="16" t="s">
        <v>230</v>
      </c>
      <c r="B139" s="16" t="s">
        <v>231</v>
      </c>
      <c r="C139" s="16">
        <v>0</v>
      </c>
      <c r="D139" s="16">
        <v>0</v>
      </c>
      <c r="E139" s="16">
        <v>3.89</v>
      </c>
      <c r="F139" s="16">
        <v>0</v>
      </c>
      <c r="G139" s="16">
        <v>3.89</v>
      </c>
      <c r="H139" s="31">
        <v>10.88413332</v>
      </c>
      <c r="I139" s="24">
        <v>-4.8000000000000001E-2</v>
      </c>
      <c r="J139" s="16"/>
      <c r="K139" s="16">
        <v>2019</v>
      </c>
      <c r="L139" s="16">
        <v>2020</v>
      </c>
      <c r="M139" s="16">
        <v>2023</v>
      </c>
      <c r="N139" s="16" t="s">
        <v>109</v>
      </c>
      <c r="O139" s="16"/>
      <c r="P139" s="16"/>
      <c r="Q139" s="16" t="s">
        <v>22</v>
      </c>
      <c r="R139" s="16" t="s">
        <v>63</v>
      </c>
      <c r="S139" s="16"/>
      <c r="U139">
        <f>MATCH(A139,[1]Summary!$A$2:$A$48,0)</f>
        <v>30</v>
      </c>
    </row>
    <row r="140" spans="1:21" x14ac:dyDescent="0.75">
      <c r="A140" s="16" t="s">
        <v>232</v>
      </c>
      <c r="B140" s="16" t="s">
        <v>231</v>
      </c>
      <c r="C140" s="16">
        <v>6.12</v>
      </c>
      <c r="D140" s="16">
        <v>0</v>
      </c>
      <c r="E140" s="16">
        <v>5.17</v>
      </c>
      <c r="F140" s="16">
        <v>0</v>
      </c>
      <c r="G140" s="16">
        <v>11.29</v>
      </c>
      <c r="H140" s="31">
        <v>1.68976263472E-2</v>
      </c>
      <c r="I140" s="24">
        <v>6.4000000000000001E-2</v>
      </c>
      <c r="J140" s="16"/>
      <c r="K140" s="16"/>
      <c r="L140" s="16"/>
      <c r="M140" s="16">
        <v>2020</v>
      </c>
      <c r="N140" s="16" t="s">
        <v>109</v>
      </c>
      <c r="O140" s="16"/>
      <c r="P140" s="16"/>
      <c r="Q140" s="16" t="s">
        <v>22</v>
      </c>
      <c r="R140" s="16" t="s">
        <v>63</v>
      </c>
      <c r="S140" s="16"/>
      <c r="U140">
        <f>MATCH(A140,[1]Summary!$A$2:$A$48,0)</f>
        <v>31</v>
      </c>
    </row>
    <row r="141" spans="1:21" x14ac:dyDescent="0.75">
      <c r="A141" s="16" t="s">
        <v>233</v>
      </c>
      <c r="B141" s="16" t="s">
        <v>234</v>
      </c>
      <c r="C141" s="16">
        <v>5.17</v>
      </c>
      <c r="D141" s="16">
        <v>0.21</v>
      </c>
      <c r="E141" s="16">
        <v>3.4</v>
      </c>
      <c r="F141" s="16">
        <v>0.1</v>
      </c>
      <c r="G141" s="16">
        <v>8.94</v>
      </c>
      <c r="H141" s="31">
        <v>2.06411670186776E-2</v>
      </c>
      <c r="I141" s="24">
        <v>4.8300000000000003E-2</v>
      </c>
      <c r="J141" s="16"/>
      <c r="K141" s="16"/>
      <c r="L141" s="16">
        <v>2021</v>
      </c>
      <c r="M141" s="16">
        <v>2030</v>
      </c>
      <c r="N141" s="16" t="s">
        <v>109</v>
      </c>
      <c r="O141" s="16"/>
      <c r="P141" s="16"/>
      <c r="Q141" s="16" t="s">
        <v>22</v>
      </c>
      <c r="R141" s="16" t="s">
        <v>63</v>
      </c>
      <c r="S141" s="16"/>
      <c r="U141">
        <f>MATCH(A141,[1]Summary!$A$2:$A$48,0)</f>
        <v>32</v>
      </c>
    </row>
    <row r="142" spans="1:21" x14ac:dyDescent="0.75">
      <c r="A142" s="16" t="s">
        <v>235</v>
      </c>
      <c r="B142" s="16" t="s">
        <v>142</v>
      </c>
      <c r="C142" s="16">
        <v>0</v>
      </c>
      <c r="D142" s="16">
        <v>0</v>
      </c>
      <c r="E142" s="16">
        <v>4.68</v>
      </c>
      <c r="F142" s="16">
        <v>0</v>
      </c>
      <c r="G142" s="16">
        <v>4.68</v>
      </c>
      <c r="H142" s="31"/>
      <c r="I142" s="24"/>
      <c r="J142" s="16"/>
      <c r="K142" s="16"/>
      <c r="L142" s="16"/>
      <c r="M142" s="16"/>
      <c r="N142" s="16" t="s">
        <v>109</v>
      </c>
      <c r="O142" s="16"/>
      <c r="P142" s="16"/>
      <c r="Q142" s="16" t="s">
        <v>34</v>
      </c>
      <c r="R142" s="16" t="s">
        <v>63</v>
      </c>
      <c r="S142" s="16"/>
      <c r="U142">
        <f>MATCH(A142,[1]Summary!$A$2:$A$48,0)</f>
        <v>33</v>
      </c>
    </row>
    <row r="143" spans="1:21" x14ac:dyDescent="0.75">
      <c r="A143" s="16" t="s">
        <v>236</v>
      </c>
      <c r="B143" s="16" t="s">
        <v>237</v>
      </c>
      <c r="C143" s="16">
        <v>1.68</v>
      </c>
      <c r="D143" s="16">
        <v>0</v>
      </c>
      <c r="E143" s="16">
        <v>0</v>
      </c>
      <c r="F143" s="16">
        <v>0.41</v>
      </c>
      <c r="G143" s="16">
        <v>2.09</v>
      </c>
      <c r="H143" s="31">
        <v>17.343312000000001</v>
      </c>
      <c r="I143" s="24">
        <v>7.0065599491285505E-2</v>
      </c>
      <c r="J143" s="16">
        <v>2018</v>
      </c>
      <c r="K143" s="16">
        <v>2019</v>
      </c>
      <c r="L143" s="16">
        <v>2020</v>
      </c>
      <c r="M143" s="16">
        <v>2020</v>
      </c>
      <c r="N143" s="16" t="s">
        <v>121</v>
      </c>
      <c r="O143" s="16"/>
      <c r="P143" s="16"/>
      <c r="Q143" s="16" t="s">
        <v>22</v>
      </c>
      <c r="R143" s="16" t="s">
        <v>38</v>
      </c>
      <c r="S143" s="16"/>
      <c r="U143">
        <f>MATCH(A143,[1]Summary!$A$2:$A$48,0)</f>
        <v>34</v>
      </c>
    </row>
    <row r="144" spans="1:21" x14ac:dyDescent="0.75">
      <c r="A144" s="16" t="s">
        <v>238</v>
      </c>
      <c r="B144" s="16" t="s">
        <v>239</v>
      </c>
      <c r="C144" s="16">
        <v>1.75</v>
      </c>
      <c r="D144" s="16">
        <v>0</v>
      </c>
      <c r="E144" s="16">
        <v>3.4</v>
      </c>
      <c r="F144" s="16">
        <v>9.75</v>
      </c>
      <c r="G144" s="16">
        <v>14.9</v>
      </c>
      <c r="H144" s="31"/>
      <c r="I144" s="24">
        <v>3.5999999999999997E-2</v>
      </c>
      <c r="J144" s="16"/>
      <c r="K144" s="16"/>
      <c r="L144" s="16"/>
      <c r="M144" s="16"/>
      <c r="N144" s="16" t="s">
        <v>109</v>
      </c>
      <c r="O144" s="16"/>
      <c r="P144" s="16"/>
      <c r="Q144" s="16" t="s">
        <v>89</v>
      </c>
      <c r="R144" s="16" t="s">
        <v>63</v>
      </c>
      <c r="S144" s="16"/>
      <c r="U144">
        <f>MATCH(A144,[1]Summary!$A$2:$A$48,0)</f>
        <v>35</v>
      </c>
    </row>
    <row r="145" spans="1:21" x14ac:dyDescent="0.75">
      <c r="A145" s="16" t="s">
        <v>240</v>
      </c>
      <c r="B145" s="16" t="s">
        <v>241</v>
      </c>
      <c r="C145" s="16">
        <v>0.77</v>
      </c>
      <c r="D145" s="16">
        <v>0</v>
      </c>
      <c r="E145" s="16">
        <v>0.66</v>
      </c>
      <c r="F145" s="16">
        <v>0</v>
      </c>
      <c r="G145" s="16">
        <v>1.43</v>
      </c>
      <c r="H145" s="31">
        <v>27.418645999999999</v>
      </c>
      <c r="I145" s="24" t="s">
        <v>25</v>
      </c>
      <c r="J145" s="16"/>
      <c r="K145" s="16"/>
      <c r="L145" s="16"/>
      <c r="M145" s="16"/>
      <c r="N145" s="16" t="s">
        <v>121</v>
      </c>
      <c r="O145" s="16"/>
      <c r="P145" s="16"/>
      <c r="Q145" s="16" t="s">
        <v>22</v>
      </c>
      <c r="R145" s="16" t="s">
        <v>63</v>
      </c>
      <c r="S145" s="16"/>
      <c r="U145">
        <f>MATCH(A145,[1]Summary!$A$2:$A$48,0)</f>
        <v>36</v>
      </c>
    </row>
    <row r="146" spans="1:21" x14ac:dyDescent="0.75">
      <c r="A146" s="16" t="s">
        <v>242</v>
      </c>
      <c r="B146" s="16" t="s">
        <v>243</v>
      </c>
      <c r="C146" s="16">
        <v>8.01</v>
      </c>
      <c r="D146" s="16">
        <v>2.09</v>
      </c>
      <c r="E146" s="16">
        <v>5.13</v>
      </c>
      <c r="F146" s="16">
        <v>4.57</v>
      </c>
      <c r="G146" s="16">
        <v>19.809999999999999</v>
      </c>
      <c r="H146" s="31">
        <v>16.863060000000001</v>
      </c>
      <c r="I146" s="24">
        <v>2.6599999999999999E-2</v>
      </c>
      <c r="J146" s="16">
        <v>2020</v>
      </c>
      <c r="K146" s="16">
        <v>2021</v>
      </c>
      <c r="L146" s="16">
        <v>2023</v>
      </c>
      <c r="M146" s="16"/>
      <c r="N146" s="16" t="s">
        <v>121</v>
      </c>
      <c r="O146" s="16"/>
      <c r="P146" s="16"/>
      <c r="Q146" s="16" t="s">
        <v>22</v>
      </c>
      <c r="R146" s="16" t="s">
        <v>38</v>
      </c>
      <c r="S146" s="16">
        <v>2020</v>
      </c>
      <c r="U146">
        <f>MATCH(A146,[1]Summary!$A$2:$A$48,0)</f>
        <v>37</v>
      </c>
    </row>
    <row r="147" spans="1:21" x14ac:dyDescent="0.75">
      <c r="A147" s="16" t="s">
        <v>244</v>
      </c>
      <c r="B147" s="16" t="s">
        <v>151</v>
      </c>
      <c r="C147" s="16">
        <v>10.71</v>
      </c>
      <c r="D147" s="16">
        <v>0</v>
      </c>
      <c r="E147" s="16">
        <v>5.1100000000000003</v>
      </c>
      <c r="F147" s="16">
        <v>6.18</v>
      </c>
      <c r="G147" s="16">
        <v>22</v>
      </c>
      <c r="H147" s="31">
        <v>3.695732</v>
      </c>
      <c r="I147" s="24"/>
      <c r="J147" s="16">
        <v>2022</v>
      </c>
      <c r="K147" s="16">
        <v>2023</v>
      </c>
      <c r="L147" s="16">
        <v>2024</v>
      </c>
      <c r="M147" s="16">
        <v>2027</v>
      </c>
      <c r="N147" s="16" t="s">
        <v>109</v>
      </c>
      <c r="O147" s="16"/>
      <c r="P147" s="16"/>
      <c r="Q147" s="16" t="s">
        <v>41</v>
      </c>
      <c r="R147" s="16" t="s">
        <v>115</v>
      </c>
      <c r="S147" s="16"/>
      <c r="U147">
        <f>MATCH(A147,[1]Summary!$A$2:$A$48,0)</f>
        <v>38</v>
      </c>
    </row>
    <row r="148" spans="1:21" x14ac:dyDescent="0.75">
      <c r="A148" s="16" t="s">
        <v>245</v>
      </c>
      <c r="B148" s="16" t="s">
        <v>246</v>
      </c>
      <c r="C148" s="16">
        <v>25.79</v>
      </c>
      <c r="D148" s="16">
        <v>0</v>
      </c>
      <c r="E148" s="16">
        <v>13.16</v>
      </c>
      <c r="F148" s="16">
        <v>0</v>
      </c>
      <c r="G148" s="16">
        <v>38.950000000000003</v>
      </c>
      <c r="H148" s="31"/>
      <c r="I148" s="24" t="s">
        <v>25</v>
      </c>
      <c r="J148" s="16"/>
      <c r="K148" s="16">
        <v>2018</v>
      </c>
      <c r="L148" s="16">
        <v>2019</v>
      </c>
      <c r="M148" s="16"/>
      <c r="N148" s="16" t="s">
        <v>109</v>
      </c>
      <c r="O148" s="16"/>
      <c r="P148" s="16"/>
      <c r="Q148" s="16" t="s">
        <v>22</v>
      </c>
      <c r="R148" s="16" t="s">
        <v>38</v>
      </c>
      <c r="S148" s="16"/>
      <c r="U148">
        <f>MATCH(A148,[1]Summary!$A$2:$A$48,0)</f>
        <v>39</v>
      </c>
    </row>
    <row r="149" spans="1:21" x14ac:dyDescent="0.75">
      <c r="A149" s="16" t="s">
        <v>247</v>
      </c>
      <c r="B149" s="16" t="s">
        <v>246</v>
      </c>
      <c r="C149" s="16">
        <v>7.11</v>
      </c>
      <c r="D149" s="16">
        <v>0</v>
      </c>
      <c r="E149" s="16">
        <v>2.63</v>
      </c>
      <c r="F149" s="16">
        <v>0</v>
      </c>
      <c r="G149" s="16">
        <v>9.74</v>
      </c>
      <c r="H149" s="31"/>
      <c r="I149" s="24">
        <v>0.05</v>
      </c>
      <c r="J149" s="16"/>
      <c r="K149" s="16"/>
      <c r="L149" s="16"/>
      <c r="M149" s="16"/>
      <c r="N149" s="16" t="s">
        <v>109</v>
      </c>
      <c r="O149" s="16"/>
      <c r="P149" s="16"/>
      <c r="Q149" s="16" t="s">
        <v>22</v>
      </c>
      <c r="R149" s="16" t="s">
        <v>63</v>
      </c>
      <c r="S149" s="16"/>
      <c r="U149">
        <f>MATCH(A149,[1]Summary!$A$2:$A$48,0)</f>
        <v>40</v>
      </c>
    </row>
    <row r="150" spans="1:21" x14ac:dyDescent="0.75">
      <c r="A150" s="16" t="s">
        <v>248</v>
      </c>
      <c r="B150" s="16" t="s">
        <v>249</v>
      </c>
      <c r="C150" s="16">
        <v>4.92</v>
      </c>
      <c r="D150" s="16">
        <v>0</v>
      </c>
      <c r="E150" s="16">
        <v>6.84</v>
      </c>
      <c r="F150" s="16">
        <v>11.75</v>
      </c>
      <c r="G150" s="16">
        <v>23.51</v>
      </c>
      <c r="H150" s="31">
        <v>0</v>
      </c>
      <c r="I150" s="24">
        <v>4.2000000000000003E-2</v>
      </c>
      <c r="J150" s="16"/>
      <c r="K150" s="16"/>
      <c r="L150" s="16">
        <v>2019</v>
      </c>
      <c r="M150" s="16">
        <v>2026</v>
      </c>
      <c r="N150" s="16" t="s">
        <v>109</v>
      </c>
      <c r="O150" s="16"/>
      <c r="P150" s="16"/>
      <c r="Q150" s="16" t="s">
        <v>22</v>
      </c>
      <c r="R150" s="16" t="s">
        <v>63</v>
      </c>
      <c r="S150" s="16">
        <v>2019</v>
      </c>
      <c r="U150">
        <f>MATCH(A150,[1]Summary!$A$2:$A$48,0)</f>
        <v>41</v>
      </c>
    </row>
    <row r="151" spans="1:21" x14ac:dyDescent="0.75">
      <c r="A151" s="16" t="s">
        <v>250</v>
      </c>
      <c r="B151" s="16" t="s">
        <v>157</v>
      </c>
      <c r="C151" s="16">
        <v>0.98</v>
      </c>
      <c r="D151" s="16">
        <v>0</v>
      </c>
      <c r="E151" s="16">
        <v>5.48</v>
      </c>
      <c r="F151" s="16">
        <v>0.2</v>
      </c>
      <c r="G151" s="16">
        <v>6.66</v>
      </c>
      <c r="H151" s="31"/>
      <c r="I151" s="24" t="s">
        <v>25</v>
      </c>
      <c r="J151" s="16"/>
      <c r="K151" s="16"/>
      <c r="L151" s="16"/>
      <c r="M151" s="16"/>
      <c r="N151" s="16" t="s">
        <v>109</v>
      </c>
      <c r="O151" s="16"/>
      <c r="P151" s="16"/>
      <c r="Q151" s="16" t="s">
        <v>22</v>
      </c>
      <c r="R151" s="16" t="s">
        <v>63</v>
      </c>
      <c r="S151" s="16"/>
      <c r="U151">
        <f>MATCH(A151,[1]Summary!$A$2:$A$48,0)</f>
        <v>42</v>
      </c>
    </row>
    <row r="152" spans="1:21" x14ac:dyDescent="0.75">
      <c r="A152" s="16" t="s">
        <v>251</v>
      </c>
      <c r="B152" s="16" t="s">
        <v>252</v>
      </c>
      <c r="C152" s="16">
        <v>1.95</v>
      </c>
      <c r="D152" s="16">
        <v>0</v>
      </c>
      <c r="E152" s="16">
        <v>4.0999999999999996</v>
      </c>
      <c r="F152" s="16">
        <v>0</v>
      </c>
      <c r="G152" s="16">
        <v>6.04</v>
      </c>
      <c r="H152" s="31">
        <v>11.4163</v>
      </c>
      <c r="I152" s="24">
        <v>6.7000000000000004E-2</v>
      </c>
      <c r="J152" s="16"/>
      <c r="K152" s="16"/>
      <c r="L152" s="16"/>
      <c r="M152" s="16"/>
      <c r="N152" s="16" t="s">
        <v>109</v>
      </c>
      <c r="O152" s="16"/>
      <c r="P152" s="16"/>
      <c r="Q152" s="16" t="s">
        <v>22</v>
      </c>
      <c r="R152" s="16" t="s">
        <v>63</v>
      </c>
      <c r="S152" s="16"/>
      <c r="U152">
        <f>MATCH(A152,[1]Summary!$A$2:$A$48,0)</f>
        <v>43</v>
      </c>
    </row>
    <row r="153" spans="1:21" x14ac:dyDescent="0.75">
      <c r="A153" s="16" t="s">
        <v>253</v>
      </c>
      <c r="B153" s="16" t="s">
        <v>164</v>
      </c>
      <c r="C153" s="16">
        <v>4.8099999999999996</v>
      </c>
      <c r="D153" s="16">
        <v>0</v>
      </c>
      <c r="E153" s="16">
        <v>4.22</v>
      </c>
      <c r="F153" s="16">
        <v>2.15</v>
      </c>
      <c r="G153" s="16">
        <v>11.17</v>
      </c>
      <c r="H153" s="31">
        <v>7.2817449999999999</v>
      </c>
      <c r="I153" s="24">
        <v>1.5908506589326101E-2</v>
      </c>
      <c r="J153" s="16"/>
      <c r="K153" s="16"/>
      <c r="L153" s="16"/>
      <c r="M153" s="16">
        <v>2022</v>
      </c>
      <c r="N153" t="s">
        <v>114</v>
      </c>
      <c r="O153" s="16"/>
      <c r="P153" s="16"/>
      <c r="Q153" s="16" t="s">
        <v>84</v>
      </c>
      <c r="R153" s="16" t="s">
        <v>115</v>
      </c>
      <c r="S153" s="16"/>
      <c r="U153">
        <f>MATCH(A153,[1]Summary!$A$2:$A$48,0)</f>
        <v>44</v>
      </c>
    </row>
    <row r="154" spans="1:21" x14ac:dyDescent="0.75">
      <c r="A154" s="16" t="s">
        <v>254</v>
      </c>
      <c r="B154" s="16" t="s">
        <v>176</v>
      </c>
      <c r="C154" s="16">
        <v>0.11</v>
      </c>
      <c r="D154" s="16">
        <v>0.47</v>
      </c>
      <c r="E154" s="16">
        <v>0</v>
      </c>
      <c r="F154" s="16">
        <v>10.27</v>
      </c>
      <c r="G154" s="16">
        <v>10.85</v>
      </c>
      <c r="H154" s="31">
        <v>10.967000000000001</v>
      </c>
      <c r="I154" s="24">
        <v>7.1999999999999995E-2</v>
      </c>
      <c r="J154" s="16"/>
      <c r="K154" s="16"/>
      <c r="L154" s="16"/>
      <c r="M154" s="16"/>
      <c r="N154" s="16" t="s">
        <v>109</v>
      </c>
      <c r="O154" s="16"/>
      <c r="P154" s="16"/>
      <c r="Q154" s="16" t="s">
        <v>255</v>
      </c>
      <c r="R154" s="16" t="s">
        <v>63</v>
      </c>
      <c r="S154" s="16"/>
      <c r="U154">
        <f>MATCH(A154,[1]Summary!$A$2:$A$48,0)</f>
        <v>45</v>
      </c>
    </row>
    <row r="155" spans="1:21" x14ac:dyDescent="0.75">
      <c r="A155" s="16" t="s">
        <v>256</v>
      </c>
      <c r="B155" s="16" t="s">
        <v>176</v>
      </c>
      <c r="C155" s="16">
        <v>0</v>
      </c>
      <c r="D155" s="16">
        <v>0</v>
      </c>
      <c r="E155" s="16">
        <v>0</v>
      </c>
      <c r="F155" s="16">
        <v>1.08</v>
      </c>
      <c r="G155" s="16">
        <v>1.08</v>
      </c>
      <c r="H155" s="31">
        <v>0</v>
      </c>
      <c r="I155" s="24"/>
      <c r="J155" s="16"/>
      <c r="K155" s="16"/>
      <c r="L155" s="16"/>
      <c r="M155" s="16"/>
      <c r="N155" s="16" t="s">
        <v>109</v>
      </c>
      <c r="O155" s="16"/>
      <c r="P155" s="16"/>
      <c r="Q155" s="16" t="s">
        <v>22</v>
      </c>
      <c r="R155" s="16" t="s">
        <v>63</v>
      </c>
      <c r="S155" s="16"/>
      <c r="U155">
        <f>MATCH(A155,[1]Summary!$A$2:$A$48,0)</f>
        <v>46</v>
      </c>
    </row>
    <row r="156" spans="1:21" x14ac:dyDescent="0.75">
      <c r="A156" s="16" t="s">
        <v>257</v>
      </c>
      <c r="B156" s="16" t="s">
        <v>258</v>
      </c>
      <c r="C156" s="16">
        <v>1.28</v>
      </c>
      <c r="D156" s="16">
        <v>0</v>
      </c>
      <c r="E156" s="16">
        <v>4.53</v>
      </c>
      <c r="F156" s="16">
        <v>0.3</v>
      </c>
      <c r="G156" s="16">
        <v>6.11</v>
      </c>
      <c r="H156" s="31"/>
      <c r="I156" s="24">
        <v>0.1</v>
      </c>
      <c r="J156" s="16"/>
      <c r="K156" s="16"/>
      <c r="L156" s="16">
        <v>2018</v>
      </c>
      <c r="M156" s="16">
        <v>2020</v>
      </c>
      <c r="N156" s="16" t="s">
        <v>121</v>
      </c>
      <c r="O156" s="16"/>
      <c r="P156" s="16"/>
      <c r="Q156" s="16" t="s">
        <v>84</v>
      </c>
      <c r="R156" s="16" t="s">
        <v>63</v>
      </c>
      <c r="S156" s="16">
        <v>2019</v>
      </c>
      <c r="U156">
        <f>MATCH(A156,[1]Summary!$A$2:$A$48,0)</f>
        <v>47</v>
      </c>
    </row>
  </sheetData>
  <sortState xmlns:xlrd2="http://schemas.microsoft.com/office/spreadsheetml/2017/richdata2" ref="A43:S62">
    <sortCondition ref="B43:B62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C477-CF29-455E-B88A-B5E618875398}">
  <dimension ref="B2:O28"/>
  <sheetViews>
    <sheetView showGridLines="0" workbookViewId="0">
      <selection activeCell="O6" sqref="O6"/>
    </sheetView>
  </sheetViews>
  <sheetFormatPr defaultRowHeight="14.75" x14ac:dyDescent="0.75"/>
  <cols>
    <col min="1" max="1" width="3" customWidth="1"/>
    <col min="2" max="2" width="28.08984375" bestFit="1" customWidth="1"/>
    <col min="3" max="3" width="68.76953125" customWidth="1"/>
    <col min="4" max="4" width="8.76953125" customWidth="1"/>
  </cols>
  <sheetData>
    <row r="2" spans="2:15" x14ac:dyDescent="0.75">
      <c r="B2" s="2" t="s">
        <v>275</v>
      </c>
      <c r="C2" s="2"/>
      <c r="D2" s="2" t="s">
        <v>259</v>
      </c>
    </row>
    <row r="3" spans="2:15" x14ac:dyDescent="0.75">
      <c r="B3" t="s">
        <v>37</v>
      </c>
      <c r="C3" s="3" t="s">
        <v>260</v>
      </c>
      <c r="D3" s="4">
        <v>315.18208299999998</v>
      </c>
    </row>
    <row r="4" spans="2:15" x14ac:dyDescent="0.75">
      <c r="B4" t="s">
        <v>21</v>
      </c>
      <c r="C4" s="3" t="s">
        <v>261</v>
      </c>
      <c r="D4" s="4">
        <v>443.69</v>
      </c>
      <c r="E4" s="5"/>
    </row>
    <row r="5" spans="2:15" x14ac:dyDescent="0.75">
      <c r="B5" t="s">
        <v>103</v>
      </c>
      <c r="C5" s="3" t="s">
        <v>262</v>
      </c>
      <c r="D5" s="4">
        <v>1234.2393306900001</v>
      </c>
    </row>
    <row r="6" spans="2:15" x14ac:dyDescent="0.75">
      <c r="B6" t="s">
        <v>114</v>
      </c>
      <c r="C6" s="3" t="s">
        <v>263</v>
      </c>
      <c r="D6" s="5">
        <f>SUMIF(Summary!$N$66:$N$107,B6,Summary!$G$66:$G$107)</f>
        <v>129.05000000000001</v>
      </c>
      <c r="O6" s="5"/>
    </row>
    <row r="7" spans="2:15" x14ac:dyDescent="0.75">
      <c r="B7" t="s">
        <v>109</v>
      </c>
      <c r="C7" s="3" t="s">
        <v>264</v>
      </c>
      <c r="D7" s="5">
        <f>SUMIF(Summary!$N$66:$N$107,B7,Summary!$G$66:$G$107)</f>
        <v>593.71</v>
      </c>
    </row>
    <row r="8" spans="2:15" x14ac:dyDescent="0.75">
      <c r="B8" t="s">
        <v>121</v>
      </c>
      <c r="C8" s="3" t="s">
        <v>265</v>
      </c>
      <c r="D8" s="5">
        <f>SUMIF(Summary!$N$66:$N$107,B8,Summary!$G$66:$G$107)</f>
        <v>39.959999999999994</v>
      </c>
    </row>
    <row r="10" spans="2:15" x14ac:dyDescent="0.75">
      <c r="B10" s="6" t="s">
        <v>266</v>
      </c>
      <c r="C10" s="7"/>
      <c r="D10" s="8">
        <f>SUM(D3:D9)</f>
        <v>2755.8314136900003</v>
      </c>
    </row>
    <row r="12" spans="2:15" x14ac:dyDescent="0.75">
      <c r="B12" s="9" t="s">
        <v>267</v>
      </c>
      <c r="C12" s="2"/>
      <c r="D12" s="2" t="s">
        <v>259</v>
      </c>
    </row>
    <row r="13" spans="2:15" x14ac:dyDescent="0.75">
      <c r="B13" t="s">
        <v>114</v>
      </c>
      <c r="C13" s="3" t="s">
        <v>268</v>
      </c>
      <c r="D13" s="5">
        <f>SUMIF(Summary!$N$110:$N$156,B13,Summary!$G$110:$G$156)</f>
        <v>66.91</v>
      </c>
    </row>
    <row r="14" spans="2:15" x14ac:dyDescent="0.75">
      <c r="B14" t="s">
        <v>109</v>
      </c>
      <c r="C14" s="3" t="s">
        <v>269</v>
      </c>
      <c r="D14" s="5">
        <f>SUMIF(Summary!$N$110:$N$156,B14,Summary!$G$110:$G$156)</f>
        <v>379.97</v>
      </c>
    </row>
    <row r="15" spans="2:15" x14ac:dyDescent="0.75">
      <c r="B15" t="s">
        <v>121</v>
      </c>
      <c r="C15" s="3" t="s">
        <v>270</v>
      </c>
      <c r="D15" s="5">
        <f>SUMIF(Summary!$N$110:$N$156,B15,Summary!$G$110:$G$156)</f>
        <v>171.1</v>
      </c>
    </row>
    <row r="17" spans="2:6" x14ac:dyDescent="0.75">
      <c r="B17" s="7" t="s">
        <v>271</v>
      </c>
      <c r="C17" s="7"/>
      <c r="D17" s="8">
        <f>SUM(D13:D16)</f>
        <v>617.98</v>
      </c>
    </row>
    <row r="19" spans="2:6" x14ac:dyDescent="0.75">
      <c r="B19" s="7" t="s">
        <v>272</v>
      </c>
      <c r="C19" s="7"/>
      <c r="D19" s="8">
        <f>D10+D17</f>
        <v>3373.8114136900003</v>
      </c>
      <c r="F19" s="5"/>
    </row>
    <row r="21" spans="2:6" x14ac:dyDescent="0.75">
      <c r="D21" s="5"/>
    </row>
    <row r="22" spans="2:6" x14ac:dyDescent="0.75">
      <c r="D22" s="10"/>
    </row>
    <row r="23" spans="2:6" x14ac:dyDescent="0.75">
      <c r="D23" s="5"/>
    </row>
    <row r="28" spans="2:6" x14ac:dyDescent="0.75">
      <c r="D28" s="11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f593ada1854b629148449de059396b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BEIS</TermName>
          <TermId xmlns="http://schemas.microsoft.com/office/infopath/2007/PartnerControls">b386cac2-c28c-4db4-8fca-43733d0e74ef</TermId>
        </TermInfo>
      </Terms>
    </c6f593ada1854b629148449de059396b>
    <LegacyData xmlns="aaacb922-5235-4a66-b188-303b9b46fbd7" xsi:nil="true"/>
    <TaxCatchAll xmlns="92ce0ecb-3f3a-49dc-bedc-667593f9bc12">
      <Value>3</Value>
      <Value>2</Value>
      <Value>1</Value>
    </TaxCatchAll>
    <m817f42addf14c9a838da36e78800043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and Climate</TermName>
          <TermId xmlns="http://schemas.microsoft.com/office/infopath/2007/PartnerControls">67dfd3db-8e6c-4d42-96c1-aed1098cd89b</TermId>
        </TermInfo>
      </Terms>
    </m817f42addf14c9a838da36e78800043>
    <h573c97cf80c4aa6b446c5363dc3ac94 xmlns="0f9fa326-da26-4ea8-b6a9-645e8136fe1d">
      <Terms xmlns="http://schemas.microsoft.com/office/infopath/2007/PartnerControls">
        <TermInfo xmlns="http://schemas.microsoft.com/office/infopath/2007/PartnerControls">
          <TermName xmlns="http://schemas.microsoft.com/office/infopath/2007/PartnerControls">Net Zero and Clean Growth</TermName>
          <TermId xmlns="http://schemas.microsoft.com/office/infopath/2007/PartnerControls">c2afd409-3b0b-45c2-843b-2d626a0eae2e</TermId>
        </TermInfo>
      </Terms>
    </h573c97cf80c4aa6b446c5363dc3ac94>
    <_dlc_DocId xmlns="92ce0ecb-3f3a-49dc-bedc-667593f9bc12">6NWDPJAFP2JT-252121660-53838</_dlc_DocId>
    <_dlc_DocIdUrl xmlns="92ce0ecb-3f3a-49dc-bedc-667593f9bc12">
      <Url>https://beisgov.sharepoint.com/sites/HNDU-OS-Other/_layouts/15/DocIdRedir.aspx?ID=6NWDPJAFP2JT-252121660-53838</Url>
      <Description>6NWDPJAFP2JT-252121660-53838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ore Document" ma:contentTypeID="0x0101004691A8DE0991884F8E90AD6474FC73730100B08CBC037E1E9943AC35E304ED0E115B" ma:contentTypeVersion="11" ma:contentTypeDescription="Create a new document." ma:contentTypeScope="" ma:versionID="a2befa1e44552436b59a95b64e1e3711">
  <xsd:schema xmlns:xsd="http://www.w3.org/2001/XMLSchema" xmlns:xs="http://www.w3.org/2001/XMLSchema" xmlns:p="http://schemas.microsoft.com/office/2006/metadata/properties" xmlns:ns2="0f9fa326-da26-4ea8-b6a9-645e8136fe1d" xmlns:ns3="92ce0ecb-3f3a-49dc-bedc-667593f9bc12" xmlns:ns4="aaacb922-5235-4a66-b188-303b9b46fbd7" xmlns:ns5="dfe42e23-04e9-45b3-8ae1-6f1ede61074a" targetNamespace="http://schemas.microsoft.com/office/2006/metadata/properties" ma:root="true" ma:fieldsID="7d03888425ec7c6003eca1a00f7a9039" ns2:_="" ns3:_="" ns4:_="" ns5:_="">
    <xsd:import namespace="0f9fa326-da26-4ea8-b6a9-645e8136fe1d"/>
    <xsd:import namespace="92ce0ecb-3f3a-49dc-bedc-667593f9bc12"/>
    <xsd:import namespace="aaacb922-5235-4a66-b188-303b9b46fbd7"/>
    <xsd:import namespace="dfe42e23-04e9-45b3-8ae1-6f1ede61074a"/>
    <xsd:element name="properties">
      <xsd:complexType>
        <xsd:sequence>
          <xsd:element name="documentManagement">
            <xsd:complexType>
              <xsd:all>
                <xsd:element ref="ns2:c6f593ada1854b629148449de059396b" minOccurs="0"/>
                <xsd:element ref="ns3:TaxCatchAll" minOccurs="0"/>
                <xsd:element ref="ns3:TaxCatchAllLabel" minOccurs="0"/>
                <xsd:element ref="ns2:m817f42addf14c9a838da36e78800043" minOccurs="0"/>
                <xsd:element ref="ns2:h573c97cf80c4aa6b446c5363dc3ac94" minOccurs="0"/>
                <xsd:element ref="ns4:LegacyData" minOccurs="0"/>
                <xsd:element ref="ns3:_dlc_DocId" minOccurs="0"/>
                <xsd:element ref="ns3:_dlc_DocIdPersistId" minOccurs="0"/>
                <xsd:element ref="ns3:_dlc_DocIdUrl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LengthInSeconds" minOccurs="0"/>
                <xsd:element ref="ns3:SharedWithUsers" minOccurs="0"/>
                <xsd:element ref="ns3:SharedWithDetail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fa326-da26-4ea8-b6a9-645e8136fe1d" elementFormDefault="qualified">
    <xsd:import namespace="http://schemas.microsoft.com/office/2006/documentManagement/types"/>
    <xsd:import namespace="http://schemas.microsoft.com/office/infopath/2007/PartnerControls"/>
    <xsd:element name="c6f593ada1854b629148449de059396b" ma:index="8" nillable="true" ma:taxonomy="true" ma:internalName="c6f593ada1854b629148449de059396b" ma:taxonomyFieldName="KIM_GovernmentBody" ma:displayName="Government Body" ma:default="3;#BEIS|b386cac2-c28c-4db4-8fca-43733d0e74ef" ma:fieldId="{c6f593ad-a185-4b62-9148-449de059396b}" ma:sspId="9b0aeba9-2bce-41c2-8545-5d12d676a674" ma:termSetId="46784332-da01-4f4a-94fa-2a245cb438b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817f42addf14c9a838da36e78800043" ma:index="12" nillable="true" ma:taxonomy="true" ma:internalName="m817f42addf14c9a838da36e78800043" ma:taxonomyFieldName="KIM_Function" ma:displayName="Function" ma:default="1;#Energy and Climate|67dfd3db-8e6c-4d42-96c1-aed1098cd89b" ma:fieldId="{6817f42a-ddf1-4c9a-838d-a36e78800043}" ma:sspId="9b0aeba9-2bce-41c2-8545-5d12d676a674" ma:termSetId="8a8c3714-5ee2-45f9-8c60-591b9d07029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573c97cf80c4aa6b446c5363dc3ac94" ma:index="14" nillable="true" ma:taxonomy="true" ma:internalName="h573c97cf80c4aa6b446c5363dc3ac94" ma:taxonomyFieldName="KIM_Activity" ma:displayName="Activity" ma:default="2;#Net Zero and Clean Growth|c2afd409-3b0b-45c2-843b-2d626a0eae2e" ma:fieldId="{1573c97c-f80c-4aa6-b446-c5363dc3ac94}" ma:sspId="9b0aeba9-2bce-41c2-8545-5d12d676a674" ma:termSetId="5c6dcaef-f335-486f-b10e-5a74f10247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ce0ecb-3f3a-49dc-bedc-667593f9bc12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5d2a5d36-40f3-4e09-b569-5d0c07da7f81}" ma:internalName="TaxCatchAll" ma:showField="CatchAllData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5d2a5d36-40f3-4e09-b569-5d0c07da7f81}" ma:internalName="TaxCatchAllLabel" ma:readOnly="true" ma:showField="CatchAllDataLabel" ma:web="92ce0ecb-3f3a-49dc-bedc-667593f9bc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7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16" nillable="true" ma:displayName="Legacy Data" ma:internalName="Legacy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42e23-04e9-45b3-8ae1-6f1ede610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0BBE4A-E33B-4334-8139-EF060777669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3BA672-0736-4D6F-9864-91CC03DAAC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4693AB-4E6D-4DCE-9EC2-1ABB70D0BCF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2ce0ecb-3f3a-49dc-bedc-667593f9bc12"/>
    <ds:schemaRef ds:uri="http://purl.org/dc/terms/"/>
    <ds:schemaRef ds:uri="0f9fa326-da26-4ea8-b6a9-645e8136fe1d"/>
    <ds:schemaRef ds:uri="dfe42e23-04e9-45b3-8ae1-6f1ede61074a"/>
    <ds:schemaRef ds:uri="aaacb922-5235-4a66-b188-303b9b46fbd7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2DD4EB08-A686-4511-AA66-016582B3A0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Robinson, George (Heat &amp; Business Energy)</dc:creator>
  <cp:keywords/>
  <dc:description/>
  <cp:lastModifiedBy>Robinson, George (Energy Security)</cp:lastModifiedBy>
  <cp:revision/>
  <dcterms:created xsi:type="dcterms:W3CDTF">2022-12-12T12:22:16Z</dcterms:created>
  <dcterms:modified xsi:type="dcterms:W3CDTF">2023-10-17T19:16:10Z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2022-12-12T12:22:17Z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22014d87-6870-4073-aaa9-b5492ac464e1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0x0101004691A8DE0991884F8E90AD6474FC73730100B08CBC037E1E9943AC35E304ED0E115B</vt:lpwstr>
  </property>
  <property fmtid="{D5CDD505-2E9C-101B-9397-08002B2CF9AE}" pid="10" name="KIM_Activity">
    <vt:lpwstr>3;#Net Zero and Clean Growth|c2afd409-3b0b-45c2-843b-2d626a0eae2e</vt:lpwstr>
  </property>
  <property fmtid="{D5CDD505-2E9C-101B-9397-08002B2CF9AE}" pid="11" name="KIM_GovernmentBody">
    <vt:lpwstr>1;#BEIS|b386cac2-c28c-4db4-8fca-43733d0e74ef</vt:lpwstr>
  </property>
  <property fmtid="{D5CDD505-2E9C-101B-9397-08002B2CF9AE}" pid="12" name="KIM_Function">
    <vt:lpwstr>2;#Energy and Climate|67dfd3db-8e6c-4d42-96c1-aed1098cd89b</vt:lpwstr>
  </property>
  <property fmtid="{D5CDD505-2E9C-101B-9397-08002B2CF9AE}" pid="13" name="_dlc_DocIdItemGuid">
    <vt:lpwstr>85c1474c-2803-4688-98c4-609ee7b778b9</vt:lpwstr>
  </property>
</Properties>
</file>