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charanjit_sunner_beis_gov_uk/Documents/temp/"/>
    </mc:Choice>
  </mc:AlternateContent>
  <xr:revisionPtr revIDLastSave="0" documentId="8_{FB9C80DD-5ACA-4736-9325-138A23379321}" xr6:coauthVersionLast="43" xr6:coauthVersionMax="43" xr10:uidLastSave="{00000000-0000-0000-0000-000000000000}"/>
  <bookViews>
    <workbookView xWindow="-90" yWindow="-90" windowWidth="19380" windowHeight="9765" xr2:uid="{9E55DA13-2A58-40BE-A6FB-9A177FBF3975}"/>
  </bookViews>
  <sheets>
    <sheet name="Cover" sheetId="2" r:id="rId1"/>
    <sheet name="Summary" sheetId="1" r:id="rId2"/>
    <sheet name="Graph" sheetId="3" r:id="rId3"/>
  </sheets>
  <definedNames>
    <definedName name="_Toc7456792" localSheetId="0">Cover!$A$1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3" l="1"/>
  <c r="D13" i="3"/>
  <c r="D12" i="3"/>
  <c r="D7" i="3"/>
  <c r="D6" i="3"/>
  <c r="D5" i="3"/>
  <c r="D3" i="3"/>
  <c r="D16" i="3" l="1"/>
  <c r="D9" i="3"/>
  <c r="D18" i="3" l="1"/>
</calcChain>
</file>

<file path=xl/sharedStrings.xml><?xml version="1.0" encoding="utf-8"?>
<sst xmlns="http://schemas.openxmlformats.org/spreadsheetml/2006/main" count="458" uniqueCount="205">
  <si>
    <t>GenCapex</t>
  </si>
  <si>
    <t>DistCapex</t>
  </si>
  <si>
    <t>OthCapex</t>
  </si>
  <si>
    <t>TotCapex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</si>
  <si>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</si>
  <si>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</si>
  <si>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</si>
  <si>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</si>
  <si>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</si>
  <si>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</si>
  <si>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</si>
  <si>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</si>
  <si>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</si>
  <si>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PW</t>
  </si>
  <si>
    <t>FID</t>
  </si>
  <si>
    <t>Construction</t>
  </si>
  <si>
    <t>Last_Update</t>
  </si>
  <si>
    <t>Alternative heat sources_FES</t>
  </si>
  <si>
    <t>Adur District Council</t>
  </si>
  <si>
    <t>Feasibility</t>
  </si>
  <si>
    <t xml:space="preserve">Water source heat pumps </t>
  </si>
  <si>
    <t>Not Stated</t>
  </si>
  <si>
    <t>Barnsley Civic Quarter_FES</t>
  </si>
  <si>
    <t>Barnsley Metropolitan Borough Council</t>
  </si>
  <si>
    <t>CHP – Gas</t>
  </si>
  <si>
    <t>No</t>
  </si>
  <si>
    <t>Icknield Smethwick WHSP_MAP</t>
  </si>
  <si>
    <t>Birmingham City Council</t>
  </si>
  <si>
    <t>Heat mapping and masterplanning</t>
  </si>
  <si>
    <t>IcknieldSohoLoop&amp;SmethwickGas CHP/WSHP_MAP</t>
  </si>
  <si>
    <t>Daisyfield_MAP</t>
  </si>
  <si>
    <t>Blackburn with Darwen Borough Council</t>
  </si>
  <si>
    <t>Ground source heat pump</t>
  </si>
  <si>
    <t>Shadsworth Industrial Estate_MAP</t>
  </si>
  <si>
    <t>Blackburn Town Centre_MAP</t>
  </si>
  <si>
    <t>The Works_FES</t>
  </si>
  <si>
    <t>Blaenau Gwent County Borough Council</t>
  </si>
  <si>
    <t>Boiler - Biomass</t>
  </si>
  <si>
    <t>Ebbw Vale (Rassau)_FES</t>
  </si>
  <si>
    <t>Bolton Town Centre EfW_DPD</t>
  </si>
  <si>
    <t>Bolton Metropolitan Borough Council</t>
  </si>
  <si>
    <t>Ian Morgan</t>
  </si>
  <si>
    <t>ian.morgan@bolton.gov.uk</t>
  </si>
  <si>
    <t>CHP – EfW</t>
  </si>
  <si>
    <t>Yes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</si>
  <si>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</si>
  <si>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</si>
  <si>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</si>
  <si>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</si>
  <si>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</si>
  <si>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City Centre Phase 2_FES</t>
  </si>
  <si>
    <t>Bristol City Council</t>
  </si>
  <si>
    <t>Helen Jackson</t>
  </si>
  <si>
    <t>h.jackson@bristol.gov.uk</t>
  </si>
  <si>
    <t>Temple and Redcliffe heat network_FES</t>
  </si>
  <si>
    <t>Aimee Williams</t>
  </si>
  <si>
    <t>aimee.williams@bristol.gov.uk</t>
  </si>
  <si>
    <t>Bury Town Cenre_FES</t>
  </si>
  <si>
    <t>Bury Metropolitan Borough Council</t>
  </si>
  <si>
    <t>Chris Horth</t>
  </si>
  <si>
    <t>c.horth@bury.gov.uk</t>
  </si>
  <si>
    <t>Halifax Town Centre_FES</t>
  </si>
  <si>
    <t>Calderdale Metropolitan Borough Council</t>
  </si>
  <si>
    <t>Swaffham Prior Energy Centre_FES</t>
  </si>
  <si>
    <t>Cambridgeshire County Council</t>
  </si>
  <si>
    <t>Sheryl French</t>
  </si>
  <si>
    <t>sheryl.french@cambridgeshire.gov.uk</t>
  </si>
  <si>
    <t>Cardiff Bay Heat Network_DPD</t>
  </si>
  <si>
    <t>Cardiff Council</t>
  </si>
  <si>
    <t>Tregaron_MAP</t>
  </si>
  <si>
    <t>Ceredigion County Council</t>
  </si>
  <si>
    <t>Aberystwyth_MAP</t>
  </si>
  <si>
    <t>Alderley Park_FES</t>
  </si>
  <si>
    <t>Cheshire East Council</t>
  </si>
  <si>
    <t>Crewe Town Centre_DPD</t>
  </si>
  <si>
    <t>Dan  Griffiths</t>
  </si>
  <si>
    <t>Dan.Griffiths@cheshireeast.gov.uk</t>
  </si>
  <si>
    <t>Church Street_COM</t>
  </si>
  <si>
    <t>City of Westminster</t>
  </si>
  <si>
    <t>Whitehaven Westlakes Science Park_FES</t>
  </si>
  <si>
    <t>Copeland Borough Council</t>
  </si>
  <si>
    <t>Whitehaven Minewater Heat Kells Lane_FES</t>
  </si>
  <si>
    <t>Mine Water Heat Recovery</t>
  </si>
  <si>
    <t>Corby Town Centre_MAP</t>
  </si>
  <si>
    <t>Corby Borough Council</t>
  </si>
  <si>
    <t>Town Centre Heat Network_DPD</t>
  </si>
  <si>
    <t>Crawley Borough Council</t>
  </si>
  <si>
    <t>Manor Royal_Fleming Way and Manor Royal Road_MAP</t>
  </si>
  <si>
    <t>Manor Royal _ Industrial and business area_MAP</t>
  </si>
  <si>
    <t>Clay Cross_MAP</t>
  </si>
  <si>
    <t>Derbyshire county</t>
  </si>
  <si>
    <t>Denise Ludlam</t>
  </si>
  <si>
    <t>Denise.Ludlam@derbyshire.gov.uk</t>
  </si>
  <si>
    <t>Chesterfield_MAP</t>
  </si>
  <si>
    <t>Exeter City Centre_DPD</t>
  </si>
  <si>
    <t>Devon County Council</t>
  </si>
  <si>
    <t>Durham Town Centre_FES</t>
  </si>
  <si>
    <t>Durham County Council</t>
  </si>
  <si>
    <t>Stephen McDonald</t>
  </si>
  <si>
    <t>stephen.mcdonald@durham.gov.uk</t>
  </si>
  <si>
    <t>East Runcorn Daresbury Energy Network_FES</t>
  </si>
  <si>
    <t>Halton Borough Council</t>
  </si>
  <si>
    <t>Hereford Link Road_FES</t>
  </si>
  <si>
    <t>Herefordshire Council</t>
  </si>
  <si>
    <t>Long Marston Airfield_MAP</t>
  </si>
  <si>
    <t>HOMES ENGLAND</t>
  </si>
  <si>
    <t>Hull City Centre_FES</t>
  </si>
  <si>
    <t>Hull City Council</t>
  </si>
  <si>
    <t>Maidstone Heat Network_DPD</t>
  </si>
  <si>
    <t>Kent County Council</t>
  </si>
  <si>
    <t>Steve Baggs</t>
  </si>
  <si>
    <t>steven.baggs@kent.gov.uk</t>
  </si>
  <si>
    <t>Huddersfield Heat Network</t>
  </si>
  <si>
    <t>Kirklees Council</t>
  </si>
  <si>
    <t>Southall DE_FES</t>
  </si>
  <si>
    <t>London Borough of Ealing</t>
  </si>
  <si>
    <t>North Tottenham_DPD</t>
  </si>
  <si>
    <t>London Borough of Haringey</t>
  </si>
  <si>
    <t>Wood Green_FES</t>
  </si>
  <si>
    <t>Tottenham Hale_FES</t>
  </si>
  <si>
    <t>North Lewisham Heat Network_FES</t>
  </si>
  <si>
    <t>London Borough of Lewisham</t>
  </si>
  <si>
    <t>Civic Quarter District Energy Scheme_FES</t>
  </si>
  <si>
    <t>Newcastle-upon-Tyne City Council</t>
  </si>
  <si>
    <t>Oxford Headington_FES</t>
  </si>
  <si>
    <t>Oxford City Council</t>
  </si>
  <si>
    <t>Oxford City Centre_FES</t>
  </si>
  <si>
    <t>Civic Centre_FES</t>
  </si>
  <si>
    <t>Plymouth City Council</t>
  </si>
  <si>
    <t>Jon Selman</t>
  </si>
  <si>
    <t>jonathan.selman@plymouth.gov.uk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</si>
  <si>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</si>
  <si>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</si>
  <si>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</si>
  <si>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</si>
  <si>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</si>
  <si>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</si>
  <si>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</si>
  <si>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</si>
  <si>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Under Construction</t>
  </si>
  <si>
    <t>Geothermal</t>
  </si>
  <si>
    <t>North Star and Town Centre_FES</t>
  </si>
  <si>
    <t>Swindon Borough Council</t>
  </si>
  <si>
    <t>Middlesbrough_DPD</t>
  </si>
  <si>
    <t>Tees Valley Combined Authority</t>
  </si>
  <si>
    <t>Lillyhall Hub_FES</t>
  </si>
  <si>
    <t>Allerdale Borough Council</t>
  </si>
  <si>
    <t>Town Centre Hub_DPD</t>
  </si>
  <si>
    <t>Nik Hardy</t>
  </si>
  <si>
    <t>Nik.Hardy@Allerdale.gov.uk</t>
  </si>
  <si>
    <t>Basingstoke_FES</t>
  </si>
  <si>
    <t>Basingstoke and Deane Borough Council</t>
  </si>
  <si>
    <t>Langley &amp; Peddimore_FES</t>
  </si>
  <si>
    <t>South Halifax</t>
  </si>
  <si>
    <t>Cherwell - Bicester EcoTown_FES</t>
  </si>
  <si>
    <t>Cherwell District Council</t>
  </si>
  <si>
    <t>Sam Thomas</t>
  </si>
  <si>
    <t>sam.thomas@cherwell-dc.gov.uk</t>
  </si>
  <si>
    <t>Macclesfield Town Centre Heat Network_FES</t>
  </si>
  <si>
    <t>Matlock_MAP</t>
  </si>
  <si>
    <t>Waste heat – Industrial (without heat pump)</t>
  </si>
  <si>
    <t>Durham University_FES</t>
  </si>
  <si>
    <t>Flint Town_MAP</t>
  </si>
  <si>
    <t>Flintshire County Council</t>
  </si>
  <si>
    <t>Northop Road_MAP</t>
  </si>
  <si>
    <t>Cultural Quarter_FES</t>
  </si>
  <si>
    <t>Leicester City Council</t>
  </si>
  <si>
    <t>Waterside_FES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</si>
  <si>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</si>
  <si>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</si>
  <si>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</si>
  <si>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</si>
  <si>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</si>
  <si>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Poole - Twin Sails East_FES</t>
  </si>
  <si>
    <t>Poole Borough Council</t>
  </si>
  <si>
    <t>Greenwich Power Station District Heat Network_FES</t>
  </si>
  <si>
    <t>Royal Borough of Greenwich</t>
  </si>
  <si>
    <t>Charlestown_FES</t>
  </si>
  <si>
    <t>Salford City Council</t>
  </si>
  <si>
    <t>West Bromwich_FES</t>
  </si>
  <si>
    <t>Sandwell Metropolitan Borough Council</t>
  </si>
  <si>
    <t>Waste heat – Other (without heat pump)</t>
  </si>
  <si>
    <t>Central Redcar_FES</t>
  </si>
  <si>
    <t>South Bank_FES</t>
  </si>
  <si>
    <t>CHP – Biogas</t>
  </si>
  <si>
    <t>Castleford C6 Development_MAP</t>
  </si>
  <si>
    <t>Wakefield Metropolitan District Council</t>
  </si>
  <si>
    <t>Mark Hooton</t>
  </si>
  <si>
    <t>mhooton@wakefield.gov.uk</t>
  </si>
  <si>
    <t>UNDER CONSTRUCTION</t>
  </si>
  <si>
    <t>NOT ACTIVELY PURSUED</t>
  </si>
  <si>
    <t>OPPORTUNITY NAME</t>
  </si>
  <si>
    <t>LOCAL AUTHORITY</t>
  </si>
  <si>
    <t>£m</t>
  </si>
  <si>
    <t>Construction (in progress or complete)</t>
  </si>
  <si>
    <t>Commercialisation / DPD</t>
  </si>
  <si>
    <t>Commercialisation (in progress) / DPD (complete)</t>
  </si>
  <si>
    <t>Feasibility (complete)</t>
  </si>
  <si>
    <t>Heat mapping and masterplanning (complete)</t>
  </si>
  <si>
    <t>Total Capex</t>
  </si>
  <si>
    <t>Total currently not pursued</t>
  </si>
  <si>
    <t>Combined total capex</t>
  </si>
  <si>
    <t>HNIP</t>
  </si>
  <si>
    <t>HNIP (not included in COMM/DPD)</t>
  </si>
  <si>
    <t>HEAT NETWORKS PIPELINE: 2019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</si>
</sst>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0" xfId="0" applyAlignment="1">
      <alignment vertical="center"/>
    </xf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4" fillId="2" borderId="0" xfId="0" applyFont="1" applyFill="1"/>
    <xf numFmtId="0" fontId="0" fillId="3" borderId="2" xfId="0" applyFill="1" applyBorder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HEAT NETWORKS 2019 Q2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1.8958223972003502E-2"/>
          <c:y val="0.13350679485757672"/>
          <c:w val="0.50555555555555554"/>
          <c:h val="0.788732394366197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591F-486A-AA4E-90B62BCBB05B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1F-486A-AA4E-90B62BCBB05B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1F-486A-AA4E-90B62BCBB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39C-4BF4-B8AA-4403581707D7}"/>
              </c:ext>
            </c:extLst>
          </c:dPt>
          <c:dLbls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139C-4BF4-B8AA-440358170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Graph!$C$3:$C$7</c:f>
              <c:strCache>
                <c:ptCount val="5"/>
                <c:pt idx="0">
                  <c:v>Construction (in progress or complete)</c:v>
                </c:pt>
                <c:pt idx="1">
                  <c:v>HNIP (not included in COMM/DPD)</c:v>
                </c:pt>
                <c:pt idx="2">
                  <c:v>Commercialisation (in progress) / DPD (complete)</c:v>
                </c:pt>
                <c:pt idx="3">
                  <c:v>Feasibility (complete)</c:v>
                </c:pt>
                <c:pt idx="4">
                  <c:v>Heat mapping and masterplanning (complete)</c:v>
                </c:pt>
              </c:strCache>
            </c:strRef>
          </c:cat>
          <c:val>
            <c:numRef>
              <c:f>Graph!$D$3:$D$7</c:f>
              <c:numCache>
                <c:formatCode>General</c:formatCode>
                <c:ptCount val="5"/>
                <c:pt idx="0">
                  <c:v>50.93</c:v>
                </c:pt>
                <c:pt idx="1">
                  <c:v>484.4</c:v>
                </c:pt>
                <c:pt idx="2">
                  <c:v>148.94</c:v>
                </c:pt>
                <c:pt idx="3">
                  <c:v>369.3900000000001</c:v>
                </c:pt>
                <c:pt idx="4">
                  <c:v>188.78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1F-486A-AA4E-90B62BCBB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58744794400699918"/>
          <c:y val="0.19753864100320792"/>
          <c:w val="0.41255205599300088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1</xdr:row>
      <xdr:rowOff>0</xdr:rowOff>
    </xdr:from>
    <xdr:to>
      <xdr:col>11</xdr:col>
      <xdr:colOff>510540</xdr:colOff>
      <xdr:row>19</xdr:row>
      <xdr:rowOff>171450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AA12A24A-E35E-4423-963C-4907278788ED}"/>
            </a:ext>
          </a:extLst>
        </xdr:cNvPr>
        <xdr:cNvSpPr/>
      </xdr:nvSpPr>
      <xdr:spPr>
        <a:xfrm>
          <a:off x="243840" y="187325"/>
          <a:ext cx="6972300" cy="35433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HNDU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297180</xdr:colOff>
      <xdr:row>1</xdr:row>
      <xdr:rowOff>45720</xdr:rowOff>
    </xdr:from>
    <xdr:to>
      <xdr:col>2</xdr:col>
      <xdr:colOff>579250</xdr:colOff>
      <xdr:row>5</xdr:row>
      <xdr:rowOff>129611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6CB659A-2C6E-4ED1-9587-7552B4940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7180" y="233045"/>
          <a:ext cx="1501270" cy="833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214312</xdr:colOff>
      <xdr:row>1</xdr:row>
      <xdr:rowOff>17462</xdr:rowOff>
    </xdr:from>
    <xdr:to>
      <xdr:col>11</xdr:col>
      <xdr:colOff>519112</xdr:colOff>
      <xdr:row>16</xdr:row>
      <xdr:rowOff>138112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2C6E1EF-BA29-4538-B44D-9DD9836A36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84740-B516-4EB8-916E-E852AF565E86}">
  <dimension ref="A1"/>
  <sheetViews>
    <sheetView showGridLines="0" tabSelected="1" workbookViewId="0"/>
  </sheetViews>
  <sheetFormatPr defaultRowHeight="14.75" x14ac:dyDescent="0.7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EB47-94F8-4904-873E-F01552D4040F}">
  <dimension ref="A1:S82"/>
  <sheetViews>
    <sheetView workbookViewId="0">
      <pane ySplit="1" topLeftCell="A2" activePane="bottomLeft" state="frozen"/>
      <selection pane="bottomLeft" activeCell="F88" sqref="F88"/>
    </sheetView>
  </sheetViews>
  <sheetFormatPr defaultRowHeight="14.75" x14ac:dyDescent="0.75"/>
  <cols>
    <col min="1" max="1" width="46.7265625" bestFit="1" customWidth="1"/>
    <col min="2" max="2" width="38.40625" bestFit="1" customWidth="1"/>
    <col min="13" max="13" width="31.1328125" customWidth="1"/>
  </cols>
  <sheetData>
    <row r="1" spans="1:19" x14ac:dyDescent="0.75">
      <c r="A1" s="2" t="s">
        <v>191</v>
      </c>
      <c r="B1" s="2" t="s">
        <v>192</v>
      </c>
      <c r="C1" s="2" t="s">
        <v>0</v>
      </c>
      <c r="D1" s="2" t="s">
        <v>13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14</v>
      </c>
      <c r="J1" s="2" t="s">
        <v>15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16</v>
      </c>
    </row>
    <row r="2" spans="1:19" x14ac:dyDescent="0.75">
      <c r="A2" t="s">
        <v>17</v>
      </c>
      <c r="B2" t="s">
        <v>18</v>
      </c>
      <c r="C2">
        <v>3.97</v>
      </c>
      <c r="D2">
        <v>0</v>
      </c>
      <c r="E2">
        <v>3.65</v>
      </c>
      <c r="F2">
        <v>0.38</v>
      </c>
      <c r="G2">
        <v>8</v>
      </c>
      <c r="H2" s="9">
        <v>3.5999999999999997E-2</v>
      </c>
      <c r="I2">
        <v>2019</v>
      </c>
      <c r="J2">
        <v>2020</v>
      </c>
      <c r="K2">
        <v>2021</v>
      </c>
      <c r="L2">
        <v>2024</v>
      </c>
      <c r="M2" t="s">
        <v>19</v>
      </c>
      <c r="P2" t="s">
        <v>20</v>
      </c>
      <c r="Q2" t="s">
        <v>21</v>
      </c>
      <c r="R2">
        <v>2019</v>
      </c>
    </row>
    <row r="3" spans="1:19" x14ac:dyDescent="0.75">
      <c r="A3" t="s">
        <v>22</v>
      </c>
      <c r="B3" t="s">
        <v>23</v>
      </c>
      <c r="C3">
        <v>2.37</v>
      </c>
      <c r="D3">
        <v>0.28999999999999998</v>
      </c>
      <c r="E3">
        <v>2.75</v>
      </c>
      <c r="F3">
        <v>6</v>
      </c>
      <c r="G3">
        <v>11.41</v>
      </c>
      <c r="H3" s="9">
        <v>4.3999999999999997E-2</v>
      </c>
      <c r="J3">
        <v>2018</v>
      </c>
      <c r="K3">
        <v>2019</v>
      </c>
      <c r="L3">
        <v>2022</v>
      </c>
      <c r="M3" t="s">
        <v>19</v>
      </c>
      <c r="P3" t="s">
        <v>24</v>
      </c>
      <c r="Q3" t="s">
        <v>25</v>
      </c>
      <c r="R3">
        <v>2018</v>
      </c>
    </row>
    <row r="4" spans="1:19" x14ac:dyDescent="0.75">
      <c r="A4" t="s">
        <v>26</v>
      </c>
      <c r="B4" t="s">
        <v>27</v>
      </c>
      <c r="C4">
        <v>4.8099999999999996</v>
      </c>
      <c r="D4">
        <v>0</v>
      </c>
      <c r="E4">
        <v>4.22</v>
      </c>
      <c r="F4">
        <v>2.15</v>
      </c>
      <c r="G4">
        <v>11.17</v>
      </c>
      <c r="H4" s="9">
        <v>1.5908506589326101E-2</v>
      </c>
      <c r="L4">
        <v>2022</v>
      </c>
      <c r="M4" t="s">
        <v>28</v>
      </c>
      <c r="Q4" t="s">
        <v>21</v>
      </c>
    </row>
    <row r="5" spans="1:19" x14ac:dyDescent="0.75">
      <c r="A5" t="s">
        <v>29</v>
      </c>
      <c r="B5" t="s">
        <v>27</v>
      </c>
      <c r="C5">
        <v>10.06</v>
      </c>
      <c r="D5">
        <v>0.48</v>
      </c>
      <c r="E5">
        <v>13.29</v>
      </c>
      <c r="F5">
        <v>5.0599999999999996</v>
      </c>
      <c r="G5">
        <v>28.89</v>
      </c>
      <c r="H5" s="9">
        <v>3.52551915505026E-2</v>
      </c>
      <c r="L5">
        <v>2021</v>
      </c>
      <c r="M5" t="s">
        <v>28</v>
      </c>
      <c r="P5" t="s">
        <v>24</v>
      </c>
      <c r="Q5" t="s">
        <v>21</v>
      </c>
    </row>
    <row r="6" spans="1:19" x14ac:dyDescent="0.75">
      <c r="A6" t="s">
        <v>30</v>
      </c>
      <c r="B6" t="s">
        <v>31</v>
      </c>
      <c r="C6">
        <v>0.72</v>
      </c>
      <c r="D6">
        <v>0</v>
      </c>
      <c r="E6">
        <v>1.02</v>
      </c>
      <c r="F6">
        <v>0.67</v>
      </c>
      <c r="G6">
        <v>2.41</v>
      </c>
      <c r="H6" s="9">
        <v>1.8024845742743701E-2</v>
      </c>
      <c r="L6">
        <v>2021</v>
      </c>
      <c r="M6" t="s">
        <v>28</v>
      </c>
      <c r="P6" t="s">
        <v>32</v>
      </c>
      <c r="Q6" t="s">
        <v>25</v>
      </c>
      <c r="S6">
        <v>2019</v>
      </c>
    </row>
    <row r="7" spans="1:19" x14ac:dyDescent="0.75">
      <c r="A7" t="s">
        <v>33</v>
      </c>
      <c r="B7" t="s">
        <v>31</v>
      </c>
      <c r="C7">
        <v>8.89</v>
      </c>
      <c r="D7">
        <v>0.25</v>
      </c>
      <c r="E7">
        <v>4.04</v>
      </c>
      <c r="F7">
        <v>2.88</v>
      </c>
      <c r="G7">
        <v>16.05</v>
      </c>
      <c r="H7" s="9">
        <v>3.54945325077205E-2</v>
      </c>
      <c r="L7">
        <v>2021</v>
      </c>
      <c r="M7" t="s">
        <v>28</v>
      </c>
      <c r="P7" t="s">
        <v>24</v>
      </c>
      <c r="Q7" t="s">
        <v>25</v>
      </c>
      <c r="S7">
        <v>2019</v>
      </c>
    </row>
    <row r="8" spans="1:19" x14ac:dyDescent="0.75">
      <c r="A8" t="s">
        <v>34</v>
      </c>
      <c r="B8" t="s">
        <v>31</v>
      </c>
      <c r="C8">
        <v>3.14</v>
      </c>
      <c r="D8">
        <v>0.36</v>
      </c>
      <c r="E8">
        <v>6.26</v>
      </c>
      <c r="F8">
        <v>2.6</v>
      </c>
      <c r="G8">
        <v>12.36</v>
      </c>
      <c r="H8" s="9">
        <v>3.9998253068301001E-2</v>
      </c>
      <c r="L8">
        <v>2021</v>
      </c>
      <c r="M8" t="s">
        <v>28</v>
      </c>
      <c r="P8" t="s">
        <v>24</v>
      </c>
      <c r="Q8" t="s">
        <v>25</v>
      </c>
      <c r="S8">
        <v>2019</v>
      </c>
    </row>
    <row r="9" spans="1:19" x14ac:dyDescent="0.75">
      <c r="A9" t="s">
        <v>35</v>
      </c>
      <c r="B9" t="s">
        <v>36</v>
      </c>
      <c r="C9">
        <v>0</v>
      </c>
      <c r="D9">
        <v>0</v>
      </c>
      <c r="E9">
        <v>0.92</v>
      </c>
      <c r="F9">
        <v>0</v>
      </c>
      <c r="G9">
        <v>0.92</v>
      </c>
      <c r="H9" s="9">
        <v>-4.2789600789547001E-2</v>
      </c>
      <c r="L9">
        <v>2019</v>
      </c>
      <c r="M9" t="s">
        <v>19</v>
      </c>
      <c r="P9" t="s">
        <v>37</v>
      </c>
      <c r="Q9" t="s">
        <v>21</v>
      </c>
      <c r="R9">
        <v>2018</v>
      </c>
    </row>
    <row r="10" spans="1:19" x14ac:dyDescent="0.75">
      <c r="A10" t="s">
        <v>38</v>
      </c>
      <c r="B10" t="s">
        <v>36</v>
      </c>
      <c r="C10">
        <v>2.41</v>
      </c>
      <c r="D10">
        <v>0</v>
      </c>
      <c r="E10">
        <v>2.83</v>
      </c>
      <c r="F10">
        <v>1.83</v>
      </c>
      <c r="G10">
        <v>7.07</v>
      </c>
      <c r="H10" s="9">
        <v>9.5322519540786705E-3</v>
      </c>
      <c r="L10">
        <v>2019</v>
      </c>
      <c r="M10" t="s">
        <v>19</v>
      </c>
      <c r="P10" t="s">
        <v>24</v>
      </c>
      <c r="Q10" t="s">
        <v>21</v>
      </c>
      <c r="R10">
        <v>2018</v>
      </c>
    </row>
    <row r="11" spans="1:19" x14ac:dyDescent="0.75">
      <c r="A11" t="s">
        <v>39</v>
      </c>
      <c r="B11" t="s">
        <v>40</v>
      </c>
      <c r="C11">
        <v>0</v>
      </c>
      <c r="D11">
        <v>0</v>
      </c>
      <c r="E11">
        <v>9.61</v>
      </c>
      <c r="F11">
        <v>1.92</v>
      </c>
      <c r="G11">
        <v>11.53</v>
      </c>
      <c r="H11" s="9">
        <v>8.1000000000000003E-2</v>
      </c>
      <c r="I11">
        <v>2021</v>
      </c>
      <c r="J11">
        <v>2022</v>
      </c>
      <c r="K11">
        <v>2023</v>
      </c>
      <c r="L11">
        <v>2030</v>
      </c>
      <c r="M11" t="s">
        <v>195</v>
      </c>
      <c r="N11" t="s">
        <v>41</v>
      </c>
      <c r="O11" t="s">
        <v>42</v>
      </c>
      <c r="P11" t="s">
        <v>43</v>
      </c>
      <c r="Q11" t="s">
        <v>44</v>
      </c>
      <c r="S11">
        <v>2019</v>
      </c>
    </row>
    <row r="12" spans="1:19" x14ac:dyDescent="0.75">
      <c r="A12" t="s">
        <v>45</v>
      </c>
      <c r="B12" t="s">
        <v>46</v>
      </c>
      <c r="C12">
        <v>0</v>
      </c>
      <c r="D12">
        <v>0</v>
      </c>
      <c r="E12">
        <v>0</v>
      </c>
      <c r="F12">
        <v>9.1</v>
      </c>
      <c r="G12">
        <v>9.1</v>
      </c>
      <c r="H12" s="9">
        <v>0.111</v>
      </c>
      <c r="K12">
        <v>2020</v>
      </c>
      <c r="L12">
        <v>2023</v>
      </c>
      <c r="M12" t="s">
        <v>19</v>
      </c>
      <c r="P12" t="s">
        <v>47</v>
      </c>
      <c r="Q12" t="s">
        <v>21</v>
      </c>
      <c r="R12">
        <v>2016</v>
      </c>
    </row>
    <row r="13" spans="1:19" x14ac:dyDescent="0.75">
      <c r="A13" t="s">
        <v>48</v>
      </c>
      <c r="B13" t="s">
        <v>49</v>
      </c>
      <c r="C13">
        <v>3.02</v>
      </c>
      <c r="D13">
        <v>0.31</v>
      </c>
      <c r="E13">
        <v>3.53</v>
      </c>
      <c r="F13">
        <v>1.24</v>
      </c>
      <c r="G13">
        <v>8.09</v>
      </c>
      <c r="H13" s="9"/>
      <c r="M13" t="s">
        <v>19</v>
      </c>
      <c r="P13" t="s">
        <v>24</v>
      </c>
      <c r="Q13" t="s">
        <v>44</v>
      </c>
      <c r="R13">
        <v>2015</v>
      </c>
    </row>
    <row r="14" spans="1:19" x14ac:dyDescent="0.75">
      <c r="A14" t="s">
        <v>50</v>
      </c>
      <c r="B14" t="s">
        <v>51</v>
      </c>
      <c r="C14">
        <v>2.39</v>
      </c>
      <c r="D14">
        <v>0</v>
      </c>
      <c r="E14">
        <v>10.86</v>
      </c>
      <c r="F14">
        <v>1.1200000000000001</v>
      </c>
      <c r="G14">
        <v>14.37</v>
      </c>
      <c r="H14" s="9">
        <v>6.5000000000000002E-2</v>
      </c>
      <c r="J14">
        <v>2020</v>
      </c>
      <c r="K14">
        <v>2021</v>
      </c>
      <c r="L14">
        <v>2028</v>
      </c>
      <c r="M14" t="s">
        <v>19</v>
      </c>
      <c r="N14" t="s">
        <v>52</v>
      </c>
      <c r="O14" t="s">
        <v>53</v>
      </c>
      <c r="P14" t="s">
        <v>20</v>
      </c>
      <c r="Q14" t="s">
        <v>44</v>
      </c>
      <c r="R14">
        <v>2018</v>
      </c>
    </row>
    <row r="15" spans="1:19" x14ac:dyDescent="0.75">
      <c r="A15" t="s">
        <v>54</v>
      </c>
      <c r="B15" t="s">
        <v>51</v>
      </c>
      <c r="C15">
        <v>12.75</v>
      </c>
      <c r="D15">
        <v>0.03</v>
      </c>
      <c r="E15">
        <v>23.6</v>
      </c>
      <c r="F15">
        <v>0</v>
      </c>
      <c r="G15">
        <v>36.369999999999997</v>
      </c>
      <c r="H15" s="9">
        <v>6.7000000000000004E-2</v>
      </c>
      <c r="J15">
        <v>2019</v>
      </c>
      <c r="K15">
        <v>2020</v>
      </c>
      <c r="L15">
        <v>2028</v>
      </c>
      <c r="M15" t="s">
        <v>19</v>
      </c>
      <c r="N15" t="s">
        <v>55</v>
      </c>
      <c r="O15" t="s">
        <v>56</v>
      </c>
      <c r="P15" t="s">
        <v>20</v>
      </c>
      <c r="Q15" t="s">
        <v>44</v>
      </c>
      <c r="R15">
        <v>2018</v>
      </c>
    </row>
    <row r="16" spans="1:19" x14ac:dyDescent="0.75">
      <c r="A16" t="s">
        <v>57</v>
      </c>
      <c r="B16" t="s">
        <v>58</v>
      </c>
      <c r="C16">
        <v>2.15</v>
      </c>
      <c r="D16">
        <v>1.07</v>
      </c>
      <c r="E16">
        <v>4.0999999999999996</v>
      </c>
      <c r="F16">
        <v>0</v>
      </c>
      <c r="G16">
        <v>7.32</v>
      </c>
      <c r="H16" s="9">
        <v>5.3999999999999999E-2</v>
      </c>
      <c r="J16">
        <v>2018</v>
      </c>
      <c r="M16" t="s">
        <v>19</v>
      </c>
      <c r="N16" t="s">
        <v>59</v>
      </c>
      <c r="O16" t="s">
        <v>60</v>
      </c>
      <c r="P16" t="s">
        <v>24</v>
      </c>
      <c r="Q16" t="s">
        <v>25</v>
      </c>
      <c r="R16">
        <v>2017</v>
      </c>
      <c r="S16">
        <v>2019</v>
      </c>
    </row>
    <row r="17" spans="1:19" x14ac:dyDescent="0.75">
      <c r="A17" t="s">
        <v>61</v>
      </c>
      <c r="B17" t="s">
        <v>62</v>
      </c>
      <c r="C17">
        <v>3.65</v>
      </c>
      <c r="D17">
        <v>0.41</v>
      </c>
      <c r="E17">
        <v>5.26</v>
      </c>
      <c r="F17">
        <v>0.23</v>
      </c>
      <c r="G17">
        <v>9.5500000000000007</v>
      </c>
      <c r="H17" s="9">
        <v>5.8999999999999997E-2</v>
      </c>
      <c r="I17">
        <v>2019</v>
      </c>
      <c r="J17">
        <v>2020</v>
      </c>
      <c r="K17">
        <v>2021</v>
      </c>
      <c r="M17" t="s">
        <v>19</v>
      </c>
      <c r="P17" t="s">
        <v>24</v>
      </c>
      <c r="Q17" t="s">
        <v>44</v>
      </c>
      <c r="R17">
        <v>2017</v>
      </c>
    </row>
    <row r="18" spans="1:19" x14ac:dyDescent="0.75">
      <c r="A18" t="s">
        <v>63</v>
      </c>
      <c r="B18" t="s">
        <v>64</v>
      </c>
      <c r="C18">
        <v>1.48</v>
      </c>
      <c r="D18">
        <v>0</v>
      </c>
      <c r="E18">
        <v>3.47</v>
      </c>
      <c r="F18">
        <v>1.47</v>
      </c>
      <c r="G18">
        <v>6.42</v>
      </c>
      <c r="H18" s="9">
        <v>3.7119570099489102E-2</v>
      </c>
      <c r="I18">
        <v>2020</v>
      </c>
      <c r="J18">
        <v>2020</v>
      </c>
      <c r="K18">
        <v>2020</v>
      </c>
      <c r="L18">
        <v>2020</v>
      </c>
      <c r="M18" t="s">
        <v>19</v>
      </c>
      <c r="N18" t="s">
        <v>65</v>
      </c>
      <c r="O18" t="s">
        <v>66</v>
      </c>
      <c r="P18" t="s">
        <v>32</v>
      </c>
      <c r="Q18" t="s">
        <v>25</v>
      </c>
      <c r="R18">
        <v>2019</v>
      </c>
      <c r="S18">
        <v>2019</v>
      </c>
    </row>
    <row r="19" spans="1:19" x14ac:dyDescent="0.75">
      <c r="A19" t="s">
        <v>67</v>
      </c>
      <c r="B19" t="s">
        <v>68</v>
      </c>
      <c r="C19">
        <v>8.92</v>
      </c>
      <c r="D19">
        <v>0</v>
      </c>
      <c r="E19">
        <v>13.21</v>
      </c>
      <c r="F19">
        <v>4.1100000000000003</v>
      </c>
      <c r="G19">
        <v>26.24</v>
      </c>
      <c r="H19" s="9">
        <v>6.5000000000000002E-2</v>
      </c>
      <c r="I19">
        <v>2020</v>
      </c>
      <c r="J19">
        <v>2020</v>
      </c>
      <c r="K19">
        <v>2022</v>
      </c>
      <c r="L19">
        <v>2028</v>
      </c>
      <c r="M19" t="s">
        <v>195</v>
      </c>
      <c r="P19" t="s">
        <v>43</v>
      </c>
      <c r="Q19" t="s">
        <v>25</v>
      </c>
      <c r="R19">
        <v>2018</v>
      </c>
    </row>
    <row r="20" spans="1:19" x14ac:dyDescent="0.75">
      <c r="A20" t="s">
        <v>69</v>
      </c>
      <c r="B20" t="s">
        <v>70</v>
      </c>
      <c r="C20">
        <v>0.23</v>
      </c>
      <c r="D20">
        <v>0</v>
      </c>
      <c r="E20">
        <v>0.16</v>
      </c>
      <c r="F20">
        <v>0</v>
      </c>
      <c r="G20">
        <v>0.4</v>
      </c>
      <c r="H20" s="9">
        <v>6.6000000000000003E-2</v>
      </c>
      <c r="M20" t="s">
        <v>28</v>
      </c>
      <c r="P20" t="s">
        <v>37</v>
      </c>
      <c r="Q20" t="s">
        <v>21</v>
      </c>
      <c r="R20">
        <v>2018</v>
      </c>
    </row>
    <row r="21" spans="1:19" x14ac:dyDescent="0.75">
      <c r="A21" t="s">
        <v>71</v>
      </c>
      <c r="B21" t="s">
        <v>70</v>
      </c>
      <c r="C21">
        <v>1.77</v>
      </c>
      <c r="D21">
        <v>0.28999999999999998</v>
      </c>
      <c r="E21">
        <v>1.89</v>
      </c>
      <c r="F21">
        <v>0</v>
      </c>
      <c r="G21">
        <v>3.94</v>
      </c>
      <c r="H21" s="9">
        <v>0.11799999999999999</v>
      </c>
      <c r="M21" t="s">
        <v>28</v>
      </c>
      <c r="P21" t="s">
        <v>37</v>
      </c>
      <c r="Q21" t="s">
        <v>21</v>
      </c>
      <c r="R21">
        <v>2018</v>
      </c>
    </row>
    <row r="22" spans="1:19" x14ac:dyDescent="0.75">
      <c r="A22" t="s">
        <v>72</v>
      </c>
      <c r="B22" t="s">
        <v>73</v>
      </c>
      <c r="C22">
        <v>5.83</v>
      </c>
      <c r="D22">
        <v>0</v>
      </c>
      <c r="E22">
        <v>1.35</v>
      </c>
      <c r="F22">
        <v>0</v>
      </c>
      <c r="G22">
        <v>7.18</v>
      </c>
      <c r="H22" s="9">
        <v>3.9E-2</v>
      </c>
      <c r="K22">
        <v>2019</v>
      </c>
      <c r="L22">
        <v>2035</v>
      </c>
      <c r="M22" t="s">
        <v>19</v>
      </c>
      <c r="P22" t="s">
        <v>24</v>
      </c>
      <c r="Q22" t="s">
        <v>44</v>
      </c>
      <c r="R22">
        <v>2018</v>
      </c>
      <c r="S22">
        <v>2019</v>
      </c>
    </row>
    <row r="23" spans="1:19" x14ac:dyDescent="0.75">
      <c r="A23" t="s">
        <v>74</v>
      </c>
      <c r="B23" t="s">
        <v>73</v>
      </c>
      <c r="C23">
        <v>0.5</v>
      </c>
      <c r="D23">
        <v>0.32</v>
      </c>
      <c r="E23">
        <v>0.76</v>
      </c>
      <c r="F23">
        <v>1.39</v>
      </c>
      <c r="G23">
        <v>2.97</v>
      </c>
      <c r="H23" s="9">
        <v>0.02</v>
      </c>
      <c r="M23" t="s">
        <v>195</v>
      </c>
      <c r="N23" t="s">
        <v>75</v>
      </c>
      <c r="O23" t="s">
        <v>76</v>
      </c>
      <c r="P23" t="s">
        <v>24</v>
      </c>
      <c r="Q23" t="s">
        <v>44</v>
      </c>
      <c r="R23">
        <v>2018</v>
      </c>
      <c r="S23">
        <v>2019</v>
      </c>
    </row>
    <row r="24" spans="1:19" x14ac:dyDescent="0.75">
      <c r="A24" t="s">
        <v>77</v>
      </c>
      <c r="B24" t="s">
        <v>78</v>
      </c>
      <c r="C24">
        <v>8.4700000000000006</v>
      </c>
      <c r="D24">
        <v>0</v>
      </c>
      <c r="E24">
        <v>6.27</v>
      </c>
      <c r="F24">
        <v>1.17</v>
      </c>
      <c r="G24">
        <v>15.91</v>
      </c>
      <c r="H24" s="9">
        <v>0.08</v>
      </c>
      <c r="I24">
        <v>2018</v>
      </c>
      <c r="J24">
        <v>2018</v>
      </c>
      <c r="K24">
        <v>2019</v>
      </c>
      <c r="L24">
        <v>2026</v>
      </c>
      <c r="M24" t="s">
        <v>195</v>
      </c>
      <c r="P24" t="s">
        <v>24</v>
      </c>
      <c r="Q24" t="s">
        <v>21</v>
      </c>
    </row>
    <row r="25" spans="1:19" x14ac:dyDescent="0.75">
      <c r="A25" t="s">
        <v>79</v>
      </c>
      <c r="B25" t="s">
        <v>80</v>
      </c>
      <c r="C25">
        <v>3.67</v>
      </c>
      <c r="D25">
        <v>1.43</v>
      </c>
      <c r="E25">
        <v>2.6</v>
      </c>
      <c r="F25">
        <v>2.72</v>
      </c>
      <c r="G25">
        <v>10.43</v>
      </c>
      <c r="H25" s="9">
        <v>3.8800000000000001E-2</v>
      </c>
      <c r="K25">
        <v>2020</v>
      </c>
      <c r="L25">
        <v>2025</v>
      </c>
      <c r="M25" t="s">
        <v>19</v>
      </c>
      <c r="P25" t="s">
        <v>24</v>
      </c>
      <c r="Q25" t="s">
        <v>21</v>
      </c>
      <c r="R25">
        <v>2016</v>
      </c>
    </row>
    <row r="26" spans="1:19" x14ac:dyDescent="0.75">
      <c r="A26" t="s">
        <v>81</v>
      </c>
      <c r="B26" t="s">
        <v>80</v>
      </c>
      <c r="C26">
        <v>3.8</v>
      </c>
      <c r="D26">
        <v>0</v>
      </c>
      <c r="E26">
        <v>2.1800000000000002</v>
      </c>
      <c r="F26">
        <v>2.17</v>
      </c>
      <c r="G26">
        <v>8.15</v>
      </c>
      <c r="H26" s="9">
        <v>0.04</v>
      </c>
      <c r="J26">
        <v>2021</v>
      </c>
      <c r="K26">
        <v>2021</v>
      </c>
      <c r="M26" t="s">
        <v>19</v>
      </c>
      <c r="P26" t="s">
        <v>82</v>
      </c>
      <c r="Q26" t="s">
        <v>21</v>
      </c>
      <c r="R26">
        <v>2016</v>
      </c>
    </row>
    <row r="27" spans="1:19" x14ac:dyDescent="0.75">
      <c r="A27" t="s">
        <v>83</v>
      </c>
      <c r="B27" t="s">
        <v>84</v>
      </c>
      <c r="C27">
        <v>0.81</v>
      </c>
      <c r="D27">
        <v>0.12</v>
      </c>
      <c r="E27">
        <v>0.45</v>
      </c>
      <c r="F27">
        <v>0.33</v>
      </c>
      <c r="G27">
        <v>1.71</v>
      </c>
      <c r="H27" s="9">
        <v>0.06</v>
      </c>
      <c r="M27" t="s">
        <v>28</v>
      </c>
      <c r="P27" t="s">
        <v>24</v>
      </c>
      <c r="Q27" t="s">
        <v>25</v>
      </c>
      <c r="R27">
        <v>2018</v>
      </c>
      <c r="S27">
        <v>2019</v>
      </c>
    </row>
    <row r="28" spans="1:19" x14ac:dyDescent="0.75">
      <c r="A28" t="s">
        <v>85</v>
      </c>
      <c r="B28" t="s">
        <v>86</v>
      </c>
      <c r="C28">
        <v>2.76</v>
      </c>
      <c r="D28">
        <v>0</v>
      </c>
      <c r="E28">
        <v>3.17</v>
      </c>
      <c r="F28">
        <v>1.55</v>
      </c>
      <c r="G28">
        <v>7.48</v>
      </c>
      <c r="H28" s="9">
        <v>6.1100000000000002E-2</v>
      </c>
      <c r="I28">
        <v>2018</v>
      </c>
      <c r="J28">
        <v>2018</v>
      </c>
      <c r="K28">
        <v>2019</v>
      </c>
      <c r="L28">
        <v>2020</v>
      </c>
      <c r="M28" t="s">
        <v>195</v>
      </c>
      <c r="P28" t="s">
        <v>24</v>
      </c>
      <c r="Q28" t="s">
        <v>25</v>
      </c>
    </row>
    <row r="29" spans="1:19" x14ac:dyDescent="0.75">
      <c r="A29" t="s">
        <v>87</v>
      </c>
      <c r="B29" t="s">
        <v>86</v>
      </c>
      <c r="C29">
        <v>3.58</v>
      </c>
      <c r="D29">
        <v>0.08</v>
      </c>
      <c r="E29">
        <v>2.44</v>
      </c>
      <c r="F29">
        <v>1.03</v>
      </c>
      <c r="G29">
        <v>7.14</v>
      </c>
      <c r="H29" s="9">
        <v>8.1000000000000003E-2</v>
      </c>
      <c r="J29">
        <v>2020</v>
      </c>
      <c r="K29">
        <v>2021</v>
      </c>
      <c r="L29">
        <v>2021</v>
      </c>
      <c r="M29" t="s">
        <v>28</v>
      </c>
      <c r="P29" t="s">
        <v>24</v>
      </c>
      <c r="Q29" t="s">
        <v>25</v>
      </c>
    </row>
    <row r="30" spans="1:19" x14ac:dyDescent="0.75">
      <c r="A30" t="s">
        <v>88</v>
      </c>
      <c r="B30" t="s">
        <v>86</v>
      </c>
      <c r="C30">
        <v>3</v>
      </c>
      <c r="D30">
        <v>0.09</v>
      </c>
      <c r="E30">
        <v>2.29</v>
      </c>
      <c r="F30">
        <v>0.97</v>
      </c>
      <c r="G30">
        <v>6.35</v>
      </c>
      <c r="H30" s="9">
        <v>3.9E-2</v>
      </c>
      <c r="J30">
        <v>2020</v>
      </c>
      <c r="K30">
        <v>2021</v>
      </c>
      <c r="L30">
        <v>2021</v>
      </c>
      <c r="M30" t="s">
        <v>28</v>
      </c>
      <c r="P30" t="s">
        <v>24</v>
      </c>
      <c r="Q30" t="s">
        <v>25</v>
      </c>
    </row>
    <row r="31" spans="1:19" x14ac:dyDescent="0.75">
      <c r="A31" t="s">
        <v>89</v>
      </c>
      <c r="B31" t="s">
        <v>90</v>
      </c>
      <c r="C31">
        <v>2.68</v>
      </c>
      <c r="D31">
        <v>0</v>
      </c>
      <c r="E31">
        <v>5.55</v>
      </c>
      <c r="F31">
        <v>0.41</v>
      </c>
      <c r="G31">
        <v>8.65</v>
      </c>
      <c r="H31" s="9">
        <v>7.5399999999999995E-2</v>
      </c>
      <c r="L31">
        <v>2020</v>
      </c>
      <c r="M31" t="s">
        <v>28</v>
      </c>
      <c r="N31" t="s">
        <v>91</v>
      </c>
      <c r="O31" t="s">
        <v>92</v>
      </c>
      <c r="P31" t="s">
        <v>43</v>
      </c>
      <c r="Q31" t="s">
        <v>44</v>
      </c>
      <c r="R31">
        <v>2018</v>
      </c>
    </row>
    <row r="32" spans="1:19" x14ac:dyDescent="0.75">
      <c r="A32" t="s">
        <v>93</v>
      </c>
      <c r="B32" t="s">
        <v>90</v>
      </c>
      <c r="C32">
        <v>14.09</v>
      </c>
      <c r="D32">
        <v>0.22</v>
      </c>
      <c r="E32">
        <v>15.7</v>
      </c>
      <c r="F32">
        <v>1.85</v>
      </c>
      <c r="G32">
        <v>31.86</v>
      </c>
      <c r="H32" s="9">
        <v>0.1028</v>
      </c>
      <c r="L32">
        <v>2020</v>
      </c>
      <c r="M32" t="s">
        <v>28</v>
      </c>
      <c r="N32" t="s">
        <v>91</v>
      </c>
      <c r="O32" t="s">
        <v>92</v>
      </c>
      <c r="P32" t="s">
        <v>24</v>
      </c>
      <c r="Q32" t="s">
        <v>44</v>
      </c>
      <c r="R32">
        <v>2018</v>
      </c>
    </row>
    <row r="33" spans="1:19" x14ac:dyDescent="0.75">
      <c r="A33" t="s">
        <v>94</v>
      </c>
      <c r="B33" t="s">
        <v>95</v>
      </c>
      <c r="C33">
        <v>10.4</v>
      </c>
      <c r="D33">
        <v>0</v>
      </c>
      <c r="E33">
        <v>8.1999999999999993</v>
      </c>
      <c r="F33">
        <v>0</v>
      </c>
      <c r="G33">
        <v>18.600000000000001</v>
      </c>
      <c r="H33" s="9"/>
      <c r="M33" t="s">
        <v>195</v>
      </c>
      <c r="P33" t="s">
        <v>24</v>
      </c>
      <c r="Q33" t="s">
        <v>21</v>
      </c>
      <c r="R33">
        <v>2018</v>
      </c>
    </row>
    <row r="34" spans="1:19" x14ac:dyDescent="0.75">
      <c r="A34" t="s">
        <v>96</v>
      </c>
      <c r="B34" t="s">
        <v>97</v>
      </c>
      <c r="C34">
        <v>4.93</v>
      </c>
      <c r="D34">
        <v>0.63</v>
      </c>
      <c r="E34">
        <v>3.75</v>
      </c>
      <c r="F34">
        <v>1.84</v>
      </c>
      <c r="G34">
        <v>11.15</v>
      </c>
      <c r="H34" s="9">
        <v>0.03</v>
      </c>
      <c r="K34">
        <v>2019</v>
      </c>
      <c r="L34">
        <v>2022</v>
      </c>
      <c r="M34" t="s">
        <v>19</v>
      </c>
      <c r="N34" t="s">
        <v>98</v>
      </c>
      <c r="O34" t="s">
        <v>99</v>
      </c>
      <c r="P34" t="s">
        <v>24</v>
      </c>
      <c r="Q34" t="s">
        <v>44</v>
      </c>
      <c r="R34">
        <v>2018</v>
      </c>
      <c r="S34">
        <v>2019</v>
      </c>
    </row>
    <row r="35" spans="1:19" x14ac:dyDescent="0.75">
      <c r="A35" t="s">
        <v>100</v>
      </c>
      <c r="B35" t="s">
        <v>101</v>
      </c>
      <c r="C35">
        <v>3.45</v>
      </c>
      <c r="D35">
        <v>0</v>
      </c>
      <c r="E35">
        <v>4.7699999999999996</v>
      </c>
      <c r="F35">
        <v>1.9</v>
      </c>
      <c r="G35">
        <v>10.119999999999999</v>
      </c>
      <c r="H35" s="9"/>
      <c r="K35">
        <v>2018</v>
      </c>
      <c r="L35">
        <v>2034</v>
      </c>
      <c r="M35" t="s">
        <v>19</v>
      </c>
      <c r="P35" t="s">
        <v>24</v>
      </c>
      <c r="Q35" t="s">
        <v>21</v>
      </c>
      <c r="R35">
        <v>2016</v>
      </c>
    </row>
    <row r="36" spans="1:19" x14ac:dyDescent="0.75">
      <c r="A36" t="s">
        <v>102</v>
      </c>
      <c r="B36" t="s">
        <v>103</v>
      </c>
      <c r="C36">
        <v>1.87</v>
      </c>
      <c r="D36">
        <v>0.01</v>
      </c>
      <c r="E36">
        <v>3.02</v>
      </c>
      <c r="F36">
        <v>0</v>
      </c>
      <c r="G36">
        <v>4.9000000000000004</v>
      </c>
      <c r="H36" s="9"/>
      <c r="I36">
        <v>2018</v>
      </c>
      <c r="J36">
        <v>2019</v>
      </c>
      <c r="K36">
        <v>2019</v>
      </c>
      <c r="L36">
        <v>2023</v>
      </c>
      <c r="M36" t="s">
        <v>19</v>
      </c>
      <c r="P36" t="s">
        <v>24</v>
      </c>
      <c r="Q36" t="s">
        <v>44</v>
      </c>
      <c r="R36">
        <v>2018</v>
      </c>
    </row>
    <row r="37" spans="1:19" x14ac:dyDescent="0.75">
      <c r="A37" t="s">
        <v>104</v>
      </c>
      <c r="B37" t="s">
        <v>105</v>
      </c>
      <c r="C37">
        <v>4.87</v>
      </c>
      <c r="D37">
        <v>0</v>
      </c>
      <c r="E37">
        <v>17.13</v>
      </c>
      <c r="F37">
        <v>1.94</v>
      </c>
      <c r="G37">
        <v>23.94</v>
      </c>
      <c r="H37" s="9">
        <v>0.03</v>
      </c>
      <c r="I37">
        <v>2019</v>
      </c>
      <c r="J37">
        <v>2020</v>
      </c>
      <c r="K37">
        <v>2020</v>
      </c>
      <c r="M37" t="s">
        <v>28</v>
      </c>
      <c r="P37" t="s">
        <v>24</v>
      </c>
      <c r="Q37" t="s">
        <v>44</v>
      </c>
      <c r="R37">
        <v>2018</v>
      </c>
    </row>
    <row r="38" spans="1:19" x14ac:dyDescent="0.75">
      <c r="A38" t="s">
        <v>106</v>
      </c>
      <c r="B38" t="s">
        <v>107</v>
      </c>
      <c r="C38">
        <v>2.76</v>
      </c>
      <c r="D38">
        <v>0</v>
      </c>
      <c r="E38">
        <v>12.58</v>
      </c>
      <c r="F38">
        <v>0.99</v>
      </c>
      <c r="G38">
        <v>16.329999999999998</v>
      </c>
      <c r="H38" s="9">
        <v>8.3000000000000004E-2</v>
      </c>
      <c r="J38">
        <v>2020</v>
      </c>
      <c r="K38">
        <v>2021</v>
      </c>
      <c r="L38">
        <v>2023</v>
      </c>
      <c r="M38" t="s">
        <v>19</v>
      </c>
      <c r="P38" t="s">
        <v>43</v>
      </c>
      <c r="Q38" t="s">
        <v>44</v>
      </c>
      <c r="R38">
        <v>2018</v>
      </c>
    </row>
    <row r="39" spans="1:19" x14ac:dyDescent="0.75">
      <c r="A39" t="s">
        <v>108</v>
      </c>
      <c r="B39" t="s">
        <v>109</v>
      </c>
      <c r="C39">
        <v>4.7</v>
      </c>
      <c r="D39">
        <v>0</v>
      </c>
      <c r="E39">
        <v>1.3</v>
      </c>
      <c r="F39">
        <v>3.1</v>
      </c>
      <c r="G39">
        <v>9.1</v>
      </c>
      <c r="H39" s="9">
        <v>2.5000000000000001E-2</v>
      </c>
      <c r="J39">
        <v>2021</v>
      </c>
      <c r="K39">
        <v>2022</v>
      </c>
      <c r="L39">
        <v>2022</v>
      </c>
      <c r="M39" t="s">
        <v>195</v>
      </c>
      <c r="N39" t="s">
        <v>110</v>
      </c>
      <c r="O39" t="s">
        <v>111</v>
      </c>
      <c r="P39" t="s">
        <v>20</v>
      </c>
      <c r="Q39" t="s">
        <v>44</v>
      </c>
      <c r="R39">
        <v>2018</v>
      </c>
      <c r="S39">
        <v>2019</v>
      </c>
    </row>
    <row r="40" spans="1:19" x14ac:dyDescent="0.75">
      <c r="A40" t="s">
        <v>112</v>
      </c>
      <c r="B40" t="s">
        <v>113</v>
      </c>
      <c r="C40">
        <v>4.26</v>
      </c>
      <c r="D40">
        <v>2.59</v>
      </c>
      <c r="E40">
        <v>6.31</v>
      </c>
      <c r="F40">
        <v>3.29</v>
      </c>
      <c r="G40">
        <v>16.45</v>
      </c>
      <c r="H40" s="9">
        <v>0.11799999999999999</v>
      </c>
      <c r="I40">
        <v>2020</v>
      </c>
      <c r="J40">
        <v>2021</v>
      </c>
      <c r="K40">
        <v>2023</v>
      </c>
      <c r="L40">
        <v>2037</v>
      </c>
      <c r="M40" t="s">
        <v>195</v>
      </c>
      <c r="P40" t="s">
        <v>43</v>
      </c>
      <c r="Q40" t="s">
        <v>44</v>
      </c>
    </row>
    <row r="41" spans="1:19" x14ac:dyDescent="0.75">
      <c r="A41" t="s">
        <v>114</v>
      </c>
      <c r="B41" t="s">
        <v>115</v>
      </c>
      <c r="C41">
        <v>5.48</v>
      </c>
      <c r="D41">
        <v>0</v>
      </c>
      <c r="E41">
        <v>3.67</v>
      </c>
      <c r="F41">
        <v>0</v>
      </c>
      <c r="G41">
        <v>9.15</v>
      </c>
      <c r="H41" s="9">
        <v>0.124</v>
      </c>
      <c r="K41">
        <v>2019</v>
      </c>
      <c r="L41">
        <v>2043</v>
      </c>
      <c r="M41" t="s">
        <v>19</v>
      </c>
      <c r="P41" t="s">
        <v>24</v>
      </c>
      <c r="Q41" t="s">
        <v>21</v>
      </c>
      <c r="R41">
        <v>2015</v>
      </c>
    </row>
    <row r="42" spans="1:19" x14ac:dyDescent="0.75">
      <c r="A42" t="s">
        <v>116</v>
      </c>
      <c r="B42" t="s">
        <v>117</v>
      </c>
      <c r="C42">
        <v>4.6500000000000004</v>
      </c>
      <c r="D42">
        <v>0</v>
      </c>
      <c r="E42">
        <v>3.89</v>
      </c>
      <c r="F42">
        <v>2.13</v>
      </c>
      <c r="G42">
        <v>10.66</v>
      </c>
      <c r="H42" s="9"/>
      <c r="I42">
        <v>2020</v>
      </c>
      <c r="J42">
        <v>2022</v>
      </c>
      <c r="K42">
        <v>2024</v>
      </c>
      <c r="L42">
        <v>2035</v>
      </c>
      <c r="M42" t="s">
        <v>195</v>
      </c>
      <c r="P42" t="s">
        <v>24</v>
      </c>
      <c r="Q42" t="s">
        <v>44</v>
      </c>
      <c r="R42">
        <v>2016</v>
      </c>
      <c r="S42">
        <v>2019</v>
      </c>
    </row>
    <row r="43" spans="1:19" x14ac:dyDescent="0.75">
      <c r="A43" t="s">
        <v>118</v>
      </c>
      <c r="B43" t="s">
        <v>117</v>
      </c>
      <c r="C43">
        <v>22.1</v>
      </c>
      <c r="D43">
        <v>0</v>
      </c>
      <c r="E43">
        <v>6.8</v>
      </c>
      <c r="F43">
        <v>2</v>
      </c>
      <c r="G43">
        <v>30.9</v>
      </c>
      <c r="H43" s="9">
        <v>2.5999999999999999E-2</v>
      </c>
      <c r="K43">
        <v>2023</v>
      </c>
      <c r="L43">
        <v>2038</v>
      </c>
      <c r="M43" t="s">
        <v>19</v>
      </c>
      <c r="P43" t="s">
        <v>24</v>
      </c>
      <c r="Q43" t="s">
        <v>44</v>
      </c>
      <c r="R43">
        <v>2016</v>
      </c>
      <c r="S43">
        <v>2019</v>
      </c>
    </row>
    <row r="44" spans="1:19" x14ac:dyDescent="0.75">
      <c r="A44" t="s">
        <v>119</v>
      </c>
      <c r="B44" t="s">
        <v>117</v>
      </c>
      <c r="C44">
        <v>10.24</v>
      </c>
      <c r="D44">
        <v>0</v>
      </c>
      <c r="E44">
        <v>3.64</v>
      </c>
      <c r="F44">
        <v>18.04</v>
      </c>
      <c r="G44">
        <v>31.92</v>
      </c>
      <c r="H44" s="9">
        <v>7.0999999999999994E-2</v>
      </c>
      <c r="I44">
        <v>2020</v>
      </c>
      <c r="J44">
        <v>2022</v>
      </c>
      <c r="K44">
        <v>2023</v>
      </c>
      <c r="L44">
        <v>2035</v>
      </c>
      <c r="M44" t="s">
        <v>19</v>
      </c>
      <c r="P44" t="s">
        <v>24</v>
      </c>
      <c r="Q44" t="s">
        <v>44</v>
      </c>
      <c r="R44">
        <v>2017</v>
      </c>
      <c r="S44">
        <v>2019</v>
      </c>
    </row>
    <row r="45" spans="1:19" x14ac:dyDescent="0.75">
      <c r="A45" t="s">
        <v>120</v>
      </c>
      <c r="B45" t="s">
        <v>121</v>
      </c>
      <c r="C45">
        <v>0</v>
      </c>
      <c r="D45">
        <v>0</v>
      </c>
      <c r="E45">
        <v>7.68</v>
      </c>
      <c r="F45">
        <v>0</v>
      </c>
      <c r="G45">
        <v>7.68</v>
      </c>
      <c r="H45" s="9">
        <v>0.15302723003278401</v>
      </c>
      <c r="L45">
        <v>2025</v>
      </c>
      <c r="M45" t="s">
        <v>19</v>
      </c>
      <c r="P45" t="s">
        <v>47</v>
      </c>
      <c r="Q45" t="s">
        <v>44</v>
      </c>
    </row>
    <row r="46" spans="1:19" x14ac:dyDescent="0.75">
      <c r="A46" t="s">
        <v>122</v>
      </c>
      <c r="B46" t="s">
        <v>123</v>
      </c>
      <c r="C46">
        <v>6.09</v>
      </c>
      <c r="D46">
        <v>0</v>
      </c>
      <c r="E46">
        <v>0</v>
      </c>
      <c r="F46">
        <v>0</v>
      </c>
      <c r="G46">
        <v>6.09</v>
      </c>
      <c r="H46" s="9">
        <v>0.107</v>
      </c>
      <c r="K46">
        <v>2018</v>
      </c>
      <c r="M46" t="s">
        <v>19</v>
      </c>
      <c r="P46" t="s">
        <v>24</v>
      </c>
      <c r="Q46" t="s">
        <v>21</v>
      </c>
      <c r="R46">
        <v>2015</v>
      </c>
    </row>
    <row r="47" spans="1:19" x14ac:dyDescent="0.75">
      <c r="A47" t="s">
        <v>124</v>
      </c>
      <c r="B47" t="s">
        <v>125</v>
      </c>
      <c r="C47">
        <v>7.11</v>
      </c>
      <c r="D47">
        <v>0</v>
      </c>
      <c r="E47">
        <v>2.63</v>
      </c>
      <c r="F47">
        <v>0</v>
      </c>
      <c r="G47">
        <v>9.74</v>
      </c>
      <c r="H47" s="9">
        <v>0.05</v>
      </c>
      <c r="M47" t="s">
        <v>19</v>
      </c>
      <c r="P47" t="s">
        <v>24</v>
      </c>
      <c r="Q47" t="s">
        <v>21</v>
      </c>
      <c r="R47">
        <v>2016</v>
      </c>
    </row>
    <row r="48" spans="1:19" x14ac:dyDescent="0.75">
      <c r="A48" t="s">
        <v>126</v>
      </c>
      <c r="B48" t="s">
        <v>125</v>
      </c>
      <c r="C48">
        <v>25.79</v>
      </c>
      <c r="D48">
        <v>0</v>
      </c>
      <c r="E48">
        <v>13.16</v>
      </c>
      <c r="F48">
        <v>0</v>
      </c>
      <c r="G48">
        <v>38.950000000000003</v>
      </c>
      <c r="H48" s="9">
        <v>0.14000000000000001</v>
      </c>
      <c r="J48">
        <v>2018</v>
      </c>
      <c r="K48">
        <v>2019</v>
      </c>
      <c r="M48" t="s">
        <v>19</v>
      </c>
      <c r="P48" t="s">
        <v>24</v>
      </c>
      <c r="Q48" t="s">
        <v>21</v>
      </c>
      <c r="R48">
        <v>2016</v>
      </c>
    </row>
    <row r="49" spans="1:19" x14ac:dyDescent="0.75">
      <c r="A49" t="s">
        <v>127</v>
      </c>
      <c r="B49" t="s">
        <v>128</v>
      </c>
      <c r="C49">
        <v>1.1000000000000001</v>
      </c>
      <c r="D49">
        <v>0</v>
      </c>
      <c r="E49">
        <v>1.66</v>
      </c>
      <c r="F49">
        <v>0.79</v>
      </c>
      <c r="G49">
        <v>3.55</v>
      </c>
      <c r="H49" s="9"/>
      <c r="J49">
        <v>2020</v>
      </c>
      <c r="K49">
        <v>2021</v>
      </c>
      <c r="L49">
        <v>2028</v>
      </c>
      <c r="M49" t="s">
        <v>19</v>
      </c>
      <c r="N49" t="s">
        <v>129</v>
      </c>
      <c r="O49" t="s">
        <v>130</v>
      </c>
      <c r="P49" t="s">
        <v>20</v>
      </c>
      <c r="Q49" t="s">
        <v>44</v>
      </c>
      <c r="R49">
        <v>2018</v>
      </c>
      <c r="S49">
        <v>2019</v>
      </c>
    </row>
    <row r="50" spans="1:19" x14ac:dyDescent="0.75">
      <c r="A50" t="s">
        <v>131</v>
      </c>
      <c r="B50" t="s">
        <v>132</v>
      </c>
      <c r="C50">
        <v>4.5999999999999996</v>
      </c>
      <c r="D50">
        <v>0.39</v>
      </c>
      <c r="E50">
        <v>14.88</v>
      </c>
      <c r="F50">
        <v>0</v>
      </c>
      <c r="G50">
        <v>19.48</v>
      </c>
      <c r="H50" s="9">
        <v>3.7181028723716703E-2</v>
      </c>
      <c r="K50">
        <v>2021</v>
      </c>
      <c r="L50">
        <v>2027</v>
      </c>
      <c r="M50" t="s">
        <v>19</v>
      </c>
      <c r="P50" t="s">
        <v>24</v>
      </c>
      <c r="Q50" t="s">
        <v>21</v>
      </c>
      <c r="R50">
        <v>2018</v>
      </c>
    </row>
    <row r="51" spans="1:19" x14ac:dyDescent="0.75">
      <c r="A51" t="s">
        <v>133</v>
      </c>
      <c r="B51" t="s">
        <v>134</v>
      </c>
      <c r="C51">
        <v>3.05</v>
      </c>
      <c r="D51">
        <v>0</v>
      </c>
      <c r="E51">
        <v>27.83</v>
      </c>
      <c r="F51">
        <v>3.03</v>
      </c>
      <c r="G51">
        <v>33.909999999999997</v>
      </c>
      <c r="H51" s="9"/>
      <c r="M51" t="s">
        <v>28</v>
      </c>
      <c r="P51" t="s">
        <v>43</v>
      </c>
      <c r="Q51" t="s">
        <v>21</v>
      </c>
      <c r="R51">
        <v>2015</v>
      </c>
    </row>
    <row r="52" spans="1:19" x14ac:dyDescent="0.75">
      <c r="A52" t="s">
        <v>135</v>
      </c>
      <c r="B52" t="s">
        <v>136</v>
      </c>
      <c r="C52">
        <v>0</v>
      </c>
      <c r="D52">
        <v>0</v>
      </c>
      <c r="E52">
        <v>0</v>
      </c>
      <c r="F52">
        <v>0</v>
      </c>
      <c r="G52">
        <v>4.7699999999999996</v>
      </c>
      <c r="H52" s="9"/>
      <c r="M52" t="s">
        <v>19</v>
      </c>
      <c r="P52" t="s">
        <v>43</v>
      </c>
      <c r="Q52" t="s">
        <v>21</v>
      </c>
      <c r="R52">
        <v>2015</v>
      </c>
    </row>
    <row r="53" spans="1:19" x14ac:dyDescent="0.75">
      <c r="A53" t="s">
        <v>141</v>
      </c>
      <c r="B53" t="s">
        <v>142</v>
      </c>
      <c r="C53">
        <v>8.4600000000000009</v>
      </c>
      <c r="D53">
        <v>0</v>
      </c>
      <c r="E53">
        <v>7.14</v>
      </c>
      <c r="F53">
        <v>4.68</v>
      </c>
      <c r="G53">
        <v>20.28</v>
      </c>
      <c r="H53" s="9">
        <v>0.08</v>
      </c>
      <c r="J53">
        <v>2019</v>
      </c>
      <c r="L53">
        <v>2027</v>
      </c>
      <c r="M53" t="s">
        <v>19</v>
      </c>
      <c r="P53" t="s">
        <v>24</v>
      </c>
      <c r="Q53" t="s">
        <v>21</v>
      </c>
      <c r="R53">
        <v>2016</v>
      </c>
    </row>
    <row r="54" spans="1:19" x14ac:dyDescent="0.75">
      <c r="A54" t="s">
        <v>143</v>
      </c>
      <c r="B54" t="s">
        <v>144</v>
      </c>
      <c r="C54">
        <v>0</v>
      </c>
      <c r="D54">
        <v>0</v>
      </c>
      <c r="E54">
        <v>0</v>
      </c>
      <c r="F54">
        <v>0</v>
      </c>
      <c r="G54">
        <v>30</v>
      </c>
      <c r="H54" s="9"/>
      <c r="M54" t="s">
        <v>195</v>
      </c>
      <c r="P54" t="s">
        <v>24</v>
      </c>
      <c r="Q54" t="s">
        <v>44</v>
      </c>
      <c r="R54">
        <v>2017</v>
      </c>
    </row>
    <row r="55" spans="1:19" x14ac:dyDescent="0.75">
      <c r="H55" s="9"/>
    </row>
    <row r="56" spans="1:19" x14ac:dyDescent="0.75">
      <c r="A56" s="1" t="s">
        <v>189</v>
      </c>
      <c r="H56" s="9"/>
    </row>
    <row r="57" spans="1:19" x14ac:dyDescent="0.75">
      <c r="A57" t="s">
        <v>137</v>
      </c>
      <c r="B57" t="s">
        <v>138</v>
      </c>
      <c r="C57">
        <v>32.450000000000003</v>
      </c>
      <c r="D57">
        <v>0</v>
      </c>
      <c r="E57">
        <v>17.41</v>
      </c>
      <c r="F57">
        <v>1.07</v>
      </c>
      <c r="G57">
        <v>50.93</v>
      </c>
      <c r="H57" s="9">
        <v>6.8250000000000005E-2</v>
      </c>
      <c r="K57">
        <v>2018</v>
      </c>
      <c r="L57">
        <v>2020</v>
      </c>
      <c r="M57" t="s">
        <v>139</v>
      </c>
      <c r="P57" t="s">
        <v>140</v>
      </c>
      <c r="Q57" t="s">
        <v>21</v>
      </c>
    </row>
    <row r="58" spans="1:19" x14ac:dyDescent="0.75">
      <c r="H58" s="9"/>
    </row>
    <row r="59" spans="1:19" x14ac:dyDescent="0.75">
      <c r="A59" s="1" t="s">
        <v>190</v>
      </c>
      <c r="H59" s="9"/>
    </row>
    <row r="60" spans="1:19" x14ac:dyDescent="0.75">
      <c r="A60" t="s">
        <v>145</v>
      </c>
      <c r="B60" t="s">
        <v>146</v>
      </c>
      <c r="C60">
        <v>0</v>
      </c>
      <c r="D60">
        <v>0</v>
      </c>
      <c r="E60">
        <v>0</v>
      </c>
      <c r="F60">
        <v>2.44</v>
      </c>
      <c r="G60">
        <v>2.44</v>
      </c>
      <c r="H60" s="9">
        <v>8.0000000000000002E-3</v>
      </c>
      <c r="J60">
        <v>2018</v>
      </c>
      <c r="M60" t="s">
        <v>19</v>
      </c>
      <c r="P60" t="s">
        <v>37</v>
      </c>
      <c r="Q60" t="s">
        <v>21</v>
      </c>
    </row>
    <row r="61" spans="1:19" x14ac:dyDescent="0.75">
      <c r="A61" t="s">
        <v>147</v>
      </c>
      <c r="B61" t="s">
        <v>146</v>
      </c>
      <c r="C61">
        <v>1.08</v>
      </c>
      <c r="D61">
        <v>0.11</v>
      </c>
      <c r="E61">
        <v>2.39</v>
      </c>
      <c r="F61">
        <v>1.1599999999999999</v>
      </c>
      <c r="G61">
        <v>4.75</v>
      </c>
      <c r="H61" s="9">
        <v>5.4199999999999998E-2</v>
      </c>
      <c r="I61">
        <v>2019</v>
      </c>
      <c r="J61">
        <v>2020</v>
      </c>
      <c r="K61">
        <v>2021</v>
      </c>
      <c r="M61" t="s">
        <v>195</v>
      </c>
      <c r="N61" t="s">
        <v>148</v>
      </c>
      <c r="O61" t="s">
        <v>149</v>
      </c>
      <c r="P61" t="s">
        <v>24</v>
      </c>
      <c r="Q61" t="s">
        <v>21</v>
      </c>
      <c r="S61">
        <v>2019</v>
      </c>
    </row>
    <row r="62" spans="1:19" x14ac:dyDescent="0.75">
      <c r="A62" t="s">
        <v>150</v>
      </c>
      <c r="B62" t="s">
        <v>151</v>
      </c>
      <c r="C62">
        <v>2.1</v>
      </c>
      <c r="D62">
        <v>0</v>
      </c>
      <c r="E62">
        <v>3.07</v>
      </c>
      <c r="F62">
        <v>3.06</v>
      </c>
      <c r="G62">
        <v>8.36</v>
      </c>
      <c r="H62" s="9">
        <v>6.8000000000000005E-2</v>
      </c>
      <c r="I62">
        <v>2020</v>
      </c>
      <c r="J62">
        <v>2021</v>
      </c>
      <c r="K62">
        <v>2021</v>
      </c>
      <c r="L62">
        <v>2025</v>
      </c>
      <c r="M62" t="s">
        <v>19</v>
      </c>
      <c r="P62" t="s">
        <v>24</v>
      </c>
      <c r="Q62" t="s">
        <v>44</v>
      </c>
      <c r="R62">
        <v>2019</v>
      </c>
      <c r="S62">
        <v>2019</v>
      </c>
    </row>
    <row r="63" spans="1:19" x14ac:dyDescent="0.75">
      <c r="A63" t="s">
        <v>152</v>
      </c>
      <c r="B63" t="s">
        <v>27</v>
      </c>
      <c r="C63">
        <v>11.69</v>
      </c>
      <c r="D63">
        <v>0.22</v>
      </c>
      <c r="E63">
        <v>5.07</v>
      </c>
      <c r="F63">
        <v>0</v>
      </c>
      <c r="G63">
        <v>16.98</v>
      </c>
      <c r="H63" s="9">
        <v>6.6000000000000003E-2</v>
      </c>
      <c r="M63" t="s">
        <v>19</v>
      </c>
      <c r="P63" t="s">
        <v>24</v>
      </c>
      <c r="Q63" t="s">
        <v>25</v>
      </c>
      <c r="R63">
        <v>2018</v>
      </c>
    </row>
    <row r="64" spans="1:19" x14ac:dyDescent="0.75">
      <c r="A64" t="s">
        <v>153</v>
      </c>
      <c r="B64" t="s">
        <v>62</v>
      </c>
      <c r="C64">
        <v>1.65</v>
      </c>
      <c r="D64">
        <v>7.0000000000000007E-2</v>
      </c>
      <c r="E64">
        <v>2.85</v>
      </c>
      <c r="F64">
        <v>0.27</v>
      </c>
      <c r="G64">
        <v>4.8499999999999996</v>
      </c>
      <c r="H64" s="9">
        <v>0.16900000000000001</v>
      </c>
      <c r="M64" t="s">
        <v>28</v>
      </c>
      <c r="P64" t="s">
        <v>24</v>
      </c>
      <c r="Q64" t="s">
        <v>21</v>
      </c>
    </row>
    <row r="65" spans="1:19" x14ac:dyDescent="0.75">
      <c r="A65" t="s">
        <v>154</v>
      </c>
      <c r="B65" t="s">
        <v>155</v>
      </c>
      <c r="C65">
        <v>0</v>
      </c>
      <c r="D65">
        <v>0</v>
      </c>
      <c r="E65">
        <v>9.74</v>
      </c>
      <c r="F65">
        <v>0</v>
      </c>
      <c r="G65">
        <v>9.74</v>
      </c>
      <c r="H65" s="9">
        <v>5.2699999999999997E-2</v>
      </c>
      <c r="K65">
        <v>2023</v>
      </c>
      <c r="M65" t="s">
        <v>19</v>
      </c>
      <c r="N65" t="s">
        <v>156</v>
      </c>
      <c r="O65" t="s">
        <v>157</v>
      </c>
      <c r="P65" t="s">
        <v>43</v>
      </c>
      <c r="Q65" t="s">
        <v>44</v>
      </c>
      <c r="R65">
        <v>2018</v>
      </c>
    </row>
    <row r="66" spans="1:19" x14ac:dyDescent="0.75">
      <c r="A66" t="s">
        <v>158</v>
      </c>
      <c r="B66" t="s">
        <v>73</v>
      </c>
      <c r="C66">
        <v>0.48</v>
      </c>
      <c r="D66">
        <v>0.05</v>
      </c>
      <c r="E66">
        <v>0.46</v>
      </c>
      <c r="F66">
        <v>0.02</v>
      </c>
      <c r="G66">
        <v>1.02</v>
      </c>
      <c r="H66" s="9">
        <v>4.8000000000000001E-2</v>
      </c>
      <c r="I66">
        <v>2018</v>
      </c>
      <c r="J66">
        <v>2019</v>
      </c>
      <c r="K66">
        <v>2020</v>
      </c>
      <c r="L66">
        <v>2020</v>
      </c>
      <c r="M66" t="s">
        <v>19</v>
      </c>
      <c r="N66" t="s">
        <v>75</v>
      </c>
      <c r="O66" t="s">
        <v>76</v>
      </c>
      <c r="P66" t="s">
        <v>24</v>
      </c>
      <c r="Q66" t="s">
        <v>21</v>
      </c>
      <c r="R66">
        <v>2017</v>
      </c>
    </row>
    <row r="67" spans="1:19" x14ac:dyDescent="0.75">
      <c r="A67" t="s">
        <v>159</v>
      </c>
      <c r="B67" t="s">
        <v>90</v>
      </c>
      <c r="C67">
        <v>4.01</v>
      </c>
      <c r="D67">
        <v>0</v>
      </c>
      <c r="E67">
        <v>14.73</v>
      </c>
      <c r="F67">
        <v>1.34</v>
      </c>
      <c r="G67">
        <v>20.079999999999998</v>
      </c>
      <c r="H67" s="9">
        <v>1.7000000000000001E-2</v>
      </c>
      <c r="L67">
        <v>2020</v>
      </c>
      <c r="M67" t="s">
        <v>28</v>
      </c>
      <c r="P67" t="s">
        <v>160</v>
      </c>
      <c r="Q67" t="s">
        <v>21</v>
      </c>
      <c r="R67">
        <v>2018</v>
      </c>
    </row>
    <row r="68" spans="1:19" x14ac:dyDescent="0.75">
      <c r="A68" t="s">
        <v>161</v>
      </c>
      <c r="B68" t="s">
        <v>97</v>
      </c>
      <c r="C68">
        <v>8.32</v>
      </c>
      <c r="D68">
        <v>2.37</v>
      </c>
      <c r="E68">
        <v>10.18</v>
      </c>
      <c r="F68">
        <v>1.23</v>
      </c>
      <c r="G68">
        <v>22.11</v>
      </c>
      <c r="H68" s="9">
        <v>7.3999999999999996E-2</v>
      </c>
      <c r="J68">
        <v>2019</v>
      </c>
      <c r="K68">
        <v>2020</v>
      </c>
      <c r="L68">
        <v>2023</v>
      </c>
      <c r="M68" t="s">
        <v>19</v>
      </c>
      <c r="P68" t="s">
        <v>24</v>
      </c>
      <c r="Q68" t="s">
        <v>21</v>
      </c>
    </row>
    <row r="69" spans="1:19" x14ac:dyDescent="0.75">
      <c r="A69" t="s">
        <v>162</v>
      </c>
      <c r="B69" t="s">
        <v>163</v>
      </c>
      <c r="C69">
        <v>0</v>
      </c>
      <c r="D69">
        <v>0</v>
      </c>
      <c r="E69">
        <v>0</v>
      </c>
      <c r="F69">
        <v>0</v>
      </c>
      <c r="G69">
        <v>2.0699999999999998</v>
      </c>
      <c r="H69" s="9">
        <v>8.5000000000000006E-2</v>
      </c>
      <c r="M69" t="s">
        <v>28</v>
      </c>
      <c r="P69" t="s">
        <v>37</v>
      </c>
      <c r="Q69" t="s">
        <v>21</v>
      </c>
    </row>
    <row r="70" spans="1:19" x14ac:dyDescent="0.75">
      <c r="A70" t="s">
        <v>164</v>
      </c>
      <c r="B70" t="s">
        <v>163</v>
      </c>
      <c r="C70">
        <v>0</v>
      </c>
      <c r="D70">
        <v>0</v>
      </c>
      <c r="E70">
        <v>0</v>
      </c>
      <c r="F70">
        <v>0</v>
      </c>
      <c r="G70">
        <v>0.95</v>
      </c>
      <c r="H70" s="9">
        <v>7.5999999999999998E-2</v>
      </c>
      <c r="M70" t="s">
        <v>28</v>
      </c>
      <c r="P70" t="s">
        <v>37</v>
      </c>
      <c r="Q70" t="s">
        <v>21</v>
      </c>
    </row>
    <row r="71" spans="1:19" x14ac:dyDescent="0.75">
      <c r="A71" t="s">
        <v>165</v>
      </c>
      <c r="B71" t="s">
        <v>166</v>
      </c>
      <c r="C71">
        <v>0</v>
      </c>
      <c r="D71">
        <v>0</v>
      </c>
      <c r="E71">
        <v>3.89</v>
      </c>
      <c r="F71">
        <v>0</v>
      </c>
      <c r="G71">
        <v>3.89</v>
      </c>
      <c r="H71" s="9">
        <v>-4.8000000000000001E-2</v>
      </c>
      <c r="J71">
        <v>2019</v>
      </c>
      <c r="K71">
        <v>2020</v>
      </c>
      <c r="L71">
        <v>2023</v>
      </c>
      <c r="M71" t="s">
        <v>19</v>
      </c>
      <c r="P71" t="s">
        <v>24</v>
      </c>
      <c r="Q71" t="s">
        <v>21</v>
      </c>
      <c r="R71">
        <v>2018</v>
      </c>
    </row>
    <row r="72" spans="1:19" x14ac:dyDescent="0.75">
      <c r="A72" t="s">
        <v>167</v>
      </c>
      <c r="B72" t="s">
        <v>166</v>
      </c>
      <c r="C72">
        <v>6.12</v>
      </c>
      <c r="D72">
        <v>0</v>
      </c>
      <c r="E72">
        <v>5.17</v>
      </c>
      <c r="F72">
        <v>0</v>
      </c>
      <c r="G72">
        <v>11.29</v>
      </c>
      <c r="H72" s="9">
        <v>6.4000000000000001E-2</v>
      </c>
      <c r="L72">
        <v>2020</v>
      </c>
      <c r="M72" t="s">
        <v>19</v>
      </c>
      <c r="P72" t="s">
        <v>24</v>
      </c>
      <c r="Q72" t="s">
        <v>21</v>
      </c>
    </row>
    <row r="73" spans="1:19" x14ac:dyDescent="0.75">
      <c r="A73" t="s">
        <v>168</v>
      </c>
      <c r="B73" t="s">
        <v>169</v>
      </c>
      <c r="C73">
        <v>5.17</v>
      </c>
      <c r="D73">
        <v>0.21</v>
      </c>
      <c r="E73">
        <v>3.4</v>
      </c>
      <c r="F73">
        <v>0.1</v>
      </c>
      <c r="G73">
        <v>8.94</v>
      </c>
      <c r="H73" s="9">
        <v>4.8300000000000003E-2</v>
      </c>
      <c r="K73">
        <v>2021</v>
      </c>
      <c r="L73">
        <v>2030</v>
      </c>
      <c r="M73" t="s">
        <v>19</v>
      </c>
      <c r="P73" t="s">
        <v>24</v>
      </c>
      <c r="Q73" t="s">
        <v>21</v>
      </c>
      <c r="R73">
        <v>2017</v>
      </c>
    </row>
    <row r="74" spans="1:19" x14ac:dyDescent="0.75">
      <c r="A74" t="s">
        <v>170</v>
      </c>
      <c r="B74" t="s">
        <v>121</v>
      </c>
      <c r="C74">
        <v>0</v>
      </c>
      <c r="D74">
        <v>0</v>
      </c>
      <c r="E74">
        <v>4.68</v>
      </c>
      <c r="F74">
        <v>0</v>
      </c>
      <c r="G74">
        <v>4.68</v>
      </c>
      <c r="H74" s="9"/>
      <c r="M74" t="s">
        <v>19</v>
      </c>
      <c r="P74" t="s">
        <v>43</v>
      </c>
      <c r="Q74" t="s">
        <v>21</v>
      </c>
      <c r="R74">
        <v>2015</v>
      </c>
    </row>
    <row r="75" spans="1:19" x14ac:dyDescent="0.75">
      <c r="A75" t="s">
        <v>171</v>
      </c>
      <c r="B75" t="s">
        <v>172</v>
      </c>
      <c r="C75">
        <v>0.77</v>
      </c>
      <c r="D75">
        <v>0</v>
      </c>
      <c r="E75">
        <v>0.66</v>
      </c>
      <c r="F75">
        <v>0</v>
      </c>
      <c r="G75">
        <v>1.43</v>
      </c>
      <c r="H75" s="9">
        <v>0.13300000000000001</v>
      </c>
      <c r="M75" t="s">
        <v>28</v>
      </c>
      <c r="P75" t="s">
        <v>24</v>
      </c>
      <c r="Q75" t="s">
        <v>21</v>
      </c>
    </row>
    <row r="76" spans="1:19" x14ac:dyDescent="0.75">
      <c r="A76" t="s">
        <v>173</v>
      </c>
      <c r="B76" t="s">
        <v>174</v>
      </c>
      <c r="C76">
        <v>4.92</v>
      </c>
      <c r="D76">
        <v>0</v>
      </c>
      <c r="E76">
        <v>6.84</v>
      </c>
      <c r="F76">
        <v>11.75</v>
      </c>
      <c r="G76">
        <v>23.51</v>
      </c>
      <c r="H76" s="9">
        <v>4.2000000000000003E-2</v>
      </c>
      <c r="K76">
        <v>2019</v>
      </c>
      <c r="L76">
        <v>2026</v>
      </c>
      <c r="M76" t="s">
        <v>19</v>
      </c>
      <c r="P76" t="s">
        <v>24</v>
      </c>
      <c r="Q76" t="s">
        <v>21</v>
      </c>
      <c r="R76">
        <v>2018</v>
      </c>
      <c r="S76">
        <v>2019</v>
      </c>
    </row>
    <row r="77" spans="1:19" x14ac:dyDescent="0.75">
      <c r="A77" t="s">
        <v>175</v>
      </c>
      <c r="B77" t="s">
        <v>176</v>
      </c>
      <c r="C77">
        <v>0.98</v>
      </c>
      <c r="D77">
        <v>0</v>
      </c>
      <c r="E77">
        <v>5.48</v>
      </c>
      <c r="F77">
        <v>0.2</v>
      </c>
      <c r="G77">
        <v>6.66</v>
      </c>
      <c r="H77" s="9">
        <v>0.114</v>
      </c>
      <c r="M77" t="s">
        <v>19</v>
      </c>
      <c r="P77" t="s">
        <v>24</v>
      </c>
      <c r="Q77" t="s">
        <v>21</v>
      </c>
      <c r="R77">
        <v>2016</v>
      </c>
    </row>
    <row r="78" spans="1:19" x14ac:dyDescent="0.75">
      <c r="A78" t="s">
        <v>177</v>
      </c>
      <c r="B78" t="s">
        <v>178</v>
      </c>
      <c r="C78">
        <v>1.95</v>
      </c>
      <c r="D78">
        <v>0</v>
      </c>
      <c r="E78">
        <v>4.0999999999999996</v>
      </c>
      <c r="F78">
        <v>0</v>
      </c>
      <c r="G78">
        <v>6.04</v>
      </c>
      <c r="H78" s="9">
        <v>6.7000000000000004E-2</v>
      </c>
      <c r="M78" t="s">
        <v>19</v>
      </c>
      <c r="P78" t="s">
        <v>24</v>
      </c>
      <c r="Q78" t="s">
        <v>21</v>
      </c>
      <c r="R78">
        <v>2018</v>
      </c>
    </row>
    <row r="79" spans="1:19" x14ac:dyDescent="0.75">
      <c r="A79" t="s">
        <v>179</v>
      </c>
      <c r="B79" t="s">
        <v>180</v>
      </c>
      <c r="C79">
        <v>4.8099999999999996</v>
      </c>
      <c r="D79">
        <v>0</v>
      </c>
      <c r="E79">
        <v>14.58</v>
      </c>
      <c r="F79">
        <v>0.83</v>
      </c>
      <c r="G79">
        <v>20.22</v>
      </c>
      <c r="H79" s="9">
        <v>6.08949877748464E-2</v>
      </c>
      <c r="I79">
        <v>2019</v>
      </c>
      <c r="J79">
        <v>2020</v>
      </c>
      <c r="K79">
        <v>2021</v>
      </c>
      <c r="L79">
        <v>2026</v>
      </c>
      <c r="M79" t="s">
        <v>19</v>
      </c>
      <c r="P79" t="s">
        <v>181</v>
      </c>
      <c r="Q79" t="s">
        <v>21</v>
      </c>
      <c r="R79">
        <v>2018</v>
      </c>
    </row>
    <row r="80" spans="1:19" x14ac:dyDescent="0.75">
      <c r="A80" t="s">
        <v>182</v>
      </c>
      <c r="B80" t="s">
        <v>144</v>
      </c>
      <c r="C80">
        <v>0</v>
      </c>
      <c r="D80">
        <v>0</v>
      </c>
      <c r="E80">
        <v>0</v>
      </c>
      <c r="F80">
        <v>1.08</v>
      </c>
      <c r="G80">
        <v>1.08</v>
      </c>
      <c r="H80" s="9"/>
      <c r="M80" t="s">
        <v>19</v>
      </c>
      <c r="P80" t="s">
        <v>24</v>
      </c>
      <c r="Q80" t="s">
        <v>21</v>
      </c>
    </row>
    <row r="81" spans="1:19" x14ac:dyDescent="0.75">
      <c r="A81" t="s">
        <v>183</v>
      </c>
      <c r="B81" t="s">
        <v>144</v>
      </c>
      <c r="C81">
        <v>0.11</v>
      </c>
      <c r="D81">
        <v>0.47</v>
      </c>
      <c r="E81">
        <v>0</v>
      </c>
      <c r="F81">
        <v>10.27</v>
      </c>
      <c r="G81">
        <v>10.85</v>
      </c>
      <c r="H81" s="9">
        <v>7.1999999999999995E-2</v>
      </c>
      <c r="M81" t="s">
        <v>19</v>
      </c>
      <c r="P81" t="s">
        <v>184</v>
      </c>
      <c r="Q81" t="s">
        <v>21</v>
      </c>
    </row>
    <row r="82" spans="1:19" x14ac:dyDescent="0.75">
      <c r="A82" t="s">
        <v>185</v>
      </c>
      <c r="B82" t="s">
        <v>186</v>
      </c>
      <c r="C82">
        <v>1.28</v>
      </c>
      <c r="D82">
        <v>0</v>
      </c>
      <c r="E82">
        <v>4.53</v>
      </c>
      <c r="F82">
        <v>0.3</v>
      </c>
      <c r="G82">
        <v>6.11</v>
      </c>
      <c r="H82" s="9">
        <v>0.1</v>
      </c>
      <c r="K82">
        <v>2018</v>
      </c>
      <c r="L82">
        <v>2020</v>
      </c>
      <c r="M82" t="s">
        <v>28</v>
      </c>
      <c r="N82" t="s">
        <v>187</v>
      </c>
      <c r="O82" t="s">
        <v>188</v>
      </c>
      <c r="P82" t="s">
        <v>20</v>
      </c>
      <c r="Q82" t="s">
        <v>21</v>
      </c>
      <c r="R82">
        <v>2016</v>
      </c>
      <c r="S82">
        <v>2019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1C539-E10B-47A3-BDD0-303FC4F74724}">
  <dimension ref="B2:D18"/>
  <sheetViews>
    <sheetView showGridLines="0" workbookViewId="0">
      <selection activeCell="C18" sqref="C18"/>
    </sheetView>
  </sheetViews>
  <sheetFormatPr defaultRowHeight="14.75" x14ac:dyDescent="0.75"/>
  <cols>
    <col min="1" max="1" width="3" customWidth="1"/>
    <col min="2" max="2" width="28.1328125" bestFit="1" customWidth="1"/>
    <col min="3" max="3" width="41.1328125" bestFit="1" customWidth="1"/>
  </cols>
  <sheetData>
    <row r="2" spans="2:4" x14ac:dyDescent="0.75">
      <c r="B2" s="2" t="s">
        <v>204</v>
      </c>
      <c r="C2" s="2"/>
      <c r="D2" s="2" t="s">
        <v>193</v>
      </c>
    </row>
    <row r="3" spans="2:4" x14ac:dyDescent="0.75">
      <c r="B3" s="4" t="s">
        <v>139</v>
      </c>
      <c r="C3" s="3" t="s">
        <v>194</v>
      </c>
      <c r="D3">
        <f>SUMIF(Summary!$M$2:$M$57,B3,Summary!$G$2:$G$57)</f>
        <v>50.93</v>
      </c>
    </row>
    <row r="4" spans="2:4" x14ac:dyDescent="0.75">
      <c r="B4" s="4" t="s">
        <v>202</v>
      </c>
      <c r="C4" s="3" t="s">
        <v>203</v>
      </c>
      <c r="D4" s="8">
        <v>484.4</v>
      </c>
    </row>
    <row r="5" spans="2:4" x14ac:dyDescent="0.75">
      <c r="B5" s="4" t="s">
        <v>195</v>
      </c>
      <c r="C5" s="3" t="s">
        <v>196</v>
      </c>
      <c r="D5">
        <f>SUMIF(Summary!$M$2:$M$57,B5,Summary!$G$2:$G$57)</f>
        <v>148.94</v>
      </c>
    </row>
    <row r="6" spans="2:4" x14ac:dyDescent="0.75">
      <c r="B6" s="4" t="s">
        <v>19</v>
      </c>
      <c r="C6" s="3" t="s">
        <v>197</v>
      </c>
      <c r="D6">
        <f>SUMIF(Summary!$M$2:$M$57,B6,Summary!$G$2:$G$57)</f>
        <v>369.3900000000001</v>
      </c>
    </row>
    <row r="7" spans="2:4" x14ac:dyDescent="0.75">
      <c r="B7" s="4" t="s">
        <v>28</v>
      </c>
      <c r="C7" s="3" t="s">
        <v>198</v>
      </c>
      <c r="D7">
        <f>SUMIF(Summary!$M$2:$M$57,B7,Summary!$G$2:$G$57)</f>
        <v>188.78</v>
      </c>
    </row>
    <row r="9" spans="2:4" x14ac:dyDescent="0.75">
      <c r="B9" s="5" t="s">
        <v>199</v>
      </c>
      <c r="C9" s="6"/>
      <c r="D9" s="6">
        <f>SUM(D3:D8)</f>
        <v>1242.44</v>
      </c>
    </row>
    <row r="11" spans="2:4" x14ac:dyDescent="0.75">
      <c r="B11" s="7" t="s">
        <v>190</v>
      </c>
      <c r="C11" s="2"/>
      <c r="D11" s="2" t="s">
        <v>193</v>
      </c>
    </row>
    <row r="12" spans="2:4" x14ac:dyDescent="0.75">
      <c r="B12" s="4" t="s">
        <v>195</v>
      </c>
      <c r="C12" s="3" t="s">
        <v>196</v>
      </c>
      <c r="D12">
        <f>SUMIF(Summary!$M$60:$M$82,B12,Summary!$G$60:$G$82)</f>
        <v>4.75</v>
      </c>
    </row>
    <row r="13" spans="2:4" x14ac:dyDescent="0.75">
      <c r="B13" s="4" t="s">
        <v>19</v>
      </c>
      <c r="C13" s="3" t="s">
        <v>197</v>
      </c>
      <c r="D13">
        <f>SUMIF(Summary!$M$60:$M$82,B13,Summary!$G$60:$G$82)</f>
        <v>157.81000000000003</v>
      </c>
    </row>
    <row r="14" spans="2:4" x14ac:dyDescent="0.75">
      <c r="B14" s="4" t="s">
        <v>28</v>
      </c>
      <c r="C14" s="3" t="s">
        <v>198</v>
      </c>
      <c r="D14">
        <f>SUMIF(Summary!$M$60:$M$82,B14,Summary!$G$60:$G$82)</f>
        <v>35.49</v>
      </c>
    </row>
    <row r="16" spans="2:4" x14ac:dyDescent="0.75">
      <c r="B16" s="5" t="s">
        <v>200</v>
      </c>
      <c r="C16" s="6"/>
      <c r="D16" s="6">
        <f>SUM(D12:D15)</f>
        <v>198.05000000000004</v>
      </c>
    </row>
    <row r="18" spans="2:4" x14ac:dyDescent="0.75">
      <c r="B18" s="4" t="s">
        <v>201</v>
      </c>
      <c r="D18">
        <f>D9+D16</f>
        <v>1440.49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overnment_x0020_Body xmlns="b413c3fd-5a3b-4239-b985-69032e371c04">BEIS</Government_x0020_Body>
    <TaxCatchAll xmlns="f5306899-96aa-46e9-8b25-112cc89a50d9">
      <Value>209</Value>
    </TaxCatchAll>
    <Date_x0020_Opened xmlns="b413c3fd-5a3b-4239-b985-69032e371c04">2022-06-14T07:44:19+00:00</Date_x0020_Opened>
    <LegacyRecordCategoryIdentifier xmlns="b67a7830-db79-4a49-bf27-2aff92a2201a" xsi:nil="true"/>
    <LegacyCaseReferenceNumber xmlns="c0e5669f-1bcb-499c-94e0-3ccb733d3d13" xsi:nil="true"/>
    <LegacyDateFileRequested xmlns="a172083e-e40c-4314-b43a-827352a1ed2c" xsi:nil="true"/>
    <Descriptor xmlns="f5306899-96aa-46e9-8b25-112cc89a50d9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National_x0020_Caveat xmlns="f5306899-96aa-46e9-8b25-112cc89a50d9" xsi:nil="true"/>
    <CIRRUSPreviousLocation xmlns="b413c3fd-5a3b-4239-b985-69032e371c04" xsi:nil="true"/>
    <LegacyPhysicalItemLocation xmlns="a172083e-e40c-4314-b43a-827352a1ed2c" xsi:nil="true"/>
    <Security_x0020_Classification xmlns="f5306899-96aa-46e9-8b25-112cc89a50d9">OFFICIAL</Security_x0020_Classification>
    <LegacyDescriptor xmlns="a172083e-e40c-4314-b43a-827352a1ed2c" xsi:nil="true"/>
    <LegacyRequestType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CIRRUSPreviousRetentionPolicy xmlns="b413c3fd-5a3b-4239-b985-69032e371c04" xsi:nil="true"/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ustodian xmlns="b67a7830-db79-4a49-bf27-2aff92a2201a" xsi:nil="true"/>
    <LegacyContentType xmlns="b67a7830-db79-4a49-bf27-2aff92a2201a" xsi:nil="true"/>
    <LegacyProtectiveMarking xmlns="b67a7830-db79-4a49-bf27-2aff92a2201a" xsi:nil="true"/>
    <LegacyReferencesToOtherItems xmlns="b67a7830-db79-4a49-bf27-2aff92a2201a" xsi:nil="true"/>
    <LegacyDateFileReturned xmlns="a172083e-e40c-4314-b43a-827352a1ed2c" xsi:nil="true"/>
    <Retention_x0020_Label xmlns="a8f60570-4bd3-4f2b-950b-a996de8ab151">HMG PPP Review</Retention_x0020_Label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CQ7C7EK6CYH2-379359607-51504</_dlc_DocId>
    <_dlc_DocIdUrl xmlns="f5306899-96aa-46e9-8b25-112cc89a50d9">
      <Url>https://beisgov.sharepoint.com/sites/beis2/224/_layouts/15/DocIdRedir.aspx?ID=CQ7C7EK6CYH2-379359607-51504</Url>
      <Description>CQ7C7EK6CYH2-379359607-51504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6B56A49-F916-4D4F-AE17-53086B082AE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f76e875-9cee-474c-b86d-54e272c31e8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16D5EFF-12DC-4ADB-8B07-6067A0E389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1F76CB-F83C-4A1B-868C-383753D2734D}"/>
</file>

<file path=customXml/itemProps4.xml><?xml version="1.0" encoding="utf-8"?>
<ds:datastoreItem xmlns:ds="http://schemas.openxmlformats.org/officeDocument/2006/customXml" ds:itemID="{557319E4-3BFA-4416-BAD7-F3EFA519A8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Summary</vt:lpstr>
      <vt:lpstr>Graph</vt:lpstr>
      <vt:lpstr>Cover!_Toc7456792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Sunner, Charanjit (BEIS)</cp:lastModifiedBy>
  <dcterms:created xsi:type="dcterms:W3CDTF">2019-07-29T10:30:17Z</dcterms:created>
  <dcterms:modified xsi:type="dcterms:W3CDTF">2019-08-01T09:05:14Z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fe72f841-ab54-449f-8ec4-c4241f1c764b</vt:lpwstr>
  </property>
</Properties>
</file>