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7/"/>
    </mc:Choice>
  </mc:AlternateContent>
  <xr:revisionPtr revIDLastSave="1" documentId="8_{A19BFCB6-68F9-4460-9D45-DE97DD27D5D1}" xr6:coauthVersionLast="47" xr6:coauthVersionMax="47" xr10:uidLastSave="{14A0CAF5-1434-46DE-B4E6-4460E7B31E73}"/>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1" l="1"/>
  <c r="I90" i="1"/>
  <c r="J90" i="1"/>
  <c r="H89" i="1"/>
  <c r="I89" i="1"/>
  <c r="J89" i="1" s="1"/>
  <c r="K89" i="1" s="1"/>
  <c r="H88" i="1"/>
  <c r="I88" i="1"/>
  <c r="J88" i="1" s="1"/>
  <c r="K88" i="1" s="1"/>
  <c r="H87" i="1"/>
  <c r="I87" i="1"/>
  <c r="J87" i="1" s="1"/>
  <c r="K87" i="1" s="1"/>
  <c r="H86" i="1"/>
  <c r="I86" i="1"/>
  <c r="J86" i="1" s="1"/>
  <c r="K86" i="1" s="1"/>
  <c r="H85" i="1"/>
  <c r="I85" i="1"/>
  <c r="J85" i="1" s="1"/>
  <c r="K85" i="1" s="1"/>
  <c r="H84" i="1"/>
  <c r="I84" i="1"/>
  <c r="J84" i="1" s="1"/>
  <c r="K84" i="1" s="1"/>
  <c r="H83" i="1"/>
  <c r="I83" i="1"/>
  <c r="J83" i="1" s="1"/>
  <c r="K83" i="1" s="1"/>
  <c r="H82" i="1"/>
  <c r="I82" i="1"/>
  <c r="J82" i="1" s="1"/>
  <c r="K82" i="1" s="1"/>
  <c r="H81" i="1"/>
  <c r="I81" i="1"/>
  <c r="J81" i="1" s="1"/>
  <c r="K81" i="1" s="1"/>
  <c r="H80" i="1"/>
  <c r="I80" i="1"/>
  <c r="J80" i="1" s="1"/>
  <c r="K80" i="1" s="1"/>
  <c r="H79" i="1"/>
  <c r="I79" i="1"/>
  <c r="J79" i="1" s="1"/>
  <c r="K79" i="1" s="1"/>
  <c r="H78" i="1"/>
  <c r="I78" i="1"/>
  <c r="J78" i="1" s="1"/>
  <c r="K78" i="1" s="1"/>
  <c r="H77" i="1"/>
  <c r="I77" i="1"/>
  <c r="J77" i="1" s="1"/>
  <c r="K77" i="1" s="1"/>
  <c r="H76" i="1"/>
  <c r="I76" i="1"/>
  <c r="J76" i="1" s="1"/>
  <c r="K76" i="1" s="1"/>
  <c r="H75" i="1"/>
  <c r="I75" i="1"/>
  <c r="J75" i="1" s="1"/>
  <c r="K75" i="1" s="1"/>
  <c r="I74" i="1"/>
  <c r="H74" i="1"/>
  <c r="J74" i="1"/>
  <c r="K74" i="1"/>
  <c r="I73" i="1"/>
  <c r="H73" i="1"/>
  <c r="J73" i="1"/>
  <c r="K73" i="1"/>
  <c r="H72" i="1"/>
  <c r="I72" i="1"/>
  <c r="J72" i="1" s="1"/>
  <c r="K72" i="1" s="1"/>
  <c r="H71" i="1"/>
  <c r="I71" i="1"/>
  <c r="J71" i="1" s="1"/>
  <c r="K71" i="1" s="1"/>
  <c r="K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6"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6"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6"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6"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6"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6"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6"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6"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<sst xmlns="http://schemas.openxmlformats.org/spreadsheetml/2006/main" count="289" uniqueCount="173">
  <si>
    <t>This publication was withdrawn on 18 December 2024.</t>
  </si>
  <si>
    <t>This generic risk assessment for standard rules permit SR2008 No 15 has been withdrawn because it has been consolidated into standard rules permit SR2022 No 7: materials recycling facility:</t>
  </si>
  <si>
    <t>SR2022 No 7: materials recycling facility</t>
  </si>
  <si>
    <t>You need to check if you comply with the new standard rules permit. If not, you must apply to vary your permit into a bespoke permit within 3 months of the date. The consolidated standard rules was published (18 December 2024).</t>
  </si>
  <si>
    <t>Generic risk assessment for standard rules set number SR2008No15 v5.0</t>
  </si>
  <si>
    <t>Standard Facility:</t>
  </si>
  <si>
    <t>Waste Operation: Materials Recycling Facility (no building)</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</si>
  <si>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</si>
  <si>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</si>
  <si>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</si>
  <si>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</si>
  <si>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</si>
  <si>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</si>
  <si>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</si>
  <si>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</si>
  <si>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</si>
  <si>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of waste (R13,) and treatment consisting only of manual</t>
  </si>
  <si>
    <t>sorting, separation, screening, shredding, baling and compaction of wastes  (R3, R4, R5).</t>
  </si>
  <si>
    <t>Parameter 2</t>
  </si>
  <si>
    <t>Permitted waste types - Source segregated municipal/household waste and similar waste.</t>
  </si>
  <si>
    <t>Parameter 3</t>
  </si>
  <si>
    <t>Quantity of waste accepted at the facility: less than 5,000 tonnes per annum.</t>
  </si>
  <si>
    <t>Parameter 4</t>
  </si>
  <si>
    <t>All waste shall be stored and treated on an impermeable surface with sealed drainage system.,</t>
  </si>
  <si>
    <t>Parameter 5</t>
  </si>
  <si>
    <t>The only point source discharges to controlled waters or groundwater, are surface water from the roofs of buildings</t>
  </si>
  <si>
    <t>and from areas of the facility not used for the storage or treatment of wastes.</t>
  </si>
  <si>
    <t>Parameter 6</t>
  </si>
  <si>
    <t>The activities shall not be carried out within 500m of any residential dwelling of workplace.</t>
  </si>
  <si>
    <t>Parameter 7</t>
  </si>
  <si>
    <t xml:space="preserve">The activities shall not be carried out within 200m of a European Site (candidate or Special Area of Conservation,  </t>
  </si>
  <si>
    <t>proposed or Special Protection Area or Ramsar site) or a Site of Special Scientific Interest (SSSI).</t>
  </si>
  <si>
    <t>Parameter 8</t>
  </si>
  <si>
    <t>The activities shall not be carried out within  50m of any well, spring, or borehole used for the supply of water for human consumption.  This must include private water supplies.</t>
  </si>
  <si>
    <t>Parameter 9</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</si>
  <si>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</si>
  <si>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</si>
  <si>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</si>
  <si>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Abbreviations:</t>
  </si>
  <si>
    <t>SR - Standard Rule</t>
  </si>
  <si>
    <t>SR (no buildings)  - There is no requirement to carry out the activity in a building so there</t>
  </si>
  <si>
    <t xml:space="preserve">are two standard rules to manage the risk -  the activities shall not be carried out within 500m of any residential dwelling  </t>
  </si>
  <si>
    <t>or workplace and the quantity of waste accepted at the facility shall be less than 5,000 tonnes per annum.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</si>
  <si>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</si>
  <si>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</si>
  <si>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</si>
  <si>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</si>
  <si>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</si>
  <si>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</si>
  <si>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</si>
  <si>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</si>
  <si>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</si>
  <si>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</si>
  <si>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</si>
  <si>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</si>
  <si>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</si>
  <si>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</si>
  <si>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</si>
  <si>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</si>
  <si>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</si>
  <si>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</si>
  <si>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</si>
  <si>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</si>
  <si>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</si>
  <si>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</si>
  <si>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</si>
  <si>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</si>
  <si>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</si>
  <si>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</si>
  <si>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</si>
  <si>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</si>
  <si>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 xml:space="preserve">Permitted waste types do not include dusts, powders or loose fibres so only a medium magnitude risk is estimated.  There is potential for exposure if anyone is living or working close to the site (apart from the operator and employees).  </t>
  </si>
  <si>
    <t>SR - emissions of substances not controlled by emission limits SR - (if required) - emissions management plan. Effects reduced by SR (no buildings).</t>
  </si>
  <si>
    <t>Low</t>
  </si>
  <si>
    <t>As above</t>
  </si>
  <si>
    <t>Nuisance - dust on cars, clothing etc.</t>
  </si>
  <si>
    <t>Air transport then deposition</t>
  </si>
  <si>
    <t>low</t>
  </si>
  <si>
    <t>Local residents often sensitive to dust.</t>
  </si>
  <si>
    <t>Local human population, livestock and wildlife.</t>
  </si>
  <si>
    <t xml:space="preserve">Litter </t>
  </si>
  <si>
    <t>Nuisance, loss of amenity and harm to animal health</t>
  </si>
  <si>
    <t>Local residents often sensitive to litter.</t>
  </si>
  <si>
    <t>SR - emissions of substances not controlled by emission limits SR - (if required) - emissions management plan. Effects reduced by SR (no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</si>
  <si>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</si>
  <si>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</si>
  <si>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</si>
  <si>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</si>
  <si>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</si>
  <si>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</si>
  <si>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</si>
  <si>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</si>
  <si>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Effects will be reduced by SR (no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</si>
  <si>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</si>
  <si>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</si>
  <si>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</si>
  <si>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</si>
  <si>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Effects will be reduced by SR (no buildings).</t>
  </si>
  <si>
    <t>Scavenging animals and scavenging birds</t>
  </si>
  <si>
    <t>Harm to human health - from waste carried off site and faeces.  Nuisance and  loss of amenity.</t>
  </si>
  <si>
    <t>Air transport and over land</t>
  </si>
  <si>
    <t>Permitted wastes may attract scavenging animals and birds. Permitted wastes may become nesting / breeding sites.</t>
  </si>
  <si>
    <t xml:space="preserve">SR - emissions of substances not controlled by emission limits (including those from scavenging animals, scavenging birds and other pests) shall not cause pollution. Effects will be reduced by SR (no buildings).   </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</si>
  <si>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</si>
  <si>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</si>
  <si>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</si>
  <si>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</si>
  <si>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</si>
  <si>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</si>
  <si>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</si>
  <si>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Hazardous waste are not permitted.  Wastes are not stored in buildings or inside secure containers so they could be washed off-site, which will add to the volume of the post-flood clean up workload, rather than the hazard.  </t>
  </si>
  <si>
    <t>SR - management system (will include flood risk management). Effects will be reduced by SR (no buildings).</t>
  </si>
  <si>
    <t>Local human population and / or livestock after gaining unauthorised access to the waste operation</t>
  </si>
  <si>
    <t>All on-site hazards: wastes; machinery and vehicles.</t>
  </si>
  <si>
    <t>Bodily injury</t>
  </si>
  <si>
    <t>Direct physical contact</t>
  </si>
  <si>
    <t>Permitted waste types are non-hazardous therefore only a medium magnitude risk is estimated.</t>
  </si>
  <si>
    <t>SR - activities shall be managed and operated in accordance with a management system (will include site security measures to prevent unauthorised access).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</si>
  <si>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</si>
  <si>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</si>
  <si>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</si>
  <si>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</si>
  <si>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include sludges or liquids but are predominantly solids and all are non-hazardous therefore only a medium magnitude risk is estimated.</t>
  </si>
  <si>
    <t>As above. SR - management system (will include fire and spillages). Effects will be reduced by SR (no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</si>
  <si>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</si>
  <si>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</si>
  <si>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</si>
  <si>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</si>
  <si>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SR - management system (will include fire and spillages). Effects will be reduced by SR (no buildings). Permitted activities do not include the burning of waste. Effects will be reduced by SR (no buildings).</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</si>
  <si>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</si>
  <si>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</si>
  <si>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</si>
  <si>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</si>
  <si>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 xml:space="preserve"> Permitted waste types include sludges or liquids but are predominantly solids and all are non hazardous so only a medium magnitude risk is estimated.  There is potential for contaminated rainwater run-off from wastes stored outside buildings especially during heavy rain.</t>
  </si>
  <si>
    <t>SR - All liquids shall be provided with secondary containment (applies to wastes and non-wastes such as fuels). Effects reduced by SR (no buildings). Run-off restricted by SR on emissions of substances not controlled by emission limits with appropriate measures: storage &amp; treatment on an impermeable surface with sealed drainage.</t>
  </si>
  <si>
    <t xml:space="preserve">As above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</si>
  <si>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</si>
  <si>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</si>
  <si>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</si>
  <si>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</si>
  <si>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</si>
  <si>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</si>
  <si>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</si>
  <si>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SR - All liquids shall be provided with secondary containment (applies to wastes and non-wastes such as fuels). Effects reduced by SR (no buildings). Run-off restricted by SR on emissions of substances not controlled by emission limits with appropriate measures: storage &amp; treatment on an impermeable surface with sealed drainage. Also the activities shall not be carried out  within 50m of any well, spring, or borehole used for the supply of water for human consumption.  This must include private water supplies.</t>
  </si>
  <si>
    <t>Groundwater</t>
  </si>
  <si>
    <t>Chronic effects: contamination of groundwater, requiring treatment of water or closure of borehole.</t>
  </si>
  <si>
    <t>Transport through soil/groundwater then extraction at borehole.</t>
  </si>
  <si>
    <t>There is potential for contaminated rainwater run-off or leachate from permitted waste types.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</si>
  <si>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</si>
  <si>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</si>
  <si>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</si>
  <si>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</si>
  <si>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shall not cause pollution. SR (if required) - emissions management plan.</t>
  </si>
  <si>
    <t>Very low</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</si>
  <si>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</si>
  <si>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</si>
  <si>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</si>
  <si>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</si>
  <si>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r>
      <t xml:space="preserve">SR - activities shall not be carried out within 200m of a European Site or SSSI; </t>
    </r>
    <r>
      <rPr>
        <sz val="10"/>
        <rFont val="Arial"/>
        <family val="2"/>
      </rPr>
      <t>(Distance criteria as agreed with Natural England/Countryside Council for Wales).</t>
    </r>
  </si>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</sst>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right/>
      <top/>
      <bottom style="thick">
        <color theme="4"/>
      </bottom>
      <diagonal/>
    </border>
  </borders>
  <cellStyleXfs count="3">
    <xf numFmtId="0" fontId="0" fillId="0" borderId="0"/>
    <xf numFmtId="0" fontId="9" fillId="0" borderId="35" applyNumberFormat="0" applyFill="0" applyAlignment="0" applyProtection="0"/>
    <xf numFmtId="0" fontId="10" fillId="0" borderId="0" applyNumberFormat="0" applyFill="0" applyBorder="0" applyAlignment="0" applyProtection="0"/>
  </cellStyleXfs>
  <cellXfs count="78">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9" xfId="0" applyFill="1" applyBorder="1" applyAlignment="1">
      <alignment horizontal="centerContinuous" vertical="top"/>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8" fillId="0" borderId="0" xfId="0" applyFont="1"/>
    <xf numFmtId="0" fontId="8" fillId="0" borderId="5" xfId="0" applyFont="1" applyBorder="1" applyAlignment="1" applyProtection="1">
      <alignment vertical="top" wrapText="1"/>
      <protection locked="0"/>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10" borderId="26" xfId="0" applyFont="1" applyFill="1" applyBorder="1" applyAlignment="1">
      <alignment vertical="top" wrapText="1"/>
    </xf>
    <xf numFmtId="0" fontId="8" fillId="10" borderId="27" xfId="0" applyFont="1" applyFill="1" applyBorder="1" applyAlignment="1">
      <alignment vertical="top" wrapText="1"/>
    </xf>
    <xf numFmtId="0" fontId="8" fillId="0" borderId="28" xfId="0" applyFont="1" applyBorder="1" applyAlignment="1">
      <alignment vertical="top" wrapText="1"/>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5" borderId="32" xfId="0" applyFill="1" applyBorder="1" applyAlignment="1" applyProtection="1">
      <alignment vertical="top" wrapText="1"/>
      <protection locked="0"/>
    </xf>
    <xf numFmtId="0" fontId="0" fillId="5" borderId="33" xfId="0" applyFill="1" applyBorder="1" applyAlignment="1" applyProtection="1">
      <alignment vertical="top" wrapText="1"/>
      <protection locked="0"/>
    </xf>
    <xf numFmtId="0" fontId="1" fillId="8" borderId="31" xfId="0"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5" borderId="29" xfId="0" applyFill="1" applyBorder="1" applyAlignment="1" applyProtection="1">
      <alignment vertical="top" wrapText="1"/>
      <protection locked="0"/>
    </xf>
    <xf numFmtId="0" fontId="1" fillId="8" borderId="29" xfId="0" applyFont="1" applyFill="1" applyBorder="1" applyAlignment="1" applyProtection="1">
      <alignment vertical="top" wrapText="1"/>
      <protection locked="0"/>
    </xf>
    <xf numFmtId="0" fontId="8" fillId="0" borderId="29" xfId="0" applyFont="1" applyBorder="1" applyAlignment="1" applyProtection="1">
      <alignment vertical="top" wrapText="1"/>
      <protection locked="0"/>
    </xf>
    <xf numFmtId="0" fontId="9" fillId="0" borderId="35" xfId="1" applyAlignment="1">
      <alignment vertical="center"/>
    </xf>
    <xf numFmtId="0" fontId="11" fillId="0" borderId="0" xfId="0" applyFont="1"/>
    <xf numFmtId="0" fontId="12" fillId="0" borderId="0" xfId="2" applyFont="1" applyAlignment="1" applyProtection="1"/>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0" xfId="0" applyFont="1" applyFill="1" applyAlignment="1" applyProtection="1">
      <alignment vertical="top" wrapText="1"/>
      <protection locked="0"/>
    </xf>
    <xf numFmtId="0" fontId="8" fillId="0" borderId="0" xfId="0" applyFont="1" applyAlignment="1" applyProtection="1">
      <alignment vertical="top" wrapText="1"/>
      <protection locked="0"/>
    </xf>
    <xf numFmtId="0" fontId="0" fillId="9" borderId="16" xfId="0" applyFill="1" applyBorder="1" applyAlignment="1" applyProtection="1">
      <alignment vertical="top" wrapText="1"/>
      <protection locked="0"/>
    </xf>
    <xf numFmtId="0" fontId="4" fillId="0" borderId="0" xfId="0" applyFont="1"/>
    <xf numFmtId="0" fontId="2" fillId="2" borderId="10" xfId="0" applyFont="1" applyFill="1" applyBorder="1" applyAlignment="1">
      <alignment vertical="center"/>
    </xf>
    <xf numFmtId="0" fontId="2" fillId="2" borderId="9" xfId="0" applyFont="1" applyFill="1" applyBorder="1" applyAlignment="1">
      <alignment horizontal="centerContinuous" vertical="center"/>
    </xf>
    <xf numFmtId="0" fontId="2" fillId="2" borderId="9" xfId="0" applyFont="1" applyFill="1" applyBorder="1" applyAlignment="1">
      <alignment vertical="center"/>
    </xf>
    <xf numFmtId="0" fontId="1" fillId="11" borderId="24"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SR2022%20No%207:%20materials%20recycling%20facilit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91CD-C398-41CF-B888-8DB89AD4AEFB}">
  <dimension ref="A1:A4"/>
  <sheetViews>
    <sheetView tabSelected="1" workbookViewId="0"/>
  </sheetViews>
  <sheetFormatPr defaultRowHeight="12.75"/>
  <sheetData>
    <row r="1" spans="1:1" ht="20.25" thickBot="1">
      <c r="A1" s="61" t="s">
        <v>0</v>
      </c>
    </row>
    <row r="2" spans="1:1" s="62" customFormat="1" ht="15.75" thickTop="1">
      <c r="A2" s="62" t="s">
        <v>1</v>
      </c>
    </row>
    <row r="3" spans="1:1" s="62" customFormat="1" ht="15">
      <c r="A3" s="63" t="s">
        <v>2</v>
      </c>
    </row>
    <row r="4" spans="1:1" s="62" customFormat="1" ht="15">
      <c r="A4" s="12" t="s">
        <v>3</v>
      </c>
    </row>
  </sheetData>
  <hyperlinks>
    <hyperlink ref="A3" r:id="rId1" xr:uid="{DF8F2AB6-1BD2-48EC-8082-29FC8BF023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8"/>
  <sheetViews>
    <sheetView topLeftCell="B11" zoomScale="75" zoomScaleNormal="75" workbookViewId="0">
      <selection activeCell="D22" sqref="D22"/>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70" t="s">
        <v>4</v>
      </c>
      <c r="C2" s="70"/>
      <c r="D2" s="70"/>
      <c r="E2" s="12"/>
    </row>
    <row r="3" spans="2:11" ht="12.75" customHeight="1">
      <c r="B3" s="29"/>
      <c r="C3" s="29"/>
      <c r="D3" s="29"/>
      <c r="E3" s="30"/>
      <c r="F3" s="26"/>
      <c r="G3" s="26"/>
      <c r="H3" s="26"/>
      <c r="I3" s="26"/>
      <c r="J3" s="26"/>
      <c r="K3" s="26"/>
    </row>
    <row r="4" spans="2:11" ht="15.75">
      <c r="B4" s="29" t="s">
        <v>5</v>
      </c>
      <c r="C4" s="29"/>
      <c r="D4" s="29"/>
      <c r="E4" s="30"/>
      <c r="F4" s="66" t="s">
        <v>6</v>
      </c>
      <c r="G4" s="66"/>
      <c r="H4" s="66"/>
      <c r="I4" s="66"/>
      <c r="J4" s="66"/>
      <c r="K4" s="27"/>
    </row>
    <row r="5" spans="2:11" ht="9.75" customHeight="1">
      <c r="B5" s="29"/>
      <c r="C5" s="29"/>
      <c r="D5" s="29"/>
      <c r="E5" s="30"/>
      <c r="F5" s="26"/>
      <c r="G5" s="26"/>
      <c r="H5" s="26"/>
      <c r="I5" s="26"/>
      <c r="J5" s="26"/>
      <c r="K5" s="26"/>
    </row>
    <row r="6" spans="2:11" ht="15.75">
      <c r="B6" s="29" t="s">
        <v>7</v>
      </c>
      <c r="C6" s="30"/>
      <c r="D6" s="30"/>
      <c r="E6" s="30"/>
      <c r="F6" s="66" t="s">
        <v>8</v>
      </c>
      <c r="G6" s="66"/>
      <c r="H6" s="66"/>
      <c r="I6" s="66"/>
      <c r="J6" s="66"/>
      <c r="K6" s="27"/>
    </row>
    <row r="7" spans="2:11" ht="9.75" customHeight="1">
      <c r="B7" s="31"/>
      <c r="C7" s="26"/>
      <c r="D7" s="26"/>
      <c r="E7" s="26"/>
      <c r="F7" s="26"/>
      <c r="G7" s="26"/>
      <c r="H7" s="26"/>
      <c r="I7" s="26"/>
      <c r="J7" s="26"/>
      <c r="K7" s="26"/>
    </row>
    <row r="8" spans="2:11" ht="15.75" customHeight="1">
      <c r="B8" s="29" t="s">
        <v>9</v>
      </c>
      <c r="C8" s="30"/>
      <c r="D8" s="30"/>
      <c r="E8" s="30"/>
      <c r="F8" s="67" t="s">
        <v>10</v>
      </c>
      <c r="G8" s="68"/>
      <c r="H8" s="68"/>
      <c r="I8" s="68"/>
      <c r="J8" s="68"/>
      <c r="K8" s="27"/>
    </row>
    <row r="9" spans="2:11" ht="10.5" customHeight="1">
      <c r="B9" s="26"/>
      <c r="C9" s="26"/>
      <c r="D9" s="26"/>
      <c r="E9" s="26"/>
      <c r="F9" s="26"/>
      <c r="G9" s="26"/>
      <c r="H9" s="26"/>
      <c r="I9" s="26"/>
      <c r="J9" s="26"/>
      <c r="K9" s="26"/>
    </row>
    <row r="10" spans="2:11" ht="15.75">
      <c r="B10" s="29" t="s">
        <v>11</v>
      </c>
      <c r="C10" s="26"/>
      <c r="D10" s="26"/>
      <c r="E10" s="26"/>
      <c r="F10" s="69" t="s">
        <v>12</v>
      </c>
      <c r="G10" s="69"/>
      <c r="H10" s="69"/>
      <c r="I10" s="69"/>
      <c r="J10" s="69"/>
      <c r="K10" s="28"/>
    </row>
    <row r="11" spans="2:11" ht="11.25" customHeight="1">
      <c r="B11" s="29"/>
      <c r="C11" s="26"/>
      <c r="D11" s="26"/>
      <c r="E11" s="26"/>
      <c r="F11" s="26"/>
      <c r="G11" s="26"/>
      <c r="H11" s="29"/>
      <c r="I11" s="26"/>
      <c r="J11" s="26"/>
      <c r="K11" s="26"/>
    </row>
    <row r="12" spans="2:11" ht="15.75">
      <c r="B12" s="29" t="s">
        <v>13</v>
      </c>
      <c r="C12" s="26"/>
      <c r="D12" s="26"/>
      <c r="E12" s="26"/>
      <c r="F12" s="64">
        <v>42219</v>
      </c>
      <c r="G12" s="65"/>
      <c r="H12" s="65"/>
      <c r="I12" s="65"/>
      <c r="J12" s="65"/>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4">
      <c r="C17" t="s">
        <v>18</v>
      </c>
      <c r="D17" t="s">
        <v>19</v>
      </c>
    </row>
    <row r="18" spans="3:4">
      <c r="C18" t="s">
        <v>20</v>
      </c>
      <c r="D18" t="s">
        <v>21</v>
      </c>
    </row>
    <row r="19" spans="3:4">
      <c r="C19" t="s">
        <v>22</v>
      </c>
      <c r="D19" t="s">
        <v>23</v>
      </c>
    </row>
    <row r="20" spans="3:4">
      <c r="C20" t="s">
        <v>24</v>
      </c>
      <c r="D20" t="s">
        <v>25</v>
      </c>
    </row>
    <row r="21" spans="3:4">
      <c r="D21" t="s">
        <v>26</v>
      </c>
    </row>
    <row r="22" spans="3:4">
      <c r="C22" t="s">
        <v>27</v>
      </c>
      <c r="D22" t="s">
        <v>28</v>
      </c>
    </row>
    <row r="23" spans="3:4">
      <c r="C23" t="s">
        <v>29</v>
      </c>
      <c r="D23" t="s">
        <v>30</v>
      </c>
    </row>
    <row r="24" spans="3:4">
      <c r="D24" t="s">
        <v>31</v>
      </c>
    </row>
    <row r="25" spans="3:4" ht="15" customHeight="1">
      <c r="C25" s="42" t="s">
        <v>32</v>
      </c>
      <c r="D25" s="42" t="s">
        <v>33</v>
      </c>
    </row>
    <row r="26" spans="3:4">
      <c r="C26" s="42" t="s">
        <v>34</v>
      </c>
      <c r="D26" t="s">
        <v>35</v>
      </c>
    </row>
    <row r="27" spans="3:4">
      <c r="D27" t="s">
        <v>36</v>
      </c>
    </row>
    <row r="28" spans="3:4">
      <c r="D28" t="s">
        <v>37</v>
      </c>
    </row>
    <row r="30" spans="3:4">
      <c r="C30" t="s">
        <v>38</v>
      </c>
      <c r="D30" t="s">
        <v>39</v>
      </c>
    </row>
    <row r="31" spans="3:4">
      <c r="D31" t="s">
        <v>40</v>
      </c>
    </row>
    <row r="32" spans="3:4">
      <c r="D32" t="s">
        <v>41</v>
      </c>
    </row>
    <row r="33" spans="1:11">
      <c r="D33" t="s">
        <v>42</v>
      </c>
    </row>
    <row r="34" spans="1:11" ht="13.5" thickBot="1"/>
    <row r="35" spans="1:11" ht="28.5" customHeight="1" thickTop="1">
      <c r="A35" s="1"/>
      <c r="B35" s="10" t="s">
        <v>43</v>
      </c>
      <c r="C35" s="9"/>
      <c r="D35" s="9"/>
      <c r="E35" s="9"/>
      <c r="F35" s="71"/>
      <c r="G35" s="72" t="s">
        <v>44</v>
      </c>
      <c r="H35" s="72"/>
      <c r="I35" s="73"/>
      <c r="J35" s="10" t="s">
        <v>45</v>
      </c>
      <c r="K35" s="11"/>
    </row>
    <row r="36" spans="1:11" ht="25.5">
      <c r="B36" s="2" t="s">
        <v>46</v>
      </c>
      <c r="C36" s="3" t="s">
        <v>47</v>
      </c>
      <c r="D36" s="3" t="s">
        <v>48</v>
      </c>
      <c r="E36" s="4" t="s">
        <v>49</v>
      </c>
      <c r="F36" s="2" t="s">
        <v>50</v>
      </c>
      <c r="G36" s="3" t="s">
        <v>51</v>
      </c>
      <c r="H36" s="3" t="s">
        <v>52</v>
      </c>
      <c r="I36" s="4" t="s">
        <v>53</v>
      </c>
      <c r="J36" s="2" t="s">
        <v>54</v>
      </c>
      <c r="K36" s="35" t="s">
        <v>55</v>
      </c>
    </row>
    <row r="37" spans="1:11" ht="121.5" customHeight="1">
      <c r="B37" s="5" t="s">
        <v>56</v>
      </c>
      <c r="C37" s="6" t="s">
        <v>57</v>
      </c>
      <c r="D37" s="6" t="s">
        <v>58</v>
      </c>
      <c r="E37" s="7" t="s">
        <v>59</v>
      </c>
      <c r="F37" s="5" t="s">
        <v>60</v>
      </c>
      <c r="G37" s="6" t="s">
        <v>61</v>
      </c>
      <c r="H37" s="6" t="s">
        <v>62</v>
      </c>
      <c r="I37" s="7" t="s">
        <v>63</v>
      </c>
      <c r="J37" s="5" t="s">
        <v>64</v>
      </c>
      <c r="K37" s="36" t="s">
        <v>65</v>
      </c>
    </row>
    <row r="38" spans="1:11" ht="166.5" customHeight="1">
      <c r="A38" s="23"/>
      <c r="B38" s="18" t="s">
        <v>66</v>
      </c>
      <c r="C38" s="19" t="s">
        <v>67</v>
      </c>
      <c r="D38" s="19" t="s">
        <v>68</v>
      </c>
      <c r="E38" s="20" t="s">
        <v>69</v>
      </c>
      <c r="F38" s="33" t="s">
        <v>70</v>
      </c>
      <c r="G38" s="34" t="s">
        <v>70</v>
      </c>
      <c r="H38" s="39" t="s">
        <v>70</v>
      </c>
      <c r="I38" s="20" t="s">
        <v>71</v>
      </c>
      <c r="J38" s="18" t="s">
        <v>72</v>
      </c>
      <c r="K38" s="24" t="s">
        <v>73</v>
      </c>
    </row>
    <row r="39" spans="1:11" ht="108" customHeight="1">
      <c r="A39" s="23"/>
      <c r="B39" s="18" t="s">
        <v>66</v>
      </c>
      <c r="C39" s="19" t="s">
        <v>74</v>
      </c>
      <c r="D39" s="19" t="s">
        <v>75</v>
      </c>
      <c r="E39" s="20" t="s">
        <v>76</v>
      </c>
      <c r="F39" s="33" t="s">
        <v>70</v>
      </c>
      <c r="G39" s="34" t="s">
        <v>73</v>
      </c>
      <c r="H39" s="39" t="s">
        <v>77</v>
      </c>
      <c r="I39" s="20" t="s">
        <v>78</v>
      </c>
      <c r="J39" s="18" t="s">
        <v>72</v>
      </c>
      <c r="K39" s="24" t="s">
        <v>73</v>
      </c>
    </row>
    <row r="40" spans="1:11" ht="186" customHeight="1">
      <c r="A40" s="23"/>
      <c r="B40" s="18" t="s">
        <v>79</v>
      </c>
      <c r="C40" s="19" t="s">
        <v>80</v>
      </c>
      <c r="D40" s="19" t="s">
        <v>81</v>
      </c>
      <c r="E40" s="20" t="s">
        <v>76</v>
      </c>
      <c r="F40" s="33" t="s">
        <v>70</v>
      </c>
      <c r="G40" s="34" t="s">
        <v>70</v>
      </c>
      <c r="H40" s="39" t="s">
        <v>70</v>
      </c>
      <c r="I40" s="20" t="s">
        <v>82</v>
      </c>
      <c r="J40" s="18" t="s">
        <v>83</v>
      </c>
      <c r="K40" s="24" t="s">
        <v>73</v>
      </c>
    </row>
    <row r="41" spans="1:11" ht="114" customHeight="1">
      <c r="A41" s="23"/>
      <c r="B41" s="18" t="s">
        <v>66</v>
      </c>
      <c r="C41" s="19" t="s">
        <v>84</v>
      </c>
      <c r="D41" s="19" t="s">
        <v>85</v>
      </c>
      <c r="E41" s="20" t="s">
        <v>86</v>
      </c>
      <c r="F41" s="33" t="s">
        <v>70</v>
      </c>
      <c r="G41" s="34" t="s">
        <v>70</v>
      </c>
      <c r="H41" s="39" t="s">
        <v>70</v>
      </c>
      <c r="I41" s="20" t="s">
        <v>87</v>
      </c>
      <c r="J41" s="18" t="s">
        <v>88</v>
      </c>
      <c r="K41" s="24" t="s">
        <v>73</v>
      </c>
    </row>
    <row r="42" spans="1:11" ht="102" customHeight="1">
      <c r="A42" s="23"/>
      <c r="B42" s="18" t="s">
        <v>66</v>
      </c>
      <c r="C42" s="19" t="s">
        <v>89</v>
      </c>
      <c r="D42" s="19" t="s">
        <v>90</v>
      </c>
      <c r="E42" s="20" t="s">
        <v>69</v>
      </c>
      <c r="F42" s="33" t="s">
        <v>70</v>
      </c>
      <c r="G42" s="34" t="s">
        <v>70</v>
      </c>
      <c r="H42" s="39" t="s">
        <v>70</v>
      </c>
      <c r="I42" s="20" t="s">
        <v>91</v>
      </c>
      <c r="J42" s="18" t="s">
        <v>92</v>
      </c>
      <c r="K42" s="24" t="s">
        <v>73</v>
      </c>
    </row>
    <row r="43" spans="1:11" ht="111.75" customHeight="1">
      <c r="A43" s="23"/>
      <c r="B43" s="18" t="s">
        <v>66</v>
      </c>
      <c r="C43" s="19" t="s">
        <v>93</v>
      </c>
      <c r="D43" s="19" t="s">
        <v>94</v>
      </c>
      <c r="E43" s="20" t="s">
        <v>95</v>
      </c>
      <c r="F43" s="33" t="s">
        <v>70</v>
      </c>
      <c r="G43" s="34" t="s">
        <v>70</v>
      </c>
      <c r="H43" s="39" t="s">
        <v>70</v>
      </c>
      <c r="I43" s="20" t="s">
        <v>96</v>
      </c>
      <c r="J43" s="18" t="s">
        <v>97</v>
      </c>
      <c r="K43" s="24" t="s">
        <v>73</v>
      </c>
    </row>
    <row r="44" spans="1:11" ht="147.75" customHeight="1">
      <c r="A44" s="23"/>
      <c r="B44" s="18" t="s">
        <v>66</v>
      </c>
      <c r="C44" s="19" t="s">
        <v>98</v>
      </c>
      <c r="D44" s="19" t="s">
        <v>99</v>
      </c>
      <c r="E44" s="20" t="s">
        <v>100</v>
      </c>
      <c r="F44" s="33" t="s">
        <v>70</v>
      </c>
      <c r="G44" s="34" t="s">
        <v>70</v>
      </c>
      <c r="H44" s="39" t="s">
        <v>70</v>
      </c>
      <c r="I44" s="20" t="s">
        <v>101</v>
      </c>
      <c r="J44" s="18" t="s">
        <v>102</v>
      </c>
      <c r="K44" s="24" t="s">
        <v>73</v>
      </c>
    </row>
    <row r="45" spans="1:11" ht="147.75" customHeight="1">
      <c r="A45" s="23"/>
      <c r="B45" s="18" t="s">
        <v>66</v>
      </c>
      <c r="C45" s="19" t="s">
        <v>103</v>
      </c>
      <c r="D45" s="19" t="s">
        <v>104</v>
      </c>
      <c r="E45" s="20" t="s">
        <v>100</v>
      </c>
      <c r="F45" s="33" t="s">
        <v>70</v>
      </c>
      <c r="G45" s="34" t="s">
        <v>70</v>
      </c>
      <c r="H45" s="39" t="s">
        <v>70</v>
      </c>
      <c r="I45" s="20" t="s">
        <v>105</v>
      </c>
      <c r="J45" s="18" t="s">
        <v>102</v>
      </c>
      <c r="K45" s="24" t="s">
        <v>73</v>
      </c>
    </row>
    <row r="46" spans="1:11" ht="150" customHeight="1">
      <c r="A46" s="23"/>
      <c r="B46" s="18" t="s">
        <v>106</v>
      </c>
      <c r="C46" s="19" t="s">
        <v>107</v>
      </c>
      <c r="D46" s="19" t="s">
        <v>108</v>
      </c>
      <c r="E46" s="20" t="s">
        <v>109</v>
      </c>
      <c r="F46" s="33" t="s">
        <v>73</v>
      </c>
      <c r="G46" s="34" t="s">
        <v>70</v>
      </c>
      <c r="H46" s="39" t="s">
        <v>73</v>
      </c>
      <c r="I46" s="20" t="s">
        <v>110</v>
      </c>
      <c r="J46" s="18" t="s">
        <v>111</v>
      </c>
      <c r="K46" s="24" t="s">
        <v>73</v>
      </c>
    </row>
    <row r="47" spans="1:11" ht="95.25" customHeight="1">
      <c r="A47" s="23"/>
      <c r="B47" s="18" t="s">
        <v>112</v>
      </c>
      <c r="C47" s="19" t="s">
        <v>113</v>
      </c>
      <c r="D47" s="19" t="s">
        <v>114</v>
      </c>
      <c r="E47" s="20" t="s">
        <v>115</v>
      </c>
      <c r="F47" s="33" t="s">
        <v>70</v>
      </c>
      <c r="G47" s="34" t="s">
        <v>70</v>
      </c>
      <c r="H47" s="39" t="s">
        <v>70</v>
      </c>
      <c r="I47" s="20" t="s">
        <v>116</v>
      </c>
      <c r="J47" s="18" t="s">
        <v>117</v>
      </c>
      <c r="K47" s="24" t="s">
        <v>73</v>
      </c>
    </row>
    <row r="48" spans="1:11" ht="125.25" customHeight="1">
      <c r="A48" s="23"/>
      <c r="B48" s="18" t="s">
        <v>118</v>
      </c>
      <c r="C48" s="19" t="s">
        <v>119</v>
      </c>
      <c r="D48" s="19" t="s">
        <v>120</v>
      </c>
      <c r="E48" s="20" t="s">
        <v>121</v>
      </c>
      <c r="F48" s="33" t="s">
        <v>70</v>
      </c>
      <c r="G48" s="34" t="s">
        <v>70</v>
      </c>
      <c r="H48" s="39" t="s">
        <v>70</v>
      </c>
      <c r="I48" s="20" t="s">
        <v>122</v>
      </c>
      <c r="J48" s="18" t="s">
        <v>123</v>
      </c>
      <c r="K48" s="24" t="s">
        <v>73</v>
      </c>
    </row>
    <row r="49" spans="1:11" ht="146.25" customHeight="1">
      <c r="A49" s="23"/>
      <c r="B49" s="18" t="s">
        <v>106</v>
      </c>
      <c r="C49" s="19" t="s">
        <v>124</v>
      </c>
      <c r="D49" s="19" t="s">
        <v>125</v>
      </c>
      <c r="E49" s="20" t="s">
        <v>126</v>
      </c>
      <c r="F49" s="33" t="s">
        <v>70</v>
      </c>
      <c r="G49" s="34" t="s">
        <v>70</v>
      </c>
      <c r="H49" s="39" t="s">
        <v>70</v>
      </c>
      <c r="I49" s="20" t="s">
        <v>127</v>
      </c>
      <c r="J49" s="18" t="s">
        <v>128</v>
      </c>
      <c r="K49" s="24" t="s">
        <v>73</v>
      </c>
    </row>
    <row r="50" spans="1:11" ht="227.25" customHeight="1">
      <c r="A50" s="23"/>
      <c r="B50" s="18" t="s">
        <v>129</v>
      </c>
      <c r="C50" s="19" t="s">
        <v>130</v>
      </c>
      <c r="D50" s="19" t="s">
        <v>131</v>
      </c>
      <c r="E50" s="20" t="s">
        <v>132</v>
      </c>
      <c r="F50" s="33" t="s">
        <v>70</v>
      </c>
      <c r="G50" s="34" t="s">
        <v>70</v>
      </c>
      <c r="H50" s="39" t="s">
        <v>70</v>
      </c>
      <c r="I50" s="20" t="s">
        <v>133</v>
      </c>
      <c r="J50" s="18" t="s">
        <v>134</v>
      </c>
      <c r="K50" s="24" t="s">
        <v>73</v>
      </c>
    </row>
    <row r="51" spans="1:11" ht="227.25" customHeight="1">
      <c r="A51" s="23"/>
      <c r="B51" s="18" t="s">
        <v>129</v>
      </c>
      <c r="C51" s="19" t="s">
        <v>135</v>
      </c>
      <c r="D51" s="19" t="s">
        <v>136</v>
      </c>
      <c r="E51" s="20" t="s">
        <v>137</v>
      </c>
      <c r="F51" s="33" t="s">
        <v>70</v>
      </c>
      <c r="G51" s="34" t="s">
        <v>73</v>
      </c>
      <c r="H51" s="39" t="s">
        <v>73</v>
      </c>
      <c r="I51" s="20" t="s">
        <v>138</v>
      </c>
      <c r="J51" s="18" t="s">
        <v>134</v>
      </c>
      <c r="K51" s="24" t="s">
        <v>73</v>
      </c>
    </row>
    <row r="52" spans="1:11" ht="341.25" customHeight="1">
      <c r="A52" s="23"/>
      <c r="B52" s="18" t="s">
        <v>139</v>
      </c>
      <c r="C52" s="19" t="s">
        <v>74</v>
      </c>
      <c r="D52" s="19" t="s">
        <v>140</v>
      </c>
      <c r="E52" s="20" t="s">
        <v>141</v>
      </c>
      <c r="F52" s="33" t="s">
        <v>70</v>
      </c>
      <c r="G52" s="34" t="s">
        <v>70</v>
      </c>
      <c r="H52" s="39" t="s">
        <v>70</v>
      </c>
      <c r="I52" s="20" t="s">
        <v>142</v>
      </c>
      <c r="J52" s="43" t="s">
        <v>143</v>
      </c>
      <c r="K52" s="24" t="s">
        <v>73</v>
      </c>
    </row>
    <row r="53" spans="1:11" ht="341.25" customHeight="1" thickBot="1">
      <c r="A53" s="23"/>
      <c r="B53" s="21" t="s">
        <v>144</v>
      </c>
      <c r="C53" s="22" t="s">
        <v>74</v>
      </c>
      <c r="D53" s="22" t="s">
        <v>145</v>
      </c>
      <c r="E53" s="37" t="s">
        <v>146</v>
      </c>
      <c r="F53" s="40" t="s">
        <v>70</v>
      </c>
      <c r="G53" s="38" t="s">
        <v>70</v>
      </c>
      <c r="H53" s="41" t="s">
        <v>70</v>
      </c>
      <c r="I53" s="37" t="s">
        <v>147</v>
      </c>
      <c r="J53" s="43" t="s">
        <v>143</v>
      </c>
      <c r="K53" s="25" t="s">
        <v>73</v>
      </c>
    </row>
    <row r="54" spans="1:11" ht="112.5" customHeight="1" thickTop="1">
      <c r="A54" s="23"/>
      <c r="B54" s="50" t="s">
        <v>66</v>
      </c>
      <c r="C54" s="51" t="s">
        <v>148</v>
      </c>
      <c r="D54" s="51" t="s">
        <v>149</v>
      </c>
      <c r="E54" s="52" t="s">
        <v>150</v>
      </c>
      <c r="F54" s="53" t="s">
        <v>73</v>
      </c>
      <c r="G54" s="54" t="s">
        <v>70</v>
      </c>
      <c r="H54" s="55" t="s">
        <v>73</v>
      </c>
      <c r="I54" s="52" t="s">
        <v>151</v>
      </c>
      <c r="J54" s="50" t="s">
        <v>152</v>
      </c>
      <c r="K54" s="56" t="s">
        <v>153</v>
      </c>
    </row>
    <row r="55" spans="1:11" ht="102">
      <c r="A55" s="23"/>
      <c r="B55" s="57" t="s">
        <v>154</v>
      </c>
      <c r="C55" s="57" t="s">
        <v>155</v>
      </c>
      <c r="D55" s="57" t="s">
        <v>156</v>
      </c>
      <c r="E55" s="57" t="s">
        <v>155</v>
      </c>
      <c r="F55" s="58" t="s">
        <v>73</v>
      </c>
      <c r="G55" s="58" t="s">
        <v>70</v>
      </c>
      <c r="H55" s="59" t="s">
        <v>73</v>
      </c>
      <c r="I55" s="57" t="s">
        <v>157</v>
      </c>
      <c r="J55" s="60" t="s">
        <v>158</v>
      </c>
      <c r="K55" s="57" t="s">
        <v>73</v>
      </c>
    </row>
    <row r="56" spans="1:11" ht="115.5" thickBot="1">
      <c r="A56" s="8"/>
      <c r="B56" s="44" t="s">
        <v>159</v>
      </c>
      <c r="C56" s="45" t="s">
        <v>160</v>
      </c>
      <c r="D56" s="45" t="s">
        <v>161</v>
      </c>
      <c r="E56" s="46" t="s">
        <v>162</v>
      </c>
      <c r="F56" s="47" t="s">
        <v>73</v>
      </c>
      <c r="G56" s="48" t="s">
        <v>163</v>
      </c>
      <c r="H56" s="74" t="s">
        <v>70</v>
      </c>
      <c r="I56" s="46" t="s">
        <v>164</v>
      </c>
      <c r="J56" s="44" t="s">
        <v>165</v>
      </c>
      <c r="K56" s="49" t="s">
        <v>73</v>
      </c>
    </row>
    <row r="57" spans="1:11" ht="166.5" thickBot="1">
      <c r="A57" s="8"/>
      <c r="B57" s="44" t="s">
        <v>129</v>
      </c>
      <c r="C57" s="45" t="s">
        <v>160</v>
      </c>
      <c r="D57" s="45" t="s">
        <v>166</v>
      </c>
      <c r="E57" s="46" t="s">
        <v>167</v>
      </c>
      <c r="F57" s="47" t="s">
        <v>73</v>
      </c>
      <c r="G57" s="48" t="s">
        <v>163</v>
      </c>
      <c r="H57" s="74" t="s">
        <v>70</v>
      </c>
      <c r="I57" s="46" t="s">
        <v>168</v>
      </c>
      <c r="J57" s="44" t="s">
        <v>169</v>
      </c>
      <c r="K57" s="49" t="s">
        <v>73</v>
      </c>
    </row>
    <row r="58" spans="1:11" ht="15.75">
      <c r="A58" s="8"/>
      <c r="B58" s="75" t="s">
        <v>170</v>
      </c>
      <c r="C58" t="s">
        <v>171</v>
      </c>
      <c r="H58" s="32"/>
    </row>
    <row r="59" spans="1:11" ht="15.75">
      <c r="A59" s="8"/>
      <c r="B59" s="76"/>
      <c r="C59" t="s">
        <v>172</v>
      </c>
      <c r="H59" s="32"/>
    </row>
    <row r="60" spans="1:11" ht="15.75">
      <c r="A60" s="8"/>
      <c r="B60" s="76"/>
      <c r="H60" s="32"/>
    </row>
    <row r="61" spans="1:11" ht="15.75" hidden="1">
      <c r="A61" s="8"/>
      <c r="B61" s="76"/>
      <c r="H61" s="32"/>
    </row>
    <row r="62" spans="1:11" hidden="1">
      <c r="A62" s="8"/>
    </row>
    <row r="63" spans="1:11" hidden="1">
      <c r="A63" s="8"/>
      <c r="C63" s="77" t="s">
        <v>153</v>
      </c>
      <c r="D63" s="77" t="s">
        <v>73</v>
      </c>
      <c r="E63" s="77" t="s">
        <v>70</v>
      </c>
      <c r="F63" s="77" t="s">
        <v>163</v>
      </c>
    </row>
    <row r="64" spans="1:11" hidden="1">
      <c r="A64" s="8"/>
      <c r="B64" s="76" t="s">
        <v>163</v>
      </c>
      <c r="C64" s="16">
        <v>4</v>
      </c>
      <c r="D64" s="15">
        <v>8</v>
      </c>
      <c r="E64" s="14">
        <v>12</v>
      </c>
      <c r="F64" s="14">
        <v>16</v>
      </c>
    </row>
    <row r="65" spans="1:11" hidden="1">
      <c r="A65" s="8"/>
      <c r="B65" s="76" t="s">
        <v>70</v>
      </c>
      <c r="C65" s="16">
        <v>3</v>
      </c>
      <c r="D65" s="15">
        <v>6</v>
      </c>
      <c r="E65" s="15">
        <v>9</v>
      </c>
      <c r="F65" s="14">
        <v>12</v>
      </c>
    </row>
    <row r="66" spans="1:11" hidden="1">
      <c r="A66" s="8"/>
      <c r="B66" s="76" t="s">
        <v>73</v>
      </c>
      <c r="C66" s="16">
        <v>2</v>
      </c>
      <c r="D66" s="16">
        <v>4</v>
      </c>
      <c r="E66" s="15">
        <v>6</v>
      </c>
      <c r="F66" s="15">
        <v>8</v>
      </c>
    </row>
    <row r="67" spans="1:11" hidden="1">
      <c r="A67" s="8"/>
      <c r="B67" s="76" t="s">
        <v>153</v>
      </c>
      <c r="C67" s="16">
        <v>1</v>
      </c>
      <c r="D67" s="16">
        <v>2</v>
      </c>
      <c r="E67" s="16">
        <v>3</v>
      </c>
      <c r="F67" s="16">
        <v>4</v>
      </c>
    </row>
    <row r="68" spans="1:11" hidden="1">
      <c r="A68" s="8"/>
    </row>
    <row r="69" spans="1:11" hidden="1">
      <c r="A69" s="8"/>
    </row>
    <row r="70" spans="1:11" hidden="1">
      <c r="A70" s="8"/>
    </row>
    <row r="71" spans="1:11" hidden="1">
      <c r="A71" s="8"/>
      <c r="F71" t="s">
        <v>153</v>
      </c>
      <c r="H71" s="13" t="e">
        <f>IF(#REF!="",0,IF(#REF!="Very low",1,IF(#REF!="Low",2,IF(#REF!="Medium",3,IF(#REF!="High",4,F52)))))</f>
        <v>#REF!</v>
      </c>
      <c r="I71" s="13" t="e">
        <f>IF(#REF!="",0,IF(#REF!="Very low",1,IF(#REF!="Low",2,IF(#REF!="Medium",3,IF(#REF!="High",4,G52)))))</f>
        <v>#REF!</v>
      </c>
      <c r="J71" s="17" t="e">
        <f>IF(H71*I71=0,"",IF(H71*I71&gt;0.5,H71*I71))</f>
        <v>#REF!</v>
      </c>
      <c r="K71" t="e">
        <f>IF(J71="","",IF(J71&lt;5, "Low",IF(J71&lt;11,"Medium",IF(J71&gt;11,"High"))))</f>
        <v>#REF!</v>
      </c>
    </row>
    <row r="72" spans="1:11" hidden="1">
      <c r="A72" s="8"/>
      <c r="F72" t="s">
        <v>73</v>
      </c>
      <c r="H72" s="13">
        <f>IF(F52="",0,IF(F52="Very low",1,IF(F52="Low",2,IF(F52="Medium",3,IF(F52="High",4,#REF!)))))</f>
        <v>3</v>
      </c>
      <c r="I72" s="13">
        <f>IF(G52="",0,IF(G52="Very low",1,IF(G52="Low",2,IF(G52="Medium",3,IF(G52="High",4,#REF!)))))</f>
        <v>3</v>
      </c>
      <c r="J72" s="17">
        <f t="shared" ref="J72:J90" si="0">IF(H72*I72=0,"",IF(H72*I72&gt;0.5,H72*I72))</f>
        <v>9</v>
      </c>
      <c r="K72" t="str">
        <f t="shared" ref="K72:K90" si="1">IF(J72="","",IF(J72&lt;5, "Low",IF(J72&lt;11,"Medium",IF(J72&gt;11,"High"))))</f>
        <v>Medium</v>
      </c>
    </row>
    <row r="73" spans="1:11" hidden="1">
      <c r="A73" s="8"/>
      <c r="F73" t="s">
        <v>70</v>
      </c>
      <c r="H73" s="13" t="e">
        <f>IF(#REF!="",0,IF(#REF!="Very low",1,IF(#REF!="Low",2,IF(#REF!="Medium",3,IF(#REF!="High",4,F38)))))</f>
        <v>#REF!</v>
      </c>
      <c r="I73" s="13" t="e">
        <f>IF(#REF!="",0,IF(#REF!="Very low",1,IF(#REF!="Low",2,IF(#REF!="Medium",3,IF(#REF!="High",4,G38)))))</f>
        <v>#REF!</v>
      </c>
      <c r="J73" s="17" t="e">
        <f t="shared" si="0"/>
        <v>#REF!</v>
      </c>
      <c r="K73" t="e">
        <f t="shared" si="1"/>
        <v>#REF!</v>
      </c>
    </row>
    <row r="74" spans="1:11" hidden="1">
      <c r="A74" s="8"/>
      <c r="F74" t="s">
        <v>163</v>
      </c>
      <c r="H74" s="13">
        <f>IF(F38="",0,IF(F38="Very low",1,IF(F38="Low",2,IF(F38="Medium",3,IF(F38="High",4,F39)))))</f>
        <v>3</v>
      </c>
      <c r="I74" s="13">
        <f>IF(G38="",0,IF(G38="Very low",1,IF(G38="Low",2,IF(G38="Medium",3,IF(G38="High",4,G39)))))</f>
        <v>3</v>
      </c>
      <c r="J74" s="17">
        <f t="shared" si="0"/>
        <v>9</v>
      </c>
      <c r="K74" t="str">
        <f t="shared" si="1"/>
        <v>Medium</v>
      </c>
    </row>
    <row r="75" spans="1:11" hidden="1">
      <c r="A75" s="8"/>
      <c r="H75" s="13">
        <f>IF(F39="",0,IF(F39="Very low",1,IF(F39="Low",2,IF(F39="Medium",3,IF(F39="High",4,#REF!)))))</f>
        <v>3</v>
      </c>
      <c r="I75" s="13">
        <f>IF(G39="",0,IF(G39="Very low",1,IF(G39="Low",2,IF(G39="Medium",3,IF(G39="High",4,#REF!)))))</f>
        <v>2</v>
      </c>
      <c r="J75" s="17">
        <f t="shared" si="0"/>
        <v>6</v>
      </c>
      <c r="K75" t="str">
        <f t="shared" si="1"/>
        <v>Medium</v>
      </c>
    </row>
    <row r="76" spans="1:11" hidden="1">
      <c r="A76" s="8"/>
      <c r="H76" s="13" t="e">
        <f>IF(#REF!="",0,IF(#REF!="Very low",1,IF(#REF!="Low",2,IF(#REF!="Medium",3,IF(#REF!="High",4,F41)))))</f>
        <v>#REF!</v>
      </c>
      <c r="I76" s="13" t="e">
        <f>IF(#REF!="",0,IF(#REF!="Very low",1,IF(#REF!="Low",2,IF(#REF!="Medium",3,IF(#REF!="High",4,G41)))))</f>
        <v>#REF!</v>
      </c>
      <c r="J76" s="17" t="e">
        <f t="shared" si="0"/>
        <v>#REF!</v>
      </c>
      <c r="K76" t="e">
        <f t="shared" si="1"/>
        <v>#REF!</v>
      </c>
    </row>
    <row r="77" spans="1:11" hidden="1">
      <c r="A77" s="8"/>
      <c r="H77" s="13">
        <f>IF(F41="",0,IF(F41="Very low",1,IF(F41="Low",2,IF(F41="Medium",3,IF(F41="High",4,F42)))))</f>
        <v>3</v>
      </c>
      <c r="I77" s="13">
        <f>IF(G41="",0,IF(G41="Very low",1,IF(G41="Low",2,IF(G41="Medium",3,IF(G41="High",4,G42)))))</f>
        <v>3</v>
      </c>
      <c r="J77" s="17">
        <f t="shared" si="0"/>
        <v>9</v>
      </c>
      <c r="K77" t="str">
        <f t="shared" si="1"/>
        <v>Medium</v>
      </c>
    </row>
    <row r="78" spans="1:11" hidden="1">
      <c r="A78" s="8"/>
      <c r="H78" s="13">
        <f>IF(F42="",0,IF(F42="Very low",1,IF(F42="Low",2,IF(F42="Medium",3,IF(F42="High",4,#REF!)))))</f>
        <v>3</v>
      </c>
      <c r="I78" s="13">
        <f>IF(G42="",0,IF(G42="Very low",1,IF(G42="Low",2,IF(G42="Medium",3,IF(G42="High",4,#REF!)))))</f>
        <v>3</v>
      </c>
      <c r="J78" s="17">
        <f t="shared" si="0"/>
        <v>9</v>
      </c>
      <c r="K78" t="str">
        <f t="shared" si="1"/>
        <v>Medium</v>
      </c>
    </row>
    <row r="79" spans="1:11" hidden="1">
      <c r="A79" s="8"/>
      <c r="C79" t="s">
        <v>153</v>
      </c>
      <c r="D79" t="s">
        <v>73</v>
      </c>
      <c r="E79" t="s">
        <v>70</v>
      </c>
      <c r="F79" t="s">
        <v>163</v>
      </c>
      <c r="H79" s="13" t="e">
        <f>IF(#REF!="",0,IF(#REF!="Very low",1,IF(#REF!="Low",2,IF(#REF!="Medium",3,IF(#REF!="High",4,#REF!)))))</f>
        <v>#REF!</v>
      </c>
      <c r="I79" s="13" t="e">
        <f>IF(#REF!="",0,IF(#REF!="Very low",1,IF(#REF!="Low",2,IF(#REF!="Medium",3,IF(#REF!="High",4,#REF!)))))</f>
        <v>#REF!</v>
      </c>
      <c r="J79" s="17" t="e">
        <f t="shared" si="0"/>
        <v>#REF!</v>
      </c>
      <c r="K79" t="e">
        <f t="shared" si="1"/>
        <v>#REF!</v>
      </c>
    </row>
    <row r="80" spans="1:11" hidden="1">
      <c r="A80" s="8"/>
      <c r="B80" t="s">
        <v>153</v>
      </c>
      <c r="C80" s="16">
        <v>1</v>
      </c>
      <c r="D80" s="16">
        <v>2</v>
      </c>
      <c r="E80" s="16">
        <v>3</v>
      </c>
      <c r="F80" s="16">
        <v>4</v>
      </c>
      <c r="H80" s="13" t="e">
        <f>IF(#REF!="",0,IF(#REF!="Very low",1,IF(#REF!="Low",2,IF(#REF!="Medium",3,IF(#REF!="High",4,F44)))))</f>
        <v>#REF!</v>
      </c>
      <c r="I80" s="13" t="e">
        <f>IF(#REF!="",0,IF(#REF!="Very low",1,IF(#REF!="Low",2,IF(#REF!="Medium",3,IF(#REF!="High",4,G44)))))</f>
        <v>#REF!</v>
      </c>
      <c r="J80" s="17" t="e">
        <f t="shared" si="0"/>
        <v>#REF!</v>
      </c>
      <c r="K80" t="e">
        <f t="shared" si="1"/>
        <v>#REF!</v>
      </c>
    </row>
    <row r="81" spans="1:11" hidden="1">
      <c r="A81" s="8"/>
      <c r="B81" t="s">
        <v>73</v>
      </c>
      <c r="C81" s="16">
        <v>2</v>
      </c>
      <c r="D81" s="16">
        <v>4</v>
      </c>
      <c r="E81" s="15">
        <v>6</v>
      </c>
      <c r="F81" s="15">
        <v>8</v>
      </c>
      <c r="H81" s="13">
        <f>IF(F44="",0,IF(F44="Very low",1,IF(F44="Low",2,IF(F44="Medium",3,IF(F44="High",4,#REF!)))))</f>
        <v>3</v>
      </c>
      <c r="I81" s="13">
        <f>IF(G44="",0,IF(G44="Very low",1,IF(G44="Low",2,IF(G44="Medium",3,IF(G44="High",4,#REF!)))))</f>
        <v>3</v>
      </c>
      <c r="J81" s="17">
        <f t="shared" si="0"/>
        <v>9</v>
      </c>
      <c r="K81" t="str">
        <f t="shared" si="1"/>
        <v>Medium</v>
      </c>
    </row>
    <row r="82" spans="1:11" hidden="1">
      <c r="A82" s="8"/>
      <c r="B82" t="s">
        <v>70</v>
      </c>
      <c r="C82" s="16">
        <v>3</v>
      </c>
      <c r="D82" s="15">
        <v>6</v>
      </c>
      <c r="E82" s="15">
        <v>9</v>
      </c>
      <c r="F82" s="14">
        <v>12</v>
      </c>
      <c r="H82" s="13" t="e">
        <f>IF(#REF!="",0,IF(#REF!="Very low",1,IF(#REF!="Low",2,IF(#REF!="Medium",3,IF(#REF!="High",4,#REF!)))))</f>
        <v>#REF!</v>
      </c>
      <c r="I82" s="13" t="e">
        <f>IF(#REF!="",0,IF(#REF!="Very low",1,IF(#REF!="Low",2,IF(#REF!="Medium",3,IF(#REF!="High",4,#REF!)))))</f>
        <v>#REF!</v>
      </c>
      <c r="J82" s="17" t="e">
        <f t="shared" si="0"/>
        <v>#REF!</v>
      </c>
      <c r="K82" t="e">
        <f t="shared" si="1"/>
        <v>#REF!</v>
      </c>
    </row>
    <row r="83" spans="1:11" hidden="1">
      <c r="A83" s="8"/>
      <c r="B83" t="s">
        <v>163</v>
      </c>
      <c r="C83" s="16">
        <v>4</v>
      </c>
      <c r="D83" s="15">
        <v>8</v>
      </c>
      <c r="E83" s="14">
        <v>12</v>
      </c>
      <c r="F83" s="14">
        <v>16</v>
      </c>
      <c r="H83" s="13" t="e">
        <f>IF(#REF!="",0,IF(#REF!="Very low",1,IF(#REF!="Low",2,IF(#REF!="Medium",3,IF(#REF!="High",4,#REF!)))))</f>
        <v>#REF!</v>
      </c>
      <c r="I83" s="13" t="e">
        <f>IF(#REF!="",0,IF(#REF!="Very low",1,IF(#REF!="Low",2,IF(#REF!="Medium",3,IF(#REF!="High",4,#REF!)))))</f>
        <v>#REF!</v>
      </c>
      <c r="J83" s="17" t="e">
        <f t="shared" si="0"/>
        <v>#REF!</v>
      </c>
      <c r="K83" t="e">
        <f t="shared" si="1"/>
        <v>#REF!</v>
      </c>
    </row>
    <row r="84" spans="1:11" hidden="1">
      <c r="A84" s="8"/>
      <c r="H84" s="13" t="e">
        <f>IF(#REF!="",0,IF(#REF!="Very low",1,IF(#REF!="Low",2,IF(#REF!="Medium",3,IF(#REF!="High",4,#REF!)))))</f>
        <v>#REF!</v>
      </c>
      <c r="I84" s="13" t="e">
        <f>IF(#REF!="",0,IF(#REF!="Very low",1,IF(#REF!="Low",2,IF(#REF!="Medium",3,IF(#REF!="High",4,#REF!)))))</f>
        <v>#REF!</v>
      </c>
      <c r="J84" s="17" t="e">
        <f t="shared" si="0"/>
        <v>#REF!</v>
      </c>
      <c r="K84" t="e">
        <f t="shared" si="1"/>
        <v>#REF!</v>
      </c>
    </row>
    <row r="85" spans="1:11" hidden="1">
      <c r="A85" s="8"/>
      <c r="H85" s="13" t="e">
        <f>IF(#REF!="",0,IF(#REF!="Very low",1,IF(#REF!="Low",2,IF(#REF!="Medium",3,IF(#REF!="High",4,#REF!)))))</f>
        <v>#REF!</v>
      </c>
      <c r="I85" s="13" t="e">
        <f>IF(#REF!="",0,IF(#REF!="Very low",1,IF(#REF!="Low",2,IF(#REF!="Medium",3,IF(#REF!="High",4,#REF!)))))</f>
        <v>#REF!</v>
      </c>
      <c r="J85" s="17" t="e">
        <f t="shared" si="0"/>
        <v>#REF!</v>
      </c>
      <c r="K85" t="e">
        <f t="shared" si="1"/>
        <v>#REF!</v>
      </c>
    </row>
    <row r="86" spans="1:11" hidden="1">
      <c r="A86" s="8"/>
      <c r="H86" s="13" t="e">
        <f>IF(#REF!="",0,IF(#REF!="Very low",1,IF(#REF!="Low",2,IF(#REF!="Medium",3,IF(#REF!="High",4,#REF!)))))</f>
        <v>#REF!</v>
      </c>
      <c r="I86" s="13" t="e">
        <f>IF(#REF!="",0,IF(#REF!="Very low",1,IF(#REF!="Low",2,IF(#REF!="Medium",3,IF(#REF!="High",4,#REF!)))))</f>
        <v>#REF!</v>
      </c>
      <c r="J86" s="17" t="e">
        <f t="shared" si="0"/>
        <v>#REF!</v>
      </c>
      <c r="K86" t="e">
        <f t="shared" si="1"/>
        <v>#REF!</v>
      </c>
    </row>
    <row r="87" spans="1:11" hidden="1">
      <c r="A87" s="8"/>
      <c r="H87" s="13" t="e">
        <f>IF(#REF!="",0,IF(#REF!="Very low",1,IF(#REF!="Low",2,IF(#REF!="Medium",3,IF(#REF!="High",4,#REF!)))))</f>
        <v>#REF!</v>
      </c>
      <c r="I87" s="13" t="e">
        <f>IF(#REF!="",0,IF(#REF!="Very low",1,IF(#REF!="Low",2,IF(#REF!="Medium",3,IF(#REF!="High",4,#REF!)))))</f>
        <v>#REF!</v>
      </c>
      <c r="J87" s="17" t="e">
        <f t="shared" si="0"/>
        <v>#REF!</v>
      </c>
      <c r="K87" t="e">
        <f t="shared" si="1"/>
        <v>#REF!</v>
      </c>
    </row>
    <row r="88" spans="1:11" hidden="1">
      <c r="A88" s="8"/>
      <c r="H88" s="13" t="e">
        <f>IF(#REF!="",0,IF(#REF!="Very low",1,IF(#REF!="Low",2,IF(#REF!="Medium",3,IF(#REF!="High",4,#REF!)))))</f>
        <v>#REF!</v>
      </c>
      <c r="I88" s="13" t="e">
        <f>IF(#REF!="",0,IF(#REF!="Very low",1,IF(#REF!="Low",2,IF(#REF!="Medium",3,IF(#REF!="High",4,#REF!)))))</f>
        <v>#REF!</v>
      </c>
      <c r="J88" s="17" t="e">
        <f t="shared" si="0"/>
        <v>#REF!</v>
      </c>
      <c r="K88" t="e">
        <f t="shared" si="1"/>
        <v>#REF!</v>
      </c>
    </row>
    <row r="89" spans="1:11" hidden="1">
      <c r="A89" s="8"/>
      <c r="H89" s="13" t="e">
        <f>IF(#REF!="",0,IF(#REF!="Very low",1,IF(#REF!="Low",2,IF(#REF!="Medium",3,IF(#REF!="High",4,#REF!)))))</f>
        <v>#REF!</v>
      </c>
      <c r="I89" s="13" t="e">
        <f>IF(#REF!="",0,IF(#REF!="Very low",1,IF(#REF!="Low",2,IF(#REF!="Medium",3,IF(#REF!="High",4,#REF!)))))</f>
        <v>#REF!</v>
      </c>
      <c r="J89" s="17" t="e">
        <f t="shared" si="0"/>
        <v>#REF!</v>
      </c>
      <c r="K89" t="e">
        <f t="shared" si="1"/>
        <v>#REF!</v>
      </c>
    </row>
    <row r="90" spans="1:11" hidden="1">
      <c r="A90" s="8"/>
      <c r="H90" s="13" t="e">
        <f>IF(#REF!="",0,IF(#REF!="Very low",1,IF(#REF!="Low",2,IF(#REF!="Medium",3,IF(#REF!="High",4,F56)))))</f>
        <v>#REF!</v>
      </c>
      <c r="I90" s="13" t="e">
        <f>IF(#REF!="",0,IF(#REF!="Very low",1,IF(#REF!="Low",2,IF(#REF!="Medium",3,IF(#REF!="High",4,G56)))))</f>
        <v>#REF!</v>
      </c>
      <c r="J90" s="17" t="e">
        <f t="shared" si="0"/>
        <v>#REF!</v>
      </c>
      <c r="K90" t="e">
        <f t="shared" si="1"/>
        <v>#REF!</v>
      </c>
    </row>
    <row r="91" spans="1:11" hidden="1">
      <c r="A91" s="8"/>
    </row>
    <row r="92" spans="1:11" hidden="1"/>
    <row r="93" spans="1:11" hidden="1"/>
    <row r="94" spans="1:11" hidden="1"/>
    <row r="128" ht="13.5" customHeight="1"/>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38:G44 F46:G55" xr:uid="{00000000-0002-0000-0000-000000000000}">
      <formula1>$F$71:$F$75</formula1>
    </dataValidation>
    <dataValidation type="list" allowBlank="1" showInputMessage="1" showErrorMessage="1" sqref="F45:G45" xr:uid="{00000000-0002-0000-0000-000001000000}">
      <formula1>$F$70:$F$75</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SR2008No15GRA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CD3C73-99FB-4501-9827-870D4B2A43D4}"/>
</file>

<file path=customXml/itemProps2.xml><?xml version="1.0" encoding="utf-8"?>
<ds:datastoreItem xmlns:ds="http://schemas.openxmlformats.org/officeDocument/2006/customXml" ds:itemID="{225D9A70-4C6B-4B2C-ACB2-E08FAE90EF9B}"/>
</file>

<file path=customXml/itemProps3.xml><?xml version="1.0" encoding="utf-8"?>
<ds:datastoreItem xmlns:ds="http://schemas.openxmlformats.org/officeDocument/2006/customXml" ds:itemID="{EE9D1DA0-531F-4808-8DCB-0BFAF89582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 2008 No 15</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1315293463</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