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15"/>
  <workbookPr filterPrivacy="1" defaultThemeVersion="124226"/>
  <xr:revisionPtr revIDLastSave="1" documentId="8_{D45F9998-36C1-4739-8F25-23E6A14558C7}" xr6:coauthVersionLast="47" xr6:coauthVersionMax="47" xr10:uidLastSave="{E4C9E40C-5798-41EA-A060-A0DC976089E6}"/>
  <bookViews>
    <workbookView xWindow="20370" yWindow="-120" windowWidth="29040" windowHeight="15720" xr2:uid="{00000000-000D-0000-FFFF-FFFF00000000}"/>
  </bookViews>
  <sheets>
    <sheet name="Withdrawn" sheetId="2" r:id="rId1"/>
    <sheet name="Standard Permit GRA1"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5" i="1" l="1"/>
  <c r="I95" i="1"/>
  <c r="H94" i="1"/>
  <c r="I94" i="1"/>
  <c r="J94" i="1" s="1"/>
  <c r="K94" i="1" s="1"/>
  <c r="H93" i="1"/>
  <c r="I93" i="1"/>
  <c r="H92" i="1"/>
  <c r="I92" i="1"/>
  <c r="J92" i="1" s="1"/>
  <c r="K92" i="1" s="1"/>
  <c r="H91" i="1"/>
  <c r="I91" i="1"/>
  <c r="H90" i="1"/>
  <c r="I90" i="1"/>
  <c r="J90" i="1" s="1"/>
  <c r="K90" i="1" s="1"/>
  <c r="H89" i="1"/>
  <c r="I89" i="1"/>
  <c r="H88" i="1"/>
  <c r="I88" i="1"/>
  <c r="J88" i="1" s="1"/>
  <c r="K88" i="1" s="1"/>
  <c r="H87" i="1"/>
  <c r="I87" i="1"/>
  <c r="H86" i="1"/>
  <c r="I86" i="1"/>
  <c r="J86" i="1" s="1"/>
  <c r="K86" i="1" s="1"/>
  <c r="H85" i="1"/>
  <c r="I85" i="1"/>
  <c r="H84" i="1"/>
  <c r="I84" i="1"/>
  <c r="J84" i="1" s="1"/>
  <c r="K84" i="1" s="1"/>
  <c r="H83" i="1"/>
  <c r="I83" i="1"/>
  <c r="H82" i="1"/>
  <c r="I82" i="1"/>
  <c r="J82" i="1" s="1"/>
  <c r="K82" i="1" s="1"/>
  <c r="H81" i="1"/>
  <c r="I81" i="1"/>
  <c r="H80" i="1"/>
  <c r="I80" i="1"/>
  <c r="J80" i="1" s="1"/>
  <c r="K80" i="1" s="1"/>
  <c r="I79" i="1"/>
  <c r="H79" i="1"/>
  <c r="I78" i="1"/>
  <c r="H78" i="1"/>
  <c r="J78" i="1" s="1"/>
  <c r="K78" i="1" s="1"/>
  <c r="H77" i="1"/>
  <c r="I77" i="1"/>
  <c r="H76" i="1"/>
  <c r="I76" i="1"/>
  <c r="J76" i="1" s="1"/>
  <c r="K76" i="1" s="1"/>
  <c r="J77" i="1" l="1"/>
  <c r="K77" i="1" s="1"/>
  <c r="J79" i="1"/>
  <c r="K79" i="1" s="1"/>
  <c r="J81" i="1"/>
  <c r="K81" i="1" s="1"/>
  <c r="J83" i="1"/>
  <c r="K83" i="1" s="1"/>
  <c r="J85" i="1"/>
  <c r="K85" i="1" s="1"/>
  <c r="J87" i="1"/>
  <c r="K87" i="1" s="1"/>
  <c r="J89" i="1"/>
  <c r="K89" i="1" s="1"/>
  <c r="J91" i="1"/>
  <c r="K91" i="1" s="1"/>
  <c r="J93" i="1"/>
  <c r="K93" i="1" s="1"/>
  <c r="J95" i="1"/>
  <c r="K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0"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0"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0"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0"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0"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0"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0"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0"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<sst xmlns="http://schemas.openxmlformats.org/spreadsheetml/2006/main" count="310" uniqueCount="178">
  <si>
    <t>This publication was withdrawn on 18 December 2024.</t>
  </si>
  <si>
    <t>This generic risk assessment for standard rules permit SR2008 No 13 has been withdrawn because it has been consolidated into standard rules permit SR2022 No 6: household waste recycling centre:</t>
  </si>
  <si>
    <t>https://www.gov.uk/government/government/publications/sr2022-no-6-household-waste-recycling-centre</t>
  </si>
  <si>
    <t>You need to check if you comply with the new standard rules permit. If not, you must apply to vary your permit into a bespoke permit within 3 months of the date. The consolidated standard rules was published (18 December 2024).</t>
  </si>
  <si>
    <t>Generic risk assessment for standard rules set number SR2008No13 v7.0</t>
  </si>
  <si>
    <t>Standard Facility:</t>
  </si>
  <si>
    <t>Waste Operation: Non-hazardous and Hazardous Household Waste Amenity Site</t>
  </si>
  <si>
    <t>Location:</t>
  </si>
  <si>
    <t>Applies to all potential locations.</t>
  </si>
  <si>
    <t>Location of environmentally sensitive sites (km / m):</t>
  </si>
  <si>
    <t>Greater than 200m (see below)</t>
  </si>
  <si>
    <t>Risk assessment carried out by:</t>
  </si>
  <si>
    <t>Environment Agency</t>
  </si>
  <si>
    <t>Date:</t>
  </si>
  <si>
    <t>The scope of the permit and associated rules is defined by the following risk criteria:</t>
  </si>
  <si>
    <t>Parameter 1</t>
  </si>
  <si>
    <t>Permitted activities - The storage and repackaging of waste (D15, R13, D14) and treatment consisting only of</t>
  </si>
  <si>
    <t>manual sorting, separation, shredding and compaction of non hazardous wastes (D9, R3, R4, R5).</t>
  </si>
  <si>
    <t>Parameter 2</t>
  </si>
  <si>
    <t>Permitted waste types - Municipal waste, gases in pressurised containers and hazardous wastes,</t>
  </si>
  <si>
    <t>including cement bonded asbestos and oils.</t>
  </si>
  <si>
    <t>Parameter 3</t>
  </si>
  <si>
    <t>Quantity of waste accepted at the facility: &lt;25,000 tonnes per annum, including</t>
  </si>
  <si>
    <t>a maximum 10 tonnes per day of hazardous waste.</t>
  </si>
  <si>
    <t>Parameter 4</t>
  </si>
  <si>
    <t>The quantity of hazardous waste stored at the facility shall be less than 10 tonnes.</t>
  </si>
  <si>
    <t>Parameter 5</t>
  </si>
  <si>
    <t xml:space="preserve">All waste shall be stored and treated on an impermeable surface with sealed drainage system </t>
  </si>
  <si>
    <t>Parameter 6</t>
  </si>
  <si>
    <t>Asbestos waste shall be double bagged and stored within segregated, secure lockable containers,</t>
  </si>
  <si>
    <t xml:space="preserve">and all other hazardous wastes shall be stored within segregated, secure lockable containers. </t>
  </si>
  <si>
    <t>Parameter 7</t>
  </si>
  <si>
    <t>The only point source discharges to controlled waters or groundwater, are surface water from the roofs of buildings</t>
  </si>
  <si>
    <t>and from areas of the facility not used for the storage or treatment of wastes.</t>
  </si>
  <si>
    <t>Parameter 8</t>
  </si>
  <si>
    <t xml:space="preserve">The activities shall not be carried out within 200m of a European Site (candidate or Special Area of Conservation,  </t>
  </si>
  <si>
    <t>proposed or Special Protection Area or Ramsar site) or a Site of Special Scientific Interest (SSSI); or within 50m 
of any well spring or borehole used for the supply of water for human consumption.  This must include private water supplies.</t>
  </si>
  <si>
    <t>Parameter 9</t>
  </si>
  <si>
    <t>The permitted activities shall not be carried out predominantly using a limited number of the permitted waste types</t>
  </si>
  <si>
    <t>in a manner which significantly increases any of the risks compared to the generic operation of this type of facility,</t>
  </si>
  <si>
    <t xml:space="preserve">for example storing predominantly wastes which present a significant increase in fire risk.  </t>
  </si>
  <si>
    <t>Abbreviations:</t>
  </si>
  <si>
    <t>SR - Standard Rule</t>
  </si>
  <si>
    <t>SR (hazardous wastes) - some of the permitted wastes are hazardous and there are several standard rules to manage the risk:</t>
  </si>
  <si>
    <t xml:space="preserve">quantity received shall not exceed 10 tonnes per day; quantity stored shall not exceed 10 tonnes;  there shall be no treatment; </t>
  </si>
  <si>
    <t>storage conditions shall be double bagged (asbestos only) within clearly identified, segregated, secure,  lockable containers on</t>
  </si>
  <si>
    <t xml:space="preserve"> an impermeable surface with a sealed drainage system.</t>
  </si>
  <si>
    <t>Data and information</t>
  </si>
  <si>
    <t>Judgement</t>
  </si>
  <si>
    <t>Action (by permitting)</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</si>
  <si>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</si>
  <si>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</si>
  <si>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</si>
  <si>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</si>
  <si>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</si>
  <si>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</si>
  <si>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</si>
  <si>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</si>
  <si>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</si>
  <si>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</si>
  <si>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</si>
  <si>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</si>
  <si>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</si>
  <si>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</si>
  <si>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</si>
  <si>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</si>
  <si>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</si>
  <si>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</si>
  <si>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</si>
  <si>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What is the magnitude of the risk after management? (This residual risk will be controlled by Compliance Assessment).</t>
  </si>
  <si>
    <t>Local human population</t>
  </si>
  <si>
    <t>Airborne asbestos fibres</t>
  </si>
  <si>
    <t>Respiratory illness i.e. lung cancer and mesothelioma</t>
  </si>
  <si>
    <t>Air transport then inhalation.</t>
  </si>
  <si>
    <t>Low</t>
  </si>
  <si>
    <t>High</t>
  </si>
  <si>
    <t>Medium</t>
  </si>
  <si>
    <t>Potential for exposure is low because of separate health and safety controls to protect employees</t>
  </si>
  <si>
    <t>SR (hazardous wastes). Permitted asbestos wastes restricted to cement bonded asbestos.</t>
  </si>
  <si>
    <t>Releases of particulate matter (dusts) and micro-organisms (bioaerosols).</t>
  </si>
  <si>
    <t>Harm to human health - respiratory irritation and illness.</t>
  </si>
  <si>
    <t>Permitted waste types do not include dusts, powders or loose fibres so only a medium magnitude risk is estimated.  There is potential for exposure if anyone is living or working close to the site (apart from the operator and employees)</t>
  </si>
  <si>
    <t>SR - emissions of substances not controlled by emission limits SR (if required) - emissions management plan. Releases restricted by SR (hazardous wastes) and storage of non hazardous wastes normally being in bulk containers or buildings.</t>
  </si>
  <si>
    <t>As above</t>
  </si>
  <si>
    <t>Nuisance - dust on cars, clothing etc.</t>
  </si>
  <si>
    <t>Air transport then deposition</t>
  </si>
  <si>
    <t>Local residents often sensitive to dust.</t>
  </si>
  <si>
    <t>Very low</t>
  </si>
  <si>
    <t>Local human population, livestock and wildlife.</t>
  </si>
  <si>
    <t xml:space="preserve">Litter </t>
  </si>
  <si>
    <t>Nuisance, loss of amenity and harm to animal health</t>
  </si>
  <si>
    <t>Local residents often sensitive to litter.</t>
  </si>
  <si>
    <t>SR - emissions of substances not controlled by emission limits SR (if required) - emissions management plan. Releases restricted by SR (hazardous wastes) and storage of non hazardous wastes normally being in bulk containers or buildings. Appropriate measures could include clearing litter arising from the activities from affected areas outside the site.</t>
  </si>
  <si>
    <t>Waste, litter and mud on local roads</t>
  </si>
  <si>
    <t>Nuisance, loss of amenity, road traffic accidents.</t>
  </si>
  <si>
    <t>Vehicles entering and leaving site.</t>
  </si>
  <si>
    <t>Road safety, local residents often sensitive to mud on roads.</t>
  </si>
  <si>
    <t>As above. Appropriate measures could include clearing waste, litter and mud arising from the activities from affected areas outside the site.</t>
  </si>
  <si>
    <t>Odour</t>
  </si>
  <si>
    <t>Nuisance, loss of amenity</t>
  </si>
  <si>
    <t>Local residents often sensitive to odour.</t>
  </si>
  <si>
    <t>SR - emissions shall be free from odour.  SR (if required) - odour management plan. Releases restricted by SR (hazardous wastes) and storage of non hazardous wastes normally being in bulk containers or buildings.</t>
  </si>
  <si>
    <t>Noise and vibration</t>
  </si>
  <si>
    <t>Nuisance, loss of amenity, loss of sleep.</t>
  </si>
  <si>
    <t xml:space="preserve">Noise through the air and vibration through the ground. </t>
  </si>
  <si>
    <t>Local residents often sensitive to noise and vibration.</t>
  </si>
  <si>
    <t>SR - emissions shall be free from noise and vibration. SR (if required) - noise and vibration management plan. Appropriate measures might include storage of wastes normally being in buildings.</t>
  </si>
  <si>
    <t>Scavenging animals and scavenging birds</t>
  </si>
  <si>
    <t>Harm to human health - from waste carried off site and faeces.  Nuisance and  loss of amenity.</t>
  </si>
  <si>
    <t>Air transport and over land</t>
  </si>
  <si>
    <t>Permitted wastes may attract scavenging animals and birds and may become nesting / breeding sites.</t>
  </si>
  <si>
    <t>SR - emissions of substances not controlled by emission limits (including those from scavenging animals, scavenging birds and other pests) shall not cause pollution.  Access to waste restricted by SR (hazardous wastes) and storage of non hazardous wastes normally being in bulk containers or buildings.</t>
  </si>
  <si>
    <t>Pests (e.g. flies)</t>
  </si>
  <si>
    <t>Harm to human health, nuisance, loss of amenity</t>
  </si>
  <si>
    <t xml:space="preserve">Insect pests can multiply on permitted wastes, particularly in summer months </t>
  </si>
  <si>
    <t>Local human population and local environment</t>
  </si>
  <si>
    <t>Flooding of site</t>
  </si>
  <si>
    <t>If waste is washed off site it may contaminate buildings / gardens / natural habitats downstream.</t>
  </si>
  <si>
    <t>Flood waters</t>
  </si>
  <si>
    <t>Permitted waste types include hazardous wastes, so any waste washed off site will add to the volume and hazard of the local post-flood clean up workload.</t>
  </si>
  <si>
    <t>SR - management system (will include flood risk management). Waste washed off site restricted by SR (hazardous wastes) and storage of non hazardous wastes normally being in bulk containers or buildings.</t>
  </si>
  <si>
    <t>Local human population and / or livestock after gaining unauthorised access to the waste operation</t>
  </si>
  <si>
    <t>All on-site hazards: wastes; machinery and vehicles.</t>
  </si>
  <si>
    <t>Bodily injury</t>
  </si>
  <si>
    <t>Direct physical contact</t>
  </si>
  <si>
    <t>Although permitted waste types include hazardous wastes only a medium magnitude risk is estimated.</t>
  </si>
  <si>
    <t>SR - activities shall be managed and operated in accordance with a management system (will include site security measures to prevent unauthorised access). Access to waste restricted by SR (hazardous wastes) and storage of non hazardous wastes normally being in bulk containers or buildings.</t>
  </si>
  <si>
    <t>Local human population and local environment.</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</si>
  <si>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</si>
  <si>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</si>
  <si>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</si>
  <si>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Permitted waste types are non-hazardous so only a medium magnitude risk is estimated.</t>
  </si>
  <si>
    <t>As above.  SR - accident management plan (will include fire and spillages).  Spread of fire restricted by SR (hazardous wastes) and storage of non hazardous wastes normally being in bulk containers or buildings.</t>
  </si>
  <si>
    <t>SR - activities shall be managed and operated in accordance with a management system (will include site security measures to prevent unauthorised access). Access to waste restricted by SR (hazardous wastes) and storage of non hazardous wastes normally being in bulk containers or buildings.. SR - management system (will include fire and spillages). Spread of fire restricted by SR (hazardous wastes) and storage of non hazardous wastes normally being in bulk containers or buildings.</t>
  </si>
  <si>
    <t>Accidental fire causing the release of polluting materials to air (smoke or fumes), water or land.</t>
  </si>
  <si>
    <t>Respiratory irritation, illness and nuisance to local population.  Injury to staff or firefighters. Pollution of water or land.</t>
  </si>
  <si>
    <t>As above.</t>
  </si>
  <si>
    <t>Risk of accidental combustion of waste is moderate.</t>
  </si>
  <si>
    <t>SR - activities shall be managed and operated in accordance with a management system (will include site security measures to prevent unauthorised access). storage of non hazardous wastes normally being in bulk containers or buildings.(excluding comments on access to waste). Permitted activities do not include the burning of waste.</t>
  </si>
  <si>
    <t>All surface waters close to and downstream of site.</t>
  </si>
  <si>
    <t>Spillage of liquids, leachate from waste, contaminated rainwater run-off from waste e.g. containing suspended solids.</t>
  </si>
  <si>
    <t>Acute effects: oxygen depletion, fish kill and algal blooms</t>
  </si>
  <si>
    <t>Direct run-off from site across ground surface, via surface water drains, ditches etc.</t>
  </si>
  <si>
    <t>Permitted waste types include hazardous and non hazardous sludges or liquids, e.g. oils, so a high magnitude risk is estimated. There is potential for contaminated rainwater run-off from wastes stored outside buildings especially during heavy rain.</t>
  </si>
  <si>
    <t>SR - All liquids shall be provided with secondary containment (applies to wastes and non- wastes such as fuels). Run-off restricted by SR on  emissions of substances not controlled by emission limits, with appropriate measures: storage &amp; treatment on an impermeable surface with sealed drainage. Run-off restricted by SR (hazardous wastes) and storage of non hazardous wastes normally being in bulk containers or buildings.</t>
  </si>
  <si>
    <t xml:space="preserve">As above </t>
  </si>
  <si>
    <t>Chronic effects: deterioration of water quality</t>
  </si>
  <si>
    <t>As above.  Indirect run-off via the soil layer</t>
  </si>
  <si>
    <t>As above. Some permitted wastes are hazardous so harm may not be temporary and reversible.</t>
  </si>
  <si>
    <t xml:space="preserve">Abstraction from watercourse downstream of facility (for agricultural or potable use). </t>
  </si>
  <si>
    <t>Acute effects, closure of abstraction intakes.</t>
  </si>
  <si>
    <t>Direct run-off from site across ground surface, via surface water drains, ditches etc. then abstraction.</t>
  </si>
  <si>
    <t>As above.  Watercourse must have medium / high flow for abstraction to be permitted, which will dilute contaminated run-off.</t>
  </si>
  <si>
    <t>Groundwater</t>
  </si>
  <si>
    <t>Chronic effects: contamination of groundwater, requiring treatment of water or closure of borehole.</t>
  </si>
  <si>
    <t>Transport through soil/groundwater then extraction at borehole.</t>
  </si>
  <si>
    <t>As above, excluding comments about watercourses.</t>
  </si>
  <si>
    <t>Contaminated waters used for recreational purposes</t>
  </si>
  <si>
    <t>Harm to human health - skin damage or gastro-intestinal illness.</t>
  </si>
  <si>
    <t>Direct contact or ingestion</t>
  </si>
  <si>
    <t>Unlikely to occur, but might restrict recreational use.</t>
  </si>
  <si>
    <t>SR - emissions of substances not controlled by emission limits. SR (if required) - emissions management plan. Releases restricted by SR (hazardous wastes) and storage of non hazardous wastes normally being in bulk containers or buildings.</t>
  </si>
  <si>
    <t xml:space="preserve">Protected sites -  European sites and SSSIs  </t>
  </si>
  <si>
    <t>Any</t>
  </si>
  <si>
    <t>Harm to protected site through toxic contamination, nutrient enrichment, smothering, disturbance, predation etc.</t>
  </si>
  <si>
    <t xml:space="preserve">Waste operations may cause harm to and deterioration of nature conservation sites. </t>
  </si>
  <si>
    <t>SR - activities shall not be carried out within 200m of a European Site or SSSI. (Distance criteria as agreed with Natural England/Countryside Council for Wales).</t>
  </si>
  <si>
    <t>Local human population and all surface waters close to and downstream of site.</t>
  </si>
  <si>
    <t>Serious Fire</t>
  </si>
  <si>
    <t>Nuisance, harm to human health, loss of amenity, deterioration of water quality</t>
  </si>
  <si>
    <t>Air transport then inhalation or deposition.  Direct run off of fire water across site to surface waters.</t>
  </si>
  <si>
    <t xml:space="preserve">Waste fires are not common but approximately 300 fires pa linked to waste activities.  Impact on health and amenity can be significant for many days or weeks.   </t>
  </si>
  <si>
    <t xml:space="preserve">SR - Limit in SR of annual tonnage to 75,000 tonnes.  Requirement for Fire Prevention Plan which will limit storage times of waste </t>
  </si>
  <si>
    <t>Loss of amenity, deterioration of water quality</t>
  </si>
  <si>
    <t>Direct run off of fire water across site to surface waters.</t>
  </si>
  <si>
    <t xml:space="preserve">Waste fires are not common but approximately 300 fires pa linked to waste activities.  In event of fire, fire water can be produced for days/ weeks.  Contaminated firewater run-off can kill fish and aquatic life.   </t>
  </si>
  <si>
    <t xml:space="preserve">SR - Requirement for Fire Prevention Plan  </t>
  </si>
  <si>
    <t xml:space="preserve">Yellow columns contain drop down menus that allow automatic evaluation of risk in green column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</si>
</sst>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Arial"/>
    </font>
    <font>
      <b/>
      <sz val="10"/>
      <name val="Arial"/>
      <family val="2"/>
    </font>
    <font>
      <b/>
      <sz val="12"/>
      <name val="Arial"/>
      <family val="2"/>
    </font>
    <font>
      <sz val="12"/>
      <name val="Arial"/>
      <family val="2"/>
    </font>
    <font>
      <b/>
      <sz val="14"/>
      <name val="Arial"/>
      <family val="2"/>
    </font>
    <font>
      <sz val="8"/>
      <color indexed="81"/>
      <name val="Tahoma"/>
      <family val="2"/>
    </font>
    <font>
      <sz val="10"/>
      <color indexed="81"/>
      <name val="Arial"/>
      <family val="2"/>
    </font>
    <font>
      <b/>
      <sz val="10"/>
      <color indexed="81"/>
      <name val="Arial"/>
      <family val="2"/>
    </font>
    <font>
      <sz val="10"/>
      <name val="Arial"/>
      <family val="2"/>
    </font>
    <font>
      <b/>
      <sz val="15"/>
      <color theme="3"/>
      <name val="Calibri"/>
      <family val="2"/>
      <scheme val="minor"/>
    </font>
    <font>
      <u/>
      <sz val="10"/>
      <color theme="10"/>
      <name val="Arial"/>
      <family val="2"/>
    </font>
    <font>
      <sz val="12"/>
      <color theme="1"/>
      <name val="Arial"/>
      <family val="2"/>
    </font>
    <font>
      <u/>
      <sz val="12"/>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s>
  <borders count="35">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double">
        <color indexed="64"/>
      </left>
      <right/>
      <top/>
      <bottom style="medium">
        <color indexed="64"/>
      </bottom>
      <diagonal/>
    </border>
    <border>
      <left style="medium">
        <color indexed="64"/>
      </left>
      <right style="medium">
        <color indexed="64"/>
      </right>
      <top/>
      <bottom style="medium">
        <color indexed="64"/>
      </bottom>
      <diagonal/>
    </border>
    <border>
      <left/>
      <right style="double">
        <color indexed="64"/>
      </right>
      <top/>
      <bottom style="medium">
        <color indexed="64"/>
      </bottom>
      <diagonal/>
    </border>
    <border>
      <left/>
      <right/>
      <top/>
      <bottom style="thick">
        <color theme="4"/>
      </bottom>
      <diagonal/>
    </border>
  </borders>
  <cellStyleXfs count="3">
    <xf numFmtId="0" fontId="0" fillId="0" borderId="0"/>
    <xf numFmtId="0" fontId="9" fillId="0" borderId="34" applyNumberFormat="0" applyFill="0" applyAlignment="0" applyProtection="0"/>
    <xf numFmtId="0" fontId="10" fillId="0" borderId="0" applyNumberFormat="0" applyFill="0" applyBorder="0" applyAlignment="0" applyProtection="0"/>
  </cellStyleXfs>
  <cellXfs count="73">
    <xf numFmtId="0" fontId="0" fillId="0" borderId="0" xfId="0"/>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Alignment="1">
      <alignment horizontal="center"/>
    </xf>
    <xf numFmtId="0" fontId="0" fillId="2" borderId="8" xfId="0" applyFill="1" applyBorder="1" applyAlignment="1">
      <alignment horizontal="centerContinuous" vertical="top"/>
    </xf>
    <xf numFmtId="0" fontId="2" fillId="2" borderId="9" xfId="0" applyFont="1" applyFill="1" applyBorder="1" applyAlignment="1">
      <alignment horizontal="centerContinuous" vertical="center"/>
    </xf>
    <xf numFmtId="0" fontId="0" fillId="2" borderId="10" xfId="0" applyFill="1" applyBorder="1" applyAlignment="1">
      <alignment horizontal="centerContinuous" vertical="center"/>
    </xf>
    <xf numFmtId="0" fontId="3" fillId="0" borderId="0" xfId="0" applyFont="1"/>
    <xf numFmtId="0" fontId="0" fillId="3" borderId="0" xfId="0" applyFill="1"/>
    <xf numFmtId="0" fontId="0" fillId="4" borderId="0" xfId="0" applyFill="1"/>
    <xf numFmtId="0" fontId="0" fillId="5" borderId="0" xfId="0" applyFill="1"/>
    <xf numFmtId="0" fontId="0" fillId="6" borderId="0" xfId="0" applyFill="1"/>
    <xf numFmtId="2" fontId="0" fillId="0" borderId="0" xfId="0" applyNumberFormat="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7" borderId="0" xfId="0" applyFill="1"/>
    <xf numFmtId="0" fontId="0" fillId="7" borderId="14" xfId="0" applyFill="1" applyBorder="1"/>
    <xf numFmtId="0" fontId="0" fillId="7" borderId="15" xfId="0" applyFill="1" applyBorder="1"/>
    <xf numFmtId="0" fontId="2" fillId="7" borderId="0" xfId="0" applyFont="1" applyFill="1"/>
    <xf numFmtId="0" fontId="3" fillId="7" borderId="0" xfId="0" applyFont="1" applyFill="1"/>
    <xf numFmtId="0" fontId="4" fillId="7" borderId="0" xfId="0" applyFont="1" applyFill="1"/>
    <xf numFmtId="0" fontId="2" fillId="0" borderId="0" xfId="0" applyFont="1"/>
    <xf numFmtId="0" fontId="0" fillId="5" borderId="16" xfId="0" applyFill="1" applyBorder="1" applyAlignment="1" applyProtection="1">
      <alignment vertical="top" wrapText="1"/>
      <protection locked="0"/>
    </xf>
    <xf numFmtId="0" fontId="0" fillId="5" borderId="17" xfId="0" applyFill="1" applyBorder="1" applyAlignment="1" applyProtection="1">
      <alignment vertical="top" wrapText="1"/>
      <protection locked="0"/>
    </xf>
    <xf numFmtId="0" fontId="1" fillId="2" borderId="18" xfId="0" applyFont="1" applyFill="1" applyBorder="1" applyAlignment="1">
      <alignment horizontal="center" vertical="top" wrapText="1"/>
    </xf>
    <xf numFmtId="0" fontId="1" fillId="3" borderId="19" xfId="0" applyFont="1" applyFill="1" applyBorder="1" applyAlignment="1">
      <alignment vertical="top" wrapText="1"/>
    </xf>
    <xf numFmtId="0" fontId="0" fillId="0" borderId="0" xfId="0" applyAlignment="1" applyProtection="1">
      <alignment vertical="top" wrapText="1"/>
      <protection locked="0"/>
    </xf>
    <xf numFmtId="0" fontId="0" fillId="5" borderId="2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21"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5" borderId="25" xfId="0" applyFill="1" applyBorder="1" applyAlignment="1" applyProtection="1">
      <alignment vertical="top" wrapText="1"/>
      <protection locked="0"/>
    </xf>
    <xf numFmtId="0" fontId="0" fillId="5" borderId="26" xfId="0" applyFill="1" applyBorder="1" applyAlignment="1" applyProtection="1">
      <alignment vertical="top" wrapText="1"/>
      <protection locked="0"/>
    </xf>
    <xf numFmtId="0" fontId="1" fillId="8" borderId="23" xfId="0" applyFont="1" applyFill="1" applyBorder="1" applyAlignment="1" applyProtection="1">
      <alignment vertical="top" wrapText="1"/>
      <protection locked="0"/>
    </xf>
    <xf numFmtId="0" fontId="0" fillId="0" borderId="27" xfId="0" applyBorder="1" applyAlignment="1" applyProtection="1">
      <alignment vertical="top" wrapText="1"/>
      <protection locked="0"/>
    </xf>
    <xf numFmtId="0" fontId="4" fillId="0" borderId="0" xfId="0" applyFont="1"/>
    <xf numFmtId="0" fontId="8" fillId="0" borderId="28" xfId="0" applyFont="1" applyBorder="1" applyAlignment="1">
      <alignment vertical="top" wrapText="1"/>
    </xf>
    <xf numFmtId="0" fontId="8" fillId="0" borderId="29" xfId="0" applyFont="1" applyBorder="1" applyAlignment="1">
      <alignment vertical="top" wrapText="1"/>
    </xf>
    <xf numFmtId="0" fontId="8" fillId="0" borderId="30" xfId="0" applyFont="1" applyBorder="1" applyAlignment="1">
      <alignment vertical="top" wrapText="1"/>
    </xf>
    <xf numFmtId="0" fontId="8" fillId="10" borderId="31" xfId="0" applyFont="1" applyFill="1" applyBorder="1" applyAlignment="1">
      <alignment vertical="top" wrapText="1"/>
    </xf>
    <xf numFmtId="0" fontId="8" fillId="10" borderId="32" xfId="0" applyFont="1" applyFill="1" applyBorder="1" applyAlignment="1">
      <alignment vertical="top" wrapText="1"/>
    </xf>
    <xf numFmtId="0" fontId="1" fillId="11" borderId="29" xfId="0" applyFont="1" applyFill="1" applyBorder="1" applyAlignment="1">
      <alignment vertical="top" wrapText="1"/>
    </xf>
    <xf numFmtId="0" fontId="8" fillId="0" borderId="33" xfId="0" applyFont="1" applyBorder="1" applyAlignment="1">
      <alignment vertical="top" wrapText="1"/>
    </xf>
    <xf numFmtId="0" fontId="2" fillId="2" borderId="9" xfId="0" applyFont="1" applyFill="1" applyBorder="1" applyAlignment="1">
      <alignment vertical="center"/>
    </xf>
    <xf numFmtId="0" fontId="2" fillId="2" borderId="8" xfId="0" applyFont="1" applyFill="1" applyBorder="1" applyAlignment="1">
      <alignment horizontal="centerContinuous" vertical="center"/>
    </xf>
    <xf numFmtId="0" fontId="2" fillId="2" borderId="8" xfId="0" applyFont="1" applyFill="1" applyBorder="1" applyAlignment="1">
      <alignment vertical="center"/>
    </xf>
    <xf numFmtId="0" fontId="1" fillId="0" borderId="0" xfId="0" applyFont="1"/>
    <xf numFmtId="0" fontId="1" fillId="0" borderId="0" xfId="0" applyFont="1" applyAlignment="1">
      <alignment horizontal="left"/>
    </xf>
    <xf numFmtId="0" fontId="9" fillId="0" borderId="34" xfId="1" applyAlignment="1">
      <alignment vertical="center"/>
    </xf>
    <xf numFmtId="0" fontId="11" fillId="0" borderId="0" xfId="0" applyFont="1"/>
    <xf numFmtId="0" fontId="12" fillId="0" borderId="0" xfId="2" applyFont="1" applyAlignment="1" applyProtection="1"/>
    <xf numFmtId="0" fontId="8" fillId="0" borderId="0" xfId="0" applyFont="1" applyAlignment="1">
      <alignment vertical="top" wrapText="1"/>
    </xf>
    <xf numFmtId="0" fontId="8" fillId="0" borderId="0" xfId="0" applyFont="1" applyAlignment="1">
      <alignment vertical="top"/>
    </xf>
    <xf numFmtId="15" fontId="0" fillId="9" borderId="14" xfId="0" applyNumberFormat="1" applyFill="1"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9" borderId="14" xfId="0" applyFill="1" applyBorder="1" applyAlignment="1" applyProtection="1">
      <alignment vertical="top" wrapText="1"/>
      <protection locked="0"/>
    </xf>
    <xf numFmtId="0" fontId="8" fillId="9" borderId="14" xfId="0" applyFont="1" applyFill="1" applyBorder="1" applyAlignment="1" applyProtection="1">
      <alignment vertical="top" wrapText="1"/>
      <protection locked="0"/>
    </xf>
    <xf numFmtId="0" fontId="0" fillId="0" borderId="14" xfId="0" applyBorder="1" applyAlignment="1" applyProtection="1">
      <alignment vertical="top" wrapText="1"/>
      <protection locked="0"/>
    </xf>
    <xf numFmtId="0" fontId="0" fillId="9" borderId="15" xfId="0" applyFill="1" applyBorder="1" applyAlignment="1" applyProtection="1">
      <alignment vertical="top" wrapText="1"/>
      <protection locked="0"/>
    </xf>
  </cellXfs>
  <cellStyles count="3">
    <cellStyle name="Heading 1" xfId="1" builtinId="16"/>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gov.uk/government/government/publications/sr2022-no-6-household-waste-recycling-centr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C778-E302-499E-A3CC-FCCDAE7B222E}">
  <dimension ref="A1:A4"/>
  <sheetViews>
    <sheetView tabSelected="1" workbookViewId="0"/>
  </sheetViews>
  <sheetFormatPr defaultRowHeight="12.75"/>
  <sheetData>
    <row r="1" spans="1:1" ht="20.25" thickBot="1">
      <c r="A1" s="62" t="s">
        <v>0</v>
      </c>
    </row>
    <row r="2" spans="1:1" s="63" customFormat="1" ht="15.75" thickTop="1">
      <c r="A2" s="63" t="s">
        <v>1</v>
      </c>
    </row>
    <row r="3" spans="1:1" s="63" customFormat="1" ht="15">
      <c r="A3" s="64" t="s">
        <v>2</v>
      </c>
    </row>
    <row r="4" spans="1:1" s="63" customFormat="1" ht="15">
      <c r="A4" s="12" t="s">
        <v>3</v>
      </c>
    </row>
  </sheetData>
  <hyperlinks>
    <hyperlink ref="A3" r:id="rId1" xr:uid="{17BB89F2-5F76-4384-AB38-CA102FA4AF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33"/>
  <sheetViews>
    <sheetView view="pageLayout" topLeftCell="B1" zoomScale="70" zoomScaleNormal="75" zoomScalePageLayoutView="70" workbookViewId="0">
      <selection activeCell="J37" sqref="J37"/>
    </sheetView>
  </sheetViews>
  <sheetFormatPr defaultRowHeight="12.75"/>
  <cols>
    <col min="1" max="1" width="0" hidden="1" customWidth="1"/>
    <col min="2" max="2" width="16.7109375" customWidth="1"/>
    <col min="3" max="3" width="16.85546875" customWidth="1"/>
    <col min="4" max="5" width="16.7109375" customWidth="1"/>
    <col min="6" max="6" width="11.85546875" customWidth="1"/>
    <col min="7" max="7" width="9.7109375" customWidth="1"/>
    <col min="8" max="8" width="11.28515625" customWidth="1"/>
    <col min="9" max="9" width="19" customWidth="1"/>
    <col min="10" max="10" width="20.28515625" customWidth="1"/>
    <col min="11" max="11" width="16.7109375" customWidth="1"/>
  </cols>
  <sheetData>
    <row r="2" spans="2:11" ht="18">
      <c r="B2" s="49" t="s">
        <v>4</v>
      </c>
      <c r="C2" s="49"/>
      <c r="D2" s="49"/>
      <c r="E2" s="12"/>
    </row>
    <row r="3" spans="2:11" ht="12.75" customHeight="1">
      <c r="B3" s="29"/>
      <c r="C3" s="29"/>
      <c r="D3" s="29"/>
      <c r="E3" s="30"/>
      <c r="F3" s="26"/>
      <c r="G3" s="26"/>
      <c r="H3" s="26"/>
      <c r="I3" s="26"/>
      <c r="J3" s="26"/>
      <c r="K3" s="26"/>
    </row>
    <row r="4" spans="2:11" ht="15.75">
      <c r="B4" s="29" t="s">
        <v>5</v>
      </c>
      <c r="C4" s="29"/>
      <c r="D4" s="29"/>
      <c r="E4" s="30"/>
      <c r="F4" s="69" t="s">
        <v>6</v>
      </c>
      <c r="G4" s="69"/>
      <c r="H4" s="69"/>
      <c r="I4" s="69"/>
      <c r="J4" s="69"/>
      <c r="K4" s="27"/>
    </row>
    <row r="5" spans="2:11" ht="9.75" customHeight="1">
      <c r="B5" s="29"/>
      <c r="C5" s="29"/>
      <c r="D5" s="29"/>
      <c r="E5" s="30"/>
      <c r="F5" s="26"/>
      <c r="G5" s="26"/>
      <c r="H5" s="26"/>
      <c r="I5" s="26"/>
      <c r="J5" s="26"/>
      <c r="K5" s="26"/>
    </row>
    <row r="6" spans="2:11" ht="15.75">
      <c r="B6" s="29" t="s">
        <v>7</v>
      </c>
      <c r="C6" s="30"/>
      <c r="D6" s="30"/>
      <c r="E6" s="30"/>
      <c r="F6" s="69" t="s">
        <v>8</v>
      </c>
      <c r="G6" s="69"/>
      <c r="H6" s="69"/>
      <c r="I6" s="69"/>
      <c r="J6" s="69"/>
      <c r="K6" s="27"/>
    </row>
    <row r="7" spans="2:11" ht="9.75" customHeight="1">
      <c r="B7" s="31"/>
      <c r="C7" s="26"/>
      <c r="D7" s="26"/>
      <c r="E7" s="26"/>
      <c r="F7" s="26"/>
      <c r="G7" s="26"/>
      <c r="H7" s="26"/>
      <c r="I7" s="26"/>
      <c r="J7" s="26"/>
      <c r="K7" s="26"/>
    </row>
    <row r="8" spans="2:11" ht="15.75" customHeight="1">
      <c r="B8" s="29" t="s">
        <v>9</v>
      </c>
      <c r="C8" s="30"/>
      <c r="D8" s="30"/>
      <c r="E8" s="30"/>
      <c r="F8" s="70" t="s">
        <v>10</v>
      </c>
      <c r="G8" s="71"/>
      <c r="H8" s="71"/>
      <c r="I8" s="71"/>
      <c r="J8" s="71"/>
      <c r="K8" s="27"/>
    </row>
    <row r="9" spans="2:11" ht="10.5" customHeight="1">
      <c r="B9" s="26"/>
      <c r="C9" s="26"/>
      <c r="D9" s="26"/>
      <c r="E9" s="26"/>
      <c r="F9" s="26"/>
      <c r="G9" s="26"/>
      <c r="H9" s="26"/>
      <c r="I9" s="26"/>
      <c r="J9" s="26"/>
      <c r="K9" s="26"/>
    </row>
    <row r="10" spans="2:11" ht="15.75">
      <c r="B10" s="29" t="s">
        <v>11</v>
      </c>
      <c r="C10" s="26"/>
      <c r="D10" s="26"/>
      <c r="E10" s="26"/>
      <c r="F10" s="72" t="s">
        <v>12</v>
      </c>
      <c r="G10" s="72"/>
      <c r="H10" s="72"/>
      <c r="I10" s="72"/>
      <c r="J10" s="72"/>
      <c r="K10" s="28"/>
    </row>
    <row r="11" spans="2:11" ht="11.25" customHeight="1">
      <c r="B11" s="29"/>
      <c r="C11" s="26"/>
      <c r="D11" s="26"/>
      <c r="E11" s="26"/>
      <c r="F11" s="26"/>
      <c r="G11" s="26"/>
      <c r="H11" s="29"/>
      <c r="I11" s="26"/>
      <c r="J11" s="26"/>
      <c r="K11" s="26"/>
    </row>
    <row r="12" spans="2:11" ht="15.75">
      <c r="B12" s="29" t="s">
        <v>13</v>
      </c>
      <c r="C12" s="26"/>
      <c r="D12" s="26"/>
      <c r="E12" s="26"/>
      <c r="F12" s="67">
        <v>41489</v>
      </c>
      <c r="G12" s="68"/>
      <c r="H12" s="68"/>
      <c r="I12" s="68"/>
      <c r="J12" s="68"/>
      <c r="K12" s="27"/>
    </row>
    <row r="13" spans="2:11" ht="15.75">
      <c r="B13" s="29"/>
      <c r="C13" s="26"/>
      <c r="D13" s="26"/>
      <c r="E13" s="26"/>
      <c r="F13" s="26"/>
      <c r="G13" s="26"/>
      <c r="H13" s="29"/>
      <c r="I13" s="26"/>
      <c r="J13" s="26"/>
      <c r="K13" s="26"/>
    </row>
    <row r="14" spans="2:11" ht="15.75">
      <c r="B14" s="32"/>
      <c r="C14" t="s">
        <v>14</v>
      </c>
      <c r="H14" s="32"/>
    </row>
    <row r="15" spans="2:11" ht="15.75">
      <c r="B15" s="32"/>
      <c r="C15" t="s">
        <v>15</v>
      </c>
      <c r="D15" t="s">
        <v>16</v>
      </c>
      <c r="H15" s="32"/>
    </row>
    <row r="16" spans="2:11">
      <c r="D16" t="s">
        <v>17</v>
      </c>
    </row>
    <row r="17" spans="3:10">
      <c r="C17" t="s">
        <v>18</v>
      </c>
      <c r="D17" t="s">
        <v>19</v>
      </c>
    </row>
    <row r="18" spans="3:10">
      <c r="D18" t="s">
        <v>20</v>
      </c>
    </row>
    <row r="19" spans="3:10">
      <c r="C19" t="s">
        <v>21</v>
      </c>
      <c r="D19" t="s">
        <v>22</v>
      </c>
    </row>
    <row r="20" spans="3:10">
      <c r="D20" t="s">
        <v>23</v>
      </c>
    </row>
    <row r="21" spans="3:10">
      <c r="C21" t="s">
        <v>24</v>
      </c>
      <c r="D21" t="s">
        <v>25</v>
      </c>
    </row>
    <row r="22" spans="3:10">
      <c r="C22" t="s">
        <v>26</v>
      </c>
      <c r="D22" t="s">
        <v>27</v>
      </c>
    </row>
    <row r="23" spans="3:10">
      <c r="C23" t="s">
        <v>28</v>
      </c>
      <c r="D23" t="s">
        <v>29</v>
      </c>
    </row>
    <row r="24" spans="3:10">
      <c r="D24" t="s">
        <v>30</v>
      </c>
    </row>
    <row r="25" spans="3:10">
      <c r="C25" t="s">
        <v>31</v>
      </c>
      <c r="D25" t="s">
        <v>32</v>
      </c>
    </row>
    <row r="26" spans="3:10">
      <c r="D26" t="s">
        <v>33</v>
      </c>
    </row>
    <row r="27" spans="3:10">
      <c r="C27" t="s">
        <v>34</v>
      </c>
      <c r="D27" t="s">
        <v>35</v>
      </c>
    </row>
    <row r="28" spans="3:10" ht="37.5" customHeight="1">
      <c r="D28" s="65" t="s">
        <v>36</v>
      </c>
      <c r="E28" s="66"/>
      <c r="F28" s="66"/>
      <c r="G28" s="66"/>
      <c r="H28" s="66"/>
      <c r="I28" s="66"/>
      <c r="J28" s="66"/>
    </row>
    <row r="29" spans="3:10">
      <c r="C29" t="s">
        <v>37</v>
      </c>
      <c r="D29" t="s">
        <v>38</v>
      </c>
    </row>
    <row r="30" spans="3:10">
      <c r="D30" t="s">
        <v>39</v>
      </c>
    </row>
    <row r="31" spans="3:10">
      <c r="D31" t="s">
        <v>40</v>
      </c>
    </row>
    <row r="33" spans="1:11">
      <c r="C33" t="s">
        <v>41</v>
      </c>
      <c r="D33" t="s">
        <v>42</v>
      </c>
    </row>
    <row r="34" spans="1:11">
      <c r="D34" t="s">
        <v>43</v>
      </c>
    </row>
    <row r="35" spans="1:11">
      <c r="D35" t="s">
        <v>44</v>
      </c>
    </row>
    <row r="36" spans="1:11">
      <c r="D36" t="s">
        <v>45</v>
      </c>
    </row>
    <row r="37" spans="1:11">
      <c r="D37" t="s">
        <v>46</v>
      </c>
    </row>
    <row r="38" spans="1:11" ht="13.5" thickBot="1"/>
    <row r="39" spans="1:11" ht="28.5" customHeight="1" thickTop="1">
      <c r="A39" s="1"/>
      <c r="B39" s="10" t="s">
        <v>47</v>
      </c>
      <c r="C39" s="9"/>
      <c r="D39" s="9"/>
      <c r="E39" s="9"/>
      <c r="F39" s="57"/>
      <c r="G39" s="58" t="s">
        <v>48</v>
      </c>
      <c r="H39" s="58"/>
      <c r="I39" s="59"/>
      <c r="J39" s="10" t="s">
        <v>49</v>
      </c>
      <c r="K39" s="11"/>
    </row>
    <row r="40" spans="1:11" ht="25.5">
      <c r="B40" s="2" t="s">
        <v>50</v>
      </c>
      <c r="C40" s="3" t="s">
        <v>51</v>
      </c>
      <c r="D40" s="3" t="s">
        <v>52</v>
      </c>
      <c r="E40" s="4" t="s">
        <v>53</v>
      </c>
      <c r="F40" s="2" t="s">
        <v>54</v>
      </c>
      <c r="G40" s="3" t="s">
        <v>55</v>
      </c>
      <c r="H40" s="3" t="s">
        <v>56</v>
      </c>
      <c r="I40" s="4" t="s">
        <v>57</v>
      </c>
      <c r="J40" s="2" t="s">
        <v>58</v>
      </c>
      <c r="K40" s="35" t="s">
        <v>59</v>
      </c>
    </row>
    <row r="41" spans="1:11" ht="121.5" customHeight="1">
      <c r="B41" s="5" t="s">
        <v>60</v>
      </c>
      <c r="C41" s="6" t="s">
        <v>61</v>
      </c>
      <c r="D41" s="6" t="s">
        <v>62</v>
      </c>
      <c r="E41" s="7" t="s">
        <v>63</v>
      </c>
      <c r="F41" s="5" t="s">
        <v>64</v>
      </c>
      <c r="G41" s="6" t="s">
        <v>65</v>
      </c>
      <c r="H41" s="6" t="s">
        <v>66</v>
      </c>
      <c r="I41" s="7" t="s">
        <v>67</v>
      </c>
      <c r="J41" s="5" t="s">
        <v>68</v>
      </c>
      <c r="K41" s="36" t="s">
        <v>69</v>
      </c>
    </row>
    <row r="42" spans="1:11" ht="74.25" customHeight="1">
      <c r="A42" s="23"/>
      <c r="B42" s="18" t="s">
        <v>70</v>
      </c>
      <c r="C42" s="19" t="s">
        <v>71</v>
      </c>
      <c r="D42" s="19" t="s">
        <v>72</v>
      </c>
      <c r="E42" s="20" t="s">
        <v>73</v>
      </c>
      <c r="F42" s="33" t="s">
        <v>74</v>
      </c>
      <c r="G42" s="34" t="s">
        <v>75</v>
      </c>
      <c r="H42" s="39" t="s">
        <v>76</v>
      </c>
      <c r="I42" s="20" t="s">
        <v>77</v>
      </c>
      <c r="J42" s="18" t="s">
        <v>78</v>
      </c>
      <c r="K42" s="24" t="s">
        <v>74</v>
      </c>
    </row>
    <row r="43" spans="1:11" ht="162" customHeight="1">
      <c r="A43" s="23"/>
      <c r="B43" s="18" t="s">
        <v>70</v>
      </c>
      <c r="C43" s="19" t="s">
        <v>79</v>
      </c>
      <c r="D43" s="19" t="s">
        <v>80</v>
      </c>
      <c r="E43" s="20" t="s">
        <v>73</v>
      </c>
      <c r="F43" s="33" t="s">
        <v>76</v>
      </c>
      <c r="G43" s="34" t="s">
        <v>76</v>
      </c>
      <c r="H43" s="39" t="s">
        <v>76</v>
      </c>
      <c r="I43" s="20" t="s">
        <v>81</v>
      </c>
      <c r="J43" s="18" t="s">
        <v>82</v>
      </c>
      <c r="K43" s="24" t="s">
        <v>74</v>
      </c>
    </row>
    <row r="44" spans="1:11" ht="157.5" customHeight="1">
      <c r="A44" s="23"/>
      <c r="B44" s="18" t="s">
        <v>70</v>
      </c>
      <c r="C44" s="19" t="s">
        <v>83</v>
      </c>
      <c r="D44" s="19" t="s">
        <v>84</v>
      </c>
      <c r="E44" s="20" t="s">
        <v>85</v>
      </c>
      <c r="F44" s="33" t="s">
        <v>76</v>
      </c>
      <c r="G44" s="34" t="s">
        <v>74</v>
      </c>
      <c r="H44" s="39" t="s">
        <v>74</v>
      </c>
      <c r="I44" s="20" t="s">
        <v>86</v>
      </c>
      <c r="J44" s="18" t="s">
        <v>82</v>
      </c>
      <c r="K44" s="24" t="s">
        <v>87</v>
      </c>
    </row>
    <row r="45" spans="1:11" ht="132.75" customHeight="1">
      <c r="A45" s="23"/>
      <c r="B45" s="18" t="s">
        <v>88</v>
      </c>
      <c r="C45" s="19" t="s">
        <v>89</v>
      </c>
      <c r="D45" s="19" t="s">
        <v>90</v>
      </c>
      <c r="E45" s="20" t="s">
        <v>85</v>
      </c>
      <c r="F45" s="33" t="s">
        <v>76</v>
      </c>
      <c r="G45" s="34" t="s">
        <v>76</v>
      </c>
      <c r="H45" s="39" t="s">
        <v>76</v>
      </c>
      <c r="I45" s="20" t="s">
        <v>91</v>
      </c>
      <c r="J45" s="18" t="s">
        <v>92</v>
      </c>
      <c r="K45" s="24" t="s">
        <v>87</v>
      </c>
    </row>
    <row r="46" spans="1:11" ht="86.25" customHeight="1">
      <c r="A46" s="23"/>
      <c r="B46" s="18" t="s">
        <v>70</v>
      </c>
      <c r="C46" s="19" t="s">
        <v>93</v>
      </c>
      <c r="D46" s="19" t="s">
        <v>94</v>
      </c>
      <c r="E46" s="20" t="s">
        <v>95</v>
      </c>
      <c r="F46" s="33" t="s">
        <v>76</v>
      </c>
      <c r="G46" s="34" t="s">
        <v>76</v>
      </c>
      <c r="H46" s="39" t="s">
        <v>76</v>
      </c>
      <c r="I46" s="20" t="s">
        <v>96</v>
      </c>
      <c r="J46" s="18" t="s">
        <v>97</v>
      </c>
      <c r="K46" s="24" t="s">
        <v>74</v>
      </c>
    </row>
    <row r="47" spans="1:11" ht="138" customHeight="1">
      <c r="A47" s="23"/>
      <c r="B47" s="18" t="s">
        <v>70</v>
      </c>
      <c r="C47" s="19" t="s">
        <v>98</v>
      </c>
      <c r="D47" s="19" t="s">
        <v>99</v>
      </c>
      <c r="E47" s="20" t="s">
        <v>73</v>
      </c>
      <c r="F47" s="33" t="s">
        <v>76</v>
      </c>
      <c r="G47" s="34" t="s">
        <v>76</v>
      </c>
      <c r="H47" s="39" t="s">
        <v>76</v>
      </c>
      <c r="I47" s="20" t="s">
        <v>100</v>
      </c>
      <c r="J47" s="18" t="s">
        <v>101</v>
      </c>
      <c r="K47" s="24" t="s">
        <v>74</v>
      </c>
    </row>
    <row r="48" spans="1:11" ht="140.25" customHeight="1">
      <c r="A48" s="23"/>
      <c r="B48" s="18" t="s">
        <v>70</v>
      </c>
      <c r="C48" s="19" t="s">
        <v>102</v>
      </c>
      <c r="D48" s="19" t="s">
        <v>103</v>
      </c>
      <c r="E48" s="20" t="s">
        <v>104</v>
      </c>
      <c r="F48" s="33" t="s">
        <v>76</v>
      </c>
      <c r="G48" s="34" t="s">
        <v>76</v>
      </c>
      <c r="H48" s="39" t="s">
        <v>76</v>
      </c>
      <c r="I48" s="20" t="s">
        <v>105</v>
      </c>
      <c r="J48" s="18" t="s">
        <v>106</v>
      </c>
      <c r="K48" s="24" t="s">
        <v>74</v>
      </c>
    </row>
    <row r="49" spans="1:11" ht="202.5" customHeight="1">
      <c r="A49" s="23"/>
      <c r="B49" s="18" t="s">
        <v>70</v>
      </c>
      <c r="C49" s="19" t="s">
        <v>107</v>
      </c>
      <c r="D49" s="19" t="s">
        <v>108</v>
      </c>
      <c r="E49" s="20" t="s">
        <v>109</v>
      </c>
      <c r="F49" s="33" t="s">
        <v>76</v>
      </c>
      <c r="G49" s="34" t="s">
        <v>76</v>
      </c>
      <c r="H49" s="39" t="s">
        <v>76</v>
      </c>
      <c r="I49" s="20" t="s">
        <v>110</v>
      </c>
      <c r="J49" s="18" t="s">
        <v>111</v>
      </c>
      <c r="K49" s="24" t="s">
        <v>87</v>
      </c>
    </row>
    <row r="50" spans="1:11" ht="60.75" customHeight="1">
      <c r="A50" s="23"/>
      <c r="B50" s="18" t="s">
        <v>70</v>
      </c>
      <c r="C50" s="19" t="s">
        <v>112</v>
      </c>
      <c r="D50" s="19" t="s">
        <v>113</v>
      </c>
      <c r="E50" s="20" t="s">
        <v>109</v>
      </c>
      <c r="F50" s="33" t="s">
        <v>76</v>
      </c>
      <c r="G50" s="34" t="s">
        <v>76</v>
      </c>
      <c r="H50" s="39" t="s">
        <v>76</v>
      </c>
      <c r="I50" s="20" t="s">
        <v>114</v>
      </c>
      <c r="J50" s="18" t="s">
        <v>111</v>
      </c>
      <c r="K50" s="24" t="s">
        <v>74</v>
      </c>
    </row>
    <row r="51" spans="1:11" ht="151.5" customHeight="1">
      <c r="A51" s="23"/>
      <c r="B51" s="18" t="s">
        <v>115</v>
      </c>
      <c r="C51" s="19" t="s">
        <v>116</v>
      </c>
      <c r="D51" s="19" t="s">
        <v>117</v>
      </c>
      <c r="E51" s="20" t="s">
        <v>118</v>
      </c>
      <c r="F51" s="33" t="s">
        <v>74</v>
      </c>
      <c r="G51" s="34" t="s">
        <v>75</v>
      </c>
      <c r="H51" s="39" t="s">
        <v>76</v>
      </c>
      <c r="I51" s="20" t="s">
        <v>119</v>
      </c>
      <c r="J51" s="18" t="s">
        <v>120</v>
      </c>
      <c r="K51" s="24" t="s">
        <v>87</v>
      </c>
    </row>
    <row r="52" spans="1:11" ht="188.25" customHeight="1">
      <c r="A52" s="23"/>
      <c r="B52" s="18" t="s">
        <v>121</v>
      </c>
      <c r="C52" s="19" t="s">
        <v>122</v>
      </c>
      <c r="D52" s="19" t="s">
        <v>123</v>
      </c>
      <c r="E52" s="20" t="s">
        <v>124</v>
      </c>
      <c r="F52" s="33" t="s">
        <v>76</v>
      </c>
      <c r="G52" s="34" t="s">
        <v>76</v>
      </c>
      <c r="H52" s="39" t="s">
        <v>76</v>
      </c>
      <c r="I52" s="20" t="s">
        <v>125</v>
      </c>
      <c r="J52" s="18" t="s">
        <v>126</v>
      </c>
      <c r="K52" s="24" t="s">
        <v>74</v>
      </c>
    </row>
    <row r="53" spans="1:11" ht="110.25" hidden="1" customHeight="1">
      <c r="A53" s="23"/>
      <c r="B53" s="18" t="s">
        <v>127</v>
      </c>
      <c r="C53" s="19" t="s">
        <v>128</v>
      </c>
      <c r="D53" s="19" t="s">
        <v>129</v>
      </c>
      <c r="E53" s="20" t="s">
        <v>130</v>
      </c>
      <c r="F53" s="33" t="s">
        <v>76</v>
      </c>
      <c r="G53" s="34" t="s">
        <v>76</v>
      </c>
      <c r="H53" s="39" t="s">
        <v>76</v>
      </c>
      <c r="I53" s="20" t="s">
        <v>131</v>
      </c>
      <c r="J53" s="18" t="s">
        <v>132</v>
      </c>
      <c r="K53" s="24" t="s">
        <v>74</v>
      </c>
    </row>
    <row r="54" spans="1:11" ht="140.25" customHeight="1">
      <c r="A54" s="23"/>
      <c r="B54" s="18" t="s">
        <v>127</v>
      </c>
      <c r="C54" s="19" t="s">
        <v>128</v>
      </c>
      <c r="D54" s="19" t="s">
        <v>129</v>
      </c>
      <c r="E54" s="20" t="s">
        <v>130</v>
      </c>
      <c r="F54" s="33" t="s">
        <v>76</v>
      </c>
      <c r="G54" s="34" t="s">
        <v>76</v>
      </c>
      <c r="H54" s="39" t="s">
        <v>76</v>
      </c>
      <c r="I54" s="20" t="s">
        <v>125</v>
      </c>
      <c r="J54" s="18" t="s">
        <v>133</v>
      </c>
      <c r="K54" s="24"/>
    </row>
    <row r="55" spans="1:11" ht="257.85000000000002" customHeight="1">
      <c r="A55" s="23"/>
      <c r="B55" s="18" t="s">
        <v>115</v>
      </c>
      <c r="C55" s="19" t="s">
        <v>134</v>
      </c>
      <c r="D55" s="19" t="s">
        <v>135</v>
      </c>
      <c r="E55" s="20" t="s">
        <v>136</v>
      </c>
      <c r="F55" s="33" t="s">
        <v>76</v>
      </c>
      <c r="G55" s="34" t="s">
        <v>76</v>
      </c>
      <c r="H55" s="39" t="s">
        <v>76</v>
      </c>
      <c r="I55" s="20" t="s">
        <v>137</v>
      </c>
      <c r="J55" s="18" t="s">
        <v>138</v>
      </c>
      <c r="K55" s="24" t="s">
        <v>74</v>
      </c>
    </row>
    <row r="56" spans="1:11" ht="268.5" customHeight="1">
      <c r="A56" s="23"/>
      <c r="B56" s="18" t="s">
        <v>139</v>
      </c>
      <c r="C56" s="19" t="s">
        <v>140</v>
      </c>
      <c r="D56" s="19" t="s">
        <v>141</v>
      </c>
      <c r="E56" s="20" t="s">
        <v>142</v>
      </c>
      <c r="F56" s="33" t="s">
        <v>76</v>
      </c>
      <c r="G56" s="34" t="s">
        <v>75</v>
      </c>
      <c r="H56" s="39" t="s">
        <v>75</v>
      </c>
      <c r="I56" s="20" t="s">
        <v>143</v>
      </c>
      <c r="J56" s="18" t="s">
        <v>144</v>
      </c>
      <c r="K56" s="24" t="s">
        <v>74</v>
      </c>
    </row>
    <row r="57" spans="1:11" ht="259.5" customHeight="1">
      <c r="A57" s="23"/>
      <c r="B57" s="18" t="s">
        <v>139</v>
      </c>
      <c r="C57" s="19" t="s">
        <v>145</v>
      </c>
      <c r="D57" s="19" t="s">
        <v>146</v>
      </c>
      <c r="E57" s="20" t="s">
        <v>147</v>
      </c>
      <c r="F57" s="33" t="s">
        <v>76</v>
      </c>
      <c r="G57" s="34" t="s">
        <v>75</v>
      </c>
      <c r="H57" s="39" t="s">
        <v>75</v>
      </c>
      <c r="I57" s="20" t="s">
        <v>148</v>
      </c>
      <c r="J57" s="18" t="s">
        <v>144</v>
      </c>
      <c r="K57" s="24" t="s">
        <v>74</v>
      </c>
    </row>
    <row r="58" spans="1:11" ht="257.85000000000002" customHeight="1">
      <c r="A58" s="23"/>
      <c r="B58" s="18" t="s">
        <v>149</v>
      </c>
      <c r="C58" s="19" t="s">
        <v>83</v>
      </c>
      <c r="D58" s="19" t="s">
        <v>150</v>
      </c>
      <c r="E58" s="20" t="s">
        <v>151</v>
      </c>
      <c r="F58" s="33" t="s">
        <v>76</v>
      </c>
      <c r="G58" s="34" t="s">
        <v>75</v>
      </c>
      <c r="H58" s="39" t="s">
        <v>75</v>
      </c>
      <c r="I58" s="20" t="s">
        <v>152</v>
      </c>
      <c r="J58" s="18" t="s">
        <v>144</v>
      </c>
      <c r="K58" s="24" t="s">
        <v>74</v>
      </c>
    </row>
    <row r="59" spans="1:11" ht="257.85000000000002" customHeight="1" thickBot="1">
      <c r="A59" s="23"/>
      <c r="B59" s="21" t="s">
        <v>153</v>
      </c>
      <c r="C59" s="22" t="s">
        <v>83</v>
      </c>
      <c r="D59" s="22" t="s">
        <v>154</v>
      </c>
      <c r="E59" s="37" t="s">
        <v>155</v>
      </c>
      <c r="F59" s="40" t="s">
        <v>76</v>
      </c>
      <c r="G59" s="38" t="s">
        <v>75</v>
      </c>
      <c r="H59" s="41" t="s">
        <v>75</v>
      </c>
      <c r="I59" s="37" t="s">
        <v>156</v>
      </c>
      <c r="J59" s="18" t="s">
        <v>144</v>
      </c>
      <c r="K59" s="25" t="s">
        <v>74</v>
      </c>
    </row>
    <row r="60" spans="1:11" ht="186.75" customHeight="1" thickTop="1" thickBot="1">
      <c r="A60" s="23"/>
      <c r="B60" s="42" t="s">
        <v>70</v>
      </c>
      <c r="C60" s="43" t="s">
        <v>157</v>
      </c>
      <c r="D60" s="43" t="s">
        <v>158</v>
      </c>
      <c r="E60" s="44" t="s">
        <v>159</v>
      </c>
      <c r="F60" s="45" t="s">
        <v>74</v>
      </c>
      <c r="G60" s="46" t="s">
        <v>76</v>
      </c>
      <c r="H60" s="47" t="s">
        <v>74</v>
      </c>
      <c r="I60" s="44" t="s">
        <v>160</v>
      </c>
      <c r="J60" s="42" t="s">
        <v>161</v>
      </c>
      <c r="K60" s="48" t="s">
        <v>87</v>
      </c>
    </row>
    <row r="61" spans="1:11" ht="115.5" customHeight="1" thickTop="1">
      <c r="A61" s="23"/>
      <c r="B61" s="21" t="s">
        <v>162</v>
      </c>
      <c r="C61" s="22" t="s">
        <v>163</v>
      </c>
      <c r="D61" s="22" t="s">
        <v>164</v>
      </c>
      <c r="E61" s="37" t="s">
        <v>163</v>
      </c>
      <c r="F61" s="33" t="s">
        <v>74</v>
      </c>
      <c r="G61" s="38" t="s">
        <v>76</v>
      </c>
      <c r="H61" s="39" t="s">
        <v>74</v>
      </c>
      <c r="I61" s="37" t="s">
        <v>165</v>
      </c>
      <c r="J61" s="21" t="s">
        <v>166</v>
      </c>
      <c r="K61" s="25" t="s">
        <v>74</v>
      </c>
    </row>
    <row r="62" spans="1:11" ht="115.5" thickBot="1">
      <c r="A62" s="8"/>
      <c r="B62" s="50" t="s">
        <v>167</v>
      </c>
      <c r="C62" s="51" t="s">
        <v>168</v>
      </c>
      <c r="D62" s="51" t="s">
        <v>169</v>
      </c>
      <c r="E62" s="52" t="s">
        <v>170</v>
      </c>
      <c r="F62" s="53" t="s">
        <v>74</v>
      </c>
      <c r="G62" s="54" t="s">
        <v>75</v>
      </c>
      <c r="H62" s="55" t="s">
        <v>76</v>
      </c>
      <c r="I62" s="52" t="s">
        <v>171</v>
      </c>
      <c r="J62" s="50" t="s">
        <v>172</v>
      </c>
      <c r="K62" s="56" t="s">
        <v>74</v>
      </c>
    </row>
    <row r="63" spans="1:11" ht="166.5" thickBot="1">
      <c r="A63" s="8"/>
      <c r="B63" s="50" t="s">
        <v>139</v>
      </c>
      <c r="C63" s="51" t="s">
        <v>168</v>
      </c>
      <c r="D63" s="51" t="s">
        <v>173</v>
      </c>
      <c r="E63" s="52" t="s">
        <v>174</v>
      </c>
      <c r="F63" s="53" t="s">
        <v>74</v>
      </c>
      <c r="G63" s="54" t="s">
        <v>75</v>
      </c>
      <c r="H63" s="55" t="s">
        <v>76</v>
      </c>
      <c r="I63" s="52" t="s">
        <v>175</v>
      </c>
      <c r="J63" s="50" t="s">
        <v>176</v>
      </c>
      <c r="K63" s="56" t="s">
        <v>74</v>
      </c>
    </row>
    <row r="64" spans="1:11" ht="15.75">
      <c r="A64" s="8"/>
      <c r="B64" s="60"/>
      <c r="C64" t="s">
        <v>177</v>
      </c>
      <c r="H64" s="32"/>
    </row>
    <row r="65" spans="1:11" ht="15.75">
      <c r="A65" s="8"/>
      <c r="B65" s="60"/>
      <c r="H65" s="32"/>
    </row>
    <row r="66" spans="1:11" ht="15.75" hidden="1">
      <c r="A66" s="8"/>
      <c r="B66" s="60"/>
      <c r="H66" s="32"/>
    </row>
    <row r="67" spans="1:11" hidden="1">
      <c r="A67" s="8"/>
    </row>
    <row r="68" spans="1:11" hidden="1">
      <c r="A68" s="8"/>
      <c r="C68" s="61" t="s">
        <v>87</v>
      </c>
      <c r="D68" s="61" t="s">
        <v>74</v>
      </c>
      <c r="E68" s="61" t="s">
        <v>76</v>
      </c>
      <c r="F68" s="61" t="s">
        <v>75</v>
      </c>
    </row>
    <row r="69" spans="1:11" hidden="1">
      <c r="A69" s="8"/>
      <c r="B69" s="60" t="s">
        <v>75</v>
      </c>
      <c r="C69" s="16">
        <v>4</v>
      </c>
      <c r="D69" s="15">
        <v>8</v>
      </c>
      <c r="E69" s="14">
        <v>12</v>
      </c>
      <c r="F69" s="14">
        <v>16</v>
      </c>
    </row>
    <row r="70" spans="1:11" hidden="1">
      <c r="A70" s="8"/>
      <c r="B70" s="60" t="s">
        <v>76</v>
      </c>
      <c r="C70" s="16">
        <v>3</v>
      </c>
      <c r="D70" s="15">
        <v>6</v>
      </c>
      <c r="E70" s="15">
        <v>9</v>
      </c>
      <c r="F70" s="14">
        <v>12</v>
      </c>
    </row>
    <row r="71" spans="1:11" hidden="1">
      <c r="A71" s="8"/>
      <c r="B71" s="60" t="s">
        <v>74</v>
      </c>
      <c r="C71" s="16">
        <v>2</v>
      </c>
      <c r="D71" s="16">
        <v>4</v>
      </c>
      <c r="E71" s="15">
        <v>6</v>
      </c>
      <c r="F71" s="15">
        <v>8</v>
      </c>
    </row>
    <row r="72" spans="1:11" hidden="1">
      <c r="A72" s="8"/>
      <c r="B72" s="60" t="s">
        <v>87</v>
      </c>
      <c r="C72" s="16">
        <v>1</v>
      </c>
      <c r="D72" s="16">
        <v>2</v>
      </c>
      <c r="E72" s="16">
        <v>3</v>
      </c>
      <c r="F72" s="16">
        <v>4</v>
      </c>
    </row>
    <row r="73" spans="1:11" hidden="1">
      <c r="A73" s="8"/>
    </row>
    <row r="74" spans="1:11" hidden="1">
      <c r="A74" s="8"/>
    </row>
    <row r="75" spans="1:11" hidden="1">
      <c r="A75" s="8"/>
    </row>
    <row r="76" spans="1:11" hidden="1">
      <c r="A76" s="8"/>
      <c r="F76" t="s">
        <v>87</v>
      </c>
      <c r="H76" s="13" t="e">
        <f>IF(#REF!="",0,IF(#REF!="Very low",1,IF(#REF!="Low",2,IF(#REF!="Medium",3,IF(#REF!="High",4,F58)))))</f>
        <v>#REF!</v>
      </c>
      <c r="I76" s="13" t="e">
        <f>IF(#REF!="",0,IF(#REF!="Very low",1,IF(#REF!="Low",2,IF(#REF!="Medium",3,IF(#REF!="High",4,G58)))))</f>
        <v>#REF!</v>
      </c>
      <c r="J76" s="17" t="e">
        <f>IF(H76*I76=0,"",IF(H76*I76&gt;0.5,H76*I76))</f>
        <v>#REF!</v>
      </c>
      <c r="K76" t="e">
        <f>IF(J76="","",IF(J76&lt;5, "Low",IF(J76&lt;11,"Medium",IF(J76&gt;11,"High"))))</f>
        <v>#REF!</v>
      </c>
    </row>
    <row r="77" spans="1:11" hidden="1">
      <c r="A77" s="8"/>
      <c r="F77" t="s">
        <v>74</v>
      </c>
      <c r="H77" s="13">
        <f>IF(F58="",0,IF(F58="Very low",1,IF(F58="Low",2,IF(F58="Medium",3,IF(F58="High",4,#REF!)))))</f>
        <v>3</v>
      </c>
      <c r="I77" s="13">
        <f>IF(G58="",0,IF(G58="Very low",1,IF(G58="Low",2,IF(G58="Medium",3,IF(G58="High",4,#REF!)))))</f>
        <v>4</v>
      </c>
      <c r="J77" s="17">
        <f t="shared" ref="J77:J95" si="0">IF(H77*I77=0,"",IF(H77*I77&gt;0.5,H77*I77))</f>
        <v>12</v>
      </c>
      <c r="K77" t="str">
        <f t="shared" ref="K77:K95" si="1">IF(J77="","",IF(J77&lt;5, "Low",IF(J77&lt;11,"Medium",IF(J77&gt;11,"High"))))</f>
        <v>High</v>
      </c>
    </row>
    <row r="78" spans="1:11" hidden="1">
      <c r="A78" s="8"/>
      <c r="F78" t="s">
        <v>76</v>
      </c>
      <c r="H78" s="13" t="e">
        <f>IF(#REF!="",0,IF(#REF!="Very low",1,IF(#REF!="Low",2,IF(#REF!="Medium",3,IF(#REF!="High",4,F42)))))</f>
        <v>#REF!</v>
      </c>
      <c r="I78" s="13" t="e">
        <f>IF(#REF!="",0,IF(#REF!="Very low",1,IF(#REF!="Low",2,IF(#REF!="Medium",3,IF(#REF!="High",4,G42)))))</f>
        <v>#REF!</v>
      </c>
      <c r="J78" s="17" t="e">
        <f t="shared" si="0"/>
        <v>#REF!</v>
      </c>
      <c r="K78" t="e">
        <f t="shared" si="1"/>
        <v>#REF!</v>
      </c>
    </row>
    <row r="79" spans="1:11" hidden="1">
      <c r="A79" s="8"/>
      <c r="F79" t="s">
        <v>75</v>
      </c>
      <c r="H79" s="13">
        <f>IF(F42="",0,IF(F42="Very low",1,IF(F42="Low",2,IF(F42="Medium",3,IF(F42="High",4,F44)))))</f>
        <v>2</v>
      </c>
      <c r="I79" s="13">
        <f>IF(G42="",0,IF(G42="Very low",1,IF(G42="Low",2,IF(G42="Medium",3,IF(G42="High",4,G44)))))</f>
        <v>4</v>
      </c>
      <c r="J79" s="17">
        <f t="shared" si="0"/>
        <v>8</v>
      </c>
      <c r="K79" t="str">
        <f t="shared" si="1"/>
        <v>Medium</v>
      </c>
    </row>
    <row r="80" spans="1:11" hidden="1">
      <c r="A80" s="8"/>
      <c r="H80" s="13">
        <f>IF(F44="",0,IF(F44="Very low",1,IF(F44="Low",2,IF(F44="Medium",3,IF(F44="High",4,#REF!)))))</f>
        <v>3</v>
      </c>
      <c r="I80" s="13">
        <f>IF(G44="",0,IF(G44="Very low",1,IF(G44="Low",2,IF(G44="Medium",3,IF(G44="High",4,#REF!)))))</f>
        <v>2</v>
      </c>
      <c r="J80" s="17">
        <f t="shared" si="0"/>
        <v>6</v>
      </c>
      <c r="K80" t="str">
        <f t="shared" si="1"/>
        <v>Medium</v>
      </c>
    </row>
    <row r="81" spans="1:11" hidden="1">
      <c r="A81" s="8"/>
      <c r="H81" s="13" t="e">
        <f>IF(#REF!="",0,IF(#REF!="Very low",1,IF(#REF!="Low",2,IF(#REF!="Medium",3,IF(#REF!="High",4,F46)))))</f>
        <v>#REF!</v>
      </c>
      <c r="I81" s="13" t="e">
        <f>IF(#REF!="",0,IF(#REF!="Very low",1,IF(#REF!="Low",2,IF(#REF!="Medium",3,IF(#REF!="High",4,G46)))))</f>
        <v>#REF!</v>
      </c>
      <c r="J81" s="17" t="e">
        <f t="shared" si="0"/>
        <v>#REF!</v>
      </c>
      <c r="K81" t="e">
        <f t="shared" si="1"/>
        <v>#REF!</v>
      </c>
    </row>
    <row r="82" spans="1:11" hidden="1">
      <c r="A82" s="8"/>
      <c r="H82" s="13">
        <f>IF(F46="",0,IF(F46="Very low",1,IF(F46="Low",2,IF(F46="Medium",3,IF(F46="High",4,F47)))))</f>
        <v>3</v>
      </c>
      <c r="I82" s="13">
        <f>IF(G46="",0,IF(G46="Very low",1,IF(G46="Low",2,IF(G46="Medium",3,IF(G46="High",4,G47)))))</f>
        <v>3</v>
      </c>
      <c r="J82" s="17">
        <f t="shared" si="0"/>
        <v>9</v>
      </c>
      <c r="K82" t="str">
        <f t="shared" si="1"/>
        <v>Medium</v>
      </c>
    </row>
    <row r="83" spans="1:11" hidden="1">
      <c r="A83" s="8"/>
      <c r="H83" s="13">
        <f>IF(F47="",0,IF(F47="Very low",1,IF(F47="Low",2,IF(F47="Medium",3,IF(F47="High",4,#REF!)))))</f>
        <v>3</v>
      </c>
      <c r="I83" s="13">
        <f>IF(G47="",0,IF(G47="Very low",1,IF(G47="Low",2,IF(G47="Medium",3,IF(G47="High",4,#REF!)))))</f>
        <v>3</v>
      </c>
      <c r="J83" s="17">
        <f t="shared" si="0"/>
        <v>9</v>
      </c>
      <c r="K83" t="str">
        <f t="shared" si="1"/>
        <v>Medium</v>
      </c>
    </row>
    <row r="84" spans="1:11" hidden="1">
      <c r="A84" s="8"/>
      <c r="C84" t="s">
        <v>87</v>
      </c>
      <c r="D84" t="s">
        <v>74</v>
      </c>
      <c r="E84" t="s">
        <v>76</v>
      </c>
      <c r="F84" t="s">
        <v>75</v>
      </c>
      <c r="H84" s="13" t="e">
        <f>IF(#REF!="",0,IF(#REF!="Very low",1,IF(#REF!="Low",2,IF(#REF!="Medium",3,IF(#REF!="High",4,#REF!)))))</f>
        <v>#REF!</v>
      </c>
      <c r="I84" s="13" t="e">
        <f>IF(#REF!="",0,IF(#REF!="Very low",1,IF(#REF!="Low",2,IF(#REF!="Medium",3,IF(#REF!="High",4,#REF!)))))</f>
        <v>#REF!</v>
      </c>
      <c r="J84" s="17" t="e">
        <f t="shared" si="0"/>
        <v>#REF!</v>
      </c>
      <c r="K84" t="e">
        <f t="shared" si="1"/>
        <v>#REF!</v>
      </c>
    </row>
    <row r="85" spans="1:11" hidden="1">
      <c r="A85" s="8"/>
      <c r="B85" t="s">
        <v>87</v>
      </c>
      <c r="C85" s="16">
        <v>1</v>
      </c>
      <c r="D85" s="16">
        <v>2</v>
      </c>
      <c r="E85" s="16">
        <v>3</v>
      </c>
      <c r="F85" s="16">
        <v>4</v>
      </c>
      <c r="H85" s="13" t="e">
        <f>IF(#REF!="",0,IF(#REF!="Very low",1,IF(#REF!="Low",2,IF(#REF!="Medium",3,IF(#REF!="High",4,F49)))))</f>
        <v>#REF!</v>
      </c>
      <c r="I85" s="13" t="e">
        <f>IF(#REF!="",0,IF(#REF!="Very low",1,IF(#REF!="Low",2,IF(#REF!="Medium",3,IF(#REF!="High",4,G49)))))</f>
        <v>#REF!</v>
      </c>
      <c r="J85" s="17" t="e">
        <f t="shared" si="0"/>
        <v>#REF!</v>
      </c>
      <c r="K85" t="e">
        <f t="shared" si="1"/>
        <v>#REF!</v>
      </c>
    </row>
    <row r="86" spans="1:11" hidden="1">
      <c r="A86" s="8"/>
      <c r="B86" t="s">
        <v>74</v>
      </c>
      <c r="C86" s="16">
        <v>2</v>
      </c>
      <c r="D86" s="16">
        <v>4</v>
      </c>
      <c r="E86" s="15">
        <v>6</v>
      </c>
      <c r="F86" s="15">
        <v>8</v>
      </c>
      <c r="H86" s="13">
        <f>IF(F49="",0,IF(F49="Very low",1,IF(F49="Low",2,IF(F49="Medium",3,IF(F49="High",4,#REF!)))))</f>
        <v>3</v>
      </c>
      <c r="I86" s="13">
        <f>IF(G49="",0,IF(G49="Very low",1,IF(G49="Low",2,IF(G49="Medium",3,IF(G49="High",4,#REF!)))))</f>
        <v>3</v>
      </c>
      <c r="J86" s="17">
        <f t="shared" si="0"/>
        <v>9</v>
      </c>
      <c r="K86" t="str">
        <f t="shared" si="1"/>
        <v>Medium</v>
      </c>
    </row>
    <row r="87" spans="1:11" hidden="1">
      <c r="A87" s="8"/>
      <c r="B87" t="s">
        <v>76</v>
      </c>
      <c r="C87" s="16">
        <v>3</v>
      </c>
      <c r="D87" s="15">
        <v>6</v>
      </c>
      <c r="E87" s="15">
        <v>9</v>
      </c>
      <c r="F87" s="14">
        <v>12</v>
      </c>
      <c r="H87" s="13" t="e">
        <f>IF(#REF!="",0,IF(#REF!="Very low",1,IF(#REF!="Low",2,IF(#REF!="Medium",3,IF(#REF!="High",4,#REF!)))))</f>
        <v>#REF!</v>
      </c>
      <c r="I87" s="13" t="e">
        <f>IF(#REF!="",0,IF(#REF!="Very low",1,IF(#REF!="Low",2,IF(#REF!="Medium",3,IF(#REF!="High",4,#REF!)))))</f>
        <v>#REF!</v>
      </c>
      <c r="J87" s="17" t="e">
        <f t="shared" si="0"/>
        <v>#REF!</v>
      </c>
      <c r="K87" t="e">
        <f t="shared" si="1"/>
        <v>#REF!</v>
      </c>
    </row>
    <row r="88" spans="1:11" hidden="1">
      <c r="A88" s="8"/>
      <c r="B88" t="s">
        <v>75</v>
      </c>
      <c r="C88" s="16">
        <v>4</v>
      </c>
      <c r="D88" s="15">
        <v>8</v>
      </c>
      <c r="E88" s="14">
        <v>12</v>
      </c>
      <c r="F88" s="14">
        <v>16</v>
      </c>
      <c r="H88" s="13" t="e">
        <f>IF(#REF!="",0,IF(#REF!="Very low",1,IF(#REF!="Low",2,IF(#REF!="Medium",3,IF(#REF!="High",4,#REF!)))))</f>
        <v>#REF!</v>
      </c>
      <c r="I88" s="13" t="e">
        <f>IF(#REF!="",0,IF(#REF!="Very low",1,IF(#REF!="Low",2,IF(#REF!="Medium",3,IF(#REF!="High",4,#REF!)))))</f>
        <v>#REF!</v>
      </c>
      <c r="J88" s="17" t="e">
        <f t="shared" si="0"/>
        <v>#REF!</v>
      </c>
      <c r="K88" t="e">
        <f t="shared" si="1"/>
        <v>#REF!</v>
      </c>
    </row>
    <row r="89" spans="1:11" hidden="1">
      <c r="A89" s="8"/>
      <c r="H89" s="13" t="e">
        <f>IF(#REF!="",0,IF(#REF!="Very low",1,IF(#REF!="Low",2,IF(#REF!="Medium",3,IF(#REF!="High",4,#REF!)))))</f>
        <v>#REF!</v>
      </c>
      <c r="I89" s="13" t="e">
        <f>IF(#REF!="",0,IF(#REF!="Very low",1,IF(#REF!="Low",2,IF(#REF!="Medium",3,IF(#REF!="High",4,#REF!)))))</f>
        <v>#REF!</v>
      </c>
      <c r="J89" s="17" t="e">
        <f t="shared" si="0"/>
        <v>#REF!</v>
      </c>
      <c r="K89" t="e">
        <f t="shared" si="1"/>
        <v>#REF!</v>
      </c>
    </row>
    <row r="90" spans="1:11" hidden="1">
      <c r="A90" s="8"/>
      <c r="H90" s="13" t="e">
        <f>IF(#REF!="",0,IF(#REF!="Very low",1,IF(#REF!="Low",2,IF(#REF!="Medium",3,IF(#REF!="High",4,#REF!)))))</f>
        <v>#REF!</v>
      </c>
      <c r="I90" s="13" t="e">
        <f>IF(#REF!="",0,IF(#REF!="Very low",1,IF(#REF!="Low",2,IF(#REF!="Medium",3,IF(#REF!="High",4,#REF!)))))</f>
        <v>#REF!</v>
      </c>
      <c r="J90" s="17" t="e">
        <f t="shared" si="0"/>
        <v>#REF!</v>
      </c>
      <c r="K90" t="e">
        <f t="shared" si="1"/>
        <v>#REF!</v>
      </c>
    </row>
    <row r="91" spans="1:11" hidden="1">
      <c r="A91" s="8"/>
      <c r="H91" s="13" t="e">
        <f>IF(#REF!="",0,IF(#REF!="Very low",1,IF(#REF!="Low",2,IF(#REF!="Medium",3,IF(#REF!="High",4,#REF!)))))</f>
        <v>#REF!</v>
      </c>
      <c r="I91" s="13" t="e">
        <f>IF(#REF!="",0,IF(#REF!="Very low",1,IF(#REF!="Low",2,IF(#REF!="Medium",3,IF(#REF!="High",4,#REF!)))))</f>
        <v>#REF!</v>
      </c>
      <c r="J91" s="17" t="e">
        <f t="shared" si="0"/>
        <v>#REF!</v>
      </c>
      <c r="K91" t="e">
        <f t="shared" si="1"/>
        <v>#REF!</v>
      </c>
    </row>
    <row r="92" spans="1:11" hidden="1">
      <c r="A92" s="8"/>
      <c r="H92" s="13" t="e">
        <f>IF(#REF!="",0,IF(#REF!="Very low",1,IF(#REF!="Low",2,IF(#REF!="Medium",3,IF(#REF!="High",4,#REF!)))))</f>
        <v>#REF!</v>
      </c>
      <c r="I92" s="13" t="e">
        <f>IF(#REF!="",0,IF(#REF!="Very low",1,IF(#REF!="Low",2,IF(#REF!="Medium",3,IF(#REF!="High",4,#REF!)))))</f>
        <v>#REF!</v>
      </c>
      <c r="J92" s="17" t="e">
        <f t="shared" si="0"/>
        <v>#REF!</v>
      </c>
      <c r="K92" t="e">
        <f t="shared" si="1"/>
        <v>#REF!</v>
      </c>
    </row>
    <row r="93" spans="1:11" hidden="1">
      <c r="A93" s="8"/>
      <c r="H93" s="13" t="e">
        <f>IF(#REF!="",0,IF(#REF!="Very low",1,IF(#REF!="Low",2,IF(#REF!="Medium",3,IF(#REF!="High",4,#REF!)))))</f>
        <v>#REF!</v>
      </c>
      <c r="I93" s="13" t="e">
        <f>IF(#REF!="",0,IF(#REF!="Very low",1,IF(#REF!="Low",2,IF(#REF!="Medium",3,IF(#REF!="High",4,#REF!)))))</f>
        <v>#REF!</v>
      </c>
      <c r="J93" s="17" t="e">
        <f t="shared" si="0"/>
        <v>#REF!</v>
      </c>
      <c r="K93" t="e">
        <f t="shared" si="1"/>
        <v>#REF!</v>
      </c>
    </row>
    <row r="94" spans="1:11" hidden="1">
      <c r="A94" s="8"/>
      <c r="H94" s="13" t="e">
        <f>IF(#REF!="",0,IF(#REF!="Very low",1,IF(#REF!="Low",2,IF(#REF!="Medium",3,IF(#REF!="High",4,#REF!)))))</f>
        <v>#REF!</v>
      </c>
      <c r="I94" s="13" t="e">
        <f>IF(#REF!="",0,IF(#REF!="Very low",1,IF(#REF!="Low",2,IF(#REF!="Medium",3,IF(#REF!="High",4,#REF!)))))</f>
        <v>#REF!</v>
      </c>
      <c r="J94" s="17" t="e">
        <f t="shared" si="0"/>
        <v>#REF!</v>
      </c>
      <c r="K94" t="e">
        <f t="shared" si="1"/>
        <v>#REF!</v>
      </c>
    </row>
    <row r="95" spans="1:11" hidden="1">
      <c r="A95" s="8"/>
      <c r="H95" s="13" t="e">
        <f>IF(#REF!="",0,IF(#REF!="Very low",1,IF(#REF!="Low",2,IF(#REF!="Medium",3,IF(#REF!="High",4,F62)))))</f>
        <v>#REF!</v>
      </c>
      <c r="I95" s="13" t="e">
        <f>IF(#REF!="",0,IF(#REF!="Very low",1,IF(#REF!="Low",2,IF(#REF!="Medium",3,IF(#REF!="High",4,G62)))))</f>
        <v>#REF!</v>
      </c>
      <c r="J95" s="17" t="e">
        <f t="shared" si="0"/>
        <v>#REF!</v>
      </c>
      <c r="K95" t="e">
        <f t="shared" si="1"/>
        <v>#REF!</v>
      </c>
    </row>
    <row r="96" spans="1:11" hidden="1">
      <c r="A96" s="8"/>
    </row>
    <row r="97" hidden="1"/>
    <row r="98" hidden="1"/>
    <row r="99" hidden="1"/>
    <row r="133" ht="13.5" customHeight="1"/>
  </sheetData>
  <sheetProtection selectLockedCells="1"/>
  <mergeCells count="6">
    <mergeCell ref="D28:J28"/>
    <mergeCell ref="F12:J12"/>
    <mergeCell ref="F4:J4"/>
    <mergeCell ref="F6:J6"/>
    <mergeCell ref="F8:J8"/>
    <mergeCell ref="F10:J10"/>
  </mergeCells>
  <phoneticPr fontId="0" type="noConversion"/>
  <dataValidations disablePrompts="1" count="2">
    <dataValidation type="list" allowBlank="1" showInputMessage="1" showErrorMessage="1" sqref="F42:G49 F51:G61" xr:uid="{00000000-0002-0000-0000-000000000000}">
      <formula1>$F$76:$F$80</formula1>
    </dataValidation>
    <dataValidation type="list" allowBlank="1" showInputMessage="1" showErrorMessage="1" sqref="F50:G50" xr:uid="{00000000-0002-0000-0000-000001000000}">
      <formula1>$F$75:$F$80</formula1>
    </dataValidation>
  </dataValidations>
  <pageMargins left="0.74803149606299213" right="0.74803149606299213" top="1.4583333333333333" bottom="0.98425196850393704" header="0.51181102362204722" footer="0.51181102362204722"/>
  <pageSetup paperSize="8" orientation="landscape" r:id="rId1"/>
  <headerFooter alignWithMargins="0">
    <oddHeader>&amp;CGeneric Risk Assessment SR2008No13GRA v5.0&amp;R&amp;G</oddHeader>
    <oddFooter>Page &amp;P</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EFE5F54692E514CB2AEA097AE037329" ma:contentTypeVersion="13" ma:contentTypeDescription="Create a new document." ma:contentTypeScope="" ma:versionID="27706427087b3649c9ea2af85812d7cb">
  <xsd:schema xmlns:xsd="http://www.w3.org/2001/XMLSchema" xmlns:xs="http://www.w3.org/2001/XMLSchema" xmlns:p="http://schemas.microsoft.com/office/2006/metadata/properties" xmlns:ns2="10b270c1-eef4-4c01-b2a6-f58cdd2b8ede" xmlns:ns3="662745e8-e224-48e8-a2e3-254862b8c2f5" xmlns:ns4="a419be38-4df6-424f-97b0-bdabc0d49042" targetNamespace="http://schemas.microsoft.com/office/2006/metadata/properties" ma:root="true" ma:fieldsID="4118e64ef635a8a25aa4a17c646efcd5" ns2:_="" ns3:_="" ns4:_="">
    <xsd:import namespace="10b270c1-eef4-4c01-b2a6-f58cdd2b8ede"/>
    <xsd:import namespace="662745e8-e224-48e8-a2e3-254862b8c2f5"/>
    <xsd:import namespace="a419be38-4df6-424f-97b0-bdabc0d490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4:SharedWithUsers" minOccurs="0"/>
                <xsd:element ref="ns4: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b270c1-eef4-4c01-b2a6-f58cdd2b8e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15f3799-e3ff-4dfb-a2c0-a6dc2dea0a0f}" ma:internalName="TaxCatchAll" ma:showField="CatchAllData" ma:web="a419be38-4df6-424f-97b0-bdabc0d4904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419be38-4df6-424f-97b0-bdabc0d4904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0b270c1-eef4-4c01-b2a6-f58cdd2b8ede">
      <Terms xmlns="http://schemas.microsoft.com/office/infopath/2007/PartnerControls"/>
    </lcf76f155ced4ddcb4097134ff3c332f>
    <TaxCatchAll xmlns="662745e8-e224-48e8-a2e3-254862b8c2f5" xsi:nil="true"/>
  </documentManagement>
</p:properties>
</file>

<file path=customXml/itemProps1.xml><?xml version="1.0" encoding="utf-8"?>
<ds:datastoreItem xmlns:ds="http://schemas.openxmlformats.org/officeDocument/2006/customXml" ds:itemID="{25A868FC-E5ED-4E48-ADD1-D0184B1DA7EB}"/>
</file>

<file path=customXml/itemProps2.xml><?xml version="1.0" encoding="utf-8"?>
<ds:datastoreItem xmlns:ds="http://schemas.openxmlformats.org/officeDocument/2006/customXml" ds:itemID="{5AC1CCF2-F4AF-4928-8BAE-1D9D3950BD32}"/>
</file>

<file path=customXml/itemProps3.xml><?xml version="1.0" encoding="utf-8"?>
<ds:datastoreItem xmlns:ds="http://schemas.openxmlformats.org/officeDocument/2006/customXml" ds:itemID="{593FB5BC-26DA-4A12-8041-62F4E7F240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Withdrawn GRA 2008_No13</dc:title>
  <dc:subject/>
  <dc:creator/>
  <cp:keywords/>
  <dc:description>Issued July 2020</dc:description>
  <cp:lastModifiedBy>Spooncer, Aby</cp:lastModifiedBy>
  <cp:revision>1</cp:revision>
  <dcterms:created xsi:type="dcterms:W3CDTF">2020-07-02T09:53:48Z</dcterms:created>
  <dcterms:modified xsi:type="dcterms:W3CDTF">2024-12-18T16:44:08Z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0x010100FEFE5F54692E514CB2AEA097AE037329</vt:lpwstr>
  </property>
  <property fmtid="{D5CDD505-2E9C-101B-9397-08002B2CF9AE}" pid="3" name="MediaServiceImageTags">
    <vt:lpwstr/>
  </property>
</Properties>
</file>