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5"/>
  <workbookPr filterPrivacy="1" defaultThemeVersion="124226"/>
  <xr:revisionPtr revIDLastSave="1" documentId="8_{D45F9998-36C1-4739-8F25-23E6A14558C7}" xr6:coauthVersionLast="47" xr6:coauthVersionMax="47" xr10:uidLastSave="{E4C9E40C-5798-41EA-A060-A0DC976089E6}"/>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1" l="1"/>
  <c r="I95" i="1"/>
  <c r="H94" i="1"/>
  <c r="I94" i="1"/>
  <c r="J94" i="1" s="1"/>
  <c r="K94" i="1" s="1"/>
  <c r="H93" i="1"/>
  <c r="I93" i="1"/>
  <c r="H92" i="1"/>
  <c r="I92" i="1"/>
  <c r="J92" i="1" s="1"/>
  <c r="K92" i="1" s="1"/>
  <c r="H91" i="1"/>
  <c r="I91" i="1"/>
  <c r="H90" i="1"/>
  <c r="I90" i="1"/>
  <c r="J90" i="1" s="1"/>
  <c r="K90" i="1" s="1"/>
  <c r="H89" i="1"/>
  <c r="I89" i="1"/>
  <c r="H88" i="1"/>
  <c r="I88" i="1"/>
  <c r="J88" i="1" s="1"/>
  <c r="K88" i="1" s="1"/>
  <c r="H87" i="1"/>
  <c r="I87" i="1"/>
  <c r="H86" i="1"/>
  <c r="I86" i="1"/>
  <c r="J86" i="1" s="1"/>
  <c r="K86" i="1" s="1"/>
  <c r="H85" i="1"/>
  <c r="I85" i="1"/>
  <c r="H84" i="1"/>
  <c r="I84" i="1"/>
  <c r="J84" i="1" s="1"/>
  <c r="K84" i="1" s="1"/>
  <c r="H83" i="1"/>
  <c r="I83" i="1"/>
  <c r="H82" i="1"/>
  <c r="I82" i="1"/>
  <c r="J82" i="1" s="1"/>
  <c r="K82" i="1" s="1"/>
  <c r="H81" i="1"/>
  <c r="I81" i="1"/>
  <c r="H80" i="1"/>
  <c r="I80" i="1"/>
  <c r="J80" i="1" s="1"/>
  <c r="K80" i="1" s="1"/>
  <c r="I79" i="1"/>
  <c r="H79" i="1"/>
  <c r="I78" i="1"/>
  <c r="H78" i="1"/>
  <c r="J78" i="1" s="1"/>
  <c r="K78" i="1" s="1"/>
  <c r="H77" i="1"/>
  <c r="I77" i="1"/>
  <c r="H76" i="1"/>
  <c r="I76" i="1"/>
  <c r="J76" i="1" s="1"/>
  <c r="K76" i="1" s="1"/>
  <c r="J77" i="1" l="1"/>
  <c r="K77" i="1" s="1"/>
  <c r="J79" i="1"/>
  <c r="K79" i="1" s="1"/>
  <c r="J81" i="1"/>
  <c r="K81" i="1" s="1"/>
  <c r="J83" i="1"/>
  <c r="K83" i="1" s="1"/>
  <c r="J85" i="1"/>
  <c r="K85" i="1" s="1"/>
  <c r="J87" i="1"/>
  <c r="K87" i="1" s="1"/>
  <c r="J89" i="1"/>
  <c r="K89" i="1" s="1"/>
  <c r="J91" i="1"/>
  <c r="K91" i="1" s="1"/>
  <c r="J93" i="1"/>
  <c r="K93" i="1" s="1"/>
  <c r="J95" i="1"/>
  <c r="K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<sst xmlns="http://schemas.openxmlformats.org/spreadsheetml/2006/main" count="310" uniqueCount="178">
  <si>
    <t>This publication was withdrawn on 18 December 2024.</t>
  </si>
  <si>
    <t>This generic risk assessment for standard rules permit SR2008 No 13 has been withdrawn because it has been consolidated into standard rules permit SR2022 No 6: household waste recycling centre:</t>
  </si>
  <si>
    <t>https://www.gov.uk/government/government/publications/sr2022-no-6-household-waste-recycling-centre</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</si>
  <si>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</si>
  <si>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SR2008No13 v7.0</t>
  </si>
  <si>
    <t>Standard Facility:</t>
  </si>
  <si>
    <t>Waste Operation: Non-hazardous and Hazardous Household Waste Amenity Site</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</si>
  <si>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</si>
  <si>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</si>
  <si>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</si>
  <si>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</si>
  <si>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</si>
  <si>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</si>
  <si>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</si>
  <si>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</si>
  <si>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</si>
  <si>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</si>
  <si>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shredding and compaction of non hazardous wastes (D9, R3, R4, R5).</t>
  </si>
  <si>
    <t>Parameter 2</t>
  </si>
  <si>
    <t>Permitted waste types - Municipal waste, gases in pressurised containers and hazardous wastes,</t>
  </si>
  <si>
    <t>including cement bonded asbestos and oils.</t>
  </si>
  <si>
    <t>Parameter 3</t>
  </si>
  <si>
    <t>Quantity of waste accepted at the facility: &lt;25,000 tonnes per annum, including</t>
  </si>
  <si>
    <t>a maximum 10 tonnes per day of hazardous waste.</t>
  </si>
  <si>
    <t>Parameter 4</t>
  </si>
  <si>
    <t>The quantity of hazardous waste stored at the facility shall be less than 10 tonnes.</t>
  </si>
  <si>
    <t>Parameter 5</t>
  </si>
  <si>
    <t xml:space="preserve">All waste shall be stored and treated on an impermeable surface with sealed drainage system </t>
  </si>
  <si>
    <t>Parameter 6</t>
  </si>
  <si>
    <t>Asbestos waste shall be double bagged and stored within segregated, secure lockable containers,</t>
  </si>
  <si>
    <t xml:space="preserve">and all other hazardous wastes shall be stored within segregated, secure lockable containers. </t>
  </si>
  <si>
    <t>Parameter 7</t>
  </si>
  <si>
    <t>The only point source discharges to controlled waters or groundwater, are surface water from the roofs of buildings</t>
  </si>
  <si>
    <t>and from areas of the facility not used for the storage or treatment of wastes.</t>
  </si>
  <si>
    <t>Parameter 8</t>
  </si>
  <si>
    <t xml:space="preserve">The activities shall not be carried out within 200m of a European Site (candidate or Special Area of Conservation,  </t>
  </si>
  <si>
    <t>proposed or Special Protection Area or Ramsar site) or a Site of Special Scientific Interest (SSSI); or within 50m 
of any well spring or borehole used for the supply of water for human consumption.  This must include private water supplies.</t>
  </si>
  <si>
    <t>Parameter 9</t>
  </si>
  <si>
    <t>The permitted activities shall not be carried out predominantly using a limited number of the permitted waste types</t>
  </si>
  <si>
    <t>in a manner which significantly increases any of the risks compared to the generic operation of this type of facility,</t>
  </si>
  <si>
    <t xml:space="preserve">for example storing predominantly wastes which present a significant increase in fire risk.  </t>
  </si>
  <si>
    <t>Abbreviations:</t>
  </si>
  <si>
    <t>SR - Standard Rule</t>
  </si>
  <si>
    <t>SR (hazardous wastes) - some of the permitted wastes are hazardous and there are several standard rules to manage the risk:</t>
  </si>
  <si>
    <t xml:space="preserve">quantity received shall not exceed 10 tonnes per day; quantity stored shall not exceed 10 tonnes;  there shall be no treatment; </t>
  </si>
  <si>
    <t>storage conditions shall be double bagged (asbestos only) within clearly identified, segregated, secure,  lockable containers on</t>
  </si>
  <si>
    <t xml:space="preserve"> 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</si>
  <si>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</si>
  <si>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</si>
  <si>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</si>
  <si>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</si>
  <si>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</si>
  <si>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</si>
  <si>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</si>
  <si>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</si>
  <si>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</si>
  <si>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</si>
  <si>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</si>
  <si>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</si>
  <si>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</si>
  <si>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</si>
  <si>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</si>
  <si>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</si>
  <si>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</si>
  <si>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</si>
  <si>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</si>
  <si>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</si>
  <si>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</si>
  <si>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</si>
  <si>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</si>
  <si>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</si>
  <si>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</si>
  <si>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</si>
  <si>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</si>
  <si>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</si>
  <si>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</si>
  <si>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</si>
  <si>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</si>
  <si>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(hazardous wastes). Permitted asbestos wastes restricted to cement bonded asbestos.</t>
  </si>
  <si>
    <t>Releases of particulate matter (dusts) and micro-organisms (bioaerosols).</t>
  </si>
  <si>
    <t>Harm to human health - respiratory irritation and illness.</t>
  </si>
  <si>
    <t>Permitted waste types do not include dusts, powders or loose fibres so only a medium magnitude risk is estimated.  There is potential for exposure if anyone is living or working close to the site (apart from the operator and employees)</t>
  </si>
  <si>
    <t>SR - emissions of substances not controlled by emission limits SR (if required) - emissions management plan. Releases restricted by SR (hazardous wastes) and storage of non hazardous wastes normally being in bulk containers or buildings.</t>
  </si>
  <si>
    <t>As above</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</si>
  <si>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</si>
  <si>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</si>
  <si>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</si>
  <si>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</si>
  <si>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</si>
  <si>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</si>
  <si>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</si>
  <si>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</si>
  <si>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 emissions of substances not controlled by emission limits SR (if required) - emissions management plan. Releases restricted by SR (hazardous wastes) and storage of non hazardous wastes normally being in bulk containers or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</si>
  <si>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</si>
  <si>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</si>
  <si>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</si>
  <si>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</si>
  <si>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</si>
  <si>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</si>
  <si>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</si>
  <si>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</si>
  <si>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Releases restricted by SR (hazardous wastes) and storage of non hazardous wastes normally being in bulk containers or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</si>
  <si>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</si>
  <si>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</si>
  <si>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</si>
  <si>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</si>
  <si>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Appropriate measures might include storage of wastes normally being in buildings.</t>
  </si>
  <si>
    <t>Scavenging animals and scavenging birds</t>
  </si>
  <si>
    <t>Harm to human health - from waste carried off site and faeces.  Nuisance and  loss of amenity.</t>
  </si>
  <si>
    <t>Air transport and over land</t>
  </si>
  <si>
    <t>Permitted wastes may attract scavenging animals and birds and may become nesting / breeding sites.</t>
  </si>
  <si>
    <t>SR - emissions of substances not controlled by emission limits (including those from scavenging animals, scavenging birds and other pests) shall not cause pollution.  Access to waste restricted by SR (hazardous wastes) and storage of non hazardous wastes normally being in bulk containers or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</si>
  <si>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</si>
  <si>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</si>
  <si>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</si>
  <si>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</si>
  <si>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</si>
  <si>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</si>
  <si>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</si>
  <si>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Permitted waste types include hazardous wastes, so any waste washed off site will add to the volume and hazard of the local post-flood clean up workload.</t>
  </si>
  <si>
    <t>SR - management system (will include flood risk management). Waste washed off site restricted by SR (hazardous wastes) and storage of non hazardous wastes normally being in bulk containers or buildings.</t>
  </si>
  <si>
    <t>Local human population and / or livestock after gaining unauthorised access to the waste operation</t>
  </si>
  <si>
    <t>All on-site hazards: wastes; machinery and vehicles.</t>
  </si>
  <si>
    <t>Bodily injury</t>
  </si>
  <si>
    <t>Direct physical contact</t>
  </si>
  <si>
    <t>Although permitted waste types include hazardous wastes only a medium magnitude risk is estimated.</t>
  </si>
  <si>
    <t>SR - activities shall be managed and operated in accordance with a management system (will include site security measures to prevent unauthorised access). Access to waste restricted by SR (hazardous wastes) and storage of non hazardous wastes normally being in bulk containers or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</si>
  <si>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</si>
  <si>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</si>
  <si>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</si>
  <si>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</si>
  <si>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are non-hazardous so only a medium magnitude risk is estimated.</t>
  </si>
  <si>
    <t>As above.  SR - accident management plan (will include fire and spillages).  Spread of fire restricted by SR (hazardous wastes) and storage of non hazardous wastes normally being in bulk containers or buildings.</t>
  </si>
  <si>
    <t>SR - activities shall be managed and operated in accordance with a management system (will include site security measures to prevent unauthorised access). Access to waste restricted by SR (hazardous wastes) and storage of non hazardous wastes normally being in bulk containers or buildings.. SR - management system (will include fire and spillages). Spread of fire restricted by SR (hazardous wastes) and storage of non hazardous wastes normally being in bulk containers or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</si>
  <si>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</si>
  <si>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</si>
  <si>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</si>
  <si>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</si>
  <si>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(will include site security measures to prevent unauthorised access). storage of non hazardous wastes normally being in bulk containers or buildings.(excluding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</si>
  <si>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</si>
  <si>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</si>
  <si>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</si>
  <si>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</si>
  <si>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hazardous and non hazardous sludges or liquids, e.g. oils, so a high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</si>
  <si>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on  emissions of substances not controlled by emission limits, with appropriate measures: storage &amp; treatment on an impermeable surface with sealed drainage. Run-off restricted by SR (hazardous wastes) and storage of non hazardous wastes normally being in bulk containers or buildings.</t>
  </si>
  <si>
    <t xml:space="preserve">As above </t>
  </si>
  <si>
    <t>Chronic effects: deterioration of water quality</t>
  </si>
  <si>
    <t>As above.  Indirect run-off via the soil layer</t>
  </si>
  <si>
    <t>As above. Some permitted wastes are hazardous so harm may not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</si>
  <si>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</si>
  <si>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</si>
  <si>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</si>
  <si>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As above.  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</si>
  <si>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</si>
  <si>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</si>
  <si>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</si>
  <si>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As above, excluding comments about watercourses.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</si>
  <si>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</si>
  <si>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</si>
  <si>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</si>
  <si>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</si>
  <si>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SR (if required) - emissions management plan. Releases restricted by SR (hazardous wastes) and storage of non hazardous wastes normally being in bulk containers or buildings.</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</si>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</sst>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73">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4" fillId="0" borderId="0" xfId="0" applyFont="1"/>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1" fillId="11" borderId="29" xfId="0" applyFont="1" applyFill="1" applyBorder="1" applyAlignment="1">
      <alignment vertical="top" wrapText="1"/>
    </xf>
    <xf numFmtId="0" fontId="8" fillId="0" borderId="33" xfId="0" applyFont="1" applyBorder="1" applyAlignment="1">
      <alignment vertical="top" wrapText="1"/>
    </xf>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0" borderId="0" xfId="0" applyFont="1"/>
    <xf numFmtId="0" fontId="1" fillId="0" borderId="0" xfId="0" applyFont="1" applyAlignment="1">
      <alignment horizontal="left"/>
    </xf>
    <xf numFmtId="0" fontId="9" fillId="0" borderId="34" xfId="1" applyAlignment="1">
      <alignment vertical="center"/>
    </xf>
    <xf numFmtId="0" fontId="11" fillId="0" borderId="0" xfId="0" applyFont="1"/>
    <xf numFmtId="0" fontId="12" fillId="0" borderId="0" xfId="2" applyFont="1" applyAlignment="1" applyProtection="1"/>
    <xf numFmtId="0" fontId="8" fillId="0" borderId="0" xfId="0" applyFont="1" applyAlignment="1">
      <alignment vertical="top" wrapText="1"/>
    </xf>
    <xf numFmtId="0" fontId="8" fillId="0" borderId="0" xfId="0" applyFont="1" applyAlignment="1">
      <alignment vertical="top"/>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6-household-waste-recycling-centr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C778-E302-499E-A3CC-FCCDAE7B222E}">
  <dimension ref="A1:A4"/>
  <sheetViews>
    <sheetView tabSelected="1" workbookViewId="0"/>
  </sheetViews>
  <sheetFormatPr defaultRowHeight="12.75"/>
  <sheetData>
    <row r="1" spans="1:1" ht="20.25" thickBot="1">
      <c r="A1" s="62" t="s">
        <v>0</v>
      </c>
    </row>
    <row r="2" spans="1:1" s="63" customFormat="1" ht="15.75" thickTop="1">
      <c r="A2" s="63" t="s">
        <v>1</v>
      </c>
    </row>
    <row r="3" spans="1:1" s="63" customFormat="1" ht="15">
      <c r="A3" s="64" t="s">
        <v>2</v>
      </c>
    </row>
    <row r="4" spans="1:1" s="63" customFormat="1" ht="15">
      <c r="A4" s="12" t="s">
        <v>3</v>
      </c>
    </row>
  </sheetData>
  <hyperlinks>
    <hyperlink ref="A3" r:id="rId1" xr:uid="{17BB89F2-5F76-4384-AB38-CA102FA4AF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3"/>
  <sheetViews>
    <sheetView view="pageLayout" topLeftCell="B1" zoomScale="70" zoomScaleNormal="75" zoomScalePageLayoutView="70" workbookViewId="0">
      <selection activeCell="J37" sqref="J37"/>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49" t="s">
        <v>4</v>
      </c>
      <c r="C2" s="49"/>
      <c r="D2" s="49"/>
      <c r="E2" s="12"/>
    </row>
    <row r="3" spans="2:11" ht="12.75" customHeight="1">
      <c r="B3" s="29"/>
      <c r="C3" s="29"/>
      <c r="D3" s="29"/>
      <c r="E3" s="30"/>
      <c r="F3" s="26"/>
      <c r="G3" s="26"/>
      <c r="H3" s="26"/>
      <c r="I3" s="26"/>
      <c r="J3" s="26"/>
      <c r="K3" s="26"/>
    </row>
    <row r="4" spans="2:11" ht="15.75">
      <c r="B4" s="29" t="s">
        <v>5</v>
      </c>
      <c r="C4" s="29"/>
      <c r="D4" s="29"/>
      <c r="E4" s="30"/>
      <c r="F4" s="69" t="s">
        <v>6</v>
      </c>
      <c r="G4" s="69"/>
      <c r="H4" s="69"/>
      <c r="I4" s="69"/>
      <c r="J4" s="69"/>
      <c r="K4" s="27"/>
    </row>
    <row r="5" spans="2:11" ht="9.75" customHeight="1">
      <c r="B5" s="29"/>
      <c r="C5" s="29"/>
      <c r="D5" s="29"/>
      <c r="E5" s="30"/>
      <c r="F5" s="26"/>
      <c r="G5" s="26"/>
      <c r="H5" s="26"/>
      <c r="I5" s="26"/>
      <c r="J5" s="26"/>
      <c r="K5" s="26"/>
    </row>
    <row r="6" spans="2:11" ht="15.75">
      <c r="B6" s="29" t="s">
        <v>7</v>
      </c>
      <c r="C6" s="30"/>
      <c r="D6" s="30"/>
      <c r="E6" s="30"/>
      <c r="F6" s="69" t="s">
        <v>8</v>
      </c>
      <c r="G6" s="69"/>
      <c r="H6" s="69"/>
      <c r="I6" s="69"/>
      <c r="J6" s="69"/>
      <c r="K6" s="27"/>
    </row>
    <row r="7" spans="2:11" ht="9.75" customHeight="1">
      <c r="B7" s="31"/>
      <c r="C7" s="26"/>
      <c r="D7" s="26"/>
      <c r="E7" s="26"/>
      <c r="F7" s="26"/>
      <c r="G7" s="26"/>
      <c r="H7" s="26"/>
      <c r="I7" s="26"/>
      <c r="J7" s="26"/>
      <c r="K7" s="26"/>
    </row>
    <row r="8" spans="2:11" ht="15.75" customHeight="1">
      <c r="B8" s="29" t="s">
        <v>9</v>
      </c>
      <c r="C8" s="30"/>
      <c r="D8" s="30"/>
      <c r="E8" s="30"/>
      <c r="F8" s="70" t="s">
        <v>10</v>
      </c>
      <c r="G8" s="71"/>
      <c r="H8" s="71"/>
      <c r="I8" s="71"/>
      <c r="J8" s="71"/>
      <c r="K8" s="27"/>
    </row>
    <row r="9" spans="2:11" ht="10.5" customHeight="1">
      <c r="B9" s="26"/>
      <c r="C9" s="26"/>
      <c r="D9" s="26"/>
      <c r="E9" s="26"/>
      <c r="F9" s="26"/>
      <c r="G9" s="26"/>
      <c r="H9" s="26"/>
      <c r="I9" s="26"/>
      <c r="J9" s="26"/>
      <c r="K9" s="26"/>
    </row>
    <row r="10" spans="2:11" ht="15.75">
      <c r="B10" s="29" t="s">
        <v>11</v>
      </c>
      <c r="C10" s="26"/>
      <c r="D10" s="26"/>
      <c r="E10" s="26"/>
      <c r="F10" s="72" t="s">
        <v>12</v>
      </c>
      <c r="G10" s="72"/>
      <c r="H10" s="72"/>
      <c r="I10" s="72"/>
      <c r="J10" s="72"/>
      <c r="K10" s="28"/>
    </row>
    <row r="11" spans="2:11" ht="11.25" customHeight="1">
      <c r="B11" s="29"/>
      <c r="C11" s="26"/>
      <c r="D11" s="26"/>
      <c r="E11" s="26"/>
      <c r="F11" s="26"/>
      <c r="G11" s="26"/>
      <c r="H11" s="29"/>
      <c r="I11" s="26"/>
      <c r="J11" s="26"/>
      <c r="K11" s="26"/>
    </row>
    <row r="12" spans="2:11" ht="15.75">
      <c r="B12" s="29" t="s">
        <v>13</v>
      </c>
      <c r="C12" s="26"/>
      <c r="D12" s="26"/>
      <c r="E12" s="26"/>
      <c r="F12" s="67">
        <v>41489</v>
      </c>
      <c r="G12" s="68"/>
      <c r="H12" s="68"/>
      <c r="I12" s="68"/>
      <c r="J12" s="68"/>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10">
      <c r="C17" t="s">
        <v>18</v>
      </c>
      <c r="D17" t="s">
        <v>19</v>
      </c>
    </row>
    <row r="18" spans="3:10">
      <c r="D18" t="s">
        <v>20</v>
      </c>
    </row>
    <row r="19" spans="3:10">
      <c r="C19" t="s">
        <v>21</v>
      </c>
      <c r="D19" t="s">
        <v>22</v>
      </c>
    </row>
    <row r="20" spans="3:10">
      <c r="D20" t="s">
        <v>23</v>
      </c>
    </row>
    <row r="21" spans="3:10">
      <c r="C21" t="s">
        <v>24</v>
      </c>
      <c r="D21" t="s">
        <v>25</v>
      </c>
    </row>
    <row r="22" spans="3:10">
      <c r="C22" t="s">
        <v>26</v>
      </c>
      <c r="D22" t="s">
        <v>27</v>
      </c>
    </row>
    <row r="23" spans="3:10">
      <c r="C23" t="s">
        <v>28</v>
      </c>
      <c r="D23" t="s">
        <v>29</v>
      </c>
    </row>
    <row r="24" spans="3:10">
      <c r="D24" t="s">
        <v>30</v>
      </c>
    </row>
    <row r="25" spans="3:10">
      <c r="C25" t="s">
        <v>31</v>
      </c>
      <c r="D25" t="s">
        <v>32</v>
      </c>
    </row>
    <row r="26" spans="3:10">
      <c r="D26" t="s">
        <v>33</v>
      </c>
    </row>
    <row r="27" spans="3:10">
      <c r="C27" t="s">
        <v>34</v>
      </c>
      <c r="D27" t="s">
        <v>35</v>
      </c>
    </row>
    <row r="28" spans="3:10" ht="37.5" customHeight="1">
      <c r="D28" s="65" t="s">
        <v>36</v>
      </c>
      <c r="E28" s="66"/>
      <c r="F28" s="66"/>
      <c r="G28" s="66"/>
      <c r="H28" s="66"/>
      <c r="I28" s="66"/>
      <c r="J28" s="66"/>
    </row>
    <row r="29" spans="3:10">
      <c r="C29" t="s">
        <v>37</v>
      </c>
      <c r="D29" t="s">
        <v>38</v>
      </c>
    </row>
    <row r="30" spans="3:10">
      <c r="D30" t="s">
        <v>39</v>
      </c>
    </row>
    <row r="31" spans="3:10">
      <c r="D31" t="s">
        <v>40</v>
      </c>
    </row>
    <row r="33" spans="1:11">
      <c r="C33" t="s">
        <v>41</v>
      </c>
      <c r="D33" t="s">
        <v>42</v>
      </c>
    </row>
    <row r="34" spans="1:11">
      <c r="D34" t="s">
        <v>43</v>
      </c>
    </row>
    <row r="35" spans="1:11">
      <c r="D35" t="s">
        <v>44</v>
      </c>
    </row>
    <row r="36" spans="1:11">
      <c r="D36" t="s">
        <v>45</v>
      </c>
    </row>
    <row r="37" spans="1:11">
      <c r="D37" t="s">
        <v>46</v>
      </c>
    </row>
    <row r="38" spans="1:11" ht="13.5" thickBot="1"/>
    <row r="39" spans="1:11" ht="28.5" customHeight="1" thickTop="1">
      <c r="A39" s="1"/>
      <c r="B39" s="10" t="s">
        <v>47</v>
      </c>
      <c r="C39" s="9"/>
      <c r="D39" s="9"/>
      <c r="E39" s="9"/>
      <c r="F39" s="57"/>
      <c r="G39" s="58" t="s">
        <v>48</v>
      </c>
      <c r="H39" s="58"/>
      <c r="I39" s="59"/>
      <c r="J39" s="10" t="s">
        <v>49</v>
      </c>
      <c r="K39" s="11"/>
    </row>
    <row r="40" spans="1:11" ht="25.5">
      <c r="B40" s="2" t="s">
        <v>50</v>
      </c>
      <c r="C40" s="3" t="s">
        <v>51</v>
      </c>
      <c r="D40" s="3" t="s">
        <v>52</v>
      </c>
      <c r="E40" s="4" t="s">
        <v>53</v>
      </c>
      <c r="F40" s="2" t="s">
        <v>54</v>
      </c>
      <c r="G40" s="3" t="s">
        <v>55</v>
      </c>
      <c r="H40" s="3" t="s">
        <v>56</v>
      </c>
      <c r="I40" s="4" t="s">
        <v>57</v>
      </c>
      <c r="J40" s="2" t="s">
        <v>58</v>
      </c>
      <c r="K40" s="35" t="s">
        <v>59</v>
      </c>
    </row>
    <row r="41" spans="1:11" ht="121.5" customHeight="1">
      <c r="B41" s="5" t="s">
        <v>60</v>
      </c>
      <c r="C41" s="6" t="s">
        <v>61</v>
      </c>
      <c r="D41" s="6" t="s">
        <v>62</v>
      </c>
      <c r="E41" s="7" t="s">
        <v>63</v>
      </c>
      <c r="F41" s="5" t="s">
        <v>64</v>
      </c>
      <c r="G41" s="6" t="s">
        <v>65</v>
      </c>
      <c r="H41" s="6" t="s">
        <v>66</v>
      </c>
      <c r="I41" s="7" t="s">
        <v>67</v>
      </c>
      <c r="J41" s="5" t="s">
        <v>68</v>
      </c>
      <c r="K41" s="36" t="s">
        <v>69</v>
      </c>
    </row>
    <row r="42" spans="1:11" ht="74.25" customHeight="1">
      <c r="A42" s="23"/>
      <c r="B42" s="18" t="s">
        <v>70</v>
      </c>
      <c r="C42" s="19" t="s">
        <v>71</v>
      </c>
      <c r="D42" s="19" t="s">
        <v>72</v>
      </c>
      <c r="E42" s="20" t="s">
        <v>73</v>
      </c>
      <c r="F42" s="33" t="s">
        <v>74</v>
      </c>
      <c r="G42" s="34" t="s">
        <v>75</v>
      </c>
      <c r="H42" s="39" t="s">
        <v>76</v>
      </c>
      <c r="I42" s="20" t="s">
        <v>77</v>
      </c>
      <c r="J42" s="18" t="s">
        <v>78</v>
      </c>
      <c r="K42" s="24" t="s">
        <v>74</v>
      </c>
    </row>
    <row r="43" spans="1:11" ht="162" customHeight="1">
      <c r="A43" s="23"/>
      <c r="B43" s="18" t="s">
        <v>70</v>
      </c>
      <c r="C43" s="19" t="s">
        <v>79</v>
      </c>
      <c r="D43" s="19" t="s">
        <v>80</v>
      </c>
      <c r="E43" s="20" t="s">
        <v>73</v>
      </c>
      <c r="F43" s="33" t="s">
        <v>76</v>
      </c>
      <c r="G43" s="34" t="s">
        <v>76</v>
      </c>
      <c r="H43" s="39" t="s">
        <v>76</v>
      </c>
      <c r="I43" s="20" t="s">
        <v>81</v>
      </c>
      <c r="J43" s="18" t="s">
        <v>82</v>
      </c>
      <c r="K43" s="24" t="s">
        <v>74</v>
      </c>
    </row>
    <row r="44" spans="1:11" ht="157.5" customHeight="1">
      <c r="A44" s="23"/>
      <c r="B44" s="18" t="s">
        <v>70</v>
      </c>
      <c r="C44" s="19" t="s">
        <v>83</v>
      </c>
      <c r="D44" s="19" t="s">
        <v>84</v>
      </c>
      <c r="E44" s="20" t="s">
        <v>85</v>
      </c>
      <c r="F44" s="33" t="s">
        <v>76</v>
      </c>
      <c r="G44" s="34" t="s">
        <v>74</v>
      </c>
      <c r="H44" s="39" t="s">
        <v>74</v>
      </c>
      <c r="I44" s="20" t="s">
        <v>86</v>
      </c>
      <c r="J44" s="18" t="s">
        <v>82</v>
      </c>
      <c r="K44" s="24" t="s">
        <v>87</v>
      </c>
    </row>
    <row r="45" spans="1:11" ht="132.75" customHeight="1">
      <c r="A45" s="23"/>
      <c r="B45" s="18" t="s">
        <v>88</v>
      </c>
      <c r="C45" s="19" t="s">
        <v>89</v>
      </c>
      <c r="D45" s="19" t="s">
        <v>90</v>
      </c>
      <c r="E45" s="20" t="s">
        <v>85</v>
      </c>
      <c r="F45" s="33" t="s">
        <v>76</v>
      </c>
      <c r="G45" s="34" t="s">
        <v>76</v>
      </c>
      <c r="H45" s="39" t="s">
        <v>76</v>
      </c>
      <c r="I45" s="20" t="s">
        <v>91</v>
      </c>
      <c r="J45" s="18" t="s">
        <v>92</v>
      </c>
      <c r="K45" s="24" t="s">
        <v>87</v>
      </c>
    </row>
    <row r="46" spans="1:11" ht="86.25" customHeight="1">
      <c r="A46" s="23"/>
      <c r="B46" s="18" t="s">
        <v>70</v>
      </c>
      <c r="C46" s="19" t="s">
        <v>93</v>
      </c>
      <c r="D46" s="19" t="s">
        <v>94</v>
      </c>
      <c r="E46" s="20" t="s">
        <v>95</v>
      </c>
      <c r="F46" s="33" t="s">
        <v>76</v>
      </c>
      <c r="G46" s="34" t="s">
        <v>76</v>
      </c>
      <c r="H46" s="39" t="s">
        <v>76</v>
      </c>
      <c r="I46" s="20" t="s">
        <v>96</v>
      </c>
      <c r="J46" s="18" t="s">
        <v>97</v>
      </c>
      <c r="K46" s="24" t="s">
        <v>74</v>
      </c>
    </row>
    <row r="47" spans="1:11" ht="138" customHeight="1">
      <c r="A47" s="23"/>
      <c r="B47" s="18" t="s">
        <v>70</v>
      </c>
      <c r="C47" s="19" t="s">
        <v>98</v>
      </c>
      <c r="D47" s="19" t="s">
        <v>99</v>
      </c>
      <c r="E47" s="20" t="s">
        <v>73</v>
      </c>
      <c r="F47" s="33" t="s">
        <v>76</v>
      </c>
      <c r="G47" s="34" t="s">
        <v>76</v>
      </c>
      <c r="H47" s="39" t="s">
        <v>76</v>
      </c>
      <c r="I47" s="20" t="s">
        <v>100</v>
      </c>
      <c r="J47" s="18" t="s">
        <v>101</v>
      </c>
      <c r="K47" s="24" t="s">
        <v>74</v>
      </c>
    </row>
    <row r="48" spans="1:11" ht="140.25" customHeight="1">
      <c r="A48" s="23"/>
      <c r="B48" s="18" t="s">
        <v>70</v>
      </c>
      <c r="C48" s="19" t="s">
        <v>102</v>
      </c>
      <c r="D48" s="19" t="s">
        <v>103</v>
      </c>
      <c r="E48" s="20" t="s">
        <v>104</v>
      </c>
      <c r="F48" s="33" t="s">
        <v>76</v>
      </c>
      <c r="G48" s="34" t="s">
        <v>76</v>
      </c>
      <c r="H48" s="39" t="s">
        <v>76</v>
      </c>
      <c r="I48" s="20" t="s">
        <v>105</v>
      </c>
      <c r="J48" s="18" t="s">
        <v>106</v>
      </c>
      <c r="K48" s="24" t="s">
        <v>74</v>
      </c>
    </row>
    <row r="49" spans="1:11" ht="202.5" customHeight="1">
      <c r="A49" s="23"/>
      <c r="B49" s="18" t="s">
        <v>70</v>
      </c>
      <c r="C49" s="19" t="s">
        <v>107</v>
      </c>
      <c r="D49" s="19" t="s">
        <v>108</v>
      </c>
      <c r="E49" s="20" t="s">
        <v>109</v>
      </c>
      <c r="F49" s="33" t="s">
        <v>76</v>
      </c>
      <c r="G49" s="34" t="s">
        <v>76</v>
      </c>
      <c r="H49" s="39" t="s">
        <v>76</v>
      </c>
      <c r="I49" s="20" t="s">
        <v>110</v>
      </c>
      <c r="J49" s="18" t="s">
        <v>111</v>
      </c>
      <c r="K49" s="24" t="s">
        <v>87</v>
      </c>
    </row>
    <row r="50" spans="1:11" ht="60.75" customHeight="1">
      <c r="A50" s="23"/>
      <c r="B50" s="18" t="s">
        <v>70</v>
      </c>
      <c r="C50" s="19" t="s">
        <v>112</v>
      </c>
      <c r="D50" s="19" t="s">
        <v>113</v>
      </c>
      <c r="E50" s="20" t="s">
        <v>109</v>
      </c>
      <c r="F50" s="33" t="s">
        <v>76</v>
      </c>
      <c r="G50" s="34" t="s">
        <v>76</v>
      </c>
      <c r="H50" s="39" t="s">
        <v>76</v>
      </c>
      <c r="I50" s="20" t="s">
        <v>114</v>
      </c>
      <c r="J50" s="18" t="s">
        <v>111</v>
      </c>
      <c r="K50" s="24" t="s">
        <v>74</v>
      </c>
    </row>
    <row r="51" spans="1:11" ht="151.5" customHeight="1">
      <c r="A51" s="23"/>
      <c r="B51" s="18" t="s">
        <v>115</v>
      </c>
      <c r="C51" s="19" t="s">
        <v>116</v>
      </c>
      <c r="D51" s="19" t="s">
        <v>117</v>
      </c>
      <c r="E51" s="20" t="s">
        <v>118</v>
      </c>
      <c r="F51" s="33" t="s">
        <v>74</v>
      </c>
      <c r="G51" s="34" t="s">
        <v>75</v>
      </c>
      <c r="H51" s="39" t="s">
        <v>76</v>
      </c>
      <c r="I51" s="20" t="s">
        <v>119</v>
      </c>
      <c r="J51" s="18" t="s">
        <v>120</v>
      </c>
      <c r="K51" s="24" t="s">
        <v>87</v>
      </c>
    </row>
    <row r="52" spans="1:11" ht="188.25" customHeight="1">
      <c r="A52" s="23"/>
      <c r="B52" s="18" t="s">
        <v>121</v>
      </c>
      <c r="C52" s="19" t="s">
        <v>122</v>
      </c>
      <c r="D52" s="19" t="s">
        <v>123</v>
      </c>
      <c r="E52" s="20" t="s">
        <v>124</v>
      </c>
      <c r="F52" s="33" t="s">
        <v>76</v>
      </c>
      <c r="G52" s="34" t="s">
        <v>76</v>
      </c>
      <c r="H52" s="39" t="s">
        <v>76</v>
      </c>
      <c r="I52" s="20" t="s">
        <v>125</v>
      </c>
      <c r="J52" s="18" t="s">
        <v>126</v>
      </c>
      <c r="K52" s="24" t="s">
        <v>74</v>
      </c>
    </row>
    <row r="53" spans="1:11" ht="110.25" hidden="1" customHeight="1">
      <c r="A53" s="23"/>
      <c r="B53" s="18" t="s">
        <v>127</v>
      </c>
      <c r="C53" s="19" t="s">
        <v>128</v>
      </c>
      <c r="D53" s="19" t="s">
        <v>129</v>
      </c>
      <c r="E53" s="20" t="s">
        <v>130</v>
      </c>
      <c r="F53" s="33" t="s">
        <v>76</v>
      </c>
      <c r="G53" s="34" t="s">
        <v>76</v>
      </c>
      <c r="H53" s="39" t="s">
        <v>76</v>
      </c>
      <c r="I53" s="20" t="s">
        <v>131</v>
      </c>
      <c r="J53" s="18" t="s">
        <v>132</v>
      </c>
      <c r="K53" s="24" t="s">
        <v>74</v>
      </c>
    </row>
    <row r="54" spans="1:11" ht="140.25" customHeight="1">
      <c r="A54" s="23"/>
      <c r="B54" s="18" t="s">
        <v>127</v>
      </c>
      <c r="C54" s="19" t="s">
        <v>128</v>
      </c>
      <c r="D54" s="19" t="s">
        <v>129</v>
      </c>
      <c r="E54" s="20" t="s">
        <v>130</v>
      </c>
      <c r="F54" s="33" t="s">
        <v>76</v>
      </c>
      <c r="G54" s="34" t="s">
        <v>76</v>
      </c>
      <c r="H54" s="39" t="s">
        <v>76</v>
      </c>
      <c r="I54" s="20" t="s">
        <v>125</v>
      </c>
      <c r="J54" s="18" t="s">
        <v>133</v>
      </c>
      <c r="K54" s="24"/>
    </row>
    <row r="55" spans="1:11" ht="257.85000000000002" customHeight="1">
      <c r="A55" s="23"/>
      <c r="B55" s="18" t="s">
        <v>115</v>
      </c>
      <c r="C55" s="19" t="s">
        <v>134</v>
      </c>
      <c r="D55" s="19" t="s">
        <v>135</v>
      </c>
      <c r="E55" s="20" t="s">
        <v>136</v>
      </c>
      <c r="F55" s="33" t="s">
        <v>76</v>
      </c>
      <c r="G55" s="34" t="s">
        <v>76</v>
      </c>
      <c r="H55" s="39" t="s">
        <v>76</v>
      </c>
      <c r="I55" s="20" t="s">
        <v>137</v>
      </c>
      <c r="J55" s="18" t="s">
        <v>138</v>
      </c>
      <c r="K55" s="24" t="s">
        <v>74</v>
      </c>
    </row>
    <row r="56" spans="1:11" ht="268.5" customHeight="1">
      <c r="A56" s="23"/>
      <c r="B56" s="18" t="s">
        <v>139</v>
      </c>
      <c r="C56" s="19" t="s">
        <v>140</v>
      </c>
      <c r="D56" s="19" t="s">
        <v>141</v>
      </c>
      <c r="E56" s="20" t="s">
        <v>142</v>
      </c>
      <c r="F56" s="33" t="s">
        <v>76</v>
      </c>
      <c r="G56" s="34" t="s">
        <v>75</v>
      </c>
      <c r="H56" s="39" t="s">
        <v>75</v>
      </c>
      <c r="I56" s="20" t="s">
        <v>143</v>
      </c>
      <c r="J56" s="18" t="s">
        <v>144</v>
      </c>
      <c r="K56" s="24" t="s">
        <v>74</v>
      </c>
    </row>
    <row r="57" spans="1:11" ht="259.5" customHeight="1">
      <c r="A57" s="23"/>
      <c r="B57" s="18" t="s">
        <v>139</v>
      </c>
      <c r="C57" s="19" t="s">
        <v>145</v>
      </c>
      <c r="D57" s="19" t="s">
        <v>146</v>
      </c>
      <c r="E57" s="20" t="s">
        <v>147</v>
      </c>
      <c r="F57" s="33" t="s">
        <v>76</v>
      </c>
      <c r="G57" s="34" t="s">
        <v>75</v>
      </c>
      <c r="H57" s="39" t="s">
        <v>75</v>
      </c>
      <c r="I57" s="20" t="s">
        <v>148</v>
      </c>
      <c r="J57" s="18" t="s">
        <v>144</v>
      </c>
      <c r="K57" s="24" t="s">
        <v>74</v>
      </c>
    </row>
    <row r="58" spans="1:11" ht="257.85000000000002" customHeight="1">
      <c r="A58" s="23"/>
      <c r="B58" s="18" t="s">
        <v>149</v>
      </c>
      <c r="C58" s="19" t="s">
        <v>83</v>
      </c>
      <c r="D58" s="19" t="s">
        <v>150</v>
      </c>
      <c r="E58" s="20" t="s">
        <v>151</v>
      </c>
      <c r="F58" s="33" t="s">
        <v>76</v>
      </c>
      <c r="G58" s="34" t="s">
        <v>75</v>
      </c>
      <c r="H58" s="39" t="s">
        <v>75</v>
      </c>
      <c r="I58" s="20" t="s">
        <v>152</v>
      </c>
      <c r="J58" s="18" t="s">
        <v>144</v>
      </c>
      <c r="K58" s="24" t="s">
        <v>74</v>
      </c>
    </row>
    <row r="59" spans="1:11" ht="257.85000000000002" customHeight="1" thickBot="1">
      <c r="A59" s="23"/>
      <c r="B59" s="21" t="s">
        <v>153</v>
      </c>
      <c r="C59" s="22" t="s">
        <v>83</v>
      </c>
      <c r="D59" s="22" t="s">
        <v>154</v>
      </c>
      <c r="E59" s="37" t="s">
        <v>155</v>
      </c>
      <c r="F59" s="40" t="s">
        <v>76</v>
      </c>
      <c r="G59" s="38" t="s">
        <v>75</v>
      </c>
      <c r="H59" s="41" t="s">
        <v>75</v>
      </c>
      <c r="I59" s="37" t="s">
        <v>156</v>
      </c>
      <c r="J59" s="18" t="s">
        <v>144</v>
      </c>
      <c r="K59" s="25" t="s">
        <v>74</v>
      </c>
    </row>
    <row r="60" spans="1:11" ht="186.75" customHeight="1" thickTop="1" thickBot="1">
      <c r="A60" s="23"/>
      <c r="B60" s="42" t="s">
        <v>70</v>
      </c>
      <c r="C60" s="43" t="s">
        <v>157</v>
      </c>
      <c r="D60" s="43" t="s">
        <v>158</v>
      </c>
      <c r="E60" s="44" t="s">
        <v>159</v>
      </c>
      <c r="F60" s="45" t="s">
        <v>74</v>
      </c>
      <c r="G60" s="46" t="s">
        <v>76</v>
      </c>
      <c r="H60" s="47" t="s">
        <v>74</v>
      </c>
      <c r="I60" s="44" t="s">
        <v>160</v>
      </c>
      <c r="J60" s="42" t="s">
        <v>161</v>
      </c>
      <c r="K60" s="48" t="s">
        <v>87</v>
      </c>
    </row>
    <row r="61" spans="1:11" ht="115.5" customHeight="1" thickTop="1">
      <c r="A61" s="23"/>
      <c r="B61" s="21" t="s">
        <v>162</v>
      </c>
      <c r="C61" s="22" t="s">
        <v>163</v>
      </c>
      <c r="D61" s="22" t="s">
        <v>164</v>
      </c>
      <c r="E61" s="37" t="s">
        <v>163</v>
      </c>
      <c r="F61" s="33" t="s">
        <v>74</v>
      </c>
      <c r="G61" s="38" t="s">
        <v>76</v>
      </c>
      <c r="H61" s="39" t="s">
        <v>74</v>
      </c>
      <c r="I61" s="37" t="s">
        <v>165</v>
      </c>
      <c r="J61" s="21" t="s">
        <v>166</v>
      </c>
      <c r="K61" s="25" t="s">
        <v>74</v>
      </c>
    </row>
    <row r="62" spans="1:11" ht="115.5" thickBot="1">
      <c r="A62" s="8"/>
      <c r="B62" s="50" t="s">
        <v>167</v>
      </c>
      <c r="C62" s="51" t="s">
        <v>168</v>
      </c>
      <c r="D62" s="51" t="s">
        <v>169</v>
      </c>
      <c r="E62" s="52" t="s">
        <v>170</v>
      </c>
      <c r="F62" s="53" t="s">
        <v>74</v>
      </c>
      <c r="G62" s="54" t="s">
        <v>75</v>
      </c>
      <c r="H62" s="55" t="s">
        <v>76</v>
      </c>
      <c r="I62" s="52" t="s">
        <v>171</v>
      </c>
      <c r="J62" s="50" t="s">
        <v>172</v>
      </c>
      <c r="K62" s="56" t="s">
        <v>74</v>
      </c>
    </row>
    <row r="63" spans="1:11" ht="166.5" thickBot="1">
      <c r="A63" s="8"/>
      <c r="B63" s="50" t="s">
        <v>139</v>
      </c>
      <c r="C63" s="51" t="s">
        <v>168</v>
      </c>
      <c r="D63" s="51" t="s">
        <v>173</v>
      </c>
      <c r="E63" s="52" t="s">
        <v>174</v>
      </c>
      <c r="F63" s="53" t="s">
        <v>74</v>
      </c>
      <c r="G63" s="54" t="s">
        <v>75</v>
      </c>
      <c r="H63" s="55" t="s">
        <v>76</v>
      </c>
      <c r="I63" s="52" t="s">
        <v>175</v>
      </c>
      <c r="J63" s="50" t="s">
        <v>176</v>
      </c>
      <c r="K63" s="56" t="s">
        <v>74</v>
      </c>
    </row>
    <row r="64" spans="1:11" ht="15.75">
      <c r="A64" s="8"/>
      <c r="B64" s="60"/>
      <c r="C64" t="s">
        <v>177</v>
      </c>
      <c r="H64" s="32"/>
    </row>
    <row r="65" spans="1:11" ht="15.75">
      <c r="A65" s="8"/>
      <c r="B65" s="60"/>
      <c r="H65" s="32"/>
    </row>
    <row r="66" spans="1:11" ht="15.75" hidden="1">
      <c r="A66" s="8"/>
      <c r="B66" s="60"/>
      <c r="H66" s="32"/>
    </row>
    <row r="67" spans="1:11" hidden="1">
      <c r="A67" s="8"/>
    </row>
    <row r="68" spans="1:11" hidden="1">
      <c r="A68" s="8"/>
      <c r="C68" s="61" t="s">
        <v>87</v>
      </c>
      <c r="D68" s="61" t="s">
        <v>74</v>
      </c>
      <c r="E68" s="61" t="s">
        <v>76</v>
      </c>
      <c r="F68" s="61" t="s">
        <v>75</v>
      </c>
    </row>
    <row r="69" spans="1:11" hidden="1">
      <c r="A69" s="8"/>
      <c r="B69" s="60" t="s">
        <v>75</v>
      </c>
      <c r="C69" s="16">
        <v>4</v>
      </c>
      <c r="D69" s="15">
        <v>8</v>
      </c>
      <c r="E69" s="14">
        <v>12</v>
      </c>
      <c r="F69" s="14">
        <v>16</v>
      </c>
    </row>
    <row r="70" spans="1:11" hidden="1">
      <c r="A70" s="8"/>
      <c r="B70" s="60" t="s">
        <v>76</v>
      </c>
      <c r="C70" s="16">
        <v>3</v>
      </c>
      <c r="D70" s="15">
        <v>6</v>
      </c>
      <c r="E70" s="15">
        <v>9</v>
      </c>
      <c r="F70" s="14">
        <v>12</v>
      </c>
    </row>
    <row r="71" spans="1:11" hidden="1">
      <c r="A71" s="8"/>
      <c r="B71" s="60" t="s">
        <v>74</v>
      </c>
      <c r="C71" s="16">
        <v>2</v>
      </c>
      <c r="D71" s="16">
        <v>4</v>
      </c>
      <c r="E71" s="15">
        <v>6</v>
      </c>
      <c r="F71" s="15">
        <v>8</v>
      </c>
    </row>
    <row r="72" spans="1:11" hidden="1">
      <c r="A72" s="8"/>
      <c r="B72" s="60" t="s">
        <v>87</v>
      </c>
      <c r="C72" s="16">
        <v>1</v>
      </c>
      <c r="D72" s="16">
        <v>2</v>
      </c>
      <c r="E72" s="16">
        <v>3</v>
      </c>
      <c r="F72" s="16">
        <v>4</v>
      </c>
    </row>
    <row r="73" spans="1:11" hidden="1">
      <c r="A73" s="8"/>
    </row>
    <row r="74" spans="1:11" hidden="1">
      <c r="A74" s="8"/>
    </row>
    <row r="75" spans="1:11" hidden="1">
      <c r="A75" s="8"/>
    </row>
    <row r="76" spans="1:11" hidden="1">
      <c r="A76" s="8"/>
      <c r="F76" t="s">
        <v>87</v>
      </c>
      <c r="H76" s="13" t="e">
        <f>IF(#REF!="",0,IF(#REF!="Very low",1,IF(#REF!="Low",2,IF(#REF!="Medium",3,IF(#REF!="High",4,F58)))))</f>
        <v>#REF!</v>
      </c>
      <c r="I76" s="13" t="e">
        <f>IF(#REF!="",0,IF(#REF!="Very low",1,IF(#REF!="Low",2,IF(#REF!="Medium",3,IF(#REF!="High",4,G58)))))</f>
        <v>#REF!</v>
      </c>
      <c r="J76" s="17" t="e">
        <f>IF(H76*I76=0,"",IF(H76*I76&gt;0.5,H76*I76))</f>
        <v>#REF!</v>
      </c>
      <c r="K76" t="e">
        <f>IF(J76="","",IF(J76&lt;5, "Low",IF(J76&lt;11,"Medium",IF(J76&gt;11,"High"))))</f>
        <v>#REF!</v>
      </c>
    </row>
    <row r="77" spans="1:11" hidden="1">
      <c r="A77" s="8"/>
      <c r="F77" t="s">
        <v>74</v>
      </c>
      <c r="H77" s="13">
        <f>IF(F58="",0,IF(F58="Very low",1,IF(F58="Low",2,IF(F58="Medium",3,IF(F58="High",4,#REF!)))))</f>
        <v>3</v>
      </c>
      <c r="I77" s="13">
        <f>IF(G58="",0,IF(G58="Very low",1,IF(G58="Low",2,IF(G58="Medium",3,IF(G58="High",4,#REF!)))))</f>
        <v>4</v>
      </c>
      <c r="J77" s="17">
        <f t="shared" ref="J77:J95" si="0">IF(H77*I77=0,"",IF(H77*I77&gt;0.5,H77*I77))</f>
        <v>12</v>
      </c>
      <c r="K77" t="str">
        <f t="shared" ref="K77:K95" si="1">IF(J77="","",IF(J77&lt;5, "Low",IF(J77&lt;11,"Medium",IF(J77&gt;11,"High"))))</f>
        <v>High</v>
      </c>
    </row>
    <row r="78" spans="1:11" hidden="1">
      <c r="A78" s="8"/>
      <c r="F78" t="s">
        <v>76</v>
      </c>
      <c r="H78" s="13" t="e">
        <f>IF(#REF!="",0,IF(#REF!="Very low",1,IF(#REF!="Low",2,IF(#REF!="Medium",3,IF(#REF!="High",4,F42)))))</f>
        <v>#REF!</v>
      </c>
      <c r="I78" s="13" t="e">
        <f>IF(#REF!="",0,IF(#REF!="Very low",1,IF(#REF!="Low",2,IF(#REF!="Medium",3,IF(#REF!="High",4,G42)))))</f>
        <v>#REF!</v>
      </c>
      <c r="J78" s="17" t="e">
        <f t="shared" si="0"/>
        <v>#REF!</v>
      </c>
      <c r="K78" t="e">
        <f t="shared" si="1"/>
        <v>#REF!</v>
      </c>
    </row>
    <row r="79" spans="1:11" hidden="1">
      <c r="A79" s="8"/>
      <c r="F79" t="s">
        <v>75</v>
      </c>
      <c r="H79" s="13">
        <f>IF(F42="",0,IF(F42="Very low",1,IF(F42="Low",2,IF(F42="Medium",3,IF(F42="High",4,F44)))))</f>
        <v>2</v>
      </c>
      <c r="I79" s="13">
        <f>IF(G42="",0,IF(G42="Very low",1,IF(G42="Low",2,IF(G42="Medium",3,IF(G42="High",4,G44)))))</f>
        <v>4</v>
      </c>
      <c r="J79" s="17">
        <f t="shared" si="0"/>
        <v>8</v>
      </c>
      <c r="K79" t="str">
        <f t="shared" si="1"/>
        <v>Medium</v>
      </c>
    </row>
    <row r="80" spans="1:11" hidden="1">
      <c r="A80" s="8"/>
      <c r="H80" s="13">
        <f>IF(F44="",0,IF(F44="Very low",1,IF(F44="Low",2,IF(F44="Medium",3,IF(F44="High",4,#REF!)))))</f>
        <v>3</v>
      </c>
      <c r="I80" s="13">
        <f>IF(G44="",0,IF(G44="Very low",1,IF(G44="Low",2,IF(G44="Medium",3,IF(G44="High",4,#REF!)))))</f>
        <v>2</v>
      </c>
      <c r="J80" s="17">
        <f t="shared" si="0"/>
        <v>6</v>
      </c>
      <c r="K80" t="str">
        <f t="shared" si="1"/>
        <v>Medium</v>
      </c>
    </row>
    <row r="81" spans="1:11" hidden="1">
      <c r="A81" s="8"/>
      <c r="H81" s="13" t="e">
        <f>IF(#REF!="",0,IF(#REF!="Very low",1,IF(#REF!="Low",2,IF(#REF!="Medium",3,IF(#REF!="High",4,F46)))))</f>
        <v>#REF!</v>
      </c>
      <c r="I81" s="13" t="e">
        <f>IF(#REF!="",0,IF(#REF!="Very low",1,IF(#REF!="Low",2,IF(#REF!="Medium",3,IF(#REF!="High",4,G46)))))</f>
        <v>#REF!</v>
      </c>
      <c r="J81" s="17" t="e">
        <f t="shared" si="0"/>
        <v>#REF!</v>
      </c>
      <c r="K81" t="e">
        <f t="shared" si="1"/>
        <v>#REF!</v>
      </c>
    </row>
    <row r="82" spans="1:11" hidden="1">
      <c r="A82" s="8"/>
      <c r="H82" s="13">
        <f>IF(F46="",0,IF(F46="Very low",1,IF(F46="Low",2,IF(F46="Medium",3,IF(F46="High",4,F47)))))</f>
        <v>3</v>
      </c>
      <c r="I82" s="13">
        <f>IF(G46="",0,IF(G46="Very low",1,IF(G46="Low",2,IF(G46="Medium",3,IF(G46="High",4,G47)))))</f>
        <v>3</v>
      </c>
      <c r="J82" s="17">
        <f t="shared" si="0"/>
        <v>9</v>
      </c>
      <c r="K82" t="str">
        <f t="shared" si="1"/>
        <v>Medium</v>
      </c>
    </row>
    <row r="83" spans="1:11" hidden="1">
      <c r="A83" s="8"/>
      <c r="H83" s="13">
        <f>IF(F47="",0,IF(F47="Very low",1,IF(F47="Low",2,IF(F47="Medium",3,IF(F47="High",4,#REF!)))))</f>
        <v>3</v>
      </c>
      <c r="I83" s="13">
        <f>IF(G47="",0,IF(G47="Very low",1,IF(G47="Low",2,IF(G47="Medium",3,IF(G47="High",4,#REF!)))))</f>
        <v>3</v>
      </c>
      <c r="J83" s="17">
        <f t="shared" si="0"/>
        <v>9</v>
      </c>
      <c r="K83" t="str">
        <f t="shared" si="1"/>
        <v>Medium</v>
      </c>
    </row>
    <row r="84" spans="1:11" hidden="1">
      <c r="A84" s="8"/>
      <c r="C84" t="s">
        <v>87</v>
      </c>
      <c r="D84" t="s">
        <v>74</v>
      </c>
      <c r="E84" t="s">
        <v>76</v>
      </c>
      <c r="F84" t="s">
        <v>75</v>
      </c>
      <c r="H84" s="13" t="e">
        <f>IF(#REF!="",0,IF(#REF!="Very low",1,IF(#REF!="Low",2,IF(#REF!="Medium",3,IF(#REF!="High",4,#REF!)))))</f>
        <v>#REF!</v>
      </c>
      <c r="I84" s="13" t="e">
        <f>IF(#REF!="",0,IF(#REF!="Very low",1,IF(#REF!="Low",2,IF(#REF!="Medium",3,IF(#REF!="High",4,#REF!)))))</f>
        <v>#REF!</v>
      </c>
      <c r="J84" s="17" t="e">
        <f t="shared" si="0"/>
        <v>#REF!</v>
      </c>
      <c r="K84" t="e">
        <f t="shared" si="1"/>
        <v>#REF!</v>
      </c>
    </row>
    <row r="85" spans="1:11" hidden="1">
      <c r="A85" s="8"/>
      <c r="B85" t="s">
        <v>87</v>
      </c>
      <c r="C85" s="16">
        <v>1</v>
      </c>
      <c r="D85" s="16">
        <v>2</v>
      </c>
      <c r="E85" s="16">
        <v>3</v>
      </c>
      <c r="F85" s="16">
        <v>4</v>
      </c>
      <c r="H85" s="13" t="e">
        <f>IF(#REF!="",0,IF(#REF!="Very low",1,IF(#REF!="Low",2,IF(#REF!="Medium",3,IF(#REF!="High",4,F49)))))</f>
        <v>#REF!</v>
      </c>
      <c r="I85" s="13" t="e">
        <f>IF(#REF!="",0,IF(#REF!="Very low",1,IF(#REF!="Low",2,IF(#REF!="Medium",3,IF(#REF!="High",4,G49)))))</f>
        <v>#REF!</v>
      </c>
      <c r="J85" s="17" t="e">
        <f t="shared" si="0"/>
        <v>#REF!</v>
      </c>
      <c r="K85" t="e">
        <f t="shared" si="1"/>
        <v>#REF!</v>
      </c>
    </row>
    <row r="86" spans="1:11" hidden="1">
      <c r="A86" s="8"/>
      <c r="B86" t="s">
        <v>74</v>
      </c>
      <c r="C86" s="16">
        <v>2</v>
      </c>
      <c r="D86" s="16">
        <v>4</v>
      </c>
      <c r="E86" s="15">
        <v>6</v>
      </c>
      <c r="F86" s="15">
        <v>8</v>
      </c>
      <c r="H86" s="13">
        <f>IF(F49="",0,IF(F49="Very low",1,IF(F49="Low",2,IF(F49="Medium",3,IF(F49="High",4,#REF!)))))</f>
        <v>3</v>
      </c>
      <c r="I86" s="13">
        <f>IF(G49="",0,IF(G49="Very low",1,IF(G49="Low",2,IF(G49="Medium",3,IF(G49="High",4,#REF!)))))</f>
        <v>3</v>
      </c>
      <c r="J86" s="17">
        <f t="shared" si="0"/>
        <v>9</v>
      </c>
      <c r="K86" t="str">
        <f t="shared" si="1"/>
        <v>Medium</v>
      </c>
    </row>
    <row r="87" spans="1:11" hidden="1">
      <c r="A87" s="8"/>
      <c r="B87" t="s">
        <v>76</v>
      </c>
      <c r="C87" s="16">
        <v>3</v>
      </c>
      <c r="D87" s="15">
        <v>6</v>
      </c>
      <c r="E87" s="15">
        <v>9</v>
      </c>
      <c r="F87" s="14">
        <v>12</v>
      </c>
      <c r="H87" s="13" t="e">
        <f>IF(#REF!="",0,IF(#REF!="Very low",1,IF(#REF!="Low",2,IF(#REF!="Medium",3,IF(#REF!="High",4,#REF!)))))</f>
        <v>#REF!</v>
      </c>
      <c r="I87" s="13" t="e">
        <f>IF(#REF!="",0,IF(#REF!="Very low",1,IF(#REF!="Low",2,IF(#REF!="Medium",3,IF(#REF!="High",4,#REF!)))))</f>
        <v>#REF!</v>
      </c>
      <c r="J87" s="17" t="e">
        <f t="shared" si="0"/>
        <v>#REF!</v>
      </c>
      <c r="K87" t="e">
        <f t="shared" si="1"/>
        <v>#REF!</v>
      </c>
    </row>
    <row r="88" spans="1:11" hidden="1">
      <c r="A88" s="8"/>
      <c r="B88" t="s">
        <v>75</v>
      </c>
      <c r="C88" s="16">
        <v>4</v>
      </c>
      <c r="D88" s="15">
        <v>8</v>
      </c>
      <c r="E88" s="14">
        <v>12</v>
      </c>
      <c r="F88" s="14">
        <v>16</v>
      </c>
      <c r="H88" s="13" t="e">
        <f>IF(#REF!="",0,IF(#REF!="Very low",1,IF(#REF!="Low",2,IF(#REF!="Medium",3,IF(#REF!="High",4,#REF!)))))</f>
        <v>#REF!</v>
      </c>
      <c r="I88" s="13" t="e">
        <f>IF(#REF!="",0,IF(#REF!="Very low",1,IF(#REF!="Low",2,IF(#REF!="Medium",3,IF(#REF!="High",4,#REF!)))))</f>
        <v>#REF!</v>
      </c>
      <c r="J88" s="17" t="e">
        <f t="shared" si="0"/>
        <v>#REF!</v>
      </c>
      <c r="K88" t="e">
        <f t="shared" si="1"/>
        <v>#REF!</v>
      </c>
    </row>
    <row r="89" spans="1:11" hidden="1">
      <c r="A89" s="8"/>
      <c r="H89" s="13" t="e">
        <f>IF(#REF!="",0,IF(#REF!="Very low",1,IF(#REF!="Low",2,IF(#REF!="Medium",3,IF(#REF!="High",4,#REF!)))))</f>
        <v>#REF!</v>
      </c>
      <c r="I89" s="13" t="e">
        <f>IF(#REF!="",0,IF(#REF!="Very low",1,IF(#REF!="Low",2,IF(#REF!="Medium",3,IF(#REF!="High",4,#REF!)))))</f>
        <v>#REF!</v>
      </c>
      <c r="J89" s="17" t="e">
        <f t="shared" si="0"/>
        <v>#REF!</v>
      </c>
      <c r="K89" t="e">
        <f t="shared" si="1"/>
        <v>#REF!</v>
      </c>
    </row>
    <row r="90" spans="1:11" hidden="1">
      <c r="A90" s="8"/>
      <c r="H90" s="13" t="e">
        <f>IF(#REF!="",0,IF(#REF!="Very low",1,IF(#REF!="Low",2,IF(#REF!="Medium",3,IF(#REF!="High",4,#REF!)))))</f>
        <v>#REF!</v>
      </c>
      <c r="I90" s="13" t="e">
        <f>IF(#REF!="",0,IF(#REF!="Very low",1,IF(#REF!="Low",2,IF(#REF!="Medium",3,IF(#REF!="High",4,#REF!)))))</f>
        <v>#REF!</v>
      </c>
      <c r="J90" s="17" t="e">
        <f t="shared" si="0"/>
        <v>#REF!</v>
      </c>
      <c r="K90" t="e">
        <f t="shared" si="1"/>
        <v>#REF!</v>
      </c>
    </row>
    <row r="91" spans="1:11" hidden="1">
      <c r="A91" s="8"/>
      <c r="H91" s="13" t="e">
        <f>IF(#REF!="",0,IF(#REF!="Very low",1,IF(#REF!="Low",2,IF(#REF!="Medium",3,IF(#REF!="High",4,#REF!)))))</f>
        <v>#REF!</v>
      </c>
      <c r="I91" s="13" t="e">
        <f>IF(#REF!="",0,IF(#REF!="Very low",1,IF(#REF!="Low",2,IF(#REF!="Medium",3,IF(#REF!="High",4,#REF!)))))</f>
        <v>#REF!</v>
      </c>
      <c r="J91" s="17" t="e">
        <f t="shared" si="0"/>
        <v>#REF!</v>
      </c>
      <c r="K91" t="e">
        <f t="shared" si="1"/>
        <v>#REF!</v>
      </c>
    </row>
    <row r="92" spans="1:11" hidden="1">
      <c r="A92" s="8"/>
      <c r="H92" s="13" t="e">
        <f>IF(#REF!="",0,IF(#REF!="Very low",1,IF(#REF!="Low",2,IF(#REF!="Medium",3,IF(#REF!="High",4,#REF!)))))</f>
        <v>#REF!</v>
      </c>
      <c r="I92" s="13" t="e">
        <f>IF(#REF!="",0,IF(#REF!="Very low",1,IF(#REF!="Low",2,IF(#REF!="Medium",3,IF(#REF!="High",4,#REF!)))))</f>
        <v>#REF!</v>
      </c>
      <c r="J92" s="17" t="e">
        <f t="shared" si="0"/>
        <v>#REF!</v>
      </c>
      <c r="K92" t="e">
        <f t="shared" si="1"/>
        <v>#REF!</v>
      </c>
    </row>
    <row r="93" spans="1:11" hidden="1">
      <c r="A93" s="8"/>
      <c r="H93" s="13" t="e">
        <f>IF(#REF!="",0,IF(#REF!="Very low",1,IF(#REF!="Low",2,IF(#REF!="Medium",3,IF(#REF!="High",4,#REF!)))))</f>
        <v>#REF!</v>
      </c>
      <c r="I93" s="13" t="e">
        <f>IF(#REF!="",0,IF(#REF!="Very low",1,IF(#REF!="Low",2,IF(#REF!="Medium",3,IF(#REF!="High",4,#REF!)))))</f>
        <v>#REF!</v>
      </c>
      <c r="J93" s="17" t="e">
        <f t="shared" si="0"/>
        <v>#REF!</v>
      </c>
      <c r="K93" t="e">
        <f t="shared" si="1"/>
        <v>#REF!</v>
      </c>
    </row>
    <row r="94" spans="1:11" hidden="1">
      <c r="A94" s="8"/>
      <c r="H94" s="13" t="e">
        <f>IF(#REF!="",0,IF(#REF!="Very low",1,IF(#REF!="Low",2,IF(#REF!="Medium",3,IF(#REF!="High",4,#REF!)))))</f>
        <v>#REF!</v>
      </c>
      <c r="I94" s="13" t="e">
        <f>IF(#REF!="",0,IF(#REF!="Very low",1,IF(#REF!="Low",2,IF(#REF!="Medium",3,IF(#REF!="High",4,#REF!)))))</f>
        <v>#REF!</v>
      </c>
      <c r="J94" s="17" t="e">
        <f t="shared" si="0"/>
        <v>#REF!</v>
      </c>
      <c r="K94" t="e">
        <f t="shared" si="1"/>
        <v>#REF!</v>
      </c>
    </row>
    <row r="95" spans="1:11" hidden="1">
      <c r="A95" s="8"/>
      <c r="H95" s="13" t="e">
        <f>IF(#REF!="",0,IF(#REF!="Very low",1,IF(#REF!="Low",2,IF(#REF!="Medium",3,IF(#REF!="High",4,F62)))))</f>
        <v>#REF!</v>
      </c>
      <c r="I95" s="13" t="e">
        <f>IF(#REF!="",0,IF(#REF!="Very low",1,IF(#REF!="Low",2,IF(#REF!="Medium",3,IF(#REF!="High",4,G62)))))</f>
        <v>#REF!</v>
      </c>
      <c r="J95" s="17" t="e">
        <f t="shared" si="0"/>
        <v>#REF!</v>
      </c>
      <c r="K95" t="e">
        <f t="shared" si="1"/>
        <v>#REF!</v>
      </c>
    </row>
    <row r="96" spans="1:11" hidden="1">
      <c r="A96" s="8"/>
    </row>
    <row r="97" hidden="1"/>
    <row r="98" hidden="1"/>
    <row r="99" hidden="1"/>
    <row r="133" ht="13.5" customHeight="1"/>
  </sheetData>
  <sheetProtection selectLockedCells="1"/>
  <mergeCells count="6">
    <mergeCell ref="D28:J28"/>
    <mergeCell ref="F12:J12"/>
    <mergeCell ref="F4:J4"/>
    <mergeCell ref="F6:J6"/>
    <mergeCell ref="F8:J8"/>
    <mergeCell ref="F10:J10"/>
  </mergeCells>
  <phoneticPr fontId="0" type="noConversion"/>
  <dataValidations disablePrompts="1" count="2">
    <dataValidation type="list" allowBlank="1" showInputMessage="1" showErrorMessage="1" sqref="F42:G49 F51:G61" xr:uid="{00000000-0002-0000-0000-000000000000}">
      <formula1>$F$76:$F$80</formula1>
    </dataValidation>
    <dataValidation type="list" allowBlank="1" showInputMessage="1" showErrorMessage="1" sqref="F50:G50" xr:uid="{00000000-0002-0000-0000-000001000000}">
      <formula1>$F$75:$F$80</formula1>
    </dataValidation>
  </dataValidations>
  <pageMargins left="0.74803149606299213" right="0.74803149606299213" top="1.4583333333333333" bottom="0.98425196850393704" header="0.51181102362204722" footer="0.51181102362204722"/>
  <pageSetup paperSize="8" orientation="landscape" r:id="rId1"/>
  <headerFooter alignWithMargins="0">
    <oddHeader>&amp;CGeneric Risk Assessment SR2008No13GRA v5.0&amp;R&amp;G</oddHeader>
    <oddFooter>Page &amp;P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25A868FC-E5ED-4E48-ADD1-D0184B1DA7EB}"/>
</file>

<file path=customXml/itemProps2.xml><?xml version="1.0" encoding="utf-8"?>
<ds:datastoreItem xmlns:ds="http://schemas.openxmlformats.org/officeDocument/2006/customXml" ds:itemID="{5AC1CCF2-F4AF-4928-8BAE-1D9D3950BD32}"/>
</file>

<file path=customXml/itemProps3.xml><?xml version="1.0" encoding="utf-8"?>
<ds:datastoreItem xmlns:ds="http://schemas.openxmlformats.org/officeDocument/2006/customXml" ds:itemID="{593FB5BC-26DA-4A12-8041-62F4E7F240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2008_No13</dc:title>
  <dc:subject/>
  <dc:creator/>
  <cp:keywords/>
  <dc:description>Issued July 2020</dc:description>
  <cp:lastModifiedBy>Spooncer, Aby</cp:lastModifiedBy>
  <cp:revision>1</cp:revision>
  <dcterms:created xsi:type="dcterms:W3CDTF">2020-07-02T09:53:48Z</dcterms:created>
  <dcterms:modified xsi:type="dcterms:W3CDTF">2024-12-18T16:44:08Z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0x010100FEFE5F54692E514CB2AEA097AE037329</vt:lpwstr>
  </property>
  <property fmtid="{D5CDD505-2E9C-101B-9397-08002B2CF9AE}" pid="3" name="MediaServiceImageTags">
    <vt:lpwstr/>
  </property>
</Properties>
</file>