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amamoore\Downloads\"/>
    </mc:Choice>
  </mc:AlternateContent>
  <xr:revisionPtr revIDLastSave="0" documentId="13_ncr:1_{3D1112BB-BB91-4A98-886B-81EF2785239A}" xr6:coauthVersionLast="47" xr6:coauthVersionMax="47" xr10:uidLastSave="{00000000-0000-0000-0000-000000000000}"/>
  <bookViews>
    <workbookView xWindow="-110" yWindow="-110" windowWidth="19420" windowHeight="10420" activeTab="3" xr2:uid="{72D67EA4-8C86-4A45-9B9C-3B73225989F3}"/>
  </bookViews>
  <sheets>
    <sheet name="Cover_Sheet" sheetId="2" r:id="rId1"/>
    <sheet name="Contents" sheetId="4" r:id="rId2"/>
    <sheet name="Notes" sheetId="3" r:id="rId3"/>
    <sheet name="Main_Table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D12" i="1"/>
  <c r="D13" i="1"/>
  <c r="F13" i="1"/>
  <c r="E13" i="1"/>
  <c r="G13" i="1"/>
  <c r="H13" i="1" s="1"/>
  <c r="D14" i="1"/>
  <c r="F14" i="1"/>
  <c r="E14" i="1"/>
  <c r="G14" i="1"/>
  <c r="H14" i="1" s="1"/>
  <c r="D15" i="1"/>
  <c r="F15" i="1"/>
  <c r="E15" i="1"/>
  <c r="G15" i="1"/>
  <c r="D16" i="1"/>
  <c r="F16" i="1"/>
  <c r="E16" i="1"/>
  <c r="G16" i="1"/>
  <c r="H16" i="1" s="1"/>
  <c r="D17" i="1"/>
  <c r="F17" i="1"/>
  <c r="E17" i="1"/>
  <c r="G17" i="1"/>
  <c r="D18" i="1"/>
  <c r="F18" i="1"/>
  <c r="E18" i="1"/>
  <c r="G18" i="1"/>
  <c r="H18" i="1" s="1"/>
  <c r="D19" i="1"/>
  <c r="F19" i="1"/>
  <c r="E19" i="1"/>
  <c r="G19" i="1"/>
  <c r="H19" i="1" s="1"/>
  <c r="D20" i="1"/>
  <c r="F20" i="1"/>
  <c r="E20" i="1"/>
  <c r="G20" i="1"/>
  <c r="H20" i="1" s="1"/>
  <c r="D21" i="1"/>
  <c r="F21" i="1"/>
  <c r="E21" i="1"/>
  <c r="G21" i="1"/>
  <c r="D22" i="1"/>
  <c r="F22" i="1"/>
  <c r="E22" i="1"/>
  <c r="G22" i="1"/>
  <c r="H22" i="1" s="1"/>
  <c r="D23" i="1"/>
  <c r="F23" i="1"/>
  <c r="E23" i="1"/>
  <c r="G23" i="1"/>
  <c r="H23" i="1" s="1"/>
  <c r="D24" i="1"/>
  <c r="F24" i="1"/>
  <c r="E24" i="1"/>
  <c r="G24" i="1"/>
  <c r="H24" i="1" s="1"/>
  <c r="D25" i="1"/>
  <c r="F25" i="1"/>
  <c r="E25" i="1"/>
  <c r="G25" i="1"/>
  <c r="E12" i="1"/>
  <c r="G12" i="1"/>
  <c r="C26" i="1"/>
  <c r="B26" i="1"/>
  <c r="F26" i="1"/>
  <c r="H17" i="1"/>
  <c r="H21" i="1"/>
  <c r="H25" i="1"/>
  <c r="H15" i="1"/>
  <c r="D26" i="1"/>
  <c r="H12" i="1"/>
  <c r="E26" i="1"/>
  <c r="G26" i="1" l="1"/>
  <c r="H26" i="1" s="1"/>
</calcChain>
</file>

<file path=xl/sharedStrings.xml><?xml version="1.0" encoding="utf-8"?>
<sst xmlns="http://schemas.openxmlformats.org/spreadsheetml/2006/main" count="118" uniqueCount="113">
  <si>
    <t>Contracts for Difference (CfD) payments and government funding of the Energy Price Guarantee in Winter 2022/23</t>
  </si>
  <si>
    <t>This is a one-off publication, explaining how the Contracts for Difference (CfD) scheme reduced the need for government funding of the Energy Price Guarantee (EPG) by £18 per household during the winter of 2022/23.</t>
  </si>
  <si>
    <t>Ofgem's price cap sets the maximum unit rate and standing charge for standard variable (default) tariffs for a typical household in Great Britain. The price cap methodology has a component to account for the impact of CfDs within the electricity wholesale cost allowance.</t>
  </si>
  <si>
    <t>The EPG was delivered through a payment by government to energy suppliers for the difference between the benchmark cost (the price cap) of buying and supplying the energy to their customers and the EPG. As such, over Winter 2022/23, the CfD component of the price cap reduced the difference between the EPG and the price cap, and thus the amount of government spending towards the EPG, by £18 per typical customer.</t>
  </si>
  <si>
    <t>This file calculates the impact of the CfD scheme on the price cap methodology using routinely published price cap data.</t>
  </si>
  <si>
    <t>Publication date</t>
  </si>
  <si>
    <t>Data period</t>
  </si>
  <si>
    <t>This file covers data from Q4 2022 and Q1 2023.</t>
  </si>
  <si>
    <t>Further information</t>
  </si>
  <si>
    <t>Some cells in the tables refer to notes which can be found in the notes worksheet. Note markers are presented in square brackets, for example [note 1].</t>
  </si>
  <si>
    <t>Links to published sources</t>
  </si>
  <si>
    <t>Ofgem price cap Q4 2022 announcement letter (opens in a new window)</t>
  </si>
  <si>
    <t>Ofgem price cap Q1 2023 announcement letter (opens in a new window)</t>
  </si>
  <si>
    <t>Ofgem's 'Wholesale cost allowance methodology (Annex 2)' (Excel file, opens in a new window)</t>
  </si>
  <si>
    <t>Contact details</t>
  </si>
  <si>
    <t>ContractsForDifference@energysecurity.gov.uk</t>
  </si>
  <si>
    <t>Contents</t>
  </si>
  <si>
    <t>This worksheet contains one table.</t>
  </si>
  <si>
    <t>This table includes a list of worksheets in this workbook with links to those worksheets.</t>
  </si>
  <si>
    <t>Worksheet description</t>
  </si>
  <si>
    <t>Link</t>
  </si>
  <si>
    <t>Cover sheet</t>
  </si>
  <si>
    <t>Cover_Sheet</t>
  </si>
  <si>
    <t>Contents table</t>
  </si>
  <si>
    <t>Notes to understand the data and method</t>
  </si>
  <si>
    <t>Notes</t>
  </si>
  <si>
    <t>Main tables showing the impact of the CfD scheme on the price cap</t>
  </si>
  <si>
    <t>Main_Tables</t>
  </si>
  <si>
    <t>The table contains descriptions of the steps used to estimate the impact of the CfD component of the price cap in Winter 2022/23 and the resulting impact on Government spending on the Energy Price Guarantee.</t>
  </si>
  <si>
    <t>Note</t>
  </si>
  <si>
    <t>Description</t>
  </si>
  <si>
    <t>Note 1</t>
  </si>
  <si>
    <t>Part A of Table 1 is populated with values taken directly from Ofgem's 'Wholesale cost allowance methodology (Annex 2)', showing the CfD allowance in the price cap in Q4 2022 and Q1 2023. The CfD component varies by region, but not by the payment method of the household. These values can be found in sheet '1a Wholesale allowance', cells Z85:AA98. See the link on the right.</t>
  </si>
  <si>
    <t>Ofgem's wholesale cost allowance methodology (annex 2) (Excel file, download)</t>
  </si>
  <si>
    <t>Note 2</t>
  </si>
  <si>
    <t>The price cap is calculated at the base consumption value of 3,100kWh of (single-rate) electricity. The price caps in winter 2022/23 were set in terms of a Typical Domestic Consumption Value (TDCV) of 2,900kWh, which represents the amount of electricity a typical household at the time consumed within a year. This adjustment from base to actual TDCVs is carried out in Part B of Table 1, which converts the figure in Part A by dividing by 3,100 and multiplying by 2,900.</t>
  </si>
  <si>
    <t>Note 3</t>
  </si>
  <si>
    <t>As the price cap is expressed in terms of costs per year starting in that quarter, the CfD component needs adjusting to represent the impact of the price cap for one quarter only. This is because the price cap is only valid for one quarter (3 months) until a new price cap comes into effect. Ofgem publish consumption weights which show the proportion of yearly electricity consumption consumed in each quarter. Applying the Q4 weight to the Q4 2022 price cap and the Q1 weight to the Q1 2023 price cap isolates the CfD impact on only those quarters, shown in Part C of Table 1.</t>
  </si>
  <si>
    <t>Note 4</t>
  </si>
  <si>
    <t>Winter 2022/23 covers Q4 2022 (October to December 2022) and Q1 2023 (January to March 2023). Adding together the quarterly amounts produces a total for Winter 2022/23.</t>
  </si>
  <si>
    <t>Note 5</t>
  </si>
  <si>
    <t>The inputs for Ofgem's price cap model are all on a regional basis. To generate GB average figures, a simple average of each of the 14 regions is taken.</t>
  </si>
  <si>
    <t>Note 6</t>
  </si>
  <si>
    <t>From 1 October 2022 to 30 June 2023, the Energy Price Guarantee (EPG) limited the prices paid by domestic electricity and gas customers below the price cap. This was delivered through a payment by government to energy suppliers for the difference between the benchmark cost of buying and supplying the energy to their customers (for which the average GB price cap for typical direct debit customers was used) and the EPG. The discount was applied equally and universally regardless of region or payment type to all variable rate tariffs. The same discount was applied to fixed rate / fixed term tariffs but with the addition of a floor price. As such, over Winter 2022/23, the CfD component of the price cap reduced the difference between the EPG and the price cap, and thus the amount of Government spending towards the EPG, by £18 per typical customer.</t>
  </si>
  <si>
    <t>Note 7</t>
  </si>
  <si>
    <t>The source of the quarterly consumption weights is 'Wholesale cost allowance methodology (Annex 2)' (in sheet '3b Demand', cells N29:N32). See the link on the right.</t>
  </si>
  <si>
    <t>Note 8</t>
  </si>
  <si>
    <t>This table stores the base Typical Domestic Consumption Value (TDCV) and the TDCV for electricity in winter 2022/23. The source of the base figure is from 'Wholesale cost allowance methodology (Annex 2)' (in sheet '3b Demand', cell C9). This can be accessed through the same link as in Note 1. The 2,900kWh figure was the TDCV Ofgem based the price cap on in winter 2022/23, as explained in Ofgem's TDCV decision letter. See the link on the right.</t>
  </si>
  <si>
    <t>Ofgem TDCV decision letter (pdf, download)</t>
  </si>
  <si>
    <t>Impact of Contracts for Difference (CfD) scheme on Ofgem's price cap in Winter 2022/23</t>
  </si>
  <si>
    <t>This worksheet contains three tables presented next to each other vertically. Table 1 presents the main results. Tables 2 and 3 contain parameters that are used in the calculations within Table 1.</t>
  </si>
  <si>
    <t>All figures are rounded to the nearest £ and in nominal terms. As a result, some numbers may appear to not sum correctly.</t>
  </si>
  <si>
    <t>Excluding VAT.</t>
  </si>
  <si>
    <t>TDCV refers to Typical Domestic Consumption Value, which is the amount Ofgem define a typical household uses in a year.</t>
  </si>
  <si>
    <t>A negative number represents a cost saving, i.e. a reduction in the price cap level.</t>
  </si>
  <si>
    <t>Table 1: Calculation of CfD impact on the price cap [note 1][note 2][note 3][note 4][note 5][note 6]</t>
  </si>
  <si>
    <t>Part A</t>
  </si>
  <si>
    <t>Part B</t>
  </si>
  <si>
    <t>Part C</t>
  </si>
  <si>
    <t>Part D</t>
  </si>
  <si>
    <t>Base model CfD value</t>
  </si>
  <si>
    <t>Consumption-adjusted CfD value</t>
  </si>
  <si>
    <t>Quarter-adjusted CfD value</t>
  </si>
  <si>
    <t>Quarter summation</t>
  </si>
  <si>
    <t>[note 1]</t>
  </si>
  <si>
    <t>[note 2]</t>
  </si>
  <si>
    <t>[note 3]</t>
  </si>
  <si>
    <t>[note 4]</t>
  </si>
  <si>
    <t>Region</t>
  </si>
  <si>
    <t>Q4 2022
(£/year, 3,100kWh TDCV)</t>
  </si>
  <si>
    <t>Q1 2023
(£/year, 3,100kWh TDCV)</t>
  </si>
  <si>
    <t>Q4 2022
(£/year, 2,900kWh TDCV)</t>
  </si>
  <si>
    <t>Q1 2023
(£/year, 2,900kWh TDCV)</t>
  </si>
  <si>
    <t>Q4 2022 (£/quarter, 2,900kWh TDCV)</t>
  </si>
  <si>
    <t>Q1 2023 (£/quarter, 2,900kWh TDCV)</t>
  </si>
  <si>
    <t>Winter 2022/23 (£/winter, 2,900kWh TDCV)</t>
  </si>
  <si>
    <t>Eastern</t>
  </si>
  <si>
    <t>East Midlands</t>
  </si>
  <si>
    <t>London</t>
  </si>
  <si>
    <t>N Wales and Mersey</t>
  </si>
  <si>
    <t>Midlands</t>
  </si>
  <si>
    <t>Northern</t>
  </si>
  <si>
    <t>North West</t>
  </si>
  <si>
    <t>Southern</t>
  </si>
  <si>
    <t>South East</t>
  </si>
  <si>
    <t>South Wales</t>
  </si>
  <si>
    <t>Southern Western</t>
  </si>
  <si>
    <t>Yorkshire</t>
  </si>
  <si>
    <t>Southern Scotland</t>
  </si>
  <si>
    <t>Northern Scotland</t>
  </si>
  <si>
    <t>GB average [note 5][note 6]</t>
  </si>
  <si>
    <t>Table 2: Consumption weight parameters for the calculations in Table 1 [note 7]</t>
  </si>
  <si>
    <t>Quarter</t>
  </si>
  <si>
    <t>Consumption weight</t>
  </si>
  <si>
    <t>Q1</t>
  </si>
  <si>
    <t>Q2</t>
  </si>
  <si>
    <t>Q3</t>
  </si>
  <si>
    <t>Q4</t>
  </si>
  <si>
    <t>Table 3: Electricity Typical Domestic Consumption Values (TDCVs) per year for the calculations in Table 1 [note 8]</t>
  </si>
  <si>
    <t>Which TDCV?</t>
  </si>
  <si>
    <t>Electricity (kWh)</t>
  </si>
  <si>
    <t>Base: per year</t>
  </si>
  <si>
    <t>Winter 2022/23 value: per year</t>
  </si>
  <si>
    <t>Methodology:</t>
  </si>
  <si>
    <r>
      <t xml:space="preserve">Ofgem calculate the CfD allowance for each price cap for each region, shown in </t>
    </r>
    <r>
      <rPr>
        <b/>
        <sz val="12"/>
        <color theme="1"/>
        <rFont val="Arial"/>
        <family val="2"/>
      </rPr>
      <t>Table 1</t>
    </r>
  </si>
  <si>
    <t>Ofgem's base price cap model uses typical consumption of 3,100kWh of electricity (single-rate i.e. not economy 7) a year</t>
  </si>
  <si>
    <r>
      <t>During 2022/23 Ofgem defined a typical household as using 2,900kWh of electricity a year, hence an adjustment is needed (</t>
    </r>
    <r>
      <rPr>
        <b/>
        <sz val="12"/>
        <color theme="1"/>
        <rFont val="Arial"/>
        <family val="2"/>
      </rPr>
      <t>Table 2</t>
    </r>
    <r>
      <rPr>
        <sz val="12"/>
        <color theme="1"/>
        <rFont val="Arial"/>
        <family val="2"/>
      </rPr>
      <t>)</t>
    </r>
  </si>
  <si>
    <t>The price cap sets out the expected cost to a supplier of each component over a year, but price caps are only in effect for 3 months</t>
  </si>
  <si>
    <t>Ofgem have quarterly demand weights which set out the proportion of typical yearly consumption that occurs in each quarter</t>
  </si>
  <si>
    <r>
      <t>Multiplying the quarterly CfD component in each cap by the electricity demand weight gives the CfD component for a typical bill in each quarter (</t>
    </r>
    <r>
      <rPr>
        <b/>
        <sz val="12"/>
        <color theme="1"/>
        <rFont val="Arial"/>
        <family val="2"/>
      </rPr>
      <t>Table 3</t>
    </r>
    <r>
      <rPr>
        <sz val="12"/>
        <color theme="1"/>
        <rFont val="Arial"/>
        <family val="2"/>
      </rPr>
      <t>)</t>
    </r>
  </si>
  <si>
    <r>
      <t>Summing Q4 2022 and Q1 2023 gives the Winter 22/23 amount that the CfD component contributed to the price cap (</t>
    </r>
    <r>
      <rPr>
        <b/>
        <sz val="12"/>
        <color theme="1"/>
        <rFont val="Arial"/>
        <family val="2"/>
      </rPr>
      <t>Table 4</t>
    </r>
    <r>
      <rPr>
        <sz val="12"/>
        <color theme="1"/>
        <rFont val="Arial"/>
        <family val="2"/>
      </rPr>
      <t>)</t>
    </r>
  </si>
  <si>
    <t>Note: excludes VAT</t>
  </si>
  <si>
    <t>This file was published on 22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</si>
</sst>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_-[$€-2]* #,##0.00_-;\-[$€-2]* #,##0.00_-;_-[$€-2]* &quot;-&quot;??_-"/>
    <numFmt numFmtId="166" formatCode="0.0%"/>
    <numFmt numFmtId="167" formatCode="&quot;£&quot;#,##0"/>
    <numFmt numFmtId="168" formatCode="_-* #,##0_-;\-* #,##0_-;_-* &quot;-&quot;??_-;_-@_-"/>
  </numFmts>
  <fonts count="18" x14ac:knownFonts="1">
    <font>
      <sz val="11"/>
      <color theme="1"/>
      <name val="Aptos Narrow"/>
      <family val="2"/>
      <scheme val="minor"/>
    </font>
    <font>
      <sz val="10"/>
      <name val="Arial"/>
      <family val="2"/>
    </font>
    <font>
      <u/>
      <sz val="11"/>
      <color theme="10"/>
      <name val="Aptos Narrow"/>
      <family val="2"/>
      <scheme val="minor"/>
    </font>
    <font>
      <sz val="11"/>
      <color theme="1"/>
      <name val="Aptos Narrow"/>
      <family val="2"/>
      <scheme val="minor"/>
    </font>
    <font>
      <b/>
      <sz val="12"/>
      <color theme="1"/>
      <name val="Arial"/>
      <family val="2"/>
    </font>
    <font>
      <sz val="12"/>
      <color theme="1"/>
      <name val="Arial"/>
      <family val="2"/>
    </font>
    <font>
      <u/>
      <sz val="12"/>
      <color theme="10"/>
      <name val="Arial"/>
      <family val="2"/>
    </font>
    <font>
      <b/>
      <sz val="12"/>
      <color rgb="FF000000"/>
      <name val="Arial"/>
      <family val="2"/>
    </font>
    <font>
      <sz val="8"/>
      <name val="Aptos Narrow"/>
      <family val="2"/>
      <scheme val="minor"/>
    </font>
    <font>
      <b/>
      <sz val="14"/>
      <color theme="1"/>
      <name val="Arial"/>
      <family val="2"/>
    </font>
    <font>
      <b/>
      <sz val="12"/>
      <name val="Arial"/>
      <family val="2"/>
    </font>
    <font>
      <sz val="18"/>
      <color theme="1"/>
      <name val="Arial"/>
      <family val="2"/>
    </font>
    <font>
      <sz val="12"/>
      <name val="Arial"/>
      <family val="2"/>
    </font>
    <font>
      <u/>
      <sz val="12"/>
      <color theme="3" tint="0.249977111117893"/>
      <name val="Arial"/>
      <family val="2"/>
    </font>
    <font>
      <b/>
      <sz val="15"/>
      <color theme="3"/>
      <name val="Aptos Narrow"/>
      <family val="2"/>
      <scheme val="minor"/>
    </font>
    <font>
      <b/>
      <sz val="18"/>
      <name val="Arial"/>
      <family val="2"/>
    </font>
    <font>
      <sz val="12"/>
      <color rgb="FF000000"/>
      <name val="Arial"/>
      <family val="2"/>
    </font>
    <font>
      <b/>
      <sz val="16"/>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ck">
        <color theme="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s>
  <cellStyleXfs count="6">
    <xf numFmtId="0" fontId="0" fillId="0" borderId="0"/>
    <xf numFmtId="165"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4" fillId="0" borderId="29" applyNumberFormat="0" applyFill="0" applyAlignment="0" applyProtection="0"/>
  </cellStyleXfs>
  <cellXfs count="63">
    <xf numFmtId="0" fontId="0" fillId="0" borderId="0" xfId="0"/>
    <xf numFmtId="0" fontId="4" fillId="2" borderId="0" xfId="0" applyFont="1" applyFill="1"/>
    <xf numFmtId="0" fontId="5" fillId="2" borderId="0" xfId="0" applyFont="1" applyFill="1"/>
    <xf numFmtId="0" fontId="5" fillId="2" borderId="1" xfId="0" applyFont="1" applyFill="1" applyBorder="1"/>
    <xf numFmtId="0" fontId="6" fillId="2" borderId="0" xfId="2" applyFont="1" applyFill="1"/>
    <xf numFmtId="164" fontId="5" fillId="2" borderId="0" xfId="0" applyNumberFormat="1" applyFont="1" applyFill="1"/>
    <xf numFmtId="0" fontId="5" fillId="2" borderId="3" xfId="0" applyFont="1" applyFill="1" applyBorder="1"/>
    <xf numFmtId="167" fontId="5" fillId="2" borderId="10" xfId="0" applyNumberFormat="1" applyFont="1" applyFill="1" applyBorder="1"/>
    <xf numFmtId="0" fontId="5" fillId="2" borderId="0" xfId="0" applyFont="1" applyFill="1" applyAlignment="1">
      <alignment wrapText="1"/>
    </xf>
    <xf numFmtId="0" fontId="6" fillId="2" borderId="0" xfId="2" applyFont="1" applyFill="1" applyBorder="1"/>
    <xf numFmtId="0" fontId="9" fillId="2" borderId="0" xfId="0" applyFont="1" applyFill="1"/>
    <xf numFmtId="0" fontId="9" fillId="2" borderId="0" xfId="0" applyFont="1" applyFill="1" applyAlignment="1">
      <alignment wrapText="1"/>
    </xf>
    <xf numFmtId="0" fontId="4" fillId="2" borderId="5" xfId="0" applyFont="1" applyFill="1" applyBorder="1"/>
    <xf numFmtId="166" fontId="7" fillId="2" borderId="12" xfId="1" applyNumberFormat="1" applyFont="1" applyFill="1" applyBorder="1" applyAlignment="1">
      <alignment horizontal="left"/>
    </xf>
    <xf numFmtId="0" fontId="5" fillId="2" borderId="15" xfId="0" applyFont="1" applyFill="1" applyBorder="1"/>
    <xf numFmtId="0" fontId="10" fillId="2" borderId="17" xfId="0" applyFont="1" applyFill="1" applyBorder="1"/>
    <xf numFmtId="166" fontId="7" fillId="2" borderId="14" xfId="1" applyNumberFormat="1" applyFont="1" applyFill="1" applyBorder="1" applyAlignment="1">
      <alignment horizontal="left"/>
    </xf>
    <xf numFmtId="0" fontId="5" fillId="2" borderId="17" xfId="0" quotePrefix="1" applyFont="1" applyFill="1" applyBorder="1"/>
    <xf numFmtId="167" fontId="5" fillId="2" borderId="11" xfId="0" applyNumberFormat="1" applyFont="1" applyFill="1" applyBorder="1"/>
    <xf numFmtId="0" fontId="5" fillId="2" borderId="18" xfId="0" applyFont="1" applyFill="1" applyBorder="1"/>
    <xf numFmtId="0" fontId="5" fillId="2" borderId="19" xfId="0" applyFont="1" applyFill="1" applyBorder="1"/>
    <xf numFmtId="0" fontId="5" fillId="2" borderId="20" xfId="0" applyFont="1" applyFill="1" applyBorder="1"/>
    <xf numFmtId="0" fontId="5" fillId="2" borderId="21" xfId="0" applyFont="1" applyFill="1" applyBorder="1"/>
    <xf numFmtId="167" fontId="5" fillId="2" borderId="9" xfId="0" applyNumberFormat="1" applyFont="1" applyFill="1" applyBorder="1"/>
    <xf numFmtId="0" fontId="4" fillId="2" borderId="22" xfId="0" applyFont="1" applyFill="1" applyBorder="1"/>
    <xf numFmtId="0" fontId="4" fillId="2" borderId="18" xfId="0" applyFont="1" applyFill="1" applyBorder="1"/>
    <xf numFmtId="0" fontId="5" fillId="2" borderId="16" xfId="0" applyFont="1" applyFill="1" applyBorder="1"/>
    <xf numFmtId="0" fontId="4" fillId="2" borderId="23" xfId="0" applyFont="1" applyFill="1" applyBorder="1"/>
    <xf numFmtId="0" fontId="5" fillId="2" borderId="24" xfId="0" applyFont="1" applyFill="1" applyBorder="1"/>
    <xf numFmtId="0" fontId="5" fillId="2" borderId="25" xfId="0" applyFont="1" applyFill="1" applyBorder="1"/>
    <xf numFmtId="167" fontId="5" fillId="2" borderId="26" xfId="0" applyNumberFormat="1" applyFont="1" applyFill="1" applyBorder="1"/>
    <xf numFmtId="167" fontId="5" fillId="2" borderId="27" xfId="0" applyNumberFormat="1" applyFont="1" applyFill="1" applyBorder="1"/>
    <xf numFmtId="167" fontId="5" fillId="2" borderId="7" xfId="0" applyNumberFormat="1" applyFont="1" applyFill="1" applyBorder="1"/>
    <xf numFmtId="167" fontId="5" fillId="2" borderId="3" xfId="0" applyNumberFormat="1" applyFont="1" applyFill="1" applyBorder="1"/>
    <xf numFmtId="167" fontId="5" fillId="2" borderId="28" xfId="0" applyNumberFormat="1" applyFont="1" applyFill="1" applyBorder="1"/>
    <xf numFmtId="0" fontId="11" fillId="2" borderId="0" xfId="0" applyFont="1" applyFill="1"/>
    <xf numFmtId="0" fontId="5" fillId="2" borderId="11" xfId="0" applyFont="1" applyFill="1" applyBorder="1"/>
    <xf numFmtId="10" fontId="5" fillId="2" borderId="13" xfId="3" applyNumberFormat="1" applyFont="1" applyFill="1" applyBorder="1"/>
    <xf numFmtId="0" fontId="4" fillId="2" borderId="4" xfId="0" applyFont="1" applyFill="1" applyBorder="1" applyAlignment="1">
      <alignment wrapText="1"/>
    </xf>
    <xf numFmtId="10" fontId="5" fillId="2" borderId="2" xfId="3" applyNumberFormat="1" applyFont="1" applyFill="1" applyBorder="1"/>
    <xf numFmtId="168" fontId="5" fillId="2" borderId="13" xfId="4" applyNumberFormat="1" applyFont="1" applyFill="1" applyBorder="1"/>
    <xf numFmtId="168" fontId="5" fillId="2" borderId="2" xfId="4" applyNumberFormat="1" applyFont="1" applyFill="1" applyBorder="1"/>
    <xf numFmtId="0" fontId="12" fillId="2" borderId="5" xfId="0" applyFont="1" applyFill="1" applyBorder="1"/>
    <xf numFmtId="0" fontId="12" fillId="2" borderId="4" xfId="0" applyFont="1" applyFill="1" applyBorder="1"/>
    <xf numFmtId="0" fontId="9" fillId="2" borderId="0" xfId="0" quotePrefix="1" applyFont="1" applyFill="1"/>
    <xf numFmtId="0" fontId="13" fillId="2" borderId="0" xfId="2" applyFont="1" applyFill="1" applyAlignment="1">
      <alignment wrapText="1"/>
    </xf>
    <xf numFmtId="0" fontId="10" fillId="2" borderId="8" xfId="0" applyFont="1" applyFill="1" applyBorder="1" applyAlignment="1">
      <alignment horizontal="left" wrapText="1"/>
    </xf>
    <xf numFmtId="0" fontId="10" fillId="2" borderId="6" xfId="0" applyFont="1" applyFill="1" applyBorder="1" applyAlignment="1">
      <alignment horizontal="left" wrapText="1"/>
    </xf>
    <xf numFmtId="0" fontId="10" fillId="2" borderId="5" xfId="0" applyFont="1" applyFill="1" applyBorder="1" applyAlignment="1">
      <alignment horizontal="left" wrapText="1"/>
    </xf>
    <xf numFmtId="0" fontId="10" fillId="2" borderId="25" xfId="0" applyFont="1" applyFill="1" applyBorder="1" applyAlignment="1">
      <alignment horizontal="left" wrapText="1"/>
    </xf>
    <xf numFmtId="0" fontId="15" fillId="2" borderId="0" xfId="5" applyFont="1" applyFill="1" applyBorder="1"/>
    <xf numFmtId="0" fontId="13" fillId="2" borderId="0" xfId="2" applyFont="1" applyFill="1"/>
    <xf numFmtId="166" fontId="16" fillId="2" borderId="22" xfId="1" applyNumberFormat="1" applyFont="1" applyFill="1" applyBorder="1" applyAlignment="1">
      <alignment horizontal="left"/>
    </xf>
    <xf numFmtId="167" fontId="5" fillId="2" borderId="22" xfId="0" applyNumberFormat="1" applyFont="1" applyFill="1" applyBorder="1"/>
    <xf numFmtId="166" fontId="7" fillId="2" borderId="18" xfId="1" applyNumberFormat="1" applyFont="1" applyFill="1" applyBorder="1" applyAlignment="1">
      <alignment horizontal="left"/>
    </xf>
    <xf numFmtId="167" fontId="4" fillId="2" borderId="30" xfId="0" applyNumberFormat="1" applyFont="1" applyFill="1" applyBorder="1"/>
    <xf numFmtId="167" fontId="4" fillId="2" borderId="31" xfId="0" applyNumberFormat="1" applyFont="1" applyFill="1" applyBorder="1"/>
    <xf numFmtId="167" fontId="4" fillId="2" borderId="32" xfId="0" applyNumberFormat="1" applyFont="1" applyFill="1" applyBorder="1"/>
    <xf numFmtId="167" fontId="4" fillId="2" borderId="23" xfId="0" applyNumberFormat="1" applyFont="1" applyFill="1" applyBorder="1"/>
    <xf numFmtId="0" fontId="12" fillId="2" borderId="0" xfId="0" applyFont="1" applyFill="1"/>
    <xf numFmtId="0" fontId="12" fillId="2" borderId="0" xfId="0" applyFont="1" applyFill="1" applyAlignment="1">
      <alignment wrapText="1"/>
    </xf>
    <xf numFmtId="0" fontId="10" fillId="2" borderId="0" xfId="0" applyFont="1" applyFill="1"/>
    <xf numFmtId="0" fontId="17" fillId="2" borderId="0" xfId="5" applyFont="1" applyFill="1" applyBorder="1" applyAlignment="1">
      <alignment wrapText="1"/>
    </xf>
  </cellXfs>
  <cellStyles count="6">
    <cellStyle name="Comma" xfId="4" builtinId="3"/>
    <cellStyle name="Heading 1" xfId="5" builtinId="16"/>
    <cellStyle name="Hyperlink" xfId="2" builtinId="8"/>
    <cellStyle name="Normal" xfId="0" builtinId="0"/>
    <cellStyle name="Normal 10 2" xfId="1" xr:uid="{5DF9302E-4329-495D-B30E-824EE854352D}"/>
    <cellStyle name="Per cent" xfId="3" builtinId="5"/>
  </cellStyles>
  <dxfs count="30">
    <dxf>
      <font>
        <b val="0"/>
        <i val="0"/>
        <strike val="0"/>
        <condense val="0"/>
        <extend val="0"/>
        <outline val="0"/>
        <shadow val="0"/>
        <u val="none"/>
        <vertAlign val="baseline"/>
        <sz val="12"/>
        <color theme="1"/>
        <name val="Arial"/>
        <family val="2"/>
        <scheme val="none"/>
      </font>
      <numFmt numFmtId="168" formatCode="_-* #,##0_-;\-* #,##0_-;_-* &quot;-&quot;??_-;_-@_-"/>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4" formatCode="0.00%"/>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7" formatCode="&quot;£&quot;#,##0"/>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family val="2"/>
        <scheme val="none"/>
      </font>
      <numFmt numFmtId="166" formatCode="0.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ertAlign val="baseline"/>
        <sz val="12"/>
        <color theme="3" tint="0.249977111117893"/>
        <name val="Arial"/>
        <family val="2"/>
        <scheme val="none"/>
      </font>
      <fill>
        <patternFill patternType="solid">
          <fgColor indexed="64"/>
          <bgColor theme="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2C9BC1-F129-4F45-A1EF-B087D2B8FA35}" name="Table3" displayName="Table3" ref="A4:B8" totalsRowShown="0">
  <autoFilter ref="A4:B8" xr:uid="{C82C9BC1-F129-4F45-A1EF-B087D2B8FA35}"/>
  <tableColumns count="2">
    <tableColumn id="1" xr3:uid="{EE40D91B-3A80-4D59-B729-159432BB4412}" name="Worksheet description" dataDxfId="29"/>
    <tableColumn id="2" xr3:uid="{9264A36C-73AC-4E49-A050-03B54329071B}" name="Link" dataDxfId="2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EB6531-ABEB-49F5-9A5E-8C0B2A259C86}" name="Notes_table" displayName="Notes_table" ref="A4:C12" totalsRowShown="0" headerRowDxfId="27">
  <autoFilter ref="A4:C12" xr:uid="{C8EB6531-ABEB-49F5-9A5E-8C0B2A259C86}">
    <filterColumn colId="0" hiddenButton="1"/>
    <filterColumn colId="1" hiddenButton="1"/>
    <filterColumn colId="2" hiddenButton="1"/>
  </autoFilter>
  <tableColumns count="3">
    <tableColumn id="1" xr3:uid="{265A4FF7-E6B3-4082-8229-5FC83C6EBAAB}" name="Note" dataDxfId="26"/>
    <tableColumn id="2" xr3:uid="{C4D0FE21-931C-4A97-B7B7-E3F8D8C6E4C9}" name="Description" dataDxfId="25"/>
    <tableColumn id="3" xr3:uid="{39DD299A-794C-4609-AC3D-131190342C84}" name="Link"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FEDA72-8484-4704-B7AA-84A608DF3A7C}" name="CfD_impact_calc" displayName="CfD_impact_calc" ref="A11:H26" totalsRowShown="0" headerRowDxfId="23" dataDxfId="21" headerRowBorderDxfId="22" tableBorderDxfId="20" totalsRowBorderDxfId="19">
  <autoFilter ref="A11:H26" xr:uid="{A4FEDA72-8484-4704-B7AA-84A608DF3A7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910BF61-FC9F-4668-9FA1-A159C492CD69}" name="Region" dataDxfId="18" dataCellStyle="Normal 10 2"/>
    <tableColumn id="2" xr3:uid="{78B4E355-6349-453E-B811-D9FF90179F41}" name="Q4 2022_x000a_(£/year, 3,100kWh TDCV)" dataDxfId="17"/>
    <tableColumn id="3" xr3:uid="{8E43A9BE-F476-4813-9B72-4C3C2270CDFC}" name="Q1 2023_x000a_(£/year, 3,100kWh TDCV)" dataDxfId="16"/>
    <tableColumn id="4" xr3:uid="{5F691509-6F91-4C10-8278-B9021303A65D}" name="Q4 2022_x000a_(£/year, 2,900kWh TDCV)" dataDxfId="15"/>
    <tableColumn id="5" xr3:uid="{1E636675-2347-43C3-978D-96D7279CAA88}" name="Q1 2023_x000a_(£/year, 2,900kWh TDCV)" dataDxfId="14"/>
    <tableColumn id="6" xr3:uid="{780AA4A6-DAB4-4147-AAE7-73B2A9CED6DC}" name="Q4 2022 (£/quarter, 2,900kWh TDCV)" dataDxfId="13"/>
    <tableColumn id="7" xr3:uid="{BD425A0A-183C-47F0-9E1C-254AFBEBE457}" name="Q1 2023 (£/quarter, 2,900kWh TDCV)" dataDxfId="12"/>
    <tableColumn id="8" xr3:uid="{D19C5688-1162-434A-BC0E-62156DB82C1C}" name="Winter 2022/23 (£/winter, 2,900kWh TDCV)" dataDxfId="11">
      <calculatedColumnFormula>SUM(F12:G12)</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E31003-7F3F-4656-9175-B455D44DBA25}" name="Consumption_weights" displayName="Consumption_weights" ref="A28:B33" totalsRowShown="0" headerRowBorderDxfId="10" tableBorderDxfId="9" totalsRowBorderDxfId="8">
  <autoFilter ref="A28:B33" xr:uid="{5AE31003-7F3F-4656-9175-B455D44DBA25}">
    <filterColumn colId="0" hiddenButton="1"/>
    <filterColumn colId="1" hiddenButton="1"/>
  </autoFilter>
  <tableColumns count="2">
    <tableColumn id="1" xr3:uid="{4FCF45D8-BE89-4C54-BBB1-D42D79B29F73}" name="Quarter" dataDxfId="7"/>
    <tableColumn id="2" xr3:uid="{88139E6F-9C55-4EE8-BD9D-9961528986DB}" name="Consumption weight" dataDxfId="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D3ABB9-FBD1-4700-B27C-11D1C76208FB}" name="TDCV_table" displayName="TDCV_table" ref="A34:B36" totalsRowShown="0" headerRowDxfId="5" headerRowBorderDxfId="4" tableBorderDxfId="3" totalsRowBorderDxfId="2">
  <autoFilter ref="A34:B36" xr:uid="{BED3ABB9-FBD1-4700-B27C-11D1C76208FB}">
    <filterColumn colId="0" hiddenButton="1"/>
    <filterColumn colId="1" hiddenButton="1"/>
  </autoFilter>
  <tableColumns count="2">
    <tableColumn id="1" xr3:uid="{78FAA6D3-5066-4939-9DD4-77969D975F3E}" name="Which TDCV?" dataDxfId="1"/>
    <tableColumn id="2" xr3:uid="{0592C249-C1C1-4CDA-A6B8-788B07D78830}" name="Electricity (kWh)"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sites/default/files/2022-11/Default%20Tariff%20Cap%20Letter%20for%201%20January%202023.pdf" TargetMode="External"/><Relationship Id="rId2" Type="http://schemas.openxmlformats.org/officeDocument/2006/relationships/hyperlink" Target="https://www.ofgem.gov.uk/sites/default/files/2022-08/Default%20tariff%20cap%20letter.pdf" TargetMode="External"/><Relationship Id="rId1" Type="http://schemas.openxmlformats.org/officeDocument/2006/relationships/hyperlink" Target="mailto:ContractsForDifference@energysecurity.gov.uk" TargetMode="External"/><Relationship Id="rId4" Type="http://schemas.openxmlformats.org/officeDocument/2006/relationships/hyperlink" Target="https://www.ofgem.gov.uk/sites/default/files/2024-08/Annex%202%20_-_Wholesale_%20cost_allowance_methodology_v1.22.xlsx"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ofgem.gov.uk/sites/default/files/2023-05/TDCV%202023%20Decision%20Letter.pdf" TargetMode="External"/><Relationship Id="rId2" Type="http://schemas.openxmlformats.org/officeDocument/2006/relationships/hyperlink" Target="https://www.ofgem.gov.uk/sites/default/files/2024-08/Annex%202%20_-_Wholesale_%20cost_allowance_methodology_v1.22.xlsx" TargetMode="External"/><Relationship Id="rId1" Type="http://schemas.openxmlformats.org/officeDocument/2006/relationships/hyperlink" Target="https://www.ofgem.gov.uk/sites/default/files/2024-08/Annex%202%20_-_Wholesale_%20cost_allowance_methodology_v1.22.xlsx"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2D4B-4728-4811-8B29-2C2C7E6EB775}">
  <dimension ref="A1:A21"/>
  <sheetViews>
    <sheetView topLeftCell="A8" workbookViewId="0">
      <selection activeCell="A7" sqref="A7"/>
    </sheetView>
  </sheetViews>
  <sheetFormatPr defaultColWidth="8.81640625" defaultRowHeight="15.5" x14ac:dyDescent="0.35"/>
  <cols>
    <col min="1" max="1" width="101.1796875" style="2" customWidth="1"/>
    <col min="2" max="2" width="29.81640625" style="2" customWidth="1"/>
    <col min="3" max="16384" width="8.81640625" style="2"/>
  </cols>
  <sheetData>
    <row r="1" spans="1:1" ht="47.5" customHeight="1" x14ac:dyDescent="0.4">
      <c r="A1" s="62" t="s">
        <v>0</v>
      </c>
    </row>
    <row r="2" spans="1:1" ht="46.5" x14ac:dyDescent="0.35">
      <c r="A2" s="8" t="s">
        <v>1</v>
      </c>
    </row>
    <row r="3" spans="1:1" ht="46.5" x14ac:dyDescent="0.35">
      <c r="A3" s="8" t="s">
        <v>2</v>
      </c>
    </row>
    <row r="4" spans="1:1" ht="77.25" customHeight="1" x14ac:dyDescent="0.35">
      <c r="A4" s="8" t="s">
        <v>3</v>
      </c>
    </row>
    <row r="5" spans="1:1" ht="35.15" customHeight="1" x14ac:dyDescent="0.35">
      <c r="A5" s="8" t="s">
        <v>4</v>
      </c>
    </row>
    <row r="6" spans="1:1" ht="29.5" customHeight="1" x14ac:dyDescent="0.4">
      <c r="A6" s="11" t="s">
        <v>5</v>
      </c>
    </row>
    <row r="7" spans="1:1" x14ac:dyDescent="0.35">
      <c r="A7" s="8" t="s">
        <v>112</v>
      </c>
    </row>
    <row r="8" spans="1:1" ht="29.5" customHeight="1" x14ac:dyDescent="0.4">
      <c r="A8" s="10" t="s">
        <v>6</v>
      </c>
    </row>
    <row r="9" spans="1:1" x14ac:dyDescent="0.35">
      <c r="A9" s="8" t="s">
        <v>7</v>
      </c>
    </row>
    <row r="10" spans="1:1" ht="30.65" customHeight="1" x14ac:dyDescent="0.4">
      <c r="A10" s="10" t="s">
        <v>8</v>
      </c>
    </row>
    <row r="11" spans="1:1" ht="31" x14ac:dyDescent="0.35">
      <c r="A11" s="8" t="s">
        <v>9</v>
      </c>
    </row>
    <row r="12" spans="1:1" ht="30.65" customHeight="1" x14ac:dyDescent="0.4">
      <c r="A12" s="10" t="s">
        <v>10</v>
      </c>
    </row>
    <row r="13" spans="1:1" x14ac:dyDescent="0.35">
      <c r="A13" s="51" t="s">
        <v>11</v>
      </c>
    </row>
    <row r="14" spans="1:1" x14ac:dyDescent="0.35">
      <c r="A14" s="51" t="s">
        <v>12</v>
      </c>
    </row>
    <row r="15" spans="1:1" x14ac:dyDescent="0.35">
      <c r="A15" s="51" t="s">
        <v>13</v>
      </c>
    </row>
    <row r="16" spans="1:1" ht="30" customHeight="1" x14ac:dyDescent="0.4">
      <c r="A16" s="44" t="s">
        <v>14</v>
      </c>
    </row>
    <row r="17" spans="1:1" x14ac:dyDescent="0.35">
      <c r="A17" s="51" t="s">
        <v>15</v>
      </c>
    </row>
    <row r="20" spans="1:1" x14ac:dyDescent="0.35">
      <c r="A20" s="1"/>
    </row>
    <row r="21" spans="1:1" x14ac:dyDescent="0.35">
      <c r="A21" s="4"/>
    </row>
  </sheetData>
  <hyperlinks>
    <hyperlink ref="A17" r:id="rId1" xr:uid="{A062E98F-276F-4D35-BC90-CED82DFF885D}"/>
    <hyperlink ref="A13" r:id="rId2" display="K" xr:uid="{0F5D67A7-C94F-4068-92BD-167F12D3E9B2}"/>
    <hyperlink ref="A14" r:id="rId3" xr:uid="{20DEF9FC-8B14-4355-9944-972F515CEAC8}"/>
    <hyperlink ref="A15" r:id="rId4" display="g" xr:uid="{E4E7116C-F794-4C90-87E9-F0ECFF0163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2D309-91AF-4325-9CA3-460308F21F7B}">
  <dimension ref="A1:B8"/>
  <sheetViews>
    <sheetView workbookViewId="0"/>
  </sheetViews>
  <sheetFormatPr defaultColWidth="8.81640625" defaultRowHeight="15.5" x14ac:dyDescent="0.35"/>
  <cols>
    <col min="1" max="1" width="69.1796875" style="2" customWidth="1"/>
    <col min="2" max="2" width="15.1796875" style="2" customWidth="1"/>
    <col min="3" max="16384" width="8.81640625" style="2"/>
  </cols>
  <sheetData>
    <row r="1" spans="1:2" ht="30.65" customHeight="1" x14ac:dyDescent="0.5">
      <c r="A1" s="50" t="s">
        <v>16</v>
      </c>
    </row>
    <row r="2" spans="1:2" x14ac:dyDescent="0.35">
      <c r="A2" s="2" t="s">
        <v>17</v>
      </c>
    </row>
    <row r="3" spans="1:2" x14ac:dyDescent="0.35">
      <c r="A3" s="2" t="s">
        <v>18</v>
      </c>
    </row>
    <row r="4" spans="1:2" ht="30.65" customHeight="1" x14ac:dyDescent="0.4">
      <c r="A4" s="10" t="s">
        <v>19</v>
      </c>
      <c r="B4" s="1" t="s">
        <v>20</v>
      </c>
    </row>
    <row r="5" spans="1:2" x14ac:dyDescent="0.35">
      <c r="A5" s="2" t="s">
        <v>21</v>
      </c>
      <c r="B5" s="51" t="s">
        <v>22</v>
      </c>
    </row>
    <row r="6" spans="1:2" x14ac:dyDescent="0.35">
      <c r="A6" s="2" t="s">
        <v>23</v>
      </c>
      <c r="B6" s="51" t="s">
        <v>16</v>
      </c>
    </row>
    <row r="7" spans="1:2" x14ac:dyDescent="0.35">
      <c r="A7" s="2" t="s">
        <v>24</v>
      </c>
      <c r="B7" s="51" t="s">
        <v>25</v>
      </c>
    </row>
    <row r="8" spans="1:2" x14ac:dyDescent="0.35">
      <c r="A8" s="2" t="s">
        <v>26</v>
      </c>
      <c r="B8" s="51" t="s">
        <v>27</v>
      </c>
    </row>
  </sheetData>
  <hyperlinks>
    <hyperlink ref="B5" location="'Cover Sheet'!A1" display="Cover Sheet" xr:uid="{EC948F1D-8B56-4FE9-95E8-D2619A22F04B}"/>
    <hyperlink ref="B6" location="Contents!A1" display="Contents" xr:uid="{3E0A35A3-842D-4007-9573-0C021146DC40}"/>
    <hyperlink ref="B7" location="Notes!A1" display="Notes" xr:uid="{8492AB77-5640-4D34-840B-AFAF3D246388}"/>
    <hyperlink ref="B8" location="'Main Tables'!A1" display="Main Tables" xr:uid="{5F8042B3-9ED3-43F8-BF1F-41CADC3B6F62}"/>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92BC-1D95-4D31-B22E-BAAD6A1EA14F}">
  <dimension ref="A1:C12"/>
  <sheetViews>
    <sheetView workbookViewId="0"/>
  </sheetViews>
  <sheetFormatPr defaultColWidth="8.81640625" defaultRowHeight="15.5" x14ac:dyDescent="0.35"/>
  <cols>
    <col min="1" max="1" width="22.453125" style="2" customWidth="1"/>
    <col min="2" max="2" width="117.1796875" style="2" customWidth="1"/>
    <col min="3" max="3" width="60.1796875" style="2" customWidth="1"/>
    <col min="4" max="16384" width="8.81640625" style="2"/>
  </cols>
  <sheetData>
    <row r="1" spans="1:3" ht="30" customHeight="1" x14ac:dyDescent="0.5">
      <c r="A1" s="50" t="s">
        <v>25</v>
      </c>
    </row>
    <row r="2" spans="1:3" x14ac:dyDescent="0.35">
      <c r="A2" s="2" t="s">
        <v>17</v>
      </c>
    </row>
    <row r="3" spans="1:3" x14ac:dyDescent="0.35">
      <c r="A3" s="59" t="s">
        <v>28</v>
      </c>
    </row>
    <row r="4" spans="1:3" ht="30.65" customHeight="1" x14ac:dyDescent="0.35">
      <c r="A4" s="1" t="s">
        <v>29</v>
      </c>
      <c r="B4" s="1" t="s">
        <v>30</v>
      </c>
      <c r="C4" s="1" t="s">
        <v>20</v>
      </c>
    </row>
    <row r="5" spans="1:3" ht="60" customHeight="1" x14ac:dyDescent="0.35">
      <c r="A5" s="1" t="s">
        <v>31</v>
      </c>
      <c r="B5" s="8" t="s">
        <v>32</v>
      </c>
      <c r="C5" s="45" t="s">
        <v>33</v>
      </c>
    </row>
    <row r="6" spans="1:3" ht="77.5" x14ac:dyDescent="0.35">
      <c r="A6" s="1" t="s">
        <v>34</v>
      </c>
      <c r="B6" s="8" t="s">
        <v>35</v>
      </c>
    </row>
    <row r="7" spans="1:3" ht="93.75" customHeight="1" x14ac:dyDescent="0.35">
      <c r="A7" s="1" t="s">
        <v>36</v>
      </c>
      <c r="B7" s="8" t="s">
        <v>37</v>
      </c>
    </row>
    <row r="8" spans="1:3" ht="35.5" customHeight="1" x14ac:dyDescent="0.35">
      <c r="A8" s="1" t="s">
        <v>38</v>
      </c>
      <c r="B8" s="8" t="s">
        <v>39</v>
      </c>
    </row>
    <row r="9" spans="1:3" ht="31" x14ac:dyDescent="0.35">
      <c r="A9" s="1" t="s">
        <v>40</v>
      </c>
      <c r="B9" s="8" t="s">
        <v>41</v>
      </c>
    </row>
    <row r="10" spans="1:3" ht="124" x14ac:dyDescent="0.35">
      <c r="A10" s="61" t="s">
        <v>42</v>
      </c>
      <c r="B10" s="60" t="s">
        <v>43</v>
      </c>
    </row>
    <row r="11" spans="1:3" ht="31" x14ac:dyDescent="0.35">
      <c r="A11" s="1" t="s">
        <v>44</v>
      </c>
      <c r="B11" s="8" t="s">
        <v>45</v>
      </c>
      <c r="C11" s="45" t="s">
        <v>33</v>
      </c>
    </row>
    <row r="12" spans="1:3" ht="65.150000000000006" customHeight="1" x14ac:dyDescent="0.35">
      <c r="A12" s="1" t="s">
        <v>46</v>
      </c>
      <c r="B12" s="8" t="s">
        <v>47</v>
      </c>
      <c r="C12" s="51" t="s">
        <v>48</v>
      </c>
    </row>
  </sheetData>
  <phoneticPr fontId="8" type="noConversion"/>
  <hyperlinks>
    <hyperlink ref="C5" r:id="rId1" display="https://www.ofgem.gov.uk/sites/default/files/2024-08/Annex%202%20_-_Wholesale_%20cost_allowance_methodology_v1.22.xlsx" xr:uid="{E9020285-99E8-4BB0-BEDC-8BC4C68445B5}"/>
    <hyperlink ref="C11" r:id="rId2" display="https://www.ofgem.gov.uk/sites/default/files/2024-08/Annex%202%20_-_Wholesale_%20cost_allowance_methodology_v1.22.xlsx" xr:uid="{870BA82D-0AE5-4E71-8CF1-5A694F4F54BE}"/>
    <hyperlink ref="C12" r:id="rId3" display="https://www.ofgem.gov.uk/sites/default/files/2023-05/TDCV%202023%20Decision%20Letter.pdf" xr:uid="{D1032A84-8904-4C8E-91C3-315F772786B7}"/>
  </hyperlinks>
  <pageMargins left="0.7" right="0.7" top="0.75" bottom="0.75" header="0.3" footer="0.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14A6B-39E8-44C6-9FF2-792E945DFC89}">
  <dimension ref="A1:M87"/>
  <sheetViews>
    <sheetView tabSelected="1" zoomScaleNormal="100" workbookViewId="0"/>
  </sheetViews>
  <sheetFormatPr defaultColWidth="8.81640625" defaultRowHeight="15.5" x14ac:dyDescent="0.35"/>
  <cols>
    <col min="1" max="1" width="33.1796875" style="2" customWidth="1"/>
    <col min="2" max="2" width="20.54296875" style="2" customWidth="1"/>
    <col min="3" max="3" width="20.453125" style="2" customWidth="1"/>
    <col min="4" max="4" width="20.54296875" style="2" customWidth="1"/>
    <col min="5" max="6" width="20.453125" style="2" customWidth="1"/>
    <col min="7" max="7" width="20.54296875" style="2" customWidth="1"/>
    <col min="8" max="8" width="20.453125" style="2" customWidth="1"/>
    <col min="9" max="9" width="10.81640625" style="2" customWidth="1"/>
    <col min="10" max="10" width="13.453125" style="2" customWidth="1"/>
    <col min="11" max="16384" width="8.81640625" style="2"/>
  </cols>
  <sheetData>
    <row r="1" spans="1:13" s="35" customFormat="1" ht="30" customHeight="1" x14ac:dyDescent="0.5">
      <c r="A1" s="50" t="s">
        <v>49</v>
      </c>
    </row>
    <row r="2" spans="1:13" x14ac:dyDescent="0.35">
      <c r="A2" s="2" t="s">
        <v>50</v>
      </c>
    </row>
    <row r="3" spans="1:13" x14ac:dyDescent="0.35">
      <c r="A3" s="2" t="s">
        <v>51</v>
      </c>
    </row>
    <row r="4" spans="1:13" x14ac:dyDescent="0.35">
      <c r="A4" s="2" t="s">
        <v>52</v>
      </c>
    </row>
    <row r="5" spans="1:13" x14ac:dyDescent="0.35">
      <c r="A5" s="2" t="s">
        <v>53</v>
      </c>
    </row>
    <row r="6" spans="1:13" ht="16" customHeight="1" x14ac:dyDescent="0.35">
      <c r="A6" s="2" t="s">
        <v>54</v>
      </c>
    </row>
    <row r="7" spans="1:13" ht="30.65" customHeight="1" thickBot="1" x14ac:dyDescent="0.4">
      <c r="A7" s="1" t="s">
        <v>55</v>
      </c>
      <c r="K7" s="4"/>
    </row>
    <row r="8" spans="1:13" x14ac:dyDescent="0.35">
      <c r="A8" s="19"/>
      <c r="B8" s="25" t="s">
        <v>56</v>
      </c>
      <c r="C8" s="20"/>
      <c r="D8" s="24" t="s">
        <v>57</v>
      </c>
      <c r="E8" s="20"/>
      <c r="F8" s="25" t="s">
        <v>58</v>
      </c>
      <c r="G8" s="20"/>
      <c r="H8" s="27" t="s">
        <v>59</v>
      </c>
    </row>
    <row r="9" spans="1:13" x14ac:dyDescent="0.35">
      <c r="A9" s="14"/>
      <c r="B9" s="14" t="s">
        <v>60</v>
      </c>
      <c r="C9" s="26"/>
      <c r="D9" s="2" t="s">
        <v>61</v>
      </c>
      <c r="E9" s="26"/>
      <c r="F9" s="14" t="s">
        <v>62</v>
      </c>
      <c r="G9" s="26"/>
      <c r="H9" s="28" t="s">
        <v>63</v>
      </c>
    </row>
    <row r="10" spans="1:13" x14ac:dyDescent="0.35">
      <c r="A10" s="14"/>
      <c r="B10" s="14" t="s">
        <v>64</v>
      </c>
      <c r="C10" s="26"/>
      <c r="D10" s="17" t="s">
        <v>65</v>
      </c>
      <c r="E10" s="22"/>
      <c r="F10" s="21" t="s">
        <v>66</v>
      </c>
      <c r="G10" s="22"/>
      <c r="H10" s="29" t="s">
        <v>67</v>
      </c>
    </row>
    <row r="11" spans="1:13" ht="46.5" x14ac:dyDescent="0.35">
      <c r="A11" s="15" t="s">
        <v>68</v>
      </c>
      <c r="B11" s="46" t="s">
        <v>69</v>
      </c>
      <c r="C11" s="47" t="s">
        <v>70</v>
      </c>
      <c r="D11" s="48" t="s">
        <v>71</v>
      </c>
      <c r="E11" s="47" t="s">
        <v>72</v>
      </c>
      <c r="F11" s="46" t="s">
        <v>73</v>
      </c>
      <c r="G11" s="47" t="s">
        <v>74</v>
      </c>
      <c r="H11" s="49" t="s">
        <v>75</v>
      </c>
      <c r="M11" s="1"/>
    </row>
    <row r="12" spans="1:13" x14ac:dyDescent="0.35">
      <c r="A12" s="13" t="s">
        <v>76</v>
      </c>
      <c r="B12" s="23">
        <v>-24.364177163733579</v>
      </c>
      <c r="C12" s="7">
        <v>-42.71881502637244</v>
      </c>
      <c r="D12" s="18">
        <f>B12/$B$35*$B$36</f>
        <v>-22.792294766073347</v>
      </c>
      <c r="E12" s="7">
        <f t="shared" ref="E12:E25" si="0">C12/$B$35*$B$36</f>
        <v>-39.962762444025827</v>
      </c>
      <c r="F12" s="23">
        <f>D12*$B$32</f>
        <v>-6.3393166853184804</v>
      </c>
      <c r="G12" s="7">
        <f>E12*$B$29</f>
        <v>-11.442129760279775</v>
      </c>
      <c r="H12" s="30">
        <f>SUM(F12:G12)</f>
        <v>-17.781446445598256</v>
      </c>
      <c r="K12" s="1"/>
    </row>
    <row r="13" spans="1:13" x14ac:dyDescent="0.35">
      <c r="A13" s="13" t="s">
        <v>77</v>
      </c>
      <c r="B13" s="23">
        <v>-23.923298611890583</v>
      </c>
      <c r="C13" s="7">
        <v>-41.945802698531125</v>
      </c>
      <c r="D13" s="18">
        <f t="shared" ref="D13:D25" si="1">B13/$B$35*$B$36</f>
        <v>-22.379859991768612</v>
      </c>
      <c r="E13" s="7">
        <f t="shared" si="0"/>
        <v>-39.239621879271056</v>
      </c>
      <c r="F13" s="23">
        <f t="shared" ref="F13:F25" si="2">D13*$B$32</f>
        <v>-6.224604469054615</v>
      </c>
      <c r="G13" s="7">
        <f t="shared" ref="G13:G25" si="3">E13*$B$29</f>
        <v>-11.235080305467047</v>
      </c>
      <c r="H13" s="30">
        <f t="shared" ref="H13:H25" si="4">SUM(F13:G13)</f>
        <v>-17.459684774521662</v>
      </c>
    </row>
    <row r="14" spans="1:13" x14ac:dyDescent="0.35">
      <c r="A14" s="13" t="s">
        <v>78</v>
      </c>
      <c r="B14" s="23">
        <v>-24.674448517436232</v>
      </c>
      <c r="C14" s="7">
        <v>-43.262827839845798</v>
      </c>
      <c r="D14" s="18">
        <f t="shared" si="1"/>
        <v>-23.082548613085507</v>
      </c>
      <c r="E14" s="7">
        <f t="shared" si="0"/>
        <v>-40.471677656629943</v>
      </c>
      <c r="F14" s="23">
        <f t="shared" si="2"/>
        <v>-6.4200462070374149</v>
      </c>
      <c r="G14" s="7">
        <f t="shared" si="3"/>
        <v>-11.587842257201197</v>
      </c>
      <c r="H14" s="30">
        <f t="shared" si="4"/>
        <v>-18.007888464238611</v>
      </c>
    </row>
    <row r="15" spans="1:13" x14ac:dyDescent="0.35">
      <c r="A15" s="13" t="s">
        <v>79</v>
      </c>
      <c r="B15" s="23">
        <v>-24.957017768878618</v>
      </c>
      <c r="C15" s="7">
        <v>-43.758269303080418</v>
      </c>
      <c r="D15" s="18">
        <f t="shared" si="1"/>
        <v>-23.346887590241288</v>
      </c>
      <c r="E15" s="7">
        <f t="shared" si="0"/>
        <v>-40.935155154494588</v>
      </c>
      <c r="F15" s="23">
        <f t="shared" si="2"/>
        <v>-6.4935679171443761</v>
      </c>
      <c r="G15" s="7">
        <f t="shared" si="3"/>
        <v>-11.720545037169549</v>
      </c>
      <c r="H15" s="30">
        <f t="shared" si="4"/>
        <v>-18.214112954313926</v>
      </c>
    </row>
    <row r="16" spans="1:13" x14ac:dyDescent="0.35">
      <c r="A16" s="13" t="s">
        <v>80</v>
      </c>
      <c r="B16" s="23">
        <v>-24.403973965316048</v>
      </c>
      <c r="C16" s="7">
        <v>-42.788592560578415</v>
      </c>
      <c r="D16" s="18">
        <f t="shared" si="1"/>
        <v>-22.829524032069852</v>
      </c>
      <c r="E16" s="7">
        <f t="shared" si="0"/>
        <v>-40.028038201831421</v>
      </c>
      <c r="F16" s="23">
        <f t="shared" si="2"/>
        <v>-6.3496714174565145</v>
      </c>
      <c r="G16" s="7">
        <f t="shared" si="3"/>
        <v>-11.460819501562257</v>
      </c>
      <c r="H16" s="30">
        <f t="shared" si="4"/>
        <v>-17.810490919018772</v>
      </c>
    </row>
    <row r="17" spans="1:13" x14ac:dyDescent="0.35">
      <c r="A17" s="13" t="s">
        <v>81</v>
      </c>
      <c r="B17" s="23">
        <v>-23.68214696741672</v>
      </c>
      <c r="C17" s="7">
        <v>-41.522980600975593</v>
      </c>
      <c r="D17" s="18">
        <f t="shared" si="1"/>
        <v>-22.154266517905963</v>
      </c>
      <c r="E17" s="7">
        <f t="shared" si="0"/>
        <v>-38.844078626719103</v>
      </c>
      <c r="F17" s="23">
        <f t="shared" si="2"/>
        <v>-6.1618592085341524</v>
      </c>
      <c r="G17" s="7">
        <f t="shared" si="3"/>
        <v>-11.12182844436656</v>
      </c>
      <c r="H17" s="30">
        <f t="shared" si="4"/>
        <v>-17.283687652900714</v>
      </c>
    </row>
    <row r="18" spans="1:13" x14ac:dyDescent="0.35">
      <c r="A18" s="13" t="s">
        <v>82</v>
      </c>
      <c r="B18" s="23">
        <v>-24.021395293271361</v>
      </c>
      <c r="C18" s="7">
        <v>-42.117800051794681</v>
      </c>
      <c r="D18" s="18">
        <f t="shared" si="1"/>
        <v>-22.471627854995791</v>
      </c>
      <c r="E18" s="7">
        <f t="shared" si="0"/>
        <v>-39.400522629098255</v>
      </c>
      <c r="F18" s="23">
        <f t="shared" si="2"/>
        <v>-6.2501282503369646</v>
      </c>
      <c r="G18" s="7">
        <f t="shared" si="3"/>
        <v>-11.281149374406608</v>
      </c>
      <c r="H18" s="30">
        <f t="shared" si="4"/>
        <v>-17.531277624743574</v>
      </c>
      <c r="K18" s="9"/>
    </row>
    <row r="19" spans="1:13" x14ac:dyDescent="0.35">
      <c r="A19" s="13" t="s">
        <v>83</v>
      </c>
      <c r="B19" s="23">
        <v>-24.326880057709609</v>
      </c>
      <c r="C19" s="7">
        <v>-42.65342032157492</v>
      </c>
      <c r="D19" s="18">
        <f t="shared" si="1"/>
        <v>-22.757403924954151</v>
      </c>
      <c r="E19" s="7">
        <f t="shared" si="0"/>
        <v>-39.901586752441055</v>
      </c>
      <c r="F19" s="23">
        <f t="shared" si="2"/>
        <v>-6.3296123491144334</v>
      </c>
      <c r="G19" s="7">
        <f t="shared" si="3"/>
        <v>-11.424613949097596</v>
      </c>
      <c r="H19" s="30">
        <f t="shared" si="4"/>
        <v>-17.754226298212028</v>
      </c>
    </row>
    <row r="20" spans="1:13" x14ac:dyDescent="0.35">
      <c r="A20" s="13" t="s">
        <v>84</v>
      </c>
      <c r="B20" s="23">
        <v>-24.377703987027942</v>
      </c>
      <c r="C20" s="7">
        <v>-42.74253221814638</v>
      </c>
      <c r="D20" s="18">
        <f t="shared" si="1"/>
        <v>-22.804948891090657</v>
      </c>
      <c r="E20" s="7">
        <f t="shared" si="0"/>
        <v>-39.984949494395003</v>
      </c>
      <c r="F20" s="23">
        <f t="shared" si="2"/>
        <v>-6.3428362302648607</v>
      </c>
      <c r="G20" s="7">
        <f t="shared" si="3"/>
        <v>-11.448482351887463</v>
      </c>
      <c r="H20" s="30">
        <f t="shared" si="4"/>
        <v>-17.791318582152325</v>
      </c>
    </row>
    <row r="21" spans="1:13" x14ac:dyDescent="0.35">
      <c r="A21" s="13" t="s">
        <v>85</v>
      </c>
      <c r="B21" s="23">
        <v>-24.236487123927652</v>
      </c>
      <c r="C21" s="7">
        <v>-42.494930297800579</v>
      </c>
      <c r="D21" s="18">
        <f t="shared" si="1"/>
        <v>-22.672842793351673</v>
      </c>
      <c r="E21" s="7">
        <f t="shared" si="0"/>
        <v>-39.753321891490863</v>
      </c>
      <c r="F21" s="23">
        <f t="shared" si="2"/>
        <v>-6.3060930063716869</v>
      </c>
      <c r="G21" s="7">
        <f t="shared" si="3"/>
        <v>-11.382162785210761</v>
      </c>
      <c r="H21" s="30">
        <f t="shared" si="4"/>
        <v>-17.688255791582449</v>
      </c>
    </row>
    <row r="22" spans="1:13" x14ac:dyDescent="0.35">
      <c r="A22" s="13" t="s">
        <v>86</v>
      </c>
      <c r="B22" s="23">
        <v>-23.998868871727282</v>
      </c>
      <c r="C22" s="7">
        <v>-42.078303456909467</v>
      </c>
      <c r="D22" s="18">
        <f t="shared" si="1"/>
        <v>-22.450554750970685</v>
      </c>
      <c r="E22" s="7">
        <f t="shared" si="0"/>
        <v>-39.363574201624985</v>
      </c>
      <c r="F22" s="23">
        <f t="shared" si="2"/>
        <v>-6.2442670993941176</v>
      </c>
      <c r="G22" s="7">
        <f t="shared" si="3"/>
        <v>-11.27057030840286</v>
      </c>
      <c r="H22" s="30">
        <f t="shared" si="4"/>
        <v>-17.514837407796978</v>
      </c>
    </row>
    <row r="23" spans="1:13" x14ac:dyDescent="0.35">
      <c r="A23" s="13" t="s">
        <v>87</v>
      </c>
      <c r="B23" s="23">
        <v>-24.211056029284304</v>
      </c>
      <c r="C23" s="7">
        <v>-42.450340808047372</v>
      </c>
      <c r="D23" s="18">
        <f t="shared" si="1"/>
        <v>-22.64905241449177</v>
      </c>
      <c r="E23" s="7">
        <f t="shared" si="0"/>
        <v>-39.711609143012062</v>
      </c>
      <c r="F23" s="23">
        <f t="shared" si="2"/>
        <v>-6.2994760883647674</v>
      </c>
      <c r="G23" s="7">
        <f t="shared" si="3"/>
        <v>-11.370219599816087</v>
      </c>
      <c r="H23" s="30">
        <f t="shared" si="4"/>
        <v>-17.669695688180855</v>
      </c>
    </row>
    <row r="24" spans="1:13" x14ac:dyDescent="0.35">
      <c r="A24" s="13" t="s">
        <v>88</v>
      </c>
      <c r="B24" s="23">
        <v>-24.475868104098733</v>
      </c>
      <c r="C24" s="7">
        <v>-42.914647809458707</v>
      </c>
      <c r="D24" s="18">
        <f t="shared" si="1"/>
        <v>-22.896779839318171</v>
      </c>
      <c r="E24" s="7">
        <f t="shared" si="0"/>
        <v>-40.145960854009758</v>
      </c>
      <c r="F24" s="23">
        <f t="shared" si="2"/>
        <v>-6.3683775576433499</v>
      </c>
      <c r="G24" s="7">
        <f t="shared" si="3"/>
        <v>-11.494583090598194</v>
      </c>
      <c r="H24" s="30">
        <f t="shared" si="4"/>
        <v>-17.862960648241543</v>
      </c>
      <c r="K24" s="4"/>
    </row>
    <row r="25" spans="1:13" ht="16" thickBot="1" x14ac:dyDescent="0.4">
      <c r="A25" s="16" t="s">
        <v>89</v>
      </c>
      <c r="B25" s="31">
        <v>-23.785359774339398</v>
      </c>
      <c r="C25" s="32">
        <v>-41.703948288808924</v>
      </c>
      <c r="D25" s="33">
        <f t="shared" si="1"/>
        <v>-22.250820434059438</v>
      </c>
      <c r="E25" s="32">
        <f t="shared" si="0"/>
        <v>-39.013370979853505</v>
      </c>
      <c r="F25" s="31">
        <f t="shared" si="2"/>
        <v>-6.1887141548213371</v>
      </c>
      <c r="G25" s="32">
        <f t="shared" si="3"/>
        <v>-11.170300195404794</v>
      </c>
      <c r="H25" s="34">
        <f t="shared" si="4"/>
        <v>-17.359014350226133</v>
      </c>
    </row>
    <row r="26" spans="1:13" ht="16" thickBot="1" x14ac:dyDescent="0.4">
      <c r="A26" s="54" t="s">
        <v>90</v>
      </c>
      <c r="B26" s="55">
        <f>AVERAGE(B12:B25)</f>
        <v>-24.245620159718424</v>
      </c>
      <c r="C26" s="56">
        <f>AVERAGE(C12:C25)</f>
        <v>-42.510943662994627</v>
      </c>
      <c r="D26" s="57">
        <f t="shared" ref="D26:G26" si="5">AVERAGE(D12:D25)</f>
        <v>-22.681386601026926</v>
      </c>
      <c r="E26" s="56">
        <f t="shared" si="5"/>
        <v>-39.768302136349817</v>
      </c>
      <c r="F26" s="55">
        <f t="shared" si="5"/>
        <v>-6.3084693314897917</v>
      </c>
      <c r="G26" s="56">
        <f t="shared" si="5"/>
        <v>-11.386451925776482</v>
      </c>
      <c r="H26" s="58">
        <f>SUM(F26:G26)</f>
        <v>-17.694921257266273</v>
      </c>
    </row>
    <row r="27" spans="1:13" ht="30" customHeight="1" x14ac:dyDescent="0.35">
      <c r="A27" s="52" t="s">
        <v>91</v>
      </c>
      <c r="B27" s="53"/>
      <c r="C27" s="53"/>
      <c r="D27" s="53"/>
      <c r="E27" s="53"/>
      <c r="F27" s="53"/>
      <c r="G27" s="53"/>
      <c r="H27" s="53"/>
      <c r="M27" s="4"/>
    </row>
    <row r="28" spans="1:13" ht="31" x14ac:dyDescent="0.35">
      <c r="A28" s="12" t="s">
        <v>92</v>
      </c>
      <c r="B28" s="38" t="s">
        <v>93</v>
      </c>
      <c r="L28" s="5"/>
      <c r="M28" s="4"/>
    </row>
    <row r="29" spans="1:13" x14ac:dyDescent="0.35">
      <c r="A29" s="36" t="s">
        <v>94</v>
      </c>
      <c r="B29" s="37">
        <v>0.2863197902373813</v>
      </c>
    </row>
    <row r="30" spans="1:13" x14ac:dyDescent="0.35">
      <c r="A30" s="36" t="s">
        <v>95</v>
      </c>
      <c r="B30" s="37">
        <v>0.22791814202364355</v>
      </c>
    </row>
    <row r="31" spans="1:13" x14ac:dyDescent="0.35">
      <c r="A31" s="36" t="s">
        <v>96</v>
      </c>
      <c r="B31" s="37">
        <v>0.20762786710751649</v>
      </c>
    </row>
    <row r="32" spans="1:13" x14ac:dyDescent="0.35">
      <c r="A32" s="6" t="s">
        <v>97</v>
      </c>
      <c r="B32" s="39">
        <v>0.27813420063146266</v>
      </c>
    </row>
    <row r="33" spans="1:2" s="1" customFormat="1" ht="29.5" customHeight="1" x14ac:dyDescent="0.35">
      <c r="A33" s="6" t="s">
        <v>98</v>
      </c>
      <c r="B33" s="39"/>
    </row>
    <row r="34" spans="1:2" x14ac:dyDescent="0.35">
      <c r="A34" s="42" t="s">
        <v>99</v>
      </c>
      <c r="B34" s="43" t="s">
        <v>100</v>
      </c>
    </row>
    <row r="35" spans="1:2" x14ac:dyDescent="0.35">
      <c r="A35" s="3" t="s">
        <v>101</v>
      </c>
      <c r="B35" s="40">
        <v>3100</v>
      </c>
    </row>
    <row r="36" spans="1:2" x14ac:dyDescent="0.35">
      <c r="A36" s="3" t="s">
        <v>102</v>
      </c>
      <c r="B36" s="41">
        <v>2900</v>
      </c>
    </row>
    <row r="79" spans="3:3" x14ac:dyDescent="0.35">
      <c r="C79" s="1" t="s">
        <v>103</v>
      </c>
    </row>
    <row r="80" spans="3:3" x14ac:dyDescent="0.35">
      <c r="C80" s="2" t="s">
        <v>104</v>
      </c>
    </row>
    <row r="81" spans="3:3" x14ac:dyDescent="0.35">
      <c r="C81" s="2" t="s">
        <v>105</v>
      </c>
    </row>
    <row r="82" spans="3:3" x14ac:dyDescent="0.35">
      <c r="C82" s="2" t="s">
        <v>106</v>
      </c>
    </row>
    <row r="83" spans="3:3" x14ac:dyDescent="0.35">
      <c r="C83" s="2" t="s">
        <v>107</v>
      </c>
    </row>
    <row r="84" spans="3:3" x14ac:dyDescent="0.35">
      <c r="C84" s="2" t="s">
        <v>108</v>
      </c>
    </row>
    <row r="85" spans="3:3" x14ac:dyDescent="0.35">
      <c r="C85" s="2" t="s">
        <v>109</v>
      </c>
    </row>
    <row r="86" spans="3:3" x14ac:dyDescent="0.35">
      <c r="C86" s="2" t="s">
        <v>110</v>
      </c>
    </row>
    <row r="87" spans="3:3" x14ac:dyDescent="0.35">
      <c r="C87" s="2" t="s">
        <v>111</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5186BAEF7A8E49ACCB4289EFB9AC02" ma:contentTypeVersion="23" ma:contentTypeDescription="Create a new document." ma:contentTypeScope="" ma:versionID="4e453bcb0d817df4c98a517d4d915bf8">
  <xsd:schema xmlns:xsd="http://www.w3.org/2001/XMLSchema" xmlns:xs="http://www.w3.org/2001/XMLSchema" xmlns:p="http://schemas.microsoft.com/office/2006/metadata/properties" xmlns:ns2="0063f72e-ace3-48fb-9c1f-5b513408b31f" xmlns:ns3="4f0efc3c-9865-404d-821d-1a5cd19d50a4" xmlns:ns4="b413c3fd-5a3b-4239-b985-69032e371c04" xmlns:ns5="a8f60570-4bd3-4f2b-950b-a996de8ab151" xmlns:ns6="aaacb922-5235-4a66-b188-303b9b46fbd7" xmlns:ns7="fc5200e7-daa8-4554-aa1b-cac050ebc8c4" targetNamespace="http://schemas.microsoft.com/office/2006/metadata/properties" ma:root="true" ma:fieldsID="0357b697168f5110d4ee7f2f9e5dc1f6" ns2:_="" ns3:_="" ns4:_="" ns5:_="" ns6:_="" ns7:_="">
    <xsd:import namespace="0063f72e-ace3-48fb-9c1f-5b513408b31f"/>
    <xsd:import namespace="4f0efc3c-9865-404d-821d-1a5cd19d50a4"/>
    <xsd:import namespace="b413c3fd-5a3b-4239-b985-69032e371c04"/>
    <xsd:import namespace="a8f60570-4bd3-4f2b-950b-a996de8ab151"/>
    <xsd:import namespace="aaacb922-5235-4a66-b188-303b9b46fbd7"/>
    <xsd:import namespace="fc5200e7-daa8-4554-aa1b-cac050ebc8c4"/>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3:SharedWithUsers" minOccurs="0"/>
                <xsd:element ref="ns3:SharedWithDetails" minOccurs="0"/>
                <xsd:element ref="ns3:_dlc_DocId" minOccurs="0"/>
                <xsd:element ref="ns3:_dlc_DocIdUrl" minOccurs="0"/>
                <xsd:element ref="ns3:_dlc_DocIdPersistId"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element ref="ns7:lcf76f155ced4ddcb4097134ff3c332f" minOccurs="0"/>
                <xsd:element ref="ns7: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4f0efc3c-9865-404d-821d-1a5cd19d50a4"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Strategic and International Analysis|04eb65d3-7a45-4bfe-8784-5dd7a80cdbe9"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35eef62-5301-413c-858e-af830692728b}" ma:internalName="TaxCatchAll" ma:showField="CatchAllData" ma:web="4f0efc3c-9865-404d-821d-1a5cd19d50a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35eef62-5301-413c-858e-af830692728b}" ma:internalName="TaxCatchAllLabel" ma:readOnly="true" ma:showField="CatchAllDataLabel" ma:web="4f0efc3c-9865-404d-821d-1a5cd19d50a4">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5200e7-daa8-4554-aa1b-cac050ebc8c4"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2024-09-06T10:25:19+00:00</Date_x0020_Opened>
    <LegacyData xmlns="aaacb922-5235-4a66-b188-303b9b46fbd7" xsi:nil="true"/>
    <Descriptor xmlns="0063f72e-ace3-48fb-9c1f-5b513408b31f" xsi:nil="true"/>
    <lcf76f155ced4ddcb4097134ff3c332f xmlns="fc5200e7-daa8-4554-aa1b-cac050ebc8c4">
      <Terms xmlns="http://schemas.microsoft.com/office/infopath/2007/PartnerControls"/>
    </lcf76f155ced4ddcb4097134ff3c332f>
    <m975189f4ba442ecbf67d4147307b177 xmlns="4f0efc3c-9865-404d-821d-1a5cd19d50a4">
      <Terms xmlns="http://schemas.microsoft.com/office/infopath/2007/PartnerControls">
        <TermInfo xmlns="http://schemas.microsoft.com/office/infopath/2007/PartnerControls">
          <TermName xmlns="http://schemas.microsoft.com/office/infopath/2007/PartnerControls">Strategic and International Analysis</TermName>
          <TermId xmlns="http://schemas.microsoft.com/office/infopath/2007/PartnerControls">04eb65d3-7a45-4bfe-8784-5dd7a80cdbe9</TermId>
        </TermInfo>
      </Terms>
    </m975189f4ba442ecbf67d4147307b177>
    <Security_x0020_Classification xmlns="0063f72e-ace3-48fb-9c1f-5b513408b31f">OFFICIAL</Security_x0020_Classification>
    <Retention_x0020_Label xmlns="a8f60570-4bd3-4f2b-950b-a996de8ab151" xsi:nil="true"/>
    <TaxCatchAll xmlns="4f0efc3c-9865-404d-821d-1a5cd19d50a4">
      <Value>1</Value>
    </TaxCatchAll>
    <Date_x0020_Closed xmlns="b413c3fd-5a3b-4239-b985-69032e371c04" xsi:nil="true"/>
    <_dlc_DocId xmlns="4f0efc3c-9865-404d-821d-1a5cd19d50a4">J4YVDSM46SFY-948719355-73743</_dlc_DocId>
    <_dlc_DocIdUrl xmlns="4f0efc3c-9865-404d-821d-1a5cd19d50a4">
      <Url>https://beisgov.sharepoint.com/sites/EnergyRetailAnalysis/_layouts/15/DocIdRedir.aspx?ID=J4YVDSM46SFY-948719355-73743</Url>
      <Description>J4YVDSM46SFY-948719355-73743</Description>
    </_dlc_DocIdUrl>
  </documentManagement>
</p:properties>
</file>

<file path=customXml/itemProps1.xml><?xml version="1.0" encoding="utf-8"?>
<ds:datastoreItem xmlns:ds="http://schemas.openxmlformats.org/officeDocument/2006/customXml" ds:itemID="{038778D5-0552-40B3-8C2B-B7F58AFEC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4f0efc3c-9865-404d-821d-1a5cd19d50a4"/>
    <ds:schemaRef ds:uri="b413c3fd-5a3b-4239-b985-69032e371c04"/>
    <ds:schemaRef ds:uri="a8f60570-4bd3-4f2b-950b-a996de8ab151"/>
    <ds:schemaRef ds:uri="aaacb922-5235-4a66-b188-303b9b46fbd7"/>
    <ds:schemaRef ds:uri="fc5200e7-daa8-4554-aa1b-cac050ebc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43B3C-BEA5-4F6F-8474-2667C8BAC7C1}">
  <ds:schemaRefs>
    <ds:schemaRef ds:uri="http://schemas.microsoft.com/sharepoint/events"/>
  </ds:schemaRefs>
</ds:datastoreItem>
</file>

<file path=customXml/itemProps3.xml><?xml version="1.0" encoding="utf-8"?>
<ds:datastoreItem xmlns:ds="http://schemas.openxmlformats.org/officeDocument/2006/customXml" ds:itemID="{4B8122EF-0085-4454-ABBE-EE250E18D3A2}">
  <ds:schemaRefs>
    <ds:schemaRef ds:uri="http://schemas.microsoft.com/sharepoint/v3/contenttype/forms"/>
  </ds:schemaRefs>
</ds:datastoreItem>
</file>

<file path=customXml/itemProps4.xml><?xml version="1.0" encoding="utf-8"?>
<ds:datastoreItem xmlns:ds="http://schemas.openxmlformats.org/officeDocument/2006/customXml" ds:itemID="{1AE1C6C1-0B7D-439E-9863-B0DB2D56D1B5}">
  <ds:schemaRefs>
    <ds:schemaRef ds:uri="http://schemas.microsoft.com/office/2006/documentManagement/types"/>
    <ds:schemaRef ds:uri="http://schemas.microsoft.com/office/infopath/2007/PartnerControls"/>
    <ds:schemaRef ds:uri="http://purl.org/dc/elements/1.1/"/>
    <ds:schemaRef ds:uri="aaacb922-5235-4a66-b188-303b9b46fbd7"/>
    <ds:schemaRef ds:uri="http://schemas.openxmlformats.org/package/2006/metadata/core-properties"/>
    <ds:schemaRef ds:uri="b413c3fd-5a3b-4239-b985-69032e371c04"/>
    <ds:schemaRef ds:uri="fc5200e7-daa8-4554-aa1b-cac050ebc8c4"/>
    <ds:schemaRef ds:uri="4f0efc3c-9865-404d-821d-1a5cd19d50a4"/>
    <ds:schemaRef ds:uri="http://purl.org/dc/terms/"/>
    <ds:schemaRef ds:uri="a8f60570-4bd3-4f2b-950b-a996de8ab151"/>
    <ds:schemaRef ds:uri="http://schemas.microsoft.com/office/2006/metadata/properties"/>
    <ds:schemaRef ds:uri="0063f72e-ace3-48fb-9c1f-5b513408b31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Cover_Sheet</vt:lpstr>
      <vt:lpstr>Contents</vt:lpstr>
      <vt:lpstr>Notes</vt:lpstr>
      <vt:lpstr>Main_Tables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CfD impact on price cap in winter 2022-23</dc:title>
  <dc:subject/>
  <dc:creator/>
  <cp:keywords/>
  <dc:description/>
  <cp:lastModifiedBy>Moore, Samantha (Energy Security)</cp:lastModifiedBy>
  <cp:revision/>
  <dcterms:created xsi:type="dcterms:W3CDTF">2024-09-06T09:43:23Z</dcterms:created>
  <dcterms:modified xsi:type="dcterms:W3CDTF">2024-11-22T16:31:37Z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2024-09-06T10:23:47Z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31dea47f-696f-4c00-ab56-ba5f12d64084</vt:lpwstr>
  </property>
  <property fmtid="{D5CDD505-2E9C-101B-9397-08002B2CF9AE}" pid="8" name="MSIP_Label_ba62f585-b40f-4ab9-bafe-39150f03d124_ContentBits">
    <vt:lpwstr>0</vt:lpwstr>
  </property>
  <property fmtid="{D5CDD505-2E9C-101B-9397-08002B2CF9AE}" pid="9" name="ContentTypeId">
    <vt:lpwstr>0x010100645186BAEF7A8E49ACCB4289EFB9AC02</vt:lpwstr>
  </property>
  <property fmtid="{D5CDD505-2E9C-101B-9397-08002B2CF9AE}" pid="10" name="Business Unit">
    <vt:lpwstr>1;#Strategic and International Analysis|04eb65d3-7a45-4bfe-8784-5dd7a80cdbe9</vt:lpwstr>
  </property>
  <property fmtid="{D5CDD505-2E9C-101B-9397-08002B2CF9AE}" pid="11" name="_dlc_DocIdItemGuid">
    <vt:lpwstr>07b834d9-f551-450f-9708-d5ce0646d384</vt:lpwstr>
  </property>
  <property fmtid="{D5CDD505-2E9C-101B-9397-08002B2CF9AE}" pid="12" name="MediaServiceImageTags">
    <vt:lpwstr/>
  </property>
</Properties>
</file>